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b de Pater\Applicaties\VOF\bullpicker\data\"/>
    </mc:Choice>
  </mc:AlternateContent>
  <xr:revisionPtr revIDLastSave="0" documentId="8_{4601B67A-69BF-4693-BE63-D18A02D3DA44}" xr6:coauthVersionLast="47" xr6:coauthVersionMax="47" xr10:uidLastSave="{00000000-0000-0000-0000-000000000000}"/>
  <bookViews>
    <workbookView xWindow="-120" yWindow="-120" windowWidth="29040" windowHeight="15720" tabRatio="703" activeTab="1" xr2:uid="{00000000-000D-0000-FFFF-FFFF00000000}"/>
  </bookViews>
  <sheets>
    <sheet name="Bedrijf" sheetId="6" r:id="rId1"/>
    <sheet name="Koeien" sheetId="22" r:id="rId2"/>
    <sheet name="Stieren" sheetId="5" r:id="rId3"/>
    <sheet name="Grafieken" sheetId="3" r:id="rId4"/>
    <sheet name="Veestapel (ID)" sheetId="18" r:id="rId5"/>
    <sheet name="aAa-mate" sheetId="28" r:id="rId6"/>
    <sheet name="Panorama stieren" sheetId="1" state="hidden" r:id="rId7"/>
    <sheet name="% stieren -dekking" sheetId="9" state="hidden" r:id="rId8"/>
    <sheet name="paring-base" sheetId="26" state="hidden" r:id="rId9"/>
    <sheet name="percentage" sheetId="25" state="hidden" r:id="rId10"/>
  </sheets>
  <definedNames>
    <definedName name="_xlnm._FilterDatabase" localSheetId="8" hidden="1">'paring-base'!$AA$1:$AB$64</definedName>
    <definedName name="_xlnm.Print_Area" localSheetId="7">'% stieren -dekking'!$CD$1:$CS$52</definedName>
    <definedName name="_xlnm.Print_Area" localSheetId="3">Grafieken!$A$1:$J$67</definedName>
    <definedName name="_xlnm.Print_Area" localSheetId="1">Koeien!#REF!</definedName>
    <definedName name="_xlnm.Print_Area" localSheetId="6">'Panorama stieren'!$A$1:$J$60</definedName>
    <definedName name="_xlnm.Print_Area" localSheetId="2">Stieren!$A$1:$P$53</definedName>
    <definedName name="_xlnm.Print_Titles" localSheetId="5">'aAa-mate'!$1:$7</definedName>
    <definedName name="Rotax">'paring-base'!$AO$2:$BI$2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3" i="1" l="1"/>
  <c r="E1263" i="1" s="1"/>
  <c r="F1263" i="1" s="1"/>
  <c r="A1263" i="1"/>
  <c r="B1262" i="1"/>
  <c r="E1262" i="1" s="1"/>
  <c r="A1262" i="1"/>
  <c r="B1261" i="1"/>
  <c r="E1261" i="1" s="1"/>
  <c r="A1261" i="1"/>
  <c r="B1260" i="1"/>
  <c r="E1260" i="1" s="1"/>
  <c r="A1260" i="1"/>
  <c r="E1259" i="1"/>
  <c r="H1259" i="1" s="1"/>
  <c r="B1259" i="1"/>
  <c r="A1259" i="1"/>
  <c r="B1258" i="1"/>
  <c r="E1258" i="1" s="1"/>
  <c r="A1258" i="1"/>
  <c r="B1257" i="1"/>
  <c r="E1257" i="1" s="1"/>
  <c r="A1257" i="1"/>
  <c r="B1256" i="1"/>
  <c r="E1256" i="1" s="1"/>
  <c r="G1256" i="1" s="1"/>
  <c r="A1256" i="1"/>
  <c r="B1255" i="1"/>
  <c r="E1255" i="1" s="1"/>
  <c r="F1255" i="1" s="1"/>
  <c r="A1255" i="1"/>
  <c r="B1254" i="1"/>
  <c r="E1254" i="1" s="1"/>
  <c r="A1254" i="1"/>
  <c r="B1253" i="1"/>
  <c r="E1253" i="1" s="1"/>
  <c r="A1253" i="1"/>
  <c r="B1252" i="1"/>
  <c r="E1252" i="1" s="1"/>
  <c r="H1252" i="1" s="1"/>
  <c r="A1252" i="1"/>
  <c r="B1251" i="1"/>
  <c r="E1251" i="1" s="1"/>
  <c r="H1251" i="1" s="1"/>
  <c r="A1251" i="1"/>
  <c r="B1250" i="1"/>
  <c r="E1250" i="1" s="1"/>
  <c r="A1250" i="1"/>
  <c r="B1249" i="1"/>
  <c r="E1249" i="1" s="1"/>
  <c r="A1249" i="1"/>
  <c r="B1248" i="1"/>
  <c r="E1248" i="1" s="1"/>
  <c r="G1248" i="1" s="1"/>
  <c r="A1248" i="1"/>
  <c r="B1247" i="1"/>
  <c r="E1247" i="1" s="1"/>
  <c r="F1247" i="1" s="1"/>
  <c r="A1247" i="1"/>
  <c r="B1246" i="1"/>
  <c r="E1246" i="1" s="1"/>
  <c r="A1246" i="1"/>
  <c r="B1245" i="1"/>
  <c r="E1245" i="1" s="1"/>
  <c r="A1245" i="1"/>
  <c r="B1244" i="1"/>
  <c r="E1244" i="1" s="1"/>
  <c r="A1244" i="1"/>
  <c r="B1243" i="1"/>
  <c r="E1243" i="1" s="1"/>
  <c r="H1243" i="1" s="1"/>
  <c r="A1243" i="1"/>
  <c r="B1242" i="1"/>
  <c r="E1242" i="1" s="1"/>
  <c r="A1242" i="1"/>
  <c r="B1241" i="1"/>
  <c r="E1241" i="1" s="1"/>
  <c r="A1241" i="1"/>
  <c r="B1240" i="1"/>
  <c r="E1240" i="1" s="1"/>
  <c r="A1240" i="1"/>
  <c r="B1239" i="1"/>
  <c r="E1239" i="1" s="1"/>
  <c r="F1239" i="1" s="1"/>
  <c r="A1239" i="1"/>
  <c r="B1238" i="1"/>
  <c r="E1238" i="1" s="1"/>
  <c r="A1238" i="1"/>
  <c r="B1237" i="1"/>
  <c r="E1237" i="1" s="1"/>
  <c r="A1237" i="1"/>
  <c r="B1236" i="1"/>
  <c r="E1236" i="1" s="1"/>
  <c r="A1236" i="1"/>
  <c r="B1235" i="1"/>
  <c r="E1235" i="1" s="1"/>
  <c r="H1235" i="1" s="1"/>
  <c r="A1235" i="1"/>
  <c r="B1234" i="1"/>
  <c r="E1234" i="1" s="1"/>
  <c r="A1234" i="1"/>
  <c r="B1233" i="1"/>
  <c r="E1233" i="1" s="1"/>
  <c r="A1233" i="1"/>
  <c r="B1232" i="1"/>
  <c r="E1232" i="1" s="1"/>
  <c r="A1232" i="1"/>
  <c r="B1231" i="1"/>
  <c r="E1231" i="1" s="1"/>
  <c r="F1231" i="1" s="1"/>
  <c r="A1231" i="1"/>
  <c r="B1230" i="1"/>
  <c r="E1230" i="1" s="1"/>
  <c r="A1230" i="1"/>
  <c r="B1229" i="1"/>
  <c r="E1229" i="1" s="1"/>
  <c r="A1229" i="1"/>
  <c r="B1228" i="1"/>
  <c r="E1228" i="1" s="1"/>
  <c r="A1228" i="1"/>
  <c r="E1227" i="1"/>
  <c r="H1227" i="1" s="1"/>
  <c r="B1227" i="1"/>
  <c r="A1227" i="1"/>
  <c r="B1226" i="1"/>
  <c r="E1226" i="1" s="1"/>
  <c r="A1226" i="1"/>
  <c r="B1225" i="1"/>
  <c r="E1225" i="1" s="1"/>
  <c r="A1225" i="1"/>
  <c r="B1224" i="1"/>
  <c r="E1224" i="1" s="1"/>
  <c r="G1224" i="1" s="1"/>
  <c r="A1224" i="1"/>
  <c r="B1223" i="1"/>
  <c r="E1223" i="1" s="1"/>
  <c r="H1223" i="1" s="1"/>
  <c r="A1223" i="1"/>
  <c r="B1222" i="1"/>
  <c r="E1222" i="1" s="1"/>
  <c r="A1222" i="1"/>
  <c r="B1221" i="1"/>
  <c r="E1221" i="1" s="1"/>
  <c r="A1221" i="1"/>
  <c r="B1220" i="1"/>
  <c r="E1220" i="1" s="1"/>
  <c r="H1220" i="1" s="1"/>
  <c r="A1220" i="1"/>
  <c r="B1219" i="1"/>
  <c r="E1219" i="1" s="1"/>
  <c r="H1219" i="1" s="1"/>
  <c r="A1219" i="1"/>
  <c r="B1218" i="1"/>
  <c r="E1218" i="1" s="1"/>
  <c r="A1218" i="1"/>
  <c r="B1217" i="1"/>
  <c r="E1217" i="1" s="1"/>
  <c r="A1217" i="1"/>
  <c r="B1216" i="1"/>
  <c r="E1216" i="1" s="1"/>
  <c r="G1216" i="1" s="1"/>
  <c r="A1216" i="1"/>
  <c r="B1215" i="1"/>
  <c r="E1215" i="1" s="1"/>
  <c r="H1215" i="1" s="1"/>
  <c r="A1215" i="1"/>
  <c r="B1214" i="1"/>
  <c r="E1214" i="1" s="1"/>
  <c r="A1214" i="1"/>
  <c r="B1213" i="1"/>
  <c r="E1213" i="1" s="1"/>
  <c r="A1213" i="1"/>
  <c r="B1212" i="1"/>
  <c r="E1212" i="1" s="1"/>
  <c r="H1212" i="1" s="1"/>
  <c r="A1212" i="1"/>
  <c r="B1211" i="1"/>
  <c r="E1211" i="1" s="1"/>
  <c r="H1211" i="1" s="1"/>
  <c r="A1211" i="1"/>
  <c r="B1210" i="1"/>
  <c r="E1210" i="1" s="1"/>
  <c r="A1210" i="1"/>
  <c r="B1209" i="1"/>
  <c r="E1209" i="1" s="1"/>
  <c r="A1209" i="1"/>
  <c r="B1208" i="1"/>
  <c r="E1208" i="1" s="1"/>
  <c r="A1208" i="1"/>
  <c r="B1207" i="1"/>
  <c r="E1207" i="1" s="1"/>
  <c r="H1207" i="1" s="1"/>
  <c r="A1207" i="1"/>
  <c r="B1206" i="1"/>
  <c r="E1206" i="1" s="1"/>
  <c r="A1206" i="1"/>
  <c r="B1205" i="1"/>
  <c r="E1205" i="1" s="1"/>
  <c r="A1205" i="1"/>
  <c r="B1204" i="1"/>
  <c r="E1204" i="1" s="1"/>
  <c r="A1204" i="1"/>
  <c r="B1203" i="1"/>
  <c r="E1203" i="1" s="1"/>
  <c r="H1203" i="1" s="1"/>
  <c r="A1203" i="1"/>
  <c r="B1202" i="1"/>
  <c r="E1202" i="1" s="1"/>
  <c r="A1202" i="1"/>
  <c r="B1201" i="1"/>
  <c r="E1201" i="1" s="1"/>
  <c r="A1201" i="1"/>
  <c r="B1200" i="1"/>
  <c r="E1200" i="1" s="1"/>
  <c r="A1200" i="1"/>
  <c r="B1199" i="1"/>
  <c r="E1199" i="1" s="1"/>
  <c r="H1199" i="1" s="1"/>
  <c r="A1199" i="1"/>
  <c r="B1198" i="1"/>
  <c r="E1198" i="1" s="1"/>
  <c r="A1198" i="1"/>
  <c r="B1197" i="1"/>
  <c r="E1197" i="1" s="1"/>
  <c r="A1197" i="1"/>
  <c r="B1196" i="1"/>
  <c r="E1196" i="1" s="1"/>
  <c r="A1196" i="1"/>
  <c r="E1195" i="1"/>
  <c r="H1195" i="1" s="1"/>
  <c r="B1195" i="1"/>
  <c r="A1195" i="1"/>
  <c r="B1194" i="1"/>
  <c r="E1194" i="1" s="1"/>
  <c r="A1194" i="1"/>
  <c r="B1193" i="1"/>
  <c r="E1193" i="1" s="1"/>
  <c r="A1193" i="1"/>
  <c r="B1192" i="1"/>
  <c r="E1192" i="1" s="1"/>
  <c r="H1192" i="1" s="1"/>
  <c r="A1192" i="1"/>
  <c r="B1191" i="1"/>
  <c r="E1191" i="1" s="1"/>
  <c r="F1191" i="1" s="1"/>
  <c r="A1191" i="1"/>
  <c r="B1190" i="1"/>
  <c r="E1190" i="1" s="1"/>
  <c r="A1190" i="1"/>
  <c r="B1189" i="1"/>
  <c r="E1189" i="1" s="1"/>
  <c r="A1189" i="1"/>
  <c r="B1188" i="1"/>
  <c r="E1188" i="1" s="1"/>
  <c r="H1188" i="1" s="1"/>
  <c r="A1188" i="1"/>
  <c r="B1187" i="1"/>
  <c r="E1187" i="1" s="1"/>
  <c r="H1187" i="1" s="1"/>
  <c r="A1187" i="1"/>
  <c r="B1186" i="1"/>
  <c r="E1186" i="1" s="1"/>
  <c r="A1186" i="1"/>
  <c r="B1185" i="1"/>
  <c r="E1185" i="1" s="1"/>
  <c r="A1185" i="1"/>
  <c r="B1184" i="1"/>
  <c r="E1184" i="1" s="1"/>
  <c r="G1184" i="1" s="1"/>
  <c r="A1184" i="1"/>
  <c r="B1183" i="1"/>
  <c r="E1183" i="1" s="1"/>
  <c r="H1183" i="1" s="1"/>
  <c r="A1183" i="1"/>
  <c r="B1182" i="1"/>
  <c r="E1182" i="1" s="1"/>
  <c r="A1182" i="1"/>
  <c r="B1181" i="1"/>
  <c r="E1181" i="1" s="1"/>
  <c r="G1181" i="1" s="1"/>
  <c r="A1181" i="1"/>
  <c r="B1180" i="1"/>
  <c r="E1180" i="1" s="1"/>
  <c r="A1180" i="1"/>
  <c r="B1179" i="1"/>
  <c r="E1179" i="1" s="1"/>
  <c r="A1179" i="1"/>
  <c r="B1178" i="1"/>
  <c r="E1178" i="1" s="1"/>
  <c r="A1178" i="1"/>
  <c r="B1177" i="1"/>
  <c r="E1177" i="1" s="1"/>
  <c r="H1177" i="1" s="1"/>
  <c r="A1177" i="1"/>
  <c r="B1176" i="1"/>
  <c r="E1176" i="1" s="1"/>
  <c r="A1176" i="1"/>
  <c r="B1175" i="1"/>
  <c r="E1175" i="1" s="1"/>
  <c r="H1175" i="1" s="1"/>
  <c r="A1175" i="1"/>
  <c r="B1174" i="1"/>
  <c r="E1174" i="1" s="1"/>
  <c r="H1174" i="1" s="1"/>
  <c r="A1174" i="1"/>
  <c r="B1173" i="1"/>
  <c r="E1173" i="1" s="1"/>
  <c r="F1173" i="1" s="1"/>
  <c r="A1173" i="1"/>
  <c r="B1172" i="1"/>
  <c r="E1172" i="1" s="1"/>
  <c r="A1172" i="1"/>
  <c r="B1171" i="1"/>
  <c r="E1171" i="1" s="1"/>
  <c r="F1171" i="1" s="1"/>
  <c r="A1171" i="1"/>
  <c r="B1170" i="1"/>
  <c r="E1170" i="1" s="1"/>
  <c r="H1170" i="1" s="1"/>
  <c r="A1170" i="1"/>
  <c r="B1169" i="1"/>
  <c r="E1169" i="1" s="1"/>
  <c r="A1169" i="1"/>
  <c r="B1168" i="1"/>
  <c r="E1168" i="1" s="1"/>
  <c r="A1168" i="1"/>
  <c r="B1167" i="1"/>
  <c r="E1167" i="1" s="1"/>
  <c r="F1167" i="1" s="1"/>
  <c r="A1167" i="1"/>
  <c r="B1166" i="1"/>
  <c r="E1166" i="1" s="1"/>
  <c r="H1166" i="1" s="1"/>
  <c r="A1166" i="1"/>
  <c r="B1165" i="1"/>
  <c r="E1165" i="1" s="1"/>
  <c r="F1165" i="1" s="1"/>
  <c r="A1165" i="1"/>
  <c r="B1164" i="1"/>
  <c r="E1164" i="1" s="1"/>
  <c r="H1164" i="1" s="1"/>
  <c r="A1164" i="1"/>
  <c r="B1163" i="1"/>
  <c r="E1163" i="1" s="1"/>
  <c r="F1163" i="1" s="1"/>
  <c r="A1163" i="1"/>
  <c r="B1162" i="1"/>
  <c r="E1162" i="1" s="1"/>
  <c r="H1162" i="1" s="1"/>
  <c r="A1162" i="1"/>
  <c r="B1161" i="1"/>
  <c r="E1161" i="1" s="1"/>
  <c r="A1161" i="1"/>
  <c r="B1160" i="1"/>
  <c r="E1160" i="1" s="1"/>
  <c r="A1160" i="1"/>
  <c r="B1159" i="1"/>
  <c r="E1159" i="1" s="1"/>
  <c r="F1159" i="1" s="1"/>
  <c r="A1159" i="1"/>
  <c r="B1158" i="1"/>
  <c r="E1158" i="1" s="1"/>
  <c r="H1158" i="1" s="1"/>
  <c r="A1158" i="1"/>
  <c r="B1157" i="1"/>
  <c r="E1157" i="1" s="1"/>
  <c r="F1157" i="1" s="1"/>
  <c r="A1157" i="1"/>
  <c r="B1156" i="1"/>
  <c r="E1156" i="1" s="1"/>
  <c r="H1156" i="1" s="1"/>
  <c r="A1156" i="1"/>
  <c r="B1155" i="1"/>
  <c r="E1155" i="1" s="1"/>
  <c r="F1155" i="1" s="1"/>
  <c r="A1155" i="1"/>
  <c r="B1154" i="1"/>
  <c r="E1154" i="1" s="1"/>
  <c r="H1154" i="1" s="1"/>
  <c r="A1154" i="1"/>
  <c r="B1153" i="1"/>
  <c r="E1153" i="1" s="1"/>
  <c r="A1153" i="1"/>
  <c r="B1152" i="1"/>
  <c r="E1152" i="1" s="1"/>
  <c r="A1152" i="1"/>
  <c r="B1151" i="1"/>
  <c r="E1151" i="1" s="1"/>
  <c r="F1151" i="1" s="1"/>
  <c r="A1151" i="1"/>
  <c r="B1150" i="1"/>
  <c r="E1150" i="1" s="1"/>
  <c r="H1150" i="1" s="1"/>
  <c r="A1150" i="1"/>
  <c r="B1149" i="1"/>
  <c r="E1149" i="1" s="1"/>
  <c r="F1149" i="1" s="1"/>
  <c r="A1149" i="1"/>
  <c r="B1148" i="1"/>
  <c r="E1148" i="1" s="1"/>
  <c r="H1148" i="1" s="1"/>
  <c r="A1148" i="1"/>
  <c r="B1147" i="1"/>
  <c r="E1147" i="1" s="1"/>
  <c r="F1147" i="1" s="1"/>
  <c r="A1147" i="1"/>
  <c r="B1146" i="1"/>
  <c r="E1146" i="1" s="1"/>
  <c r="H1146" i="1" s="1"/>
  <c r="A1146" i="1"/>
  <c r="B1145" i="1"/>
  <c r="E1145" i="1" s="1"/>
  <c r="A1145" i="1"/>
  <c r="B1144" i="1"/>
  <c r="E1144" i="1" s="1"/>
  <c r="A1144" i="1"/>
  <c r="B1143" i="1"/>
  <c r="E1143" i="1" s="1"/>
  <c r="F1143" i="1" s="1"/>
  <c r="A1143" i="1"/>
  <c r="B1142" i="1"/>
  <c r="E1142" i="1" s="1"/>
  <c r="H1142" i="1" s="1"/>
  <c r="A1142" i="1"/>
  <c r="B1141" i="1"/>
  <c r="E1141" i="1" s="1"/>
  <c r="F1141" i="1" s="1"/>
  <c r="A1141" i="1"/>
  <c r="B1140" i="1"/>
  <c r="E1140" i="1" s="1"/>
  <c r="H1140" i="1" s="1"/>
  <c r="A1140" i="1"/>
  <c r="B1139" i="1"/>
  <c r="E1139" i="1" s="1"/>
  <c r="A1139" i="1"/>
  <c r="B1138" i="1"/>
  <c r="E1138" i="1" s="1"/>
  <c r="H1138" i="1" s="1"/>
  <c r="A1138" i="1"/>
  <c r="B1137" i="1"/>
  <c r="E1137" i="1" s="1"/>
  <c r="A1137" i="1"/>
  <c r="B1136" i="1"/>
  <c r="E1136" i="1" s="1"/>
  <c r="G1136" i="1" s="1"/>
  <c r="A1136" i="1"/>
  <c r="B1135" i="1"/>
  <c r="E1135" i="1" s="1"/>
  <c r="A1135" i="1"/>
  <c r="H1134" i="1"/>
  <c r="B1134" i="1"/>
  <c r="E1134" i="1" s="1"/>
  <c r="G1134" i="1" s="1"/>
  <c r="A1134" i="1"/>
  <c r="B1133" i="1"/>
  <c r="E1133" i="1" s="1"/>
  <c r="A1133" i="1"/>
  <c r="B1132" i="1"/>
  <c r="E1132" i="1" s="1"/>
  <c r="A1132" i="1"/>
  <c r="B1131" i="1"/>
  <c r="E1131" i="1" s="1"/>
  <c r="A1131" i="1"/>
  <c r="B1130" i="1"/>
  <c r="E1130" i="1" s="1"/>
  <c r="H1130" i="1" s="1"/>
  <c r="A1130" i="1"/>
  <c r="B1129" i="1"/>
  <c r="E1129" i="1" s="1"/>
  <c r="A1129" i="1"/>
  <c r="B1128" i="1"/>
  <c r="E1128" i="1" s="1"/>
  <c r="A1128" i="1"/>
  <c r="B1127" i="1"/>
  <c r="E1127" i="1" s="1"/>
  <c r="F1127" i="1" s="1"/>
  <c r="A1127" i="1"/>
  <c r="B1126" i="1"/>
  <c r="E1126" i="1" s="1"/>
  <c r="G1126" i="1" s="1"/>
  <c r="A1126" i="1"/>
  <c r="B1125" i="1"/>
  <c r="E1125" i="1" s="1"/>
  <c r="H1125" i="1" s="1"/>
  <c r="A1125" i="1"/>
  <c r="B1124" i="1"/>
  <c r="E1124" i="1" s="1"/>
  <c r="A1124" i="1"/>
  <c r="B1123" i="1"/>
  <c r="E1123" i="1" s="1"/>
  <c r="A1123" i="1"/>
  <c r="B1122" i="1"/>
  <c r="E1122" i="1" s="1"/>
  <c r="H1122" i="1" s="1"/>
  <c r="A1122" i="1"/>
  <c r="B1121" i="1"/>
  <c r="E1121" i="1" s="1"/>
  <c r="A1121" i="1"/>
  <c r="B1120" i="1"/>
  <c r="E1120" i="1" s="1"/>
  <c r="G1120" i="1" s="1"/>
  <c r="A1120" i="1"/>
  <c r="B1119" i="1"/>
  <c r="E1119" i="1" s="1"/>
  <c r="A1119" i="1"/>
  <c r="B1118" i="1"/>
  <c r="E1118" i="1" s="1"/>
  <c r="H1118" i="1" s="1"/>
  <c r="A1118" i="1"/>
  <c r="B1117" i="1"/>
  <c r="E1117" i="1" s="1"/>
  <c r="A1117" i="1"/>
  <c r="B1116" i="1"/>
  <c r="E1116" i="1" s="1"/>
  <c r="G1116" i="1" s="1"/>
  <c r="A1116" i="1"/>
  <c r="B1115" i="1"/>
  <c r="E1115" i="1" s="1"/>
  <c r="F1115" i="1" s="1"/>
  <c r="A1115" i="1"/>
  <c r="B1114" i="1"/>
  <c r="E1114" i="1" s="1"/>
  <c r="F1114" i="1" s="1"/>
  <c r="A1114" i="1"/>
  <c r="B1113" i="1"/>
  <c r="E1113" i="1" s="1"/>
  <c r="A1113" i="1"/>
  <c r="B1112" i="1"/>
  <c r="E1112" i="1" s="1"/>
  <c r="A1112" i="1"/>
  <c r="B1111" i="1"/>
  <c r="E1111" i="1" s="1"/>
  <c r="F1111" i="1" s="1"/>
  <c r="A1111" i="1"/>
  <c r="B1110" i="1"/>
  <c r="E1110" i="1" s="1"/>
  <c r="G1110" i="1" s="1"/>
  <c r="A1110" i="1"/>
  <c r="B1109" i="1"/>
  <c r="E1109" i="1" s="1"/>
  <c r="H1109" i="1" s="1"/>
  <c r="A1109" i="1"/>
  <c r="B1108" i="1"/>
  <c r="E1108" i="1" s="1"/>
  <c r="G1108" i="1" s="1"/>
  <c r="A1108" i="1"/>
  <c r="B1107" i="1"/>
  <c r="E1107" i="1" s="1"/>
  <c r="A1107" i="1"/>
  <c r="B1106" i="1"/>
  <c r="E1106" i="1" s="1"/>
  <c r="H1106" i="1" s="1"/>
  <c r="A1106" i="1"/>
  <c r="B1105" i="1"/>
  <c r="E1105" i="1" s="1"/>
  <c r="A1105" i="1"/>
  <c r="B1104" i="1"/>
  <c r="E1104" i="1" s="1"/>
  <c r="G1104" i="1" s="1"/>
  <c r="A1104" i="1"/>
  <c r="B1103" i="1"/>
  <c r="E1103" i="1" s="1"/>
  <c r="A1103" i="1"/>
  <c r="B1102" i="1"/>
  <c r="E1102" i="1" s="1"/>
  <c r="H1102" i="1" s="1"/>
  <c r="A1102" i="1"/>
  <c r="B1101" i="1"/>
  <c r="E1101" i="1" s="1"/>
  <c r="A1101" i="1"/>
  <c r="B1100" i="1"/>
  <c r="E1100" i="1" s="1"/>
  <c r="A1100" i="1"/>
  <c r="B1099" i="1"/>
  <c r="E1099" i="1" s="1"/>
  <c r="A1099" i="1"/>
  <c r="B1098" i="1"/>
  <c r="E1098" i="1" s="1"/>
  <c r="H1098" i="1" s="1"/>
  <c r="A1098" i="1"/>
  <c r="B1097" i="1"/>
  <c r="E1097" i="1" s="1"/>
  <c r="A1097" i="1"/>
  <c r="B1096" i="1"/>
  <c r="E1096" i="1" s="1"/>
  <c r="G1096" i="1" s="1"/>
  <c r="A1096" i="1"/>
  <c r="B1095" i="1"/>
  <c r="E1095" i="1" s="1"/>
  <c r="F1095" i="1" s="1"/>
  <c r="A1095" i="1"/>
  <c r="B1094" i="1"/>
  <c r="E1094" i="1" s="1"/>
  <c r="G1094" i="1" s="1"/>
  <c r="A1094" i="1"/>
  <c r="B1093" i="1"/>
  <c r="E1093" i="1" s="1"/>
  <c r="A1093" i="1"/>
  <c r="B1092" i="1"/>
  <c r="E1092" i="1" s="1"/>
  <c r="A1092" i="1"/>
  <c r="B1091" i="1"/>
  <c r="E1091" i="1" s="1"/>
  <c r="A1091" i="1"/>
  <c r="B1090" i="1"/>
  <c r="E1090" i="1" s="1"/>
  <c r="H1090" i="1" s="1"/>
  <c r="A1090" i="1"/>
  <c r="B1089" i="1"/>
  <c r="E1089" i="1" s="1"/>
  <c r="A1089" i="1"/>
  <c r="B1088" i="1"/>
  <c r="E1088" i="1" s="1"/>
  <c r="G1088" i="1" s="1"/>
  <c r="A1088" i="1"/>
  <c r="B1087" i="1"/>
  <c r="E1087" i="1" s="1"/>
  <c r="A1087" i="1"/>
  <c r="B1086" i="1"/>
  <c r="E1086" i="1" s="1"/>
  <c r="H1086" i="1" s="1"/>
  <c r="A1086" i="1"/>
  <c r="B1085" i="1"/>
  <c r="E1085" i="1" s="1"/>
  <c r="A1085" i="1"/>
  <c r="B1084" i="1"/>
  <c r="E1084" i="1" s="1"/>
  <c r="A1084" i="1"/>
  <c r="B1083" i="1"/>
  <c r="E1083" i="1" s="1"/>
  <c r="F1083" i="1" s="1"/>
  <c r="A1083" i="1"/>
  <c r="B1082" i="1"/>
  <c r="E1082" i="1" s="1"/>
  <c r="H1082" i="1" s="1"/>
  <c r="A1082" i="1"/>
  <c r="B1081" i="1"/>
  <c r="E1081" i="1" s="1"/>
  <c r="A1081" i="1"/>
  <c r="B1080" i="1"/>
  <c r="E1080" i="1" s="1"/>
  <c r="G1080" i="1" s="1"/>
  <c r="A1080" i="1"/>
  <c r="B1079" i="1"/>
  <c r="E1079" i="1" s="1"/>
  <c r="F1079" i="1" s="1"/>
  <c r="A1079" i="1"/>
  <c r="B1078" i="1"/>
  <c r="E1078" i="1" s="1"/>
  <c r="F1078" i="1" s="1"/>
  <c r="A1078" i="1"/>
  <c r="B1077" i="1"/>
  <c r="E1077" i="1" s="1"/>
  <c r="A1077" i="1"/>
  <c r="B1076" i="1"/>
  <c r="E1076" i="1" s="1"/>
  <c r="G1076" i="1" s="1"/>
  <c r="A1076" i="1"/>
  <c r="B1075" i="1"/>
  <c r="E1075" i="1" s="1"/>
  <c r="A1075" i="1"/>
  <c r="B1074" i="1"/>
  <c r="E1074" i="1" s="1"/>
  <c r="H1074" i="1" s="1"/>
  <c r="A1074" i="1"/>
  <c r="B1073" i="1"/>
  <c r="E1073" i="1" s="1"/>
  <c r="A1073" i="1"/>
  <c r="B1072" i="1"/>
  <c r="E1072" i="1" s="1"/>
  <c r="G1072" i="1" s="1"/>
  <c r="A1072" i="1"/>
  <c r="B1071" i="1"/>
  <c r="E1071" i="1" s="1"/>
  <c r="A1071" i="1"/>
  <c r="B1070" i="1"/>
  <c r="E1070" i="1" s="1"/>
  <c r="H1070" i="1" s="1"/>
  <c r="A1070" i="1"/>
  <c r="B1069" i="1"/>
  <c r="E1069" i="1" s="1"/>
  <c r="A1069" i="1"/>
  <c r="B1068" i="1"/>
  <c r="E1068" i="1" s="1"/>
  <c r="A1068" i="1"/>
  <c r="B1067" i="1"/>
  <c r="E1067" i="1" s="1"/>
  <c r="F1067" i="1" s="1"/>
  <c r="A1067" i="1"/>
  <c r="B1066" i="1"/>
  <c r="E1066" i="1" s="1"/>
  <c r="H1066" i="1" s="1"/>
  <c r="A1066" i="1"/>
  <c r="B1065" i="1"/>
  <c r="E1065" i="1" s="1"/>
  <c r="H1065" i="1" s="1"/>
  <c r="A1065" i="1"/>
  <c r="B1064" i="1"/>
  <c r="E1064" i="1" s="1"/>
  <c r="G1064" i="1" s="1"/>
  <c r="A1064" i="1"/>
  <c r="A1063" i="1"/>
  <c r="B1063" i="1"/>
  <c r="E1063" i="1" s="1"/>
  <c r="G1090" i="1" l="1"/>
  <c r="F1108" i="1"/>
  <c r="F1134" i="1"/>
  <c r="F1138" i="1"/>
  <c r="G1138" i="1"/>
  <c r="F1142" i="1"/>
  <c r="H1129" i="1"/>
  <c r="F1129" i="1"/>
  <c r="F1086" i="1"/>
  <c r="G1142" i="1"/>
  <c r="G1086" i="1"/>
  <c r="G1115" i="1"/>
  <c r="G1143" i="1"/>
  <c r="H1143" i="1"/>
  <c r="H1244" i="1"/>
  <c r="F1244" i="1"/>
  <c r="F1212" i="1"/>
  <c r="H1159" i="1"/>
  <c r="F1166" i="1"/>
  <c r="G1151" i="1"/>
  <c r="F1158" i="1"/>
  <c r="H1196" i="1"/>
  <c r="F1196" i="1"/>
  <c r="G1200" i="1"/>
  <c r="F1200" i="1"/>
  <c r="H1204" i="1"/>
  <c r="F1204" i="1"/>
  <c r="H1208" i="1"/>
  <c r="F1208" i="1"/>
  <c r="H1228" i="1"/>
  <c r="F1228" i="1"/>
  <c r="G1232" i="1"/>
  <c r="F1232" i="1"/>
  <c r="H1236" i="1"/>
  <c r="F1236" i="1"/>
  <c r="G1240" i="1"/>
  <c r="F1240" i="1"/>
  <c r="H1260" i="1"/>
  <c r="F1260" i="1"/>
  <c r="G1159" i="1"/>
  <c r="G1174" i="1"/>
  <c r="F1150" i="1"/>
  <c r="G1167" i="1"/>
  <c r="F1177" i="1"/>
  <c r="F1188" i="1"/>
  <c r="F1220" i="1"/>
  <c r="F1252" i="1"/>
  <c r="G1150" i="1"/>
  <c r="H1167" i="1"/>
  <c r="G1158" i="1"/>
  <c r="F1181" i="1"/>
  <c r="F1192" i="1"/>
  <c r="F1224" i="1"/>
  <c r="F1256" i="1"/>
  <c r="H1151" i="1"/>
  <c r="G1166" i="1"/>
  <c r="F1174" i="1"/>
  <c r="F1184" i="1"/>
  <c r="F1216" i="1"/>
  <c r="F1248" i="1"/>
  <c r="H1081" i="1"/>
  <c r="F1081" i="1"/>
  <c r="F1099" i="1"/>
  <c r="G1099" i="1"/>
  <c r="H1113" i="1"/>
  <c r="F1113" i="1"/>
  <c r="G1092" i="1"/>
  <c r="F1092" i="1"/>
  <c r="G1100" i="1"/>
  <c r="H1100" i="1"/>
  <c r="G1124" i="1"/>
  <c r="F1124" i="1"/>
  <c r="G1068" i="1"/>
  <c r="H1068" i="1"/>
  <c r="G1128" i="1"/>
  <c r="H1128" i="1"/>
  <c r="F1128" i="1"/>
  <c r="F1131" i="1"/>
  <c r="G1131" i="1"/>
  <c r="H1097" i="1"/>
  <c r="F1097" i="1"/>
  <c r="G1132" i="1"/>
  <c r="H1132" i="1"/>
  <c r="G1084" i="1"/>
  <c r="H1084" i="1"/>
  <c r="G1112" i="1"/>
  <c r="H1112" i="1"/>
  <c r="F1112" i="1"/>
  <c r="F1074" i="1"/>
  <c r="F1102" i="1"/>
  <c r="F1064" i="1"/>
  <c r="G1074" i="1"/>
  <c r="G1102" i="1"/>
  <c r="H1064" i="1"/>
  <c r="F1090" i="1"/>
  <c r="H1110" i="1"/>
  <c r="F1080" i="1"/>
  <c r="F1096" i="1"/>
  <c r="F1106" i="1"/>
  <c r="F1070" i="1"/>
  <c r="G1078" i="1"/>
  <c r="G1070" i="1"/>
  <c r="H1078" i="1"/>
  <c r="H1080" i="1"/>
  <c r="H1096" i="1"/>
  <c r="G1106" i="1"/>
  <c r="F1118" i="1"/>
  <c r="G1118" i="1"/>
  <c r="H1116" i="1"/>
  <c r="F1122" i="1"/>
  <c r="G1122" i="1"/>
  <c r="G1217" i="1"/>
  <c r="F1217" i="1"/>
  <c r="H1217" i="1"/>
  <c r="G1197" i="1"/>
  <c r="H1197" i="1"/>
  <c r="F1197" i="1"/>
  <c r="H1206" i="1"/>
  <c r="G1206" i="1"/>
  <c r="F1206" i="1"/>
  <c r="H1238" i="1"/>
  <c r="G1238" i="1"/>
  <c r="F1238" i="1"/>
  <c r="H1261" i="1"/>
  <c r="G1261" i="1"/>
  <c r="F1261" i="1"/>
  <c r="H1186" i="1"/>
  <c r="G1186" i="1"/>
  <c r="F1186" i="1"/>
  <c r="H1209" i="1"/>
  <c r="G1209" i="1"/>
  <c r="F1209" i="1"/>
  <c r="G1218" i="1"/>
  <c r="F1218" i="1"/>
  <c r="H1218" i="1"/>
  <c r="H1241" i="1"/>
  <c r="G1241" i="1"/>
  <c r="F1241" i="1"/>
  <c r="G1250" i="1"/>
  <c r="F1250" i="1"/>
  <c r="H1250" i="1"/>
  <c r="H1189" i="1"/>
  <c r="G1189" i="1"/>
  <c r="F1189" i="1"/>
  <c r="H1198" i="1"/>
  <c r="G1198" i="1"/>
  <c r="F1198" i="1"/>
  <c r="H1221" i="1"/>
  <c r="G1221" i="1"/>
  <c r="F1221" i="1"/>
  <c r="H1230" i="1"/>
  <c r="G1230" i="1"/>
  <c r="F1230" i="1"/>
  <c r="H1253" i="1"/>
  <c r="G1253" i="1"/>
  <c r="F1253" i="1"/>
  <c r="H1262" i="1"/>
  <c r="G1262" i="1"/>
  <c r="F1262" i="1"/>
  <c r="G1201" i="1"/>
  <c r="F1201" i="1"/>
  <c r="H1201" i="1"/>
  <c r="H1210" i="1"/>
  <c r="G1210" i="1"/>
  <c r="F1210" i="1"/>
  <c r="H1233" i="1"/>
  <c r="G1233" i="1"/>
  <c r="F1233" i="1"/>
  <c r="H1242" i="1"/>
  <c r="G1242" i="1"/>
  <c r="F1242" i="1"/>
  <c r="H1190" i="1"/>
  <c r="G1190" i="1"/>
  <c r="F1190" i="1"/>
  <c r="H1222" i="1"/>
  <c r="G1222" i="1"/>
  <c r="F1222" i="1"/>
  <c r="G1245" i="1"/>
  <c r="H1245" i="1"/>
  <c r="F1245" i="1"/>
  <c r="H1254" i="1"/>
  <c r="G1254" i="1"/>
  <c r="F1254" i="1"/>
  <c r="H1213" i="1"/>
  <c r="G1213" i="1"/>
  <c r="F1213" i="1"/>
  <c r="H1182" i="1"/>
  <c r="G1182" i="1"/>
  <c r="F1182" i="1"/>
  <c r="G1193" i="1"/>
  <c r="F1193" i="1"/>
  <c r="H1193" i="1"/>
  <c r="H1202" i="1"/>
  <c r="G1202" i="1"/>
  <c r="F1202" i="1"/>
  <c r="H1225" i="1"/>
  <c r="F1225" i="1"/>
  <c r="G1225" i="1"/>
  <c r="H1234" i="1"/>
  <c r="G1234" i="1"/>
  <c r="F1234" i="1"/>
  <c r="H1257" i="1"/>
  <c r="G1257" i="1"/>
  <c r="F1257" i="1"/>
  <c r="H1205" i="1"/>
  <c r="G1205" i="1"/>
  <c r="F1205" i="1"/>
  <c r="H1214" i="1"/>
  <c r="G1214" i="1"/>
  <c r="F1214" i="1"/>
  <c r="G1237" i="1"/>
  <c r="H1237" i="1"/>
  <c r="F1237" i="1"/>
  <c r="H1246" i="1"/>
  <c r="G1246" i="1"/>
  <c r="F1246" i="1"/>
  <c r="H1194" i="1"/>
  <c r="G1194" i="1"/>
  <c r="F1194" i="1"/>
  <c r="H1226" i="1"/>
  <c r="G1226" i="1"/>
  <c r="F1226" i="1"/>
  <c r="H1249" i="1"/>
  <c r="F1249" i="1"/>
  <c r="G1249" i="1"/>
  <c r="H1258" i="1"/>
  <c r="G1258" i="1"/>
  <c r="F1258" i="1"/>
  <c r="G1185" i="1"/>
  <c r="F1185" i="1"/>
  <c r="H1185" i="1"/>
  <c r="H1229" i="1"/>
  <c r="G1229" i="1"/>
  <c r="F1229" i="1"/>
  <c r="F1183" i="1"/>
  <c r="G1192" i="1"/>
  <c r="F1199" i="1"/>
  <c r="F1207" i="1"/>
  <c r="G1208" i="1"/>
  <c r="F1215" i="1"/>
  <c r="F1223" i="1"/>
  <c r="G1183" i="1"/>
  <c r="H1184" i="1"/>
  <c r="G1191" i="1"/>
  <c r="G1199" i="1"/>
  <c r="H1200" i="1"/>
  <c r="G1207" i="1"/>
  <c r="G1215" i="1"/>
  <c r="H1216" i="1"/>
  <c r="G1223" i="1"/>
  <c r="H1224" i="1"/>
  <c r="G1231" i="1"/>
  <c r="H1232" i="1"/>
  <c r="G1239" i="1"/>
  <c r="H1240" i="1"/>
  <c r="G1247" i="1"/>
  <c r="H1248" i="1"/>
  <c r="G1255" i="1"/>
  <c r="H1256" i="1"/>
  <c r="G1263" i="1"/>
  <c r="H1191" i="1"/>
  <c r="H1231" i="1"/>
  <c r="H1239" i="1"/>
  <c r="H1247" i="1"/>
  <c r="H1255" i="1"/>
  <c r="H1263" i="1"/>
  <c r="G1188" i="1"/>
  <c r="F1195" i="1"/>
  <c r="G1204" i="1"/>
  <c r="F1211" i="1"/>
  <c r="F1219" i="1"/>
  <c r="G1220" i="1"/>
  <c r="F1227" i="1"/>
  <c r="G1228" i="1"/>
  <c r="F1235" i="1"/>
  <c r="G1236" i="1"/>
  <c r="F1243" i="1"/>
  <c r="G1244" i="1"/>
  <c r="F1251" i="1"/>
  <c r="G1252" i="1"/>
  <c r="F1259" i="1"/>
  <c r="G1260" i="1"/>
  <c r="F1187" i="1"/>
  <c r="G1196" i="1"/>
  <c r="F1203" i="1"/>
  <c r="G1212" i="1"/>
  <c r="G1187" i="1"/>
  <c r="G1195" i="1"/>
  <c r="G1203" i="1"/>
  <c r="G1211" i="1"/>
  <c r="G1219" i="1"/>
  <c r="G1227" i="1"/>
  <c r="G1235" i="1"/>
  <c r="G1243" i="1"/>
  <c r="G1251" i="1"/>
  <c r="G1259" i="1"/>
  <c r="H1089" i="1"/>
  <c r="G1089" i="1"/>
  <c r="F1089" i="1"/>
  <c r="F1071" i="1"/>
  <c r="G1071" i="1"/>
  <c r="H1071" i="1"/>
  <c r="F1107" i="1"/>
  <c r="H1107" i="1"/>
  <c r="G1107" i="1"/>
  <c r="F1119" i="1"/>
  <c r="G1119" i="1"/>
  <c r="H1119" i="1"/>
  <c r="H1137" i="1"/>
  <c r="G1137" i="1"/>
  <c r="F1137" i="1"/>
  <c r="H1069" i="1"/>
  <c r="G1069" i="1"/>
  <c r="F1069" i="1"/>
  <c r="H1077" i="1"/>
  <c r="G1077" i="1"/>
  <c r="F1077" i="1"/>
  <c r="H1105" i="1"/>
  <c r="G1105" i="1"/>
  <c r="F1105" i="1"/>
  <c r="F1087" i="1"/>
  <c r="H1087" i="1"/>
  <c r="G1087" i="1"/>
  <c r="H1117" i="1"/>
  <c r="G1117" i="1"/>
  <c r="F1117" i="1"/>
  <c r="F1135" i="1"/>
  <c r="H1135" i="1"/>
  <c r="G1135" i="1"/>
  <c r="H1093" i="1"/>
  <c r="F1093" i="1"/>
  <c r="G1093" i="1"/>
  <c r="F1123" i="1"/>
  <c r="H1123" i="1"/>
  <c r="G1123" i="1"/>
  <c r="F1075" i="1"/>
  <c r="H1075" i="1"/>
  <c r="G1075" i="1"/>
  <c r="H1085" i="1"/>
  <c r="G1085" i="1"/>
  <c r="F1085" i="1"/>
  <c r="F1103" i="1"/>
  <c r="H1103" i="1"/>
  <c r="G1103" i="1"/>
  <c r="H1133" i="1"/>
  <c r="F1133" i="1"/>
  <c r="G1133" i="1"/>
  <c r="H1073" i="1"/>
  <c r="G1073" i="1"/>
  <c r="F1073" i="1"/>
  <c r="F1091" i="1"/>
  <c r="H1091" i="1"/>
  <c r="G1091" i="1"/>
  <c r="H1101" i="1"/>
  <c r="G1101" i="1"/>
  <c r="F1101" i="1"/>
  <c r="H1121" i="1"/>
  <c r="G1121" i="1"/>
  <c r="F1121" i="1"/>
  <c r="F1139" i="1"/>
  <c r="H1139" i="1"/>
  <c r="G1139" i="1"/>
  <c r="F1065" i="1"/>
  <c r="F1076" i="1"/>
  <c r="G1083" i="1"/>
  <c r="H1094" i="1"/>
  <c r="H1126" i="1"/>
  <c r="G1079" i="1"/>
  <c r="F1082" i="1"/>
  <c r="H1083" i="1"/>
  <c r="G1111" i="1"/>
  <c r="F1125" i="1"/>
  <c r="G1129" i="1"/>
  <c r="F1136" i="1"/>
  <c r="G1144" i="1"/>
  <c r="F1144" i="1"/>
  <c r="F1146" i="1"/>
  <c r="H1153" i="1"/>
  <c r="G1153" i="1"/>
  <c r="G1160" i="1"/>
  <c r="F1160" i="1"/>
  <c r="F1162" i="1"/>
  <c r="H1169" i="1"/>
  <c r="G1169" i="1"/>
  <c r="F1068" i="1"/>
  <c r="H1072" i="1"/>
  <c r="H1079" i="1"/>
  <c r="G1082" i="1"/>
  <c r="F1100" i="1"/>
  <c r="H1104" i="1"/>
  <c r="F1110" i="1"/>
  <c r="H1111" i="1"/>
  <c r="G1114" i="1"/>
  <c r="G1125" i="1"/>
  <c r="F1132" i="1"/>
  <c r="H1136" i="1"/>
  <c r="H1144" i="1"/>
  <c r="G1146" i="1"/>
  <c r="F1153" i="1"/>
  <c r="G1155" i="1"/>
  <c r="H1160" i="1"/>
  <c r="G1162" i="1"/>
  <c r="F1169" i="1"/>
  <c r="G1171" i="1"/>
  <c r="G1175" i="1"/>
  <c r="F1175" i="1"/>
  <c r="H1114" i="1"/>
  <c r="G1141" i="1"/>
  <c r="H1141" i="1"/>
  <c r="F1148" i="1"/>
  <c r="G1148" i="1"/>
  <c r="H1155" i="1"/>
  <c r="H1157" i="1"/>
  <c r="G1157" i="1"/>
  <c r="F1164" i="1"/>
  <c r="G1164" i="1"/>
  <c r="H1171" i="1"/>
  <c r="H1173" i="1"/>
  <c r="G1173" i="1"/>
  <c r="F1180" i="1"/>
  <c r="H1180" i="1"/>
  <c r="G1180" i="1"/>
  <c r="G1067" i="1"/>
  <c r="F1088" i="1"/>
  <c r="G1095" i="1"/>
  <c r="F1098" i="1"/>
  <c r="H1099" i="1"/>
  <c r="F1109" i="1"/>
  <c r="G1113" i="1"/>
  <c r="F1120" i="1"/>
  <c r="H1161" i="1"/>
  <c r="G1161" i="1"/>
  <c r="F1170" i="1"/>
  <c r="H1178" i="1"/>
  <c r="G1178" i="1"/>
  <c r="F1178" i="1"/>
  <c r="F1066" i="1"/>
  <c r="H1067" i="1"/>
  <c r="G1081" i="1"/>
  <c r="H1092" i="1"/>
  <c r="H1124" i="1"/>
  <c r="G1127" i="1"/>
  <c r="F1130" i="1"/>
  <c r="H1131" i="1"/>
  <c r="H1145" i="1"/>
  <c r="G1145" i="1"/>
  <c r="G1152" i="1"/>
  <c r="F1152" i="1"/>
  <c r="F1154" i="1"/>
  <c r="G1168" i="1"/>
  <c r="F1168" i="1"/>
  <c r="G1066" i="1"/>
  <c r="F1084" i="1"/>
  <c r="H1088" i="1"/>
  <c r="F1094" i="1"/>
  <c r="H1095" i="1"/>
  <c r="G1098" i="1"/>
  <c r="G1109" i="1"/>
  <c r="F1116" i="1"/>
  <c r="H1120" i="1"/>
  <c r="F1126" i="1"/>
  <c r="H1127" i="1"/>
  <c r="G1130" i="1"/>
  <c r="F1145" i="1"/>
  <c r="G1147" i="1"/>
  <c r="H1152" i="1"/>
  <c r="G1154" i="1"/>
  <c r="F1161" i="1"/>
  <c r="G1163" i="1"/>
  <c r="H1168" i="1"/>
  <c r="G1170" i="1"/>
  <c r="G1140" i="1"/>
  <c r="F1140" i="1"/>
  <c r="H1147" i="1"/>
  <c r="H1149" i="1"/>
  <c r="G1149" i="1"/>
  <c r="F1156" i="1"/>
  <c r="G1156" i="1"/>
  <c r="H1163" i="1"/>
  <c r="G1165" i="1"/>
  <c r="H1165" i="1"/>
  <c r="F1172" i="1"/>
  <c r="G1172" i="1"/>
  <c r="H1176" i="1"/>
  <c r="G1176" i="1"/>
  <c r="F1176" i="1"/>
  <c r="H1179" i="1"/>
  <c r="G1179" i="1"/>
  <c r="F1179" i="1"/>
  <c r="H1172" i="1"/>
  <c r="G1065" i="1"/>
  <c r="F1072" i="1"/>
  <c r="H1076" i="1"/>
  <c r="G1097" i="1"/>
  <c r="F1104" i="1"/>
  <c r="H1108" i="1"/>
  <c r="H1115" i="1"/>
  <c r="H1181" i="1"/>
  <c r="G1177" i="1"/>
  <c r="U10" i="18" l="1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28" i="18"/>
  <c r="V28" i="18" s="1"/>
  <c r="U29" i="18"/>
  <c r="V29" i="18" s="1"/>
  <c r="U30" i="18"/>
  <c r="V30" i="18" s="1"/>
  <c r="U31" i="18"/>
  <c r="V31" i="18" s="1"/>
  <c r="U32" i="18"/>
  <c r="V32" i="18" s="1"/>
  <c r="U33" i="18"/>
  <c r="V33" i="18" s="1"/>
  <c r="U34" i="18"/>
  <c r="V34" i="18" s="1"/>
  <c r="U35" i="18"/>
  <c r="V35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H5" i="18"/>
  <c r="H4" i="18"/>
  <c r="N4" i="18"/>
  <c r="AJ59" i="18" l="1"/>
  <c r="AK59" i="18" s="1"/>
  <c r="AG59" i="18"/>
  <c r="AH59" i="18" s="1"/>
  <c r="AD59" i="18"/>
  <c r="AE59" i="18" s="1"/>
  <c r="AA59" i="18"/>
  <c r="AB59" i="18" s="1"/>
  <c r="X59" i="18"/>
  <c r="Y59" i="18" s="1"/>
  <c r="AJ58" i="18"/>
  <c r="AK58" i="18" s="1"/>
  <c r="AG58" i="18"/>
  <c r="AH58" i="18" s="1"/>
  <c r="AD58" i="18"/>
  <c r="AE58" i="18" s="1"/>
  <c r="AA58" i="18"/>
  <c r="AB58" i="18" s="1"/>
  <c r="X58" i="18"/>
  <c r="Y58" i="18" s="1"/>
  <c r="AJ57" i="18"/>
  <c r="AK57" i="18" s="1"/>
  <c r="AG57" i="18"/>
  <c r="AH57" i="18" s="1"/>
  <c r="AD57" i="18"/>
  <c r="AE57" i="18" s="1"/>
  <c r="AA57" i="18"/>
  <c r="AB57" i="18" s="1"/>
  <c r="X57" i="18"/>
  <c r="Y57" i="18" s="1"/>
  <c r="AJ56" i="18"/>
  <c r="AK56" i="18" s="1"/>
  <c r="AG56" i="18"/>
  <c r="AH56" i="18" s="1"/>
  <c r="AD56" i="18"/>
  <c r="AE56" i="18" s="1"/>
  <c r="AA56" i="18"/>
  <c r="AB56" i="18" s="1"/>
  <c r="X56" i="18"/>
  <c r="Y56" i="18" s="1"/>
  <c r="AJ55" i="18"/>
  <c r="AK55" i="18" s="1"/>
  <c r="AG55" i="18"/>
  <c r="AH55" i="18" s="1"/>
  <c r="AD55" i="18"/>
  <c r="AE55" i="18" s="1"/>
  <c r="AA55" i="18"/>
  <c r="AB55" i="18" s="1"/>
  <c r="X55" i="18"/>
  <c r="Y55" i="18" s="1"/>
  <c r="AJ54" i="18"/>
  <c r="AK54" i="18" s="1"/>
  <c r="AG54" i="18"/>
  <c r="AH54" i="18" s="1"/>
  <c r="AD54" i="18"/>
  <c r="AE54" i="18" s="1"/>
  <c r="AA54" i="18"/>
  <c r="AB54" i="18" s="1"/>
  <c r="X54" i="18"/>
  <c r="Y54" i="18" s="1"/>
  <c r="AJ53" i="18"/>
  <c r="AK53" i="18" s="1"/>
  <c r="AG53" i="18"/>
  <c r="AH53" i="18" s="1"/>
  <c r="AD53" i="18"/>
  <c r="AE53" i="18" s="1"/>
  <c r="AA53" i="18"/>
  <c r="AB53" i="18" s="1"/>
  <c r="X53" i="18"/>
  <c r="Y53" i="18" s="1"/>
  <c r="AJ52" i="18"/>
  <c r="AK52" i="18" s="1"/>
  <c r="AG52" i="18"/>
  <c r="AH52" i="18" s="1"/>
  <c r="AD52" i="18"/>
  <c r="AE52" i="18" s="1"/>
  <c r="AA52" i="18"/>
  <c r="AB52" i="18" s="1"/>
  <c r="X52" i="18"/>
  <c r="Y52" i="18" s="1"/>
  <c r="AJ51" i="18"/>
  <c r="AK51" i="18" s="1"/>
  <c r="AG51" i="18"/>
  <c r="AH51" i="18" s="1"/>
  <c r="AD51" i="18"/>
  <c r="AE51" i="18" s="1"/>
  <c r="AA51" i="18"/>
  <c r="AB51" i="18" s="1"/>
  <c r="X51" i="18"/>
  <c r="Y51" i="18" s="1"/>
  <c r="AJ50" i="18"/>
  <c r="AK50" i="18" s="1"/>
  <c r="AG50" i="18"/>
  <c r="AH50" i="18" s="1"/>
  <c r="AD50" i="18"/>
  <c r="AE50" i="18" s="1"/>
  <c r="AA50" i="18"/>
  <c r="AB50" i="18" s="1"/>
  <c r="X50" i="18"/>
  <c r="Y50" i="18" s="1"/>
  <c r="AJ49" i="18"/>
  <c r="AK49" i="18" s="1"/>
  <c r="AG49" i="18"/>
  <c r="AH49" i="18" s="1"/>
  <c r="AD49" i="18"/>
  <c r="AE49" i="18" s="1"/>
  <c r="AA49" i="18"/>
  <c r="AB49" i="18" s="1"/>
  <c r="X49" i="18"/>
  <c r="Y49" i="18" s="1"/>
  <c r="AJ48" i="18"/>
  <c r="AK48" i="18" s="1"/>
  <c r="AG48" i="18"/>
  <c r="AH48" i="18" s="1"/>
  <c r="AD48" i="18"/>
  <c r="AE48" i="18" s="1"/>
  <c r="AA48" i="18"/>
  <c r="AB48" i="18" s="1"/>
  <c r="X48" i="18"/>
  <c r="Y48" i="18" s="1"/>
  <c r="AJ47" i="18"/>
  <c r="AK47" i="18" s="1"/>
  <c r="AG47" i="18"/>
  <c r="AH47" i="18" s="1"/>
  <c r="AD47" i="18"/>
  <c r="AE47" i="18" s="1"/>
  <c r="AA47" i="18"/>
  <c r="AB47" i="18" s="1"/>
  <c r="X47" i="18"/>
  <c r="Y47" i="18" s="1"/>
  <c r="AJ46" i="18"/>
  <c r="AK46" i="18" s="1"/>
  <c r="AG46" i="18"/>
  <c r="AH46" i="18" s="1"/>
  <c r="AD46" i="18"/>
  <c r="AE46" i="18" s="1"/>
  <c r="AA46" i="18"/>
  <c r="AB46" i="18" s="1"/>
  <c r="X46" i="18"/>
  <c r="Y46" i="18" s="1"/>
  <c r="AJ45" i="18"/>
  <c r="AK45" i="18" s="1"/>
  <c r="AG45" i="18"/>
  <c r="AH45" i="18" s="1"/>
  <c r="AD45" i="18"/>
  <c r="AE45" i="18" s="1"/>
  <c r="AA45" i="18"/>
  <c r="AB45" i="18" s="1"/>
  <c r="X45" i="18"/>
  <c r="Y45" i="18" s="1"/>
  <c r="AJ44" i="18"/>
  <c r="AK44" i="18" s="1"/>
  <c r="AG44" i="18"/>
  <c r="AH44" i="18" s="1"/>
  <c r="AD44" i="18"/>
  <c r="AE44" i="18" s="1"/>
  <c r="AA44" i="18"/>
  <c r="AB44" i="18" s="1"/>
  <c r="X44" i="18"/>
  <c r="Y44" i="18" s="1"/>
  <c r="AJ43" i="18"/>
  <c r="AK43" i="18" s="1"/>
  <c r="AG43" i="18"/>
  <c r="AH43" i="18" s="1"/>
  <c r="AD43" i="18"/>
  <c r="AE43" i="18" s="1"/>
  <c r="AA43" i="18"/>
  <c r="AB43" i="18" s="1"/>
  <c r="X43" i="18"/>
  <c r="Y43" i="18" s="1"/>
  <c r="AJ42" i="18"/>
  <c r="AK42" i="18" s="1"/>
  <c r="AG42" i="18"/>
  <c r="AH42" i="18" s="1"/>
  <c r="AD42" i="18"/>
  <c r="AE42" i="18" s="1"/>
  <c r="AA42" i="18"/>
  <c r="AB42" i="18" s="1"/>
  <c r="X42" i="18"/>
  <c r="Y42" i="18" s="1"/>
  <c r="AJ41" i="18"/>
  <c r="AK41" i="18" s="1"/>
  <c r="AG41" i="18"/>
  <c r="AH41" i="18" s="1"/>
  <c r="AD41" i="18"/>
  <c r="AE41" i="18" s="1"/>
  <c r="AA41" i="18"/>
  <c r="AB41" i="18" s="1"/>
  <c r="X41" i="18"/>
  <c r="Y41" i="18" s="1"/>
  <c r="AJ40" i="18"/>
  <c r="AK40" i="18" s="1"/>
  <c r="AG40" i="18"/>
  <c r="AH40" i="18" s="1"/>
  <c r="AD40" i="18"/>
  <c r="AE40" i="18" s="1"/>
  <c r="AA40" i="18"/>
  <c r="AB40" i="18" s="1"/>
  <c r="X40" i="18"/>
  <c r="Y40" i="18" s="1"/>
  <c r="AJ39" i="18"/>
  <c r="AK39" i="18" s="1"/>
  <c r="AG39" i="18"/>
  <c r="AH39" i="18" s="1"/>
  <c r="AD39" i="18"/>
  <c r="AE39" i="18" s="1"/>
  <c r="AA39" i="18"/>
  <c r="AB39" i="18" s="1"/>
  <c r="X39" i="18"/>
  <c r="Y39" i="18" s="1"/>
  <c r="AJ38" i="18"/>
  <c r="AK38" i="18" s="1"/>
  <c r="AG38" i="18"/>
  <c r="AH38" i="18" s="1"/>
  <c r="AD38" i="18"/>
  <c r="AE38" i="18" s="1"/>
  <c r="AA38" i="18"/>
  <c r="AB38" i="18" s="1"/>
  <c r="X38" i="18"/>
  <c r="Y38" i="18" s="1"/>
  <c r="AJ37" i="18"/>
  <c r="AK37" i="18" s="1"/>
  <c r="AG37" i="18"/>
  <c r="AH37" i="18" s="1"/>
  <c r="AD37" i="18"/>
  <c r="AE37" i="18" s="1"/>
  <c r="AA37" i="18"/>
  <c r="AB37" i="18" s="1"/>
  <c r="X37" i="18"/>
  <c r="Y37" i="18" s="1"/>
  <c r="AJ36" i="18"/>
  <c r="AK36" i="18" s="1"/>
  <c r="AG36" i="18"/>
  <c r="AH36" i="18" s="1"/>
  <c r="AD36" i="18"/>
  <c r="AE36" i="18" s="1"/>
  <c r="AA36" i="18"/>
  <c r="AB36" i="18" s="1"/>
  <c r="X36" i="18"/>
  <c r="Y36" i="18" s="1"/>
  <c r="AJ35" i="18"/>
  <c r="AK35" i="18" s="1"/>
  <c r="AG35" i="18"/>
  <c r="AH35" i="18" s="1"/>
  <c r="AD35" i="18"/>
  <c r="AE35" i="18" s="1"/>
  <c r="AA35" i="18"/>
  <c r="AB35" i="18" s="1"/>
  <c r="X35" i="18"/>
  <c r="Y35" i="18" s="1"/>
  <c r="AJ34" i="18"/>
  <c r="AK34" i="18" s="1"/>
  <c r="AG34" i="18"/>
  <c r="AH34" i="18" s="1"/>
  <c r="AD34" i="18"/>
  <c r="AE34" i="18" s="1"/>
  <c r="AA34" i="18"/>
  <c r="AB34" i="18" s="1"/>
  <c r="X34" i="18"/>
  <c r="Y34" i="18" s="1"/>
  <c r="AJ33" i="18"/>
  <c r="AK33" i="18" s="1"/>
  <c r="AG33" i="18"/>
  <c r="AH33" i="18" s="1"/>
  <c r="AD33" i="18"/>
  <c r="AE33" i="18" s="1"/>
  <c r="AA33" i="18"/>
  <c r="AB33" i="18" s="1"/>
  <c r="X33" i="18"/>
  <c r="Y33" i="18" s="1"/>
  <c r="AJ32" i="18"/>
  <c r="AK32" i="18" s="1"/>
  <c r="AG32" i="18"/>
  <c r="AH32" i="18" s="1"/>
  <c r="AD32" i="18"/>
  <c r="AE32" i="18" s="1"/>
  <c r="AA32" i="18"/>
  <c r="AB32" i="18" s="1"/>
  <c r="X32" i="18"/>
  <c r="Y32" i="18" s="1"/>
  <c r="AJ31" i="18"/>
  <c r="AK31" i="18" s="1"/>
  <c r="AG31" i="18"/>
  <c r="AH31" i="18" s="1"/>
  <c r="AD31" i="18"/>
  <c r="AE31" i="18" s="1"/>
  <c r="AA31" i="18"/>
  <c r="AB31" i="18" s="1"/>
  <c r="X31" i="18"/>
  <c r="Y31" i="18" s="1"/>
  <c r="AJ30" i="18"/>
  <c r="AK30" i="18" s="1"/>
  <c r="AG30" i="18"/>
  <c r="AH30" i="18" s="1"/>
  <c r="AD30" i="18"/>
  <c r="AE30" i="18" s="1"/>
  <c r="AA30" i="18"/>
  <c r="AB30" i="18" s="1"/>
  <c r="X30" i="18"/>
  <c r="Y30" i="18" s="1"/>
  <c r="AJ29" i="18"/>
  <c r="AK29" i="18" s="1"/>
  <c r="AG29" i="18"/>
  <c r="AH29" i="18" s="1"/>
  <c r="AD29" i="18"/>
  <c r="AE29" i="18" s="1"/>
  <c r="AA29" i="18"/>
  <c r="AB29" i="18" s="1"/>
  <c r="X29" i="18"/>
  <c r="Y29" i="18" s="1"/>
  <c r="AJ28" i="18"/>
  <c r="AK28" i="18" s="1"/>
  <c r="AG28" i="18"/>
  <c r="AH28" i="18" s="1"/>
  <c r="AD28" i="18"/>
  <c r="AE28" i="18" s="1"/>
  <c r="AA28" i="18"/>
  <c r="AB28" i="18" s="1"/>
  <c r="X28" i="18"/>
  <c r="Y28" i="18" s="1"/>
  <c r="AJ27" i="18"/>
  <c r="AK27" i="18" s="1"/>
  <c r="AG27" i="18"/>
  <c r="AH27" i="18" s="1"/>
  <c r="AD27" i="18"/>
  <c r="AE27" i="18" s="1"/>
  <c r="AA27" i="18"/>
  <c r="AB27" i="18" s="1"/>
  <c r="X27" i="18"/>
  <c r="Y27" i="18" s="1"/>
  <c r="AJ26" i="18"/>
  <c r="AK26" i="18" s="1"/>
  <c r="AG26" i="18"/>
  <c r="AH26" i="18" s="1"/>
  <c r="AD26" i="18"/>
  <c r="AE26" i="18" s="1"/>
  <c r="AA26" i="18"/>
  <c r="AB26" i="18" s="1"/>
  <c r="X26" i="18"/>
  <c r="Y26" i="18" s="1"/>
  <c r="AJ25" i="18"/>
  <c r="AK25" i="18" s="1"/>
  <c r="AG25" i="18"/>
  <c r="AH25" i="18" s="1"/>
  <c r="AD25" i="18"/>
  <c r="AE25" i="18" s="1"/>
  <c r="AA25" i="18"/>
  <c r="AB25" i="18" s="1"/>
  <c r="X25" i="18"/>
  <c r="Y25" i="18" s="1"/>
  <c r="AJ24" i="18"/>
  <c r="AK24" i="18" s="1"/>
  <c r="AG24" i="18"/>
  <c r="AH24" i="18" s="1"/>
  <c r="AD24" i="18"/>
  <c r="AE24" i="18" s="1"/>
  <c r="AA24" i="18"/>
  <c r="AB24" i="18" s="1"/>
  <c r="X24" i="18"/>
  <c r="Y24" i="18" s="1"/>
  <c r="AJ23" i="18"/>
  <c r="AK23" i="18" s="1"/>
  <c r="AG23" i="18"/>
  <c r="AH23" i="18" s="1"/>
  <c r="AD23" i="18"/>
  <c r="AE23" i="18" s="1"/>
  <c r="AA23" i="18"/>
  <c r="AB23" i="18" s="1"/>
  <c r="X23" i="18"/>
  <c r="Y23" i="18" s="1"/>
  <c r="AJ22" i="18"/>
  <c r="AK22" i="18" s="1"/>
  <c r="AG22" i="18"/>
  <c r="AH22" i="18" s="1"/>
  <c r="AD22" i="18"/>
  <c r="AE22" i="18" s="1"/>
  <c r="AA22" i="18"/>
  <c r="AB22" i="18" s="1"/>
  <c r="X22" i="18"/>
  <c r="Y22" i="18" s="1"/>
  <c r="AJ21" i="18"/>
  <c r="AK21" i="18" s="1"/>
  <c r="AG21" i="18"/>
  <c r="AH21" i="18" s="1"/>
  <c r="AD21" i="18"/>
  <c r="AE21" i="18" s="1"/>
  <c r="AA21" i="18"/>
  <c r="AB21" i="18" s="1"/>
  <c r="X21" i="18"/>
  <c r="Y21" i="18" s="1"/>
  <c r="AJ20" i="18"/>
  <c r="AK20" i="18" s="1"/>
  <c r="AG20" i="18"/>
  <c r="AH20" i="18" s="1"/>
  <c r="AD20" i="18"/>
  <c r="AE20" i="18" s="1"/>
  <c r="AA20" i="18"/>
  <c r="AB20" i="18" s="1"/>
  <c r="X20" i="18"/>
  <c r="Y20" i="18" s="1"/>
  <c r="AJ19" i="18"/>
  <c r="AK19" i="18" s="1"/>
  <c r="AG19" i="18"/>
  <c r="AH19" i="18" s="1"/>
  <c r="AD19" i="18"/>
  <c r="AE19" i="18" s="1"/>
  <c r="AA19" i="18"/>
  <c r="AB19" i="18" s="1"/>
  <c r="X19" i="18"/>
  <c r="Y19" i="18" s="1"/>
  <c r="AJ18" i="18"/>
  <c r="AK18" i="18" s="1"/>
  <c r="AG18" i="18"/>
  <c r="AH18" i="18" s="1"/>
  <c r="AD18" i="18"/>
  <c r="AE18" i="18" s="1"/>
  <c r="AA18" i="18"/>
  <c r="AB18" i="18" s="1"/>
  <c r="X18" i="18"/>
  <c r="Y18" i="18" s="1"/>
  <c r="AJ17" i="18"/>
  <c r="AK17" i="18" s="1"/>
  <c r="AG17" i="18"/>
  <c r="AH17" i="18" s="1"/>
  <c r="AD17" i="18"/>
  <c r="AE17" i="18" s="1"/>
  <c r="AA17" i="18"/>
  <c r="AB17" i="18" s="1"/>
  <c r="X17" i="18"/>
  <c r="Y17" i="18" s="1"/>
  <c r="AJ16" i="18"/>
  <c r="AK16" i="18" s="1"/>
  <c r="AG16" i="18"/>
  <c r="AH16" i="18" s="1"/>
  <c r="AD16" i="18"/>
  <c r="AE16" i="18" s="1"/>
  <c r="AA16" i="18"/>
  <c r="AB16" i="18" s="1"/>
  <c r="X16" i="18"/>
  <c r="Y16" i="18" s="1"/>
  <c r="AJ15" i="18"/>
  <c r="AK15" i="18" s="1"/>
  <c r="AG15" i="18"/>
  <c r="AH15" i="18" s="1"/>
  <c r="AD15" i="18"/>
  <c r="AE15" i="18" s="1"/>
  <c r="AA15" i="18"/>
  <c r="AB15" i="18" s="1"/>
  <c r="X15" i="18"/>
  <c r="Y15" i="18" s="1"/>
  <c r="AJ14" i="18"/>
  <c r="AK14" i="18" s="1"/>
  <c r="AG14" i="18"/>
  <c r="AH14" i="18" s="1"/>
  <c r="AD14" i="18"/>
  <c r="AE14" i="18" s="1"/>
  <c r="AA14" i="18"/>
  <c r="AB14" i="18" s="1"/>
  <c r="X14" i="18"/>
  <c r="Y14" i="18" s="1"/>
  <c r="AJ13" i="18"/>
  <c r="AK13" i="18" s="1"/>
  <c r="AG13" i="18"/>
  <c r="AH13" i="18" s="1"/>
  <c r="AD13" i="18"/>
  <c r="AE13" i="18" s="1"/>
  <c r="AA13" i="18"/>
  <c r="AB13" i="18" s="1"/>
  <c r="X13" i="18"/>
  <c r="Y13" i="18" s="1"/>
  <c r="AJ12" i="18"/>
  <c r="AK12" i="18" s="1"/>
  <c r="AG12" i="18"/>
  <c r="AH12" i="18" s="1"/>
  <c r="AD12" i="18"/>
  <c r="AE12" i="18" s="1"/>
  <c r="AA12" i="18"/>
  <c r="AB12" i="18" s="1"/>
  <c r="X12" i="18"/>
  <c r="Y12" i="18" s="1"/>
  <c r="AJ11" i="18"/>
  <c r="AK11" i="18" s="1"/>
  <c r="AG11" i="18"/>
  <c r="AH11" i="18" s="1"/>
  <c r="AD11" i="18"/>
  <c r="AE11" i="18" s="1"/>
  <c r="AA11" i="18"/>
  <c r="AB11" i="18" s="1"/>
  <c r="X11" i="18"/>
  <c r="Y11" i="18" s="1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J10" i="18" l="1"/>
  <c r="AK10" i="18" s="1"/>
  <c r="AG10" i="18"/>
  <c r="AH10" i="18" s="1"/>
  <c r="AD10" i="18"/>
  <c r="AE10" i="18" s="1"/>
  <c r="AA10" i="18"/>
  <c r="AB10" i="18" s="1"/>
  <c r="X10" i="18"/>
  <c r="Y10" i="18" s="1"/>
  <c r="A10" i="18"/>
  <c r="M7" i="28" l="1"/>
  <c r="I7" i="28"/>
  <c r="E7" i="28"/>
  <c r="BO301" i="26"/>
  <c r="BN301" i="26"/>
  <c r="BM301" i="26"/>
  <c r="AB301" i="26"/>
  <c r="CD301" i="26" s="1"/>
  <c r="CE301" i="26" s="1"/>
  <c r="BC301" i="26" s="1"/>
  <c r="BD301" i="26" s="1"/>
  <c r="AA301" i="26"/>
  <c r="BO300" i="26"/>
  <c r="BN300" i="26"/>
  <c r="BM300" i="26"/>
  <c r="AB300" i="26"/>
  <c r="AA300" i="26"/>
  <c r="BO299" i="26"/>
  <c r="BN299" i="26"/>
  <c r="BM299" i="26"/>
  <c r="AB299" i="26"/>
  <c r="CF299" i="26" s="1"/>
  <c r="CG299" i="26" s="1"/>
  <c r="BE299" i="26" s="1"/>
  <c r="BF299" i="26" s="1"/>
  <c r="AA299" i="26"/>
  <c r="BO298" i="26"/>
  <c r="BN298" i="26"/>
  <c r="BM298" i="26"/>
  <c r="AB298" i="26"/>
  <c r="BQ298" i="26" s="1"/>
  <c r="AO298" i="26" s="1"/>
  <c r="AA298" i="26"/>
  <c r="BO297" i="26"/>
  <c r="BN297" i="26"/>
  <c r="BM297" i="26"/>
  <c r="AB297" i="26"/>
  <c r="BZ297" i="26" s="1"/>
  <c r="CA297" i="26" s="1"/>
  <c r="AY297" i="26" s="1"/>
  <c r="AZ297" i="26" s="1"/>
  <c r="AA297" i="26"/>
  <c r="BO296" i="26"/>
  <c r="BN296" i="26"/>
  <c r="BM296" i="26"/>
  <c r="AB296" i="26"/>
  <c r="AA296" i="26"/>
  <c r="BO295" i="26"/>
  <c r="BN295" i="26"/>
  <c r="BM295" i="26"/>
  <c r="AB295" i="26"/>
  <c r="CJ295" i="26" s="1"/>
  <c r="CK295" i="26" s="1"/>
  <c r="BI295" i="26" s="1"/>
  <c r="BJ295" i="26" s="1"/>
  <c r="AA295" i="26"/>
  <c r="BO294" i="26"/>
  <c r="BN294" i="26"/>
  <c r="BM294" i="26"/>
  <c r="AB294" i="26"/>
  <c r="CD294" i="26" s="1"/>
  <c r="CE294" i="26" s="1"/>
  <c r="BC294" i="26" s="1"/>
  <c r="BD294" i="26" s="1"/>
  <c r="AA294" i="26"/>
  <c r="BO293" i="26"/>
  <c r="BN293" i="26"/>
  <c r="BM293" i="26"/>
  <c r="AB293" i="26"/>
  <c r="AA293" i="26"/>
  <c r="BO292" i="26"/>
  <c r="BN292" i="26"/>
  <c r="BM292" i="26"/>
  <c r="AB292" i="26"/>
  <c r="AA292" i="26"/>
  <c r="BO291" i="26"/>
  <c r="BN291" i="26"/>
  <c r="BM291" i="26"/>
  <c r="AB291" i="26"/>
  <c r="CH291" i="26" s="1"/>
  <c r="CI291" i="26" s="1"/>
  <c r="BG291" i="26" s="1"/>
  <c r="BH291" i="26" s="1"/>
  <c r="AA291" i="26"/>
  <c r="BO290" i="26"/>
  <c r="BN290" i="26"/>
  <c r="BM290" i="26"/>
  <c r="AB290" i="26"/>
  <c r="BQ290" i="26" s="1"/>
  <c r="AO290" i="26" s="1"/>
  <c r="AA290" i="26"/>
  <c r="BO289" i="26"/>
  <c r="BN289" i="26"/>
  <c r="BM289" i="26"/>
  <c r="AB289" i="26"/>
  <c r="CJ289" i="26" s="1"/>
  <c r="CK289" i="26" s="1"/>
  <c r="BI289" i="26" s="1"/>
  <c r="BJ289" i="26" s="1"/>
  <c r="AA289" i="26"/>
  <c r="BO288" i="26"/>
  <c r="BN288" i="26"/>
  <c r="BM288" i="26"/>
  <c r="AB288" i="26"/>
  <c r="CF288" i="26" s="1"/>
  <c r="CG288" i="26" s="1"/>
  <c r="BE288" i="26" s="1"/>
  <c r="BF288" i="26" s="1"/>
  <c r="AA288" i="26"/>
  <c r="BO287" i="26"/>
  <c r="BN287" i="26"/>
  <c r="BM287" i="26"/>
  <c r="AB287" i="26"/>
  <c r="CB287" i="26" s="1"/>
  <c r="CC287" i="26" s="1"/>
  <c r="BA287" i="26" s="1"/>
  <c r="BB287" i="26" s="1"/>
  <c r="AA287" i="26"/>
  <c r="BO286" i="26"/>
  <c r="BN286" i="26"/>
  <c r="BM286" i="26"/>
  <c r="AB286" i="26"/>
  <c r="CF286" i="26" s="1"/>
  <c r="CG286" i="26" s="1"/>
  <c r="BE286" i="26" s="1"/>
  <c r="BF286" i="26" s="1"/>
  <c r="AA286" i="26"/>
  <c r="BO285" i="26"/>
  <c r="BN285" i="26"/>
  <c r="BM285" i="26"/>
  <c r="AB285" i="26"/>
  <c r="CB285" i="26" s="1"/>
  <c r="CC285" i="26" s="1"/>
  <c r="BA285" i="26" s="1"/>
  <c r="BB285" i="26" s="1"/>
  <c r="AA285" i="26"/>
  <c r="BO284" i="26"/>
  <c r="BN284" i="26"/>
  <c r="BM284" i="26"/>
  <c r="AB284" i="26"/>
  <c r="AA284" i="26"/>
  <c r="BO283" i="26"/>
  <c r="BN283" i="26"/>
  <c r="BM283" i="26"/>
  <c r="AB283" i="26"/>
  <c r="CL283" i="26" s="1"/>
  <c r="CM283" i="26" s="1"/>
  <c r="BK283" i="26" s="1"/>
  <c r="BL283" i="26" s="1"/>
  <c r="AA283" i="26"/>
  <c r="BO282" i="26"/>
  <c r="BN282" i="26"/>
  <c r="BM282" i="26"/>
  <c r="AB282" i="26"/>
  <c r="CL282" i="26" s="1"/>
  <c r="CM282" i="26" s="1"/>
  <c r="BK282" i="26" s="1"/>
  <c r="BL282" i="26" s="1"/>
  <c r="AA282" i="26"/>
  <c r="BO281" i="26"/>
  <c r="BN281" i="26"/>
  <c r="BM281" i="26"/>
  <c r="AB281" i="26"/>
  <c r="BZ281" i="26" s="1"/>
  <c r="CA281" i="26" s="1"/>
  <c r="AY281" i="26" s="1"/>
  <c r="AZ281" i="26" s="1"/>
  <c r="AA281" i="26"/>
  <c r="BO280" i="26"/>
  <c r="BN280" i="26"/>
  <c r="BM280" i="26"/>
  <c r="AB280" i="26"/>
  <c r="CF280" i="26" s="1"/>
  <c r="CG280" i="26" s="1"/>
  <c r="BE280" i="26" s="1"/>
  <c r="BF280" i="26" s="1"/>
  <c r="AA280" i="26"/>
  <c r="BO279" i="26"/>
  <c r="BN279" i="26"/>
  <c r="BM279" i="26"/>
  <c r="AB279" i="26"/>
  <c r="BX279" i="26" s="1"/>
  <c r="BY279" i="26" s="1"/>
  <c r="AW279" i="26" s="1"/>
  <c r="AX279" i="26" s="1"/>
  <c r="AA279" i="26"/>
  <c r="BO278" i="26"/>
  <c r="BN278" i="26"/>
  <c r="BM278" i="26"/>
  <c r="AB278" i="26"/>
  <c r="BX278" i="26" s="1"/>
  <c r="BY278" i="26" s="1"/>
  <c r="AW278" i="26" s="1"/>
  <c r="AX278" i="26" s="1"/>
  <c r="AA278" i="26"/>
  <c r="BO277" i="26"/>
  <c r="BN277" i="26"/>
  <c r="BM277" i="26"/>
  <c r="AB277" i="26"/>
  <c r="CB277" i="26" s="1"/>
  <c r="CC277" i="26" s="1"/>
  <c r="BA277" i="26" s="1"/>
  <c r="BB277" i="26" s="1"/>
  <c r="AA277" i="26"/>
  <c r="BO276" i="26"/>
  <c r="BN276" i="26"/>
  <c r="BM276" i="26"/>
  <c r="AB276" i="26"/>
  <c r="AA276" i="26"/>
  <c r="BO275" i="26"/>
  <c r="BN275" i="26"/>
  <c r="BM275" i="26"/>
  <c r="AB275" i="26"/>
  <c r="CL275" i="26" s="1"/>
  <c r="CM275" i="26" s="1"/>
  <c r="BK275" i="26" s="1"/>
  <c r="BL275" i="26" s="1"/>
  <c r="AA275" i="26"/>
  <c r="BO274" i="26"/>
  <c r="BN274" i="26"/>
  <c r="BM274" i="26"/>
  <c r="AB274" i="26"/>
  <c r="CH274" i="26" s="1"/>
  <c r="CI274" i="26" s="1"/>
  <c r="BG274" i="26" s="1"/>
  <c r="BH274" i="26" s="1"/>
  <c r="AA274" i="26"/>
  <c r="BO273" i="26"/>
  <c r="BN273" i="26"/>
  <c r="BM273" i="26"/>
  <c r="AB273" i="26"/>
  <c r="CJ273" i="26" s="1"/>
  <c r="CK273" i="26" s="1"/>
  <c r="BI273" i="26" s="1"/>
  <c r="BJ273" i="26" s="1"/>
  <c r="AA273" i="26"/>
  <c r="BO272" i="26"/>
  <c r="BN272" i="26"/>
  <c r="BM272" i="26"/>
  <c r="AB272" i="26"/>
  <c r="CB272" i="26" s="1"/>
  <c r="CC272" i="26" s="1"/>
  <c r="BA272" i="26" s="1"/>
  <c r="BB272" i="26" s="1"/>
  <c r="AA272" i="26"/>
  <c r="BO271" i="26"/>
  <c r="BN271" i="26"/>
  <c r="BM271" i="26"/>
  <c r="AB271" i="26"/>
  <c r="CJ271" i="26" s="1"/>
  <c r="CK271" i="26" s="1"/>
  <c r="BI271" i="26" s="1"/>
  <c r="BJ271" i="26" s="1"/>
  <c r="AA271" i="26"/>
  <c r="BO270" i="26"/>
  <c r="BN270" i="26"/>
  <c r="BM270" i="26"/>
  <c r="AB270" i="26"/>
  <c r="CJ270" i="26" s="1"/>
  <c r="CK270" i="26" s="1"/>
  <c r="BI270" i="26" s="1"/>
  <c r="BJ270" i="26" s="1"/>
  <c r="AA270" i="26"/>
  <c r="BO269" i="26"/>
  <c r="BN269" i="26"/>
  <c r="BM269" i="26"/>
  <c r="AB269" i="26"/>
  <c r="BV269" i="26" s="1"/>
  <c r="BW269" i="26" s="1"/>
  <c r="AU269" i="26" s="1"/>
  <c r="AV269" i="26" s="1"/>
  <c r="AA269" i="26"/>
  <c r="BO268" i="26"/>
  <c r="BN268" i="26"/>
  <c r="BM268" i="26"/>
  <c r="AB268" i="26"/>
  <c r="CJ268" i="26" s="1"/>
  <c r="CK268" i="26" s="1"/>
  <c r="BI268" i="26" s="1"/>
  <c r="BJ268" i="26" s="1"/>
  <c r="AA268" i="26"/>
  <c r="BO267" i="26"/>
  <c r="BN267" i="26"/>
  <c r="BM267" i="26"/>
  <c r="AB267" i="26"/>
  <c r="CH267" i="26" s="1"/>
  <c r="CI267" i="26" s="1"/>
  <c r="BG267" i="26" s="1"/>
  <c r="BH267" i="26" s="1"/>
  <c r="AA267" i="26"/>
  <c r="BO266" i="26"/>
  <c r="BN266" i="26"/>
  <c r="BM266" i="26"/>
  <c r="AB266" i="26"/>
  <c r="CD266" i="26" s="1"/>
  <c r="CE266" i="26" s="1"/>
  <c r="BC266" i="26" s="1"/>
  <c r="BD266" i="26" s="1"/>
  <c r="AA266" i="26"/>
  <c r="BO265" i="26"/>
  <c r="BN265" i="26"/>
  <c r="BM265" i="26"/>
  <c r="AB265" i="26"/>
  <c r="BQ265" i="26" s="1"/>
  <c r="AO265" i="26" s="1"/>
  <c r="AA265" i="26"/>
  <c r="BO264" i="26"/>
  <c r="BN264" i="26"/>
  <c r="BM264" i="26"/>
  <c r="AB264" i="26"/>
  <c r="BT264" i="26" s="1"/>
  <c r="BU264" i="26" s="1"/>
  <c r="AS264" i="26" s="1"/>
  <c r="AT264" i="26" s="1"/>
  <c r="AA264" i="26"/>
  <c r="BO263" i="26"/>
  <c r="BN263" i="26"/>
  <c r="BM263" i="26"/>
  <c r="AB263" i="26"/>
  <c r="BR263" i="26" s="1"/>
  <c r="BS263" i="26" s="1"/>
  <c r="AQ263" i="26" s="1"/>
  <c r="AR263" i="26" s="1"/>
  <c r="AA263" i="26"/>
  <c r="BO262" i="26"/>
  <c r="BN262" i="26"/>
  <c r="BM262" i="26"/>
  <c r="AB262" i="26"/>
  <c r="CJ262" i="26" s="1"/>
  <c r="CK262" i="26" s="1"/>
  <c r="BI262" i="26" s="1"/>
  <c r="BJ262" i="26" s="1"/>
  <c r="AA262" i="26"/>
  <c r="BO261" i="26"/>
  <c r="BN261" i="26"/>
  <c r="BM261" i="26"/>
  <c r="AB261" i="26"/>
  <c r="CJ261" i="26" s="1"/>
  <c r="CK261" i="26" s="1"/>
  <c r="BI261" i="26" s="1"/>
  <c r="BJ261" i="26" s="1"/>
  <c r="AA261" i="26"/>
  <c r="BO260" i="26"/>
  <c r="BN260" i="26"/>
  <c r="BM260" i="26"/>
  <c r="AB260" i="26"/>
  <c r="BX260" i="26" s="1"/>
  <c r="BY260" i="26" s="1"/>
  <c r="AW260" i="26" s="1"/>
  <c r="AX260" i="26" s="1"/>
  <c r="AA260" i="26"/>
  <c r="BO259" i="26"/>
  <c r="BN259" i="26"/>
  <c r="BM259" i="26"/>
  <c r="AB259" i="26"/>
  <c r="BX259" i="26" s="1"/>
  <c r="BY259" i="26" s="1"/>
  <c r="AW259" i="26" s="1"/>
  <c r="AX259" i="26" s="1"/>
  <c r="AA259" i="26"/>
  <c r="BO258" i="26"/>
  <c r="BN258" i="26"/>
  <c r="BM258" i="26"/>
  <c r="AB258" i="26"/>
  <c r="AA258" i="26"/>
  <c r="BO257" i="26"/>
  <c r="BN257" i="26"/>
  <c r="BM257" i="26"/>
  <c r="AB257" i="26"/>
  <c r="CH257" i="26" s="1"/>
  <c r="CI257" i="26" s="1"/>
  <c r="BG257" i="26" s="1"/>
  <c r="BH257" i="26" s="1"/>
  <c r="AA257" i="26"/>
  <c r="BO256" i="26"/>
  <c r="BN256" i="26"/>
  <c r="BM256" i="26"/>
  <c r="AB256" i="26"/>
  <c r="BR256" i="26" s="1"/>
  <c r="BS256" i="26" s="1"/>
  <c r="AQ256" i="26" s="1"/>
  <c r="AR256" i="26" s="1"/>
  <c r="AA256" i="26"/>
  <c r="BO255" i="26"/>
  <c r="BN255" i="26"/>
  <c r="BM255" i="26"/>
  <c r="AB255" i="26"/>
  <c r="CJ255" i="26" s="1"/>
  <c r="CK255" i="26" s="1"/>
  <c r="BI255" i="26" s="1"/>
  <c r="BJ255" i="26" s="1"/>
  <c r="AA255" i="26"/>
  <c r="BO254" i="26"/>
  <c r="BN254" i="26"/>
  <c r="BM254" i="26"/>
  <c r="AB254" i="26"/>
  <c r="AA254" i="26"/>
  <c r="BO253" i="26"/>
  <c r="BN253" i="26"/>
  <c r="BM253" i="26"/>
  <c r="AB253" i="26"/>
  <c r="CJ253" i="26" s="1"/>
  <c r="CK253" i="26" s="1"/>
  <c r="BI253" i="26" s="1"/>
  <c r="BJ253" i="26" s="1"/>
  <c r="AA253" i="26"/>
  <c r="BO252" i="26"/>
  <c r="BN252" i="26"/>
  <c r="BM252" i="26"/>
  <c r="AB252" i="26"/>
  <c r="BZ252" i="26" s="1"/>
  <c r="CA252" i="26" s="1"/>
  <c r="AY252" i="26" s="1"/>
  <c r="AZ252" i="26" s="1"/>
  <c r="AA252" i="26"/>
  <c r="BO251" i="26"/>
  <c r="BN251" i="26"/>
  <c r="BM251" i="26"/>
  <c r="AB251" i="26"/>
  <c r="CF251" i="26" s="1"/>
  <c r="CG251" i="26" s="1"/>
  <c r="BE251" i="26" s="1"/>
  <c r="BF251" i="26" s="1"/>
  <c r="AA251" i="26"/>
  <c r="BO250" i="26"/>
  <c r="BN250" i="26"/>
  <c r="BM250" i="26"/>
  <c r="AB250" i="26"/>
  <c r="CL250" i="26" s="1"/>
  <c r="CM250" i="26" s="1"/>
  <c r="BK250" i="26" s="1"/>
  <c r="BL250" i="26" s="1"/>
  <c r="AA250" i="26"/>
  <c r="BO249" i="26"/>
  <c r="BN249" i="26"/>
  <c r="BM249" i="26"/>
  <c r="AB249" i="26"/>
  <c r="BV249" i="26" s="1"/>
  <c r="BW249" i="26" s="1"/>
  <c r="AU249" i="26" s="1"/>
  <c r="AV249" i="26" s="1"/>
  <c r="AA249" i="26"/>
  <c r="BO248" i="26"/>
  <c r="BN248" i="26"/>
  <c r="BM248" i="26"/>
  <c r="AB248" i="26"/>
  <c r="BR248" i="26" s="1"/>
  <c r="BS248" i="26" s="1"/>
  <c r="AQ248" i="26" s="1"/>
  <c r="AR248" i="26" s="1"/>
  <c r="AA248" i="26"/>
  <c r="BO247" i="26"/>
  <c r="BN247" i="26"/>
  <c r="BM247" i="26"/>
  <c r="AB247" i="26"/>
  <c r="CJ247" i="26" s="1"/>
  <c r="CK247" i="26" s="1"/>
  <c r="BI247" i="26" s="1"/>
  <c r="BJ247" i="26" s="1"/>
  <c r="AA247" i="26"/>
  <c r="BO246" i="26"/>
  <c r="BN246" i="26"/>
  <c r="BM246" i="26"/>
  <c r="AB246" i="26"/>
  <c r="CH246" i="26" s="1"/>
  <c r="CI246" i="26" s="1"/>
  <c r="BG246" i="26" s="1"/>
  <c r="BH246" i="26" s="1"/>
  <c r="AA246" i="26"/>
  <c r="BO245" i="26"/>
  <c r="BN245" i="26"/>
  <c r="BM245" i="26"/>
  <c r="AB245" i="26"/>
  <c r="CJ245" i="26" s="1"/>
  <c r="CK245" i="26" s="1"/>
  <c r="BI245" i="26" s="1"/>
  <c r="BJ245" i="26" s="1"/>
  <c r="AA245" i="26"/>
  <c r="BO244" i="26"/>
  <c r="BN244" i="26"/>
  <c r="BM244" i="26"/>
  <c r="AB244" i="26"/>
  <c r="CD244" i="26" s="1"/>
  <c r="CE244" i="26" s="1"/>
  <c r="BC244" i="26" s="1"/>
  <c r="BD244" i="26" s="1"/>
  <c r="AA244" i="26"/>
  <c r="BO243" i="26"/>
  <c r="BN243" i="26"/>
  <c r="BM243" i="26"/>
  <c r="AB243" i="26"/>
  <c r="CF243" i="26" s="1"/>
  <c r="CG243" i="26" s="1"/>
  <c r="BE243" i="26" s="1"/>
  <c r="BF243" i="26" s="1"/>
  <c r="AA243" i="26"/>
  <c r="BO242" i="26"/>
  <c r="BN242" i="26"/>
  <c r="BM242" i="26"/>
  <c r="AB242" i="26"/>
  <c r="CL242" i="26" s="1"/>
  <c r="CM242" i="26" s="1"/>
  <c r="BK242" i="26" s="1"/>
  <c r="BL242" i="26" s="1"/>
  <c r="AA242" i="26"/>
  <c r="BO241" i="26"/>
  <c r="BN241" i="26"/>
  <c r="BM241" i="26"/>
  <c r="AB241" i="26"/>
  <c r="CH241" i="26" s="1"/>
  <c r="CI241" i="26" s="1"/>
  <c r="BG241" i="26" s="1"/>
  <c r="BH241" i="26" s="1"/>
  <c r="AA241" i="26"/>
  <c r="BO240" i="26"/>
  <c r="BN240" i="26"/>
  <c r="BM240" i="26"/>
  <c r="AB240" i="26"/>
  <c r="CD240" i="26" s="1"/>
  <c r="CE240" i="26" s="1"/>
  <c r="BC240" i="26" s="1"/>
  <c r="BD240" i="26" s="1"/>
  <c r="AA240" i="26"/>
  <c r="BO239" i="26"/>
  <c r="BN239" i="26"/>
  <c r="BM239" i="26"/>
  <c r="AB239" i="26"/>
  <c r="CJ239" i="26" s="1"/>
  <c r="CK239" i="26" s="1"/>
  <c r="BI239" i="26" s="1"/>
  <c r="BJ239" i="26" s="1"/>
  <c r="AA239" i="26"/>
  <c r="BO238" i="26"/>
  <c r="BN238" i="26"/>
  <c r="BM238" i="26"/>
  <c r="AB238" i="26"/>
  <c r="CH238" i="26" s="1"/>
  <c r="CI238" i="26" s="1"/>
  <c r="BG238" i="26" s="1"/>
  <c r="BH238" i="26" s="1"/>
  <c r="AA238" i="26"/>
  <c r="BO237" i="26"/>
  <c r="BN237" i="26"/>
  <c r="BM237" i="26"/>
  <c r="AB237" i="26"/>
  <c r="CD237" i="26" s="1"/>
  <c r="CE237" i="26" s="1"/>
  <c r="BC237" i="26" s="1"/>
  <c r="BD237" i="26" s="1"/>
  <c r="AA237" i="26"/>
  <c r="BO236" i="26"/>
  <c r="BN236" i="26"/>
  <c r="BM236" i="26"/>
  <c r="AB236" i="26"/>
  <c r="BZ236" i="26" s="1"/>
  <c r="CA236" i="26" s="1"/>
  <c r="AY236" i="26" s="1"/>
  <c r="AZ236" i="26" s="1"/>
  <c r="AA236" i="26"/>
  <c r="BO235" i="26"/>
  <c r="BN235" i="26"/>
  <c r="BM235" i="26"/>
  <c r="AB235" i="26"/>
  <c r="CF235" i="26" s="1"/>
  <c r="CG235" i="26" s="1"/>
  <c r="BE235" i="26" s="1"/>
  <c r="BF235" i="26" s="1"/>
  <c r="AA235" i="26"/>
  <c r="BO234" i="26"/>
  <c r="BN234" i="26"/>
  <c r="BM234" i="26"/>
  <c r="AB234" i="26"/>
  <c r="CL234" i="26" s="1"/>
  <c r="CM234" i="26" s="1"/>
  <c r="BK234" i="26" s="1"/>
  <c r="BL234" i="26" s="1"/>
  <c r="AA234" i="26"/>
  <c r="BO233" i="26"/>
  <c r="BN233" i="26"/>
  <c r="BM233" i="26"/>
  <c r="AB233" i="26"/>
  <c r="CH233" i="26" s="1"/>
  <c r="CI233" i="26" s="1"/>
  <c r="BG233" i="26" s="1"/>
  <c r="BH233" i="26" s="1"/>
  <c r="AA233" i="26"/>
  <c r="BO232" i="26"/>
  <c r="BN232" i="26"/>
  <c r="BM232" i="26"/>
  <c r="AB232" i="26"/>
  <c r="CH232" i="26" s="1"/>
  <c r="CI232" i="26" s="1"/>
  <c r="BG232" i="26" s="1"/>
  <c r="BH232" i="26" s="1"/>
  <c r="AA232" i="26"/>
  <c r="BO231" i="26"/>
  <c r="BN231" i="26"/>
  <c r="BM231" i="26"/>
  <c r="AB231" i="26"/>
  <c r="CJ231" i="26" s="1"/>
  <c r="CK231" i="26" s="1"/>
  <c r="BI231" i="26" s="1"/>
  <c r="BJ231" i="26" s="1"/>
  <c r="AA231" i="26"/>
  <c r="BO230" i="26"/>
  <c r="BN230" i="26"/>
  <c r="BM230" i="26"/>
  <c r="AB230" i="26"/>
  <c r="CH230" i="26" s="1"/>
  <c r="CI230" i="26" s="1"/>
  <c r="BG230" i="26" s="1"/>
  <c r="BH230" i="26" s="1"/>
  <c r="AA230" i="26"/>
  <c r="BO229" i="26"/>
  <c r="BN229" i="26"/>
  <c r="BM229" i="26"/>
  <c r="AB229" i="26"/>
  <c r="CD229" i="26" s="1"/>
  <c r="CE229" i="26" s="1"/>
  <c r="BC229" i="26" s="1"/>
  <c r="BD229" i="26" s="1"/>
  <c r="AA229" i="26"/>
  <c r="BO228" i="26"/>
  <c r="BN228" i="26"/>
  <c r="BM228" i="26"/>
  <c r="AB228" i="26"/>
  <c r="CD228" i="26" s="1"/>
  <c r="CE228" i="26" s="1"/>
  <c r="BC228" i="26" s="1"/>
  <c r="BD228" i="26" s="1"/>
  <c r="AA228" i="26"/>
  <c r="BO227" i="26"/>
  <c r="BN227" i="26"/>
  <c r="BM227" i="26"/>
  <c r="AB227" i="26"/>
  <c r="CF227" i="26" s="1"/>
  <c r="CG227" i="26" s="1"/>
  <c r="BE227" i="26" s="1"/>
  <c r="BF227" i="26" s="1"/>
  <c r="AA227" i="26"/>
  <c r="BO226" i="26"/>
  <c r="BN226" i="26"/>
  <c r="BM226" i="26"/>
  <c r="AB226" i="26"/>
  <c r="CL226" i="26" s="1"/>
  <c r="CM226" i="26" s="1"/>
  <c r="BK226" i="26" s="1"/>
  <c r="BL226" i="26" s="1"/>
  <c r="AA226" i="26"/>
  <c r="BO225" i="26"/>
  <c r="BN225" i="26"/>
  <c r="BM225" i="26"/>
  <c r="AB225" i="26"/>
  <c r="CF225" i="26" s="1"/>
  <c r="CG225" i="26" s="1"/>
  <c r="BE225" i="26" s="1"/>
  <c r="BF225" i="26" s="1"/>
  <c r="AA225" i="26"/>
  <c r="BO224" i="26"/>
  <c r="BN224" i="26"/>
  <c r="BM224" i="26"/>
  <c r="AB224" i="26"/>
  <c r="CD224" i="26" s="1"/>
  <c r="CE224" i="26" s="1"/>
  <c r="BC224" i="26" s="1"/>
  <c r="BD224" i="26" s="1"/>
  <c r="AA224" i="26"/>
  <c r="BO223" i="26"/>
  <c r="BN223" i="26"/>
  <c r="BM223" i="26"/>
  <c r="AB223" i="26"/>
  <c r="AA223" i="26"/>
  <c r="BO222" i="26"/>
  <c r="BN222" i="26"/>
  <c r="BM222" i="26"/>
  <c r="AB222" i="26"/>
  <c r="AA222" i="26"/>
  <c r="BO221" i="26"/>
  <c r="BN221" i="26"/>
  <c r="BM221" i="26"/>
  <c r="AB221" i="26"/>
  <c r="BV221" i="26" s="1"/>
  <c r="BW221" i="26" s="1"/>
  <c r="AU221" i="26" s="1"/>
  <c r="AV221" i="26" s="1"/>
  <c r="AA221" i="26"/>
  <c r="BO220" i="26"/>
  <c r="BN220" i="26"/>
  <c r="BM220" i="26"/>
  <c r="AB220" i="26"/>
  <c r="BR220" i="26" s="1"/>
  <c r="BS220" i="26" s="1"/>
  <c r="AQ220" i="26" s="1"/>
  <c r="AR220" i="26" s="1"/>
  <c r="AA220" i="26"/>
  <c r="BO219" i="26"/>
  <c r="BN219" i="26"/>
  <c r="BM219" i="26"/>
  <c r="AB219" i="26"/>
  <c r="CF219" i="26" s="1"/>
  <c r="CG219" i="26" s="1"/>
  <c r="BE219" i="26" s="1"/>
  <c r="BF219" i="26" s="1"/>
  <c r="AA219" i="26"/>
  <c r="BO218" i="26"/>
  <c r="BN218" i="26"/>
  <c r="BM218" i="26"/>
  <c r="AB218" i="26"/>
  <c r="CJ218" i="26" s="1"/>
  <c r="CK218" i="26" s="1"/>
  <c r="BI218" i="26" s="1"/>
  <c r="BJ218" i="26" s="1"/>
  <c r="AA218" i="26"/>
  <c r="BO217" i="26"/>
  <c r="BN217" i="26"/>
  <c r="BM217" i="26"/>
  <c r="AB217" i="26"/>
  <c r="BV217" i="26" s="1"/>
  <c r="BW217" i="26" s="1"/>
  <c r="AU217" i="26" s="1"/>
  <c r="AV217" i="26" s="1"/>
  <c r="AA217" i="26"/>
  <c r="BO216" i="26"/>
  <c r="BN216" i="26"/>
  <c r="BM216" i="26"/>
  <c r="AB216" i="26"/>
  <c r="CH216" i="26" s="1"/>
  <c r="CI216" i="26" s="1"/>
  <c r="BG216" i="26" s="1"/>
  <c r="BH216" i="26" s="1"/>
  <c r="AA216" i="26"/>
  <c r="BO215" i="26"/>
  <c r="BN215" i="26"/>
  <c r="BM215" i="26"/>
  <c r="AB215" i="26"/>
  <c r="BQ215" i="26" s="1"/>
  <c r="AO215" i="26" s="1"/>
  <c r="AA215" i="26"/>
  <c r="BO214" i="26"/>
  <c r="BN214" i="26"/>
  <c r="BM214" i="26"/>
  <c r="AB214" i="26"/>
  <c r="BX214" i="26" s="1"/>
  <c r="BY214" i="26" s="1"/>
  <c r="AW214" i="26" s="1"/>
  <c r="AX214" i="26" s="1"/>
  <c r="AA214" i="26"/>
  <c r="BO213" i="26"/>
  <c r="BN213" i="26"/>
  <c r="BM213" i="26"/>
  <c r="AB213" i="26"/>
  <c r="BR213" i="26" s="1"/>
  <c r="BS213" i="26" s="1"/>
  <c r="AQ213" i="26" s="1"/>
  <c r="AR213" i="26" s="1"/>
  <c r="AA213" i="26"/>
  <c r="BO212" i="26"/>
  <c r="BN212" i="26"/>
  <c r="BM212" i="26"/>
  <c r="AB212" i="26"/>
  <c r="CD212" i="26" s="1"/>
  <c r="CE212" i="26" s="1"/>
  <c r="BC212" i="26" s="1"/>
  <c r="BD212" i="26" s="1"/>
  <c r="AA212" i="26"/>
  <c r="BO211" i="26"/>
  <c r="BN211" i="26"/>
  <c r="BM211" i="26"/>
  <c r="AB211" i="26"/>
  <c r="CF211" i="26" s="1"/>
  <c r="CG211" i="26" s="1"/>
  <c r="BE211" i="26" s="1"/>
  <c r="BF211" i="26" s="1"/>
  <c r="AA211" i="26"/>
  <c r="BO210" i="26"/>
  <c r="BN210" i="26"/>
  <c r="BM210" i="26"/>
  <c r="AB210" i="26"/>
  <c r="BT210" i="26" s="1"/>
  <c r="BU210" i="26" s="1"/>
  <c r="AS210" i="26" s="1"/>
  <c r="AT210" i="26" s="1"/>
  <c r="AA210" i="26"/>
  <c r="BO209" i="26"/>
  <c r="BN209" i="26"/>
  <c r="BM209" i="26"/>
  <c r="AB209" i="26"/>
  <c r="CL209" i="26" s="1"/>
  <c r="CM209" i="26" s="1"/>
  <c r="BK209" i="26" s="1"/>
  <c r="BL209" i="26" s="1"/>
  <c r="AA209" i="26"/>
  <c r="BO208" i="26"/>
  <c r="BN208" i="26"/>
  <c r="BM208" i="26"/>
  <c r="AB208" i="26"/>
  <c r="CF208" i="26" s="1"/>
  <c r="CG208" i="26" s="1"/>
  <c r="BE208" i="26" s="1"/>
  <c r="BF208" i="26" s="1"/>
  <c r="AA208" i="26"/>
  <c r="BO207" i="26"/>
  <c r="BN207" i="26"/>
  <c r="BM207" i="26"/>
  <c r="AB207" i="26"/>
  <c r="CJ207" i="26" s="1"/>
  <c r="CK207" i="26" s="1"/>
  <c r="BI207" i="26" s="1"/>
  <c r="BJ207" i="26" s="1"/>
  <c r="AA207" i="26"/>
  <c r="BO206" i="26"/>
  <c r="BN206" i="26"/>
  <c r="BM206" i="26"/>
  <c r="AB206" i="26"/>
  <c r="BX206" i="26" s="1"/>
  <c r="BY206" i="26" s="1"/>
  <c r="AW206" i="26" s="1"/>
  <c r="AX206" i="26" s="1"/>
  <c r="AA206" i="26"/>
  <c r="BO205" i="26"/>
  <c r="BN205" i="26"/>
  <c r="BM205" i="26"/>
  <c r="AB205" i="26"/>
  <c r="AA205" i="26"/>
  <c r="BO204" i="26"/>
  <c r="BN204" i="26"/>
  <c r="BM204" i="26"/>
  <c r="AB204" i="26"/>
  <c r="BZ204" i="26" s="1"/>
  <c r="CA204" i="26" s="1"/>
  <c r="AY204" i="26" s="1"/>
  <c r="AZ204" i="26" s="1"/>
  <c r="AA204" i="26"/>
  <c r="BO203" i="26"/>
  <c r="BN203" i="26"/>
  <c r="BM203" i="26"/>
  <c r="AB203" i="26"/>
  <c r="BQ203" i="26" s="1"/>
  <c r="AO203" i="26" s="1"/>
  <c r="AA203" i="26"/>
  <c r="BO202" i="26"/>
  <c r="BN202" i="26"/>
  <c r="BM202" i="26"/>
  <c r="AB202" i="26"/>
  <c r="CF202" i="26" s="1"/>
  <c r="CG202" i="26" s="1"/>
  <c r="BE202" i="26" s="1"/>
  <c r="BF202" i="26" s="1"/>
  <c r="AA202" i="26"/>
  <c r="BO201" i="26"/>
  <c r="BN201" i="26"/>
  <c r="BM201" i="26"/>
  <c r="AB201" i="26"/>
  <c r="BQ201" i="26" s="1"/>
  <c r="AO201" i="26" s="1"/>
  <c r="AA201" i="26"/>
  <c r="BO200" i="26"/>
  <c r="BN200" i="26"/>
  <c r="BM200" i="26"/>
  <c r="AB200" i="26"/>
  <c r="CD200" i="26" s="1"/>
  <c r="CE200" i="26" s="1"/>
  <c r="BC200" i="26" s="1"/>
  <c r="BD200" i="26" s="1"/>
  <c r="AA200" i="26"/>
  <c r="BO199" i="26"/>
  <c r="BN199" i="26"/>
  <c r="BM199" i="26"/>
  <c r="AB199" i="26"/>
  <c r="CF199" i="26" s="1"/>
  <c r="CG199" i="26" s="1"/>
  <c r="BE199" i="26" s="1"/>
  <c r="BF199" i="26" s="1"/>
  <c r="AA199" i="26"/>
  <c r="BO198" i="26"/>
  <c r="BN198" i="26"/>
  <c r="BM198" i="26"/>
  <c r="AB198" i="26"/>
  <c r="CB198" i="26" s="1"/>
  <c r="CC198" i="26" s="1"/>
  <c r="BA198" i="26" s="1"/>
  <c r="BB198" i="26" s="1"/>
  <c r="AA198" i="26"/>
  <c r="BO197" i="26"/>
  <c r="BN197" i="26"/>
  <c r="BM197" i="26"/>
  <c r="AB197" i="26"/>
  <c r="CL197" i="26" s="1"/>
  <c r="CM197" i="26" s="1"/>
  <c r="BK197" i="26" s="1"/>
  <c r="BL197" i="26" s="1"/>
  <c r="AA197" i="26"/>
  <c r="BO196" i="26"/>
  <c r="BN196" i="26"/>
  <c r="BM196" i="26"/>
  <c r="AB196" i="26"/>
  <c r="BZ196" i="26" s="1"/>
  <c r="CA196" i="26" s="1"/>
  <c r="AY196" i="26" s="1"/>
  <c r="AZ196" i="26" s="1"/>
  <c r="AA196" i="26"/>
  <c r="BO195" i="26"/>
  <c r="BN195" i="26"/>
  <c r="BM195" i="26"/>
  <c r="AB195" i="26"/>
  <c r="BQ195" i="26" s="1"/>
  <c r="AO195" i="26" s="1"/>
  <c r="AA195" i="26"/>
  <c r="BO194" i="26"/>
  <c r="BN194" i="26"/>
  <c r="BM194" i="26"/>
  <c r="AB194" i="26"/>
  <c r="CH194" i="26" s="1"/>
  <c r="CI194" i="26" s="1"/>
  <c r="BG194" i="26" s="1"/>
  <c r="BH194" i="26" s="1"/>
  <c r="AA194" i="26"/>
  <c r="BO193" i="26"/>
  <c r="BN193" i="26"/>
  <c r="BM193" i="26"/>
  <c r="AB193" i="26"/>
  <c r="CD193" i="26" s="1"/>
  <c r="CE193" i="26" s="1"/>
  <c r="BC193" i="26" s="1"/>
  <c r="BD193" i="26" s="1"/>
  <c r="AA193" i="26"/>
  <c r="BO192" i="26"/>
  <c r="BN192" i="26"/>
  <c r="BM192" i="26"/>
  <c r="AB192" i="26"/>
  <c r="CJ192" i="26" s="1"/>
  <c r="CK192" i="26" s="1"/>
  <c r="BI192" i="26" s="1"/>
  <c r="BJ192" i="26" s="1"/>
  <c r="AA192" i="26"/>
  <c r="BO191" i="26"/>
  <c r="BN191" i="26"/>
  <c r="BM191" i="26"/>
  <c r="AB191" i="26"/>
  <c r="CJ191" i="26" s="1"/>
  <c r="CK191" i="26" s="1"/>
  <c r="BI191" i="26" s="1"/>
  <c r="BJ191" i="26" s="1"/>
  <c r="AA191" i="26"/>
  <c r="BO190" i="26"/>
  <c r="BN190" i="26"/>
  <c r="BM190" i="26"/>
  <c r="AB190" i="26"/>
  <c r="BV190" i="26" s="1"/>
  <c r="BW190" i="26" s="1"/>
  <c r="AU190" i="26" s="1"/>
  <c r="AV190" i="26" s="1"/>
  <c r="AA190" i="26"/>
  <c r="BO189" i="26"/>
  <c r="BN189" i="26"/>
  <c r="BM189" i="26"/>
  <c r="AB189" i="26"/>
  <c r="CJ189" i="26" s="1"/>
  <c r="CK189" i="26" s="1"/>
  <c r="BI189" i="26" s="1"/>
  <c r="BJ189" i="26" s="1"/>
  <c r="AA189" i="26"/>
  <c r="BO188" i="26"/>
  <c r="BN188" i="26"/>
  <c r="BM188" i="26"/>
  <c r="AB188" i="26"/>
  <c r="BX188" i="26" s="1"/>
  <c r="BY188" i="26" s="1"/>
  <c r="AW188" i="26" s="1"/>
  <c r="AX188" i="26" s="1"/>
  <c r="AA188" i="26"/>
  <c r="BO187" i="26"/>
  <c r="BN187" i="26"/>
  <c r="BM187" i="26"/>
  <c r="AB187" i="26"/>
  <c r="BQ187" i="26" s="1"/>
  <c r="AO187" i="26" s="1"/>
  <c r="AA187" i="26"/>
  <c r="BO186" i="26"/>
  <c r="BN186" i="26"/>
  <c r="BM186" i="26"/>
  <c r="AB186" i="26"/>
  <c r="BZ186" i="26" s="1"/>
  <c r="CA186" i="26" s="1"/>
  <c r="AY186" i="26" s="1"/>
  <c r="AZ186" i="26" s="1"/>
  <c r="AA186" i="26"/>
  <c r="BO185" i="26"/>
  <c r="BN185" i="26"/>
  <c r="BM185" i="26"/>
  <c r="AB185" i="26"/>
  <c r="CF185" i="26" s="1"/>
  <c r="CG185" i="26" s="1"/>
  <c r="BE185" i="26" s="1"/>
  <c r="BF185" i="26" s="1"/>
  <c r="AA185" i="26"/>
  <c r="BO184" i="26"/>
  <c r="BN184" i="26"/>
  <c r="BM184" i="26"/>
  <c r="AB184" i="26"/>
  <c r="CJ184" i="26" s="1"/>
  <c r="CK184" i="26" s="1"/>
  <c r="BI184" i="26" s="1"/>
  <c r="BJ184" i="26" s="1"/>
  <c r="AA184" i="26"/>
  <c r="BO183" i="26"/>
  <c r="BN183" i="26"/>
  <c r="BM183" i="26"/>
  <c r="AB183" i="26"/>
  <c r="CF183" i="26" s="1"/>
  <c r="CG183" i="26" s="1"/>
  <c r="BE183" i="26" s="1"/>
  <c r="BF183" i="26" s="1"/>
  <c r="AA183" i="26"/>
  <c r="BO182" i="26"/>
  <c r="BN182" i="26"/>
  <c r="BM182" i="26"/>
  <c r="AB182" i="26"/>
  <c r="CJ182" i="26" s="1"/>
  <c r="CK182" i="26" s="1"/>
  <c r="BI182" i="26" s="1"/>
  <c r="BJ182" i="26" s="1"/>
  <c r="AA182" i="26"/>
  <c r="BO181" i="26"/>
  <c r="BN181" i="26"/>
  <c r="BM181" i="26"/>
  <c r="AB181" i="26"/>
  <c r="CJ181" i="26" s="1"/>
  <c r="CK181" i="26" s="1"/>
  <c r="BI181" i="26" s="1"/>
  <c r="BJ181" i="26" s="1"/>
  <c r="AA181" i="26"/>
  <c r="BO180" i="26"/>
  <c r="BN180" i="26"/>
  <c r="BM180" i="26"/>
  <c r="AB180" i="26"/>
  <c r="CL180" i="26" s="1"/>
  <c r="CM180" i="26" s="1"/>
  <c r="BK180" i="26" s="1"/>
  <c r="BL180" i="26" s="1"/>
  <c r="AA180" i="26"/>
  <c r="BO179" i="26"/>
  <c r="BN179" i="26"/>
  <c r="BM179" i="26"/>
  <c r="AB179" i="26"/>
  <c r="BT179" i="26" s="1"/>
  <c r="BU179" i="26" s="1"/>
  <c r="AS179" i="26" s="1"/>
  <c r="AT179" i="26" s="1"/>
  <c r="AA179" i="26"/>
  <c r="BO178" i="26"/>
  <c r="BN178" i="26"/>
  <c r="BM178" i="26"/>
  <c r="AB178" i="26"/>
  <c r="CD178" i="26" s="1"/>
  <c r="CE178" i="26" s="1"/>
  <c r="BC178" i="26" s="1"/>
  <c r="BD178" i="26" s="1"/>
  <c r="AA178" i="26"/>
  <c r="BO177" i="26"/>
  <c r="BN177" i="26"/>
  <c r="BM177" i="26"/>
  <c r="AB177" i="26"/>
  <c r="BR177" i="26" s="1"/>
  <c r="BS177" i="26" s="1"/>
  <c r="AQ177" i="26" s="1"/>
  <c r="AR177" i="26" s="1"/>
  <c r="AA177" i="26"/>
  <c r="BO176" i="26"/>
  <c r="BN176" i="26"/>
  <c r="BM176" i="26"/>
  <c r="AB176" i="26"/>
  <c r="CF176" i="26" s="1"/>
  <c r="CG176" i="26" s="1"/>
  <c r="BE176" i="26" s="1"/>
  <c r="BF176" i="26" s="1"/>
  <c r="AA176" i="26"/>
  <c r="BO175" i="26"/>
  <c r="BN175" i="26"/>
  <c r="BM175" i="26"/>
  <c r="AB175" i="26"/>
  <c r="CB175" i="26" s="1"/>
  <c r="CC175" i="26" s="1"/>
  <c r="BA175" i="26" s="1"/>
  <c r="BB175" i="26" s="1"/>
  <c r="AA175" i="26"/>
  <c r="BO174" i="26"/>
  <c r="BN174" i="26"/>
  <c r="BM174" i="26"/>
  <c r="AB174" i="26"/>
  <c r="BR174" i="26" s="1"/>
  <c r="BS174" i="26" s="1"/>
  <c r="AQ174" i="26" s="1"/>
  <c r="AR174" i="26" s="1"/>
  <c r="AA174" i="26"/>
  <c r="BO173" i="26"/>
  <c r="BN173" i="26"/>
  <c r="BM173" i="26"/>
  <c r="AB173" i="26"/>
  <c r="BV173" i="26" s="1"/>
  <c r="BW173" i="26" s="1"/>
  <c r="AU173" i="26" s="1"/>
  <c r="AV173" i="26" s="1"/>
  <c r="AA173" i="26"/>
  <c r="BO172" i="26"/>
  <c r="BN172" i="26"/>
  <c r="BM172" i="26"/>
  <c r="AB172" i="26"/>
  <c r="BQ172" i="26" s="1"/>
  <c r="AO172" i="26" s="1"/>
  <c r="AA172" i="26"/>
  <c r="BO171" i="26"/>
  <c r="BN171" i="26"/>
  <c r="BM171" i="26"/>
  <c r="AB171" i="26"/>
  <c r="BT171" i="26" s="1"/>
  <c r="BU171" i="26" s="1"/>
  <c r="AS171" i="26" s="1"/>
  <c r="AT171" i="26" s="1"/>
  <c r="AA171" i="26"/>
  <c r="BO170" i="26"/>
  <c r="BN170" i="26"/>
  <c r="BM170" i="26"/>
  <c r="AB170" i="26"/>
  <c r="CF170" i="26" s="1"/>
  <c r="CG170" i="26" s="1"/>
  <c r="BE170" i="26" s="1"/>
  <c r="BF170" i="26" s="1"/>
  <c r="AA170" i="26"/>
  <c r="BO169" i="26"/>
  <c r="BN169" i="26"/>
  <c r="BM169" i="26"/>
  <c r="AB169" i="26"/>
  <c r="CF169" i="26" s="1"/>
  <c r="CG169" i="26" s="1"/>
  <c r="BE169" i="26" s="1"/>
  <c r="BF169" i="26" s="1"/>
  <c r="AA169" i="26"/>
  <c r="BO168" i="26"/>
  <c r="BN168" i="26"/>
  <c r="BM168" i="26"/>
  <c r="AB168" i="26"/>
  <c r="CF168" i="26" s="1"/>
  <c r="CG168" i="26" s="1"/>
  <c r="BE168" i="26" s="1"/>
  <c r="BF168" i="26" s="1"/>
  <c r="AA168" i="26"/>
  <c r="BO167" i="26"/>
  <c r="BN167" i="26"/>
  <c r="BM167" i="26"/>
  <c r="AB167" i="26"/>
  <c r="CB167" i="26" s="1"/>
  <c r="CC167" i="26" s="1"/>
  <c r="BA167" i="26" s="1"/>
  <c r="BB167" i="26" s="1"/>
  <c r="AA167" i="26"/>
  <c r="BO166" i="26"/>
  <c r="BN166" i="26"/>
  <c r="BM166" i="26"/>
  <c r="AB166" i="26"/>
  <c r="BT166" i="26" s="1"/>
  <c r="BU166" i="26" s="1"/>
  <c r="AS166" i="26" s="1"/>
  <c r="AT166" i="26" s="1"/>
  <c r="AA166" i="26"/>
  <c r="BO165" i="26"/>
  <c r="BN165" i="26"/>
  <c r="BM165" i="26"/>
  <c r="AB165" i="26"/>
  <c r="CJ165" i="26" s="1"/>
  <c r="CK165" i="26" s="1"/>
  <c r="BI165" i="26" s="1"/>
  <c r="BJ165" i="26" s="1"/>
  <c r="AA165" i="26"/>
  <c r="BO164" i="26"/>
  <c r="BN164" i="26"/>
  <c r="BM164" i="26"/>
  <c r="AB164" i="26"/>
  <c r="BQ164" i="26" s="1"/>
  <c r="AO164" i="26" s="1"/>
  <c r="AA164" i="26"/>
  <c r="BO163" i="26"/>
  <c r="BN163" i="26"/>
  <c r="BM163" i="26"/>
  <c r="AB163" i="26"/>
  <c r="BX163" i="26" s="1"/>
  <c r="BY163" i="26" s="1"/>
  <c r="AW163" i="26" s="1"/>
  <c r="AX163" i="26" s="1"/>
  <c r="AA163" i="26"/>
  <c r="BO162" i="26"/>
  <c r="BN162" i="26"/>
  <c r="BM162" i="26"/>
  <c r="AB162" i="26"/>
  <c r="CH162" i="26" s="1"/>
  <c r="CI162" i="26" s="1"/>
  <c r="BG162" i="26" s="1"/>
  <c r="BH162" i="26" s="1"/>
  <c r="AA162" i="26"/>
  <c r="BO161" i="26"/>
  <c r="BN161" i="26"/>
  <c r="BM161" i="26"/>
  <c r="AB161" i="26"/>
  <c r="CH161" i="26" s="1"/>
  <c r="CI161" i="26" s="1"/>
  <c r="BG161" i="26" s="1"/>
  <c r="BH161" i="26" s="1"/>
  <c r="AA161" i="26"/>
  <c r="BO160" i="26"/>
  <c r="BN160" i="26"/>
  <c r="BM160" i="26"/>
  <c r="AB160" i="26"/>
  <c r="CF160" i="26" s="1"/>
  <c r="CG160" i="26" s="1"/>
  <c r="BE160" i="26" s="1"/>
  <c r="BF160" i="26" s="1"/>
  <c r="AA160" i="26"/>
  <c r="BO159" i="26"/>
  <c r="BN159" i="26"/>
  <c r="BM159" i="26"/>
  <c r="AB159" i="26"/>
  <c r="CJ159" i="26" s="1"/>
  <c r="CK159" i="26" s="1"/>
  <c r="BI159" i="26" s="1"/>
  <c r="BJ159" i="26" s="1"/>
  <c r="AA159" i="26"/>
  <c r="BO158" i="26"/>
  <c r="BN158" i="26"/>
  <c r="BM158" i="26"/>
  <c r="AB158" i="26"/>
  <c r="CF158" i="26" s="1"/>
  <c r="CG158" i="26" s="1"/>
  <c r="BE158" i="26" s="1"/>
  <c r="BF158" i="26" s="1"/>
  <c r="AA158" i="26"/>
  <c r="BO157" i="26"/>
  <c r="BN157" i="26"/>
  <c r="BM157" i="26"/>
  <c r="AB157" i="26"/>
  <c r="BV157" i="26" s="1"/>
  <c r="BW157" i="26" s="1"/>
  <c r="AU157" i="26" s="1"/>
  <c r="AV157" i="26" s="1"/>
  <c r="AA157" i="26"/>
  <c r="BO156" i="26"/>
  <c r="BN156" i="26"/>
  <c r="BM156" i="26"/>
  <c r="AB156" i="26"/>
  <c r="BQ156" i="26" s="1"/>
  <c r="AO156" i="26" s="1"/>
  <c r="AA156" i="26"/>
  <c r="BO155" i="26"/>
  <c r="BN155" i="26"/>
  <c r="BM155" i="26"/>
  <c r="AB155" i="26"/>
  <c r="CB155" i="26" s="1"/>
  <c r="CC155" i="26" s="1"/>
  <c r="BA155" i="26" s="1"/>
  <c r="BB155" i="26" s="1"/>
  <c r="AA155" i="26"/>
  <c r="BO154" i="26"/>
  <c r="BN154" i="26"/>
  <c r="BM154" i="26"/>
  <c r="AB154" i="26"/>
  <c r="BR154" i="26" s="1"/>
  <c r="BS154" i="26" s="1"/>
  <c r="AQ154" i="26" s="1"/>
  <c r="AR154" i="26" s="1"/>
  <c r="AA154" i="26"/>
  <c r="BO153" i="26"/>
  <c r="BN153" i="26"/>
  <c r="BM153" i="26"/>
  <c r="AB153" i="26"/>
  <c r="BV153" i="26" s="1"/>
  <c r="BW153" i="26" s="1"/>
  <c r="AU153" i="26" s="1"/>
  <c r="AV153" i="26" s="1"/>
  <c r="AA153" i="26"/>
  <c r="BO152" i="26"/>
  <c r="BN152" i="26"/>
  <c r="BM152" i="26"/>
  <c r="AB152" i="26"/>
  <c r="BQ152" i="26" s="1"/>
  <c r="AO152" i="26" s="1"/>
  <c r="AA152" i="26"/>
  <c r="BO151" i="26"/>
  <c r="BN151" i="26"/>
  <c r="BM151" i="26"/>
  <c r="AB151" i="26"/>
  <c r="CJ151" i="26" s="1"/>
  <c r="CK151" i="26" s="1"/>
  <c r="BI151" i="26" s="1"/>
  <c r="BJ151" i="26" s="1"/>
  <c r="AA151" i="26"/>
  <c r="BO150" i="26"/>
  <c r="BN150" i="26"/>
  <c r="BM150" i="26"/>
  <c r="AB150" i="26"/>
  <c r="BR150" i="26" s="1"/>
  <c r="BS150" i="26" s="1"/>
  <c r="AQ150" i="26" s="1"/>
  <c r="AR150" i="26" s="1"/>
  <c r="AA150" i="26"/>
  <c r="BO149" i="26"/>
  <c r="BN149" i="26"/>
  <c r="BM149" i="26"/>
  <c r="AB149" i="26"/>
  <c r="CH149" i="26" s="1"/>
  <c r="CI149" i="26" s="1"/>
  <c r="BG149" i="26" s="1"/>
  <c r="BH149" i="26" s="1"/>
  <c r="AA149" i="26"/>
  <c r="BO148" i="26"/>
  <c r="BN148" i="26"/>
  <c r="BM148" i="26"/>
  <c r="AB148" i="26"/>
  <c r="BQ148" i="26" s="1"/>
  <c r="AO148" i="26" s="1"/>
  <c r="AA148" i="26"/>
  <c r="BO147" i="26"/>
  <c r="BN147" i="26"/>
  <c r="BM147" i="26"/>
  <c r="AB147" i="26"/>
  <c r="CB147" i="26" s="1"/>
  <c r="CC147" i="26" s="1"/>
  <c r="BA147" i="26" s="1"/>
  <c r="BB147" i="26" s="1"/>
  <c r="AA147" i="26"/>
  <c r="BO146" i="26"/>
  <c r="BN146" i="26"/>
  <c r="BM146" i="26"/>
  <c r="AB146" i="26"/>
  <c r="BT146" i="26" s="1"/>
  <c r="BU146" i="26" s="1"/>
  <c r="AS146" i="26" s="1"/>
  <c r="AT146" i="26" s="1"/>
  <c r="AA146" i="26"/>
  <c r="BO145" i="26"/>
  <c r="BN145" i="26"/>
  <c r="BM145" i="26"/>
  <c r="AB145" i="26"/>
  <c r="BZ145" i="26" s="1"/>
  <c r="CA145" i="26" s="1"/>
  <c r="AY145" i="26" s="1"/>
  <c r="AZ145" i="26" s="1"/>
  <c r="AA145" i="26"/>
  <c r="BO144" i="26"/>
  <c r="BN144" i="26"/>
  <c r="BM144" i="26"/>
  <c r="AB144" i="26"/>
  <c r="CB144" i="26" s="1"/>
  <c r="CC144" i="26" s="1"/>
  <c r="BA144" i="26" s="1"/>
  <c r="BB144" i="26" s="1"/>
  <c r="AA144" i="26"/>
  <c r="BO143" i="26"/>
  <c r="BN143" i="26"/>
  <c r="BM143" i="26"/>
  <c r="AB143" i="26"/>
  <c r="CB143" i="26" s="1"/>
  <c r="CC143" i="26" s="1"/>
  <c r="BA143" i="26" s="1"/>
  <c r="BB143" i="26" s="1"/>
  <c r="AA143" i="26"/>
  <c r="BO142" i="26"/>
  <c r="BN142" i="26"/>
  <c r="BM142" i="26"/>
  <c r="AB142" i="26"/>
  <c r="CL142" i="26" s="1"/>
  <c r="CM142" i="26" s="1"/>
  <c r="BK142" i="26" s="1"/>
  <c r="BL142" i="26" s="1"/>
  <c r="AA142" i="26"/>
  <c r="BO141" i="26"/>
  <c r="BN141" i="26"/>
  <c r="BM141" i="26"/>
  <c r="AB141" i="26"/>
  <c r="BQ141" i="26" s="1"/>
  <c r="AO141" i="26" s="1"/>
  <c r="AA141" i="26"/>
  <c r="BO140" i="26"/>
  <c r="BN140" i="26"/>
  <c r="BM140" i="26"/>
  <c r="AB140" i="26"/>
  <c r="BQ140" i="26" s="1"/>
  <c r="AO140" i="26" s="1"/>
  <c r="AA140" i="26"/>
  <c r="BO139" i="26"/>
  <c r="BN139" i="26"/>
  <c r="BM139" i="26"/>
  <c r="AB139" i="26"/>
  <c r="CJ139" i="26" s="1"/>
  <c r="CK139" i="26" s="1"/>
  <c r="BI139" i="26" s="1"/>
  <c r="BJ139" i="26" s="1"/>
  <c r="AA139" i="26"/>
  <c r="BO138" i="26"/>
  <c r="BN138" i="26"/>
  <c r="BM138" i="26"/>
  <c r="AB138" i="26"/>
  <c r="CH138" i="26" s="1"/>
  <c r="CI138" i="26" s="1"/>
  <c r="BG138" i="26" s="1"/>
  <c r="BH138" i="26" s="1"/>
  <c r="AA138" i="26"/>
  <c r="BO137" i="26"/>
  <c r="BN137" i="26"/>
  <c r="BM137" i="26"/>
  <c r="AB137" i="26"/>
  <c r="BZ137" i="26" s="1"/>
  <c r="CA137" i="26" s="1"/>
  <c r="AY137" i="26" s="1"/>
  <c r="AZ137" i="26" s="1"/>
  <c r="AA137" i="26"/>
  <c r="BO136" i="26"/>
  <c r="BN136" i="26"/>
  <c r="BM136" i="26"/>
  <c r="AB136" i="26"/>
  <c r="CF136" i="26" s="1"/>
  <c r="CG136" i="26" s="1"/>
  <c r="BE136" i="26" s="1"/>
  <c r="BF136" i="26" s="1"/>
  <c r="AA136" i="26"/>
  <c r="BO135" i="26"/>
  <c r="BN135" i="26"/>
  <c r="BM135" i="26"/>
  <c r="AB135" i="26"/>
  <c r="CB135" i="26" s="1"/>
  <c r="CC135" i="26" s="1"/>
  <c r="BA135" i="26" s="1"/>
  <c r="BB135" i="26" s="1"/>
  <c r="AA135" i="26"/>
  <c r="BO134" i="26"/>
  <c r="BN134" i="26"/>
  <c r="BM134" i="26"/>
  <c r="AB134" i="26"/>
  <c r="CL134" i="26" s="1"/>
  <c r="CM134" i="26" s="1"/>
  <c r="BK134" i="26" s="1"/>
  <c r="BL134" i="26" s="1"/>
  <c r="AA134" i="26"/>
  <c r="BO133" i="26"/>
  <c r="BN133" i="26"/>
  <c r="BM133" i="26"/>
  <c r="AB133" i="26"/>
  <c r="BR133" i="26" s="1"/>
  <c r="BS133" i="26" s="1"/>
  <c r="AQ133" i="26" s="1"/>
  <c r="AR133" i="26" s="1"/>
  <c r="AA133" i="26"/>
  <c r="BO132" i="26"/>
  <c r="BN132" i="26"/>
  <c r="BM132" i="26"/>
  <c r="AB132" i="26"/>
  <c r="BQ132" i="26" s="1"/>
  <c r="AO132" i="26" s="1"/>
  <c r="AA132" i="26"/>
  <c r="BO131" i="26"/>
  <c r="BN131" i="26"/>
  <c r="BM131" i="26"/>
  <c r="AB131" i="26"/>
  <c r="CF131" i="26" s="1"/>
  <c r="CG131" i="26" s="1"/>
  <c r="BE131" i="26" s="1"/>
  <c r="BF131" i="26" s="1"/>
  <c r="AA131" i="26"/>
  <c r="BO130" i="26"/>
  <c r="BN130" i="26"/>
  <c r="BM130" i="26"/>
  <c r="AB130" i="26"/>
  <c r="CH130" i="26" s="1"/>
  <c r="CI130" i="26" s="1"/>
  <c r="BG130" i="26" s="1"/>
  <c r="BH130" i="26" s="1"/>
  <c r="AA130" i="26"/>
  <c r="BO129" i="26"/>
  <c r="BN129" i="26"/>
  <c r="BM129" i="26"/>
  <c r="AB129" i="26"/>
  <c r="CD129" i="26" s="1"/>
  <c r="CE129" i="26" s="1"/>
  <c r="BC129" i="26" s="1"/>
  <c r="BD129" i="26" s="1"/>
  <c r="AA129" i="26"/>
  <c r="BO128" i="26"/>
  <c r="BN128" i="26"/>
  <c r="BM128" i="26"/>
  <c r="AB128" i="26"/>
  <c r="CJ128" i="26" s="1"/>
  <c r="CK128" i="26" s="1"/>
  <c r="BI128" i="26" s="1"/>
  <c r="BJ128" i="26" s="1"/>
  <c r="AA128" i="26"/>
  <c r="BO127" i="26"/>
  <c r="BN127" i="26"/>
  <c r="BM127" i="26"/>
  <c r="AB127" i="26"/>
  <c r="BQ127" i="26" s="1"/>
  <c r="AO127" i="26" s="1"/>
  <c r="AA127" i="26"/>
  <c r="BO126" i="26"/>
  <c r="BN126" i="26"/>
  <c r="BM126" i="26"/>
  <c r="AB126" i="26"/>
  <c r="CJ126" i="26" s="1"/>
  <c r="CK126" i="26" s="1"/>
  <c r="BI126" i="26" s="1"/>
  <c r="BJ126" i="26" s="1"/>
  <c r="AA126" i="26"/>
  <c r="BO125" i="26"/>
  <c r="BN125" i="26"/>
  <c r="BM125" i="26"/>
  <c r="AB125" i="26"/>
  <c r="BV125" i="26" s="1"/>
  <c r="BW125" i="26" s="1"/>
  <c r="AU125" i="26" s="1"/>
  <c r="AV125" i="26" s="1"/>
  <c r="AA125" i="26"/>
  <c r="BO124" i="26"/>
  <c r="BN124" i="26"/>
  <c r="BM124" i="26"/>
  <c r="AB124" i="26"/>
  <c r="BV124" i="26" s="1"/>
  <c r="BW124" i="26" s="1"/>
  <c r="AU124" i="26" s="1"/>
  <c r="AV124" i="26" s="1"/>
  <c r="AA124" i="26"/>
  <c r="BO123" i="26"/>
  <c r="BN123" i="26"/>
  <c r="BM123" i="26"/>
  <c r="AB123" i="26"/>
  <c r="CJ123" i="26" s="1"/>
  <c r="CK123" i="26" s="1"/>
  <c r="BI123" i="26" s="1"/>
  <c r="BJ123" i="26" s="1"/>
  <c r="AA123" i="26"/>
  <c r="BO122" i="26"/>
  <c r="BN122" i="26"/>
  <c r="BM122" i="26"/>
  <c r="AB122" i="26"/>
  <c r="CH122" i="26" s="1"/>
  <c r="CI122" i="26" s="1"/>
  <c r="BG122" i="26" s="1"/>
  <c r="BH122" i="26" s="1"/>
  <c r="AA122" i="26"/>
  <c r="BO121" i="26"/>
  <c r="BN121" i="26"/>
  <c r="BM121" i="26"/>
  <c r="AB121" i="26"/>
  <c r="BR121" i="26" s="1"/>
  <c r="BS121" i="26" s="1"/>
  <c r="AQ121" i="26" s="1"/>
  <c r="AR121" i="26" s="1"/>
  <c r="AA121" i="26"/>
  <c r="BO120" i="26"/>
  <c r="BN120" i="26"/>
  <c r="BM120" i="26"/>
  <c r="AB120" i="26"/>
  <c r="BZ120" i="26" s="1"/>
  <c r="CA120" i="26" s="1"/>
  <c r="AY120" i="26" s="1"/>
  <c r="AZ120" i="26" s="1"/>
  <c r="AA120" i="26"/>
  <c r="BO119" i="26"/>
  <c r="BN119" i="26"/>
  <c r="BM119" i="26"/>
  <c r="AB119" i="26"/>
  <c r="BT119" i="26" s="1"/>
  <c r="BU119" i="26" s="1"/>
  <c r="AS119" i="26" s="1"/>
  <c r="AT119" i="26" s="1"/>
  <c r="AA119" i="26"/>
  <c r="BO118" i="26"/>
  <c r="BN118" i="26"/>
  <c r="BM118" i="26"/>
  <c r="AB118" i="26"/>
  <c r="CJ118" i="26" s="1"/>
  <c r="CK118" i="26" s="1"/>
  <c r="BI118" i="26" s="1"/>
  <c r="BJ118" i="26" s="1"/>
  <c r="AA118" i="26"/>
  <c r="BO117" i="26"/>
  <c r="BN117" i="26"/>
  <c r="BM117" i="26"/>
  <c r="AB117" i="26"/>
  <c r="CJ117" i="26" s="1"/>
  <c r="CK117" i="26" s="1"/>
  <c r="BI117" i="26" s="1"/>
  <c r="BJ117" i="26" s="1"/>
  <c r="AA117" i="26"/>
  <c r="BO116" i="26"/>
  <c r="BN116" i="26"/>
  <c r="BM116" i="26"/>
  <c r="AB116" i="26"/>
  <c r="CF116" i="26" s="1"/>
  <c r="CG116" i="26" s="1"/>
  <c r="BE116" i="26" s="1"/>
  <c r="BF116" i="26" s="1"/>
  <c r="AA116" i="26"/>
  <c r="BO115" i="26"/>
  <c r="BN115" i="26"/>
  <c r="BM115" i="26"/>
  <c r="AB115" i="26"/>
  <c r="CJ115" i="26" s="1"/>
  <c r="CK115" i="26" s="1"/>
  <c r="BI115" i="26" s="1"/>
  <c r="BJ115" i="26" s="1"/>
  <c r="AA115" i="26"/>
  <c r="BO114" i="26"/>
  <c r="BN114" i="26"/>
  <c r="BM114" i="26"/>
  <c r="AB114" i="26"/>
  <c r="CH114" i="26" s="1"/>
  <c r="CI114" i="26" s="1"/>
  <c r="BG114" i="26" s="1"/>
  <c r="BH114" i="26" s="1"/>
  <c r="AA114" i="26"/>
  <c r="BO113" i="26"/>
  <c r="BN113" i="26"/>
  <c r="BM113" i="26"/>
  <c r="AB113" i="26"/>
  <c r="CJ113" i="26" s="1"/>
  <c r="CK113" i="26" s="1"/>
  <c r="BI113" i="26" s="1"/>
  <c r="BJ113" i="26" s="1"/>
  <c r="AA113" i="26"/>
  <c r="BO112" i="26"/>
  <c r="BN112" i="26"/>
  <c r="BM112" i="26"/>
  <c r="AB112" i="26"/>
  <c r="CJ112" i="26" s="1"/>
  <c r="CK112" i="26" s="1"/>
  <c r="BI112" i="26" s="1"/>
  <c r="BJ112" i="26" s="1"/>
  <c r="AA112" i="26"/>
  <c r="BO111" i="26"/>
  <c r="BN111" i="26"/>
  <c r="BM111" i="26"/>
  <c r="AB111" i="26"/>
  <c r="BT111" i="26" s="1"/>
  <c r="BU111" i="26" s="1"/>
  <c r="AS111" i="26" s="1"/>
  <c r="AT111" i="26" s="1"/>
  <c r="AA111" i="26"/>
  <c r="BO110" i="26"/>
  <c r="BN110" i="26"/>
  <c r="BM110" i="26"/>
  <c r="AB110" i="26"/>
  <c r="CB110" i="26" s="1"/>
  <c r="CC110" i="26" s="1"/>
  <c r="BA110" i="26" s="1"/>
  <c r="BB110" i="26" s="1"/>
  <c r="AA110" i="26"/>
  <c r="BO109" i="26"/>
  <c r="BN109" i="26"/>
  <c r="BM109" i="26"/>
  <c r="AB109" i="26"/>
  <c r="CJ109" i="26" s="1"/>
  <c r="CK109" i="26" s="1"/>
  <c r="BI109" i="26" s="1"/>
  <c r="BJ109" i="26" s="1"/>
  <c r="AA109" i="26"/>
  <c r="BO108" i="26"/>
  <c r="BN108" i="26"/>
  <c r="BM108" i="26"/>
  <c r="AB108" i="26"/>
  <c r="CF108" i="26" s="1"/>
  <c r="CG108" i="26" s="1"/>
  <c r="BE108" i="26" s="1"/>
  <c r="BF108" i="26" s="1"/>
  <c r="AA108" i="26"/>
  <c r="BO107" i="26"/>
  <c r="BN107" i="26"/>
  <c r="BM107" i="26"/>
  <c r="AB107" i="26"/>
  <c r="CJ107" i="26" s="1"/>
  <c r="CK107" i="26" s="1"/>
  <c r="BI107" i="26" s="1"/>
  <c r="BJ107" i="26" s="1"/>
  <c r="AA107" i="26"/>
  <c r="BO106" i="26"/>
  <c r="BN106" i="26"/>
  <c r="BM106" i="26"/>
  <c r="AB106" i="26"/>
  <c r="CF106" i="26" s="1"/>
  <c r="CG106" i="26" s="1"/>
  <c r="BE106" i="26" s="1"/>
  <c r="BF106" i="26" s="1"/>
  <c r="AA106" i="26"/>
  <c r="BO105" i="26"/>
  <c r="BN105" i="26"/>
  <c r="BM105" i="26"/>
  <c r="AB105" i="26"/>
  <c r="CJ105" i="26" s="1"/>
  <c r="CK105" i="26" s="1"/>
  <c r="BI105" i="26" s="1"/>
  <c r="BJ105" i="26" s="1"/>
  <c r="AA105" i="26"/>
  <c r="BO104" i="26"/>
  <c r="BN104" i="26"/>
  <c r="BM104" i="26"/>
  <c r="AB104" i="26"/>
  <c r="CJ104" i="26" s="1"/>
  <c r="CK104" i="26" s="1"/>
  <c r="BI104" i="26" s="1"/>
  <c r="BJ104" i="26" s="1"/>
  <c r="AA104" i="26"/>
  <c r="BO103" i="26"/>
  <c r="BN103" i="26"/>
  <c r="BM103" i="26"/>
  <c r="AB103" i="26"/>
  <c r="CF103" i="26" s="1"/>
  <c r="CG103" i="26" s="1"/>
  <c r="BE103" i="26" s="1"/>
  <c r="BF103" i="26" s="1"/>
  <c r="AA103" i="26"/>
  <c r="BO102" i="26"/>
  <c r="BN102" i="26"/>
  <c r="BM102" i="26"/>
  <c r="AB102" i="26"/>
  <c r="BQ102" i="26" s="1"/>
  <c r="AO102" i="26" s="1"/>
  <c r="AA102" i="26"/>
  <c r="BO101" i="26"/>
  <c r="BN101" i="26"/>
  <c r="BM101" i="26"/>
  <c r="AB101" i="26"/>
  <c r="CJ101" i="26" s="1"/>
  <c r="CK101" i="26" s="1"/>
  <c r="BI101" i="26" s="1"/>
  <c r="BJ101" i="26" s="1"/>
  <c r="AA101" i="26"/>
  <c r="BO100" i="26"/>
  <c r="BN100" i="26"/>
  <c r="BM100" i="26"/>
  <c r="AB100" i="26"/>
  <c r="CF100" i="26" s="1"/>
  <c r="CG100" i="26" s="1"/>
  <c r="BE100" i="26" s="1"/>
  <c r="BF100" i="26" s="1"/>
  <c r="AA100" i="26"/>
  <c r="BO99" i="26"/>
  <c r="BN99" i="26"/>
  <c r="BM99" i="26"/>
  <c r="AB99" i="26"/>
  <c r="CJ99" i="26" s="1"/>
  <c r="CK99" i="26" s="1"/>
  <c r="BI99" i="26" s="1"/>
  <c r="BJ99" i="26" s="1"/>
  <c r="AA99" i="26"/>
  <c r="BO98" i="26"/>
  <c r="BN98" i="26"/>
  <c r="BM98" i="26"/>
  <c r="AB98" i="26"/>
  <c r="CF98" i="26" s="1"/>
  <c r="CG98" i="26" s="1"/>
  <c r="BE98" i="26" s="1"/>
  <c r="BF98" i="26" s="1"/>
  <c r="AA98" i="26"/>
  <c r="BO97" i="26"/>
  <c r="BN97" i="26"/>
  <c r="BM97" i="26"/>
  <c r="AB97" i="26"/>
  <c r="CJ97" i="26" s="1"/>
  <c r="CK97" i="26" s="1"/>
  <c r="BI97" i="26" s="1"/>
  <c r="BJ97" i="26" s="1"/>
  <c r="AA97" i="26"/>
  <c r="BO96" i="26"/>
  <c r="BN96" i="26"/>
  <c r="BM96" i="26"/>
  <c r="AB96" i="26"/>
  <c r="CJ96" i="26" s="1"/>
  <c r="CK96" i="26" s="1"/>
  <c r="BI96" i="26" s="1"/>
  <c r="BJ96" i="26" s="1"/>
  <c r="AA96" i="26"/>
  <c r="BO95" i="26"/>
  <c r="BN95" i="26"/>
  <c r="BM95" i="26"/>
  <c r="AB95" i="26"/>
  <c r="BX95" i="26" s="1"/>
  <c r="BY95" i="26" s="1"/>
  <c r="AW95" i="26" s="1"/>
  <c r="AX95" i="26" s="1"/>
  <c r="AA95" i="26"/>
  <c r="BO94" i="26"/>
  <c r="BN94" i="26"/>
  <c r="BM94" i="26"/>
  <c r="AB94" i="26"/>
  <c r="BQ94" i="26" s="1"/>
  <c r="AO94" i="26" s="1"/>
  <c r="AA94" i="26"/>
  <c r="BO93" i="26"/>
  <c r="BN93" i="26"/>
  <c r="BM93" i="26"/>
  <c r="AB93" i="26"/>
  <c r="CJ93" i="26" s="1"/>
  <c r="CK93" i="26" s="1"/>
  <c r="BI93" i="26" s="1"/>
  <c r="BJ93" i="26" s="1"/>
  <c r="AA93" i="26"/>
  <c r="BO92" i="26"/>
  <c r="BN92" i="26"/>
  <c r="BM92" i="26"/>
  <c r="AB92" i="26"/>
  <c r="CF92" i="26" s="1"/>
  <c r="CG92" i="26" s="1"/>
  <c r="BE92" i="26" s="1"/>
  <c r="BF92" i="26" s="1"/>
  <c r="AA92" i="26"/>
  <c r="BO91" i="26"/>
  <c r="BN91" i="26"/>
  <c r="BM91" i="26"/>
  <c r="AB91" i="26"/>
  <c r="CJ91" i="26" s="1"/>
  <c r="CK91" i="26" s="1"/>
  <c r="BI91" i="26" s="1"/>
  <c r="BJ91" i="26" s="1"/>
  <c r="AA91" i="26"/>
  <c r="BO90" i="26"/>
  <c r="BN90" i="26"/>
  <c r="BM90" i="26"/>
  <c r="AB90" i="26"/>
  <c r="CJ90" i="26" s="1"/>
  <c r="CK90" i="26" s="1"/>
  <c r="BI90" i="26" s="1"/>
  <c r="BJ90" i="26" s="1"/>
  <c r="AA90" i="26"/>
  <c r="BO89" i="26"/>
  <c r="BN89" i="26"/>
  <c r="BM89" i="26"/>
  <c r="AB89" i="26"/>
  <c r="CJ89" i="26" s="1"/>
  <c r="CK89" i="26" s="1"/>
  <c r="BI89" i="26" s="1"/>
  <c r="BJ89" i="26" s="1"/>
  <c r="AA89" i="26"/>
  <c r="BO88" i="26"/>
  <c r="BN88" i="26"/>
  <c r="BM88" i="26"/>
  <c r="AB88" i="26"/>
  <c r="CJ88" i="26" s="1"/>
  <c r="CK88" i="26" s="1"/>
  <c r="BI88" i="26" s="1"/>
  <c r="BJ88" i="26" s="1"/>
  <c r="AA88" i="26"/>
  <c r="BO87" i="26"/>
  <c r="BN87" i="26"/>
  <c r="BM87" i="26"/>
  <c r="AB87" i="26"/>
  <c r="CF87" i="26" s="1"/>
  <c r="CG87" i="26" s="1"/>
  <c r="BE87" i="26" s="1"/>
  <c r="BF87" i="26" s="1"/>
  <c r="AA87" i="26"/>
  <c r="BO86" i="26"/>
  <c r="BN86" i="26"/>
  <c r="BM86" i="26"/>
  <c r="AB86" i="26"/>
  <c r="BQ86" i="26" s="1"/>
  <c r="AO86" i="26" s="1"/>
  <c r="AA86" i="26"/>
  <c r="BO85" i="26"/>
  <c r="BN85" i="26"/>
  <c r="BM85" i="26"/>
  <c r="AB85" i="26"/>
  <c r="CJ85" i="26" s="1"/>
  <c r="CK85" i="26" s="1"/>
  <c r="BI85" i="26" s="1"/>
  <c r="BJ85" i="26" s="1"/>
  <c r="AA85" i="26"/>
  <c r="BO84" i="26"/>
  <c r="BN84" i="26"/>
  <c r="BM84" i="26"/>
  <c r="AB84" i="26"/>
  <c r="CF84" i="26" s="1"/>
  <c r="CG84" i="26" s="1"/>
  <c r="BE84" i="26" s="1"/>
  <c r="BF84" i="26" s="1"/>
  <c r="AA84" i="26"/>
  <c r="BO83" i="26"/>
  <c r="BN83" i="26"/>
  <c r="BM83" i="26"/>
  <c r="AB83" i="26"/>
  <c r="CJ83" i="26" s="1"/>
  <c r="CK83" i="26" s="1"/>
  <c r="BI83" i="26" s="1"/>
  <c r="BJ83" i="26" s="1"/>
  <c r="AA83" i="26"/>
  <c r="BO82" i="26"/>
  <c r="BN82" i="26"/>
  <c r="BM82" i="26"/>
  <c r="AB82" i="26"/>
  <c r="BT82" i="26" s="1"/>
  <c r="BU82" i="26" s="1"/>
  <c r="AS82" i="26" s="1"/>
  <c r="AT82" i="26" s="1"/>
  <c r="AA82" i="26"/>
  <c r="BO81" i="26"/>
  <c r="BN81" i="26"/>
  <c r="BM81" i="26"/>
  <c r="AB81" i="26"/>
  <c r="CJ81" i="26" s="1"/>
  <c r="CK81" i="26" s="1"/>
  <c r="BI81" i="26" s="1"/>
  <c r="BJ81" i="26" s="1"/>
  <c r="AA81" i="26"/>
  <c r="BO80" i="26"/>
  <c r="BN80" i="26"/>
  <c r="BM80" i="26"/>
  <c r="AB80" i="26"/>
  <c r="CJ80" i="26" s="1"/>
  <c r="CK80" i="26" s="1"/>
  <c r="BI80" i="26" s="1"/>
  <c r="BJ80" i="26" s="1"/>
  <c r="AA80" i="26"/>
  <c r="BO79" i="26"/>
  <c r="BN79" i="26"/>
  <c r="BM79" i="26"/>
  <c r="AB79" i="26"/>
  <c r="CB79" i="26" s="1"/>
  <c r="CC79" i="26" s="1"/>
  <c r="BA79" i="26" s="1"/>
  <c r="BB79" i="26" s="1"/>
  <c r="AA79" i="26"/>
  <c r="BO78" i="26"/>
  <c r="BN78" i="26"/>
  <c r="BM78" i="26"/>
  <c r="AB78" i="26"/>
  <c r="BQ78" i="26" s="1"/>
  <c r="AO78" i="26" s="1"/>
  <c r="AA78" i="26"/>
  <c r="BO77" i="26"/>
  <c r="BN77" i="26"/>
  <c r="BM77" i="26"/>
  <c r="AB77" i="26"/>
  <c r="CJ77" i="26" s="1"/>
  <c r="CK77" i="26" s="1"/>
  <c r="BI77" i="26" s="1"/>
  <c r="BJ77" i="26" s="1"/>
  <c r="AA77" i="26"/>
  <c r="BO76" i="26"/>
  <c r="BN76" i="26"/>
  <c r="BM76" i="26"/>
  <c r="AB76" i="26"/>
  <c r="CF76" i="26" s="1"/>
  <c r="CG76" i="26" s="1"/>
  <c r="BE76" i="26" s="1"/>
  <c r="BF76" i="26" s="1"/>
  <c r="AA76" i="26"/>
  <c r="BO75" i="26"/>
  <c r="BN75" i="26"/>
  <c r="BM75" i="26"/>
  <c r="AB75" i="26"/>
  <c r="CJ75" i="26" s="1"/>
  <c r="CK75" i="26" s="1"/>
  <c r="BI75" i="26" s="1"/>
  <c r="BJ75" i="26" s="1"/>
  <c r="AA75" i="26"/>
  <c r="BO74" i="26"/>
  <c r="BN74" i="26"/>
  <c r="BM74" i="26"/>
  <c r="AB74" i="26"/>
  <c r="CB74" i="26" s="1"/>
  <c r="CC74" i="26" s="1"/>
  <c r="BA74" i="26" s="1"/>
  <c r="BB74" i="26" s="1"/>
  <c r="AA74" i="26"/>
  <c r="BO73" i="26"/>
  <c r="BN73" i="26"/>
  <c r="BM73" i="26"/>
  <c r="AB73" i="26"/>
  <c r="CJ73" i="26" s="1"/>
  <c r="CK73" i="26" s="1"/>
  <c r="BI73" i="26" s="1"/>
  <c r="BJ73" i="26" s="1"/>
  <c r="AA73" i="26"/>
  <c r="BO72" i="26"/>
  <c r="BN72" i="26"/>
  <c r="BM72" i="26"/>
  <c r="AB72" i="26"/>
  <c r="CJ72" i="26" s="1"/>
  <c r="CK72" i="26" s="1"/>
  <c r="BI72" i="26" s="1"/>
  <c r="BJ72" i="26" s="1"/>
  <c r="AA72" i="26"/>
  <c r="BO71" i="26"/>
  <c r="BN71" i="26"/>
  <c r="BM71" i="26"/>
  <c r="AB71" i="26"/>
  <c r="CB71" i="26" s="1"/>
  <c r="CC71" i="26" s="1"/>
  <c r="BA71" i="26" s="1"/>
  <c r="BB71" i="26" s="1"/>
  <c r="AA71" i="26"/>
  <c r="BO70" i="26"/>
  <c r="BN70" i="26"/>
  <c r="BM70" i="26"/>
  <c r="AB70" i="26"/>
  <c r="BZ70" i="26" s="1"/>
  <c r="CA70" i="26" s="1"/>
  <c r="AY70" i="26" s="1"/>
  <c r="AZ70" i="26" s="1"/>
  <c r="AA70" i="26"/>
  <c r="BO69" i="26"/>
  <c r="BN69" i="26"/>
  <c r="BM69" i="26"/>
  <c r="AB69" i="26"/>
  <c r="CJ69" i="26" s="1"/>
  <c r="CK69" i="26" s="1"/>
  <c r="BI69" i="26" s="1"/>
  <c r="BJ69" i="26" s="1"/>
  <c r="AA69" i="26"/>
  <c r="BO68" i="26"/>
  <c r="BN68" i="26"/>
  <c r="BM68" i="26"/>
  <c r="AB68" i="26"/>
  <c r="BQ68" i="26" s="1"/>
  <c r="AO68" i="26" s="1"/>
  <c r="AA68" i="26"/>
  <c r="BO67" i="26"/>
  <c r="BN67" i="26"/>
  <c r="BM67" i="26"/>
  <c r="AB67" i="26"/>
  <c r="BT67" i="26" s="1"/>
  <c r="BU67" i="26" s="1"/>
  <c r="AS67" i="26" s="1"/>
  <c r="AT67" i="26" s="1"/>
  <c r="AA67" i="26"/>
  <c r="BO66" i="26"/>
  <c r="BN66" i="26"/>
  <c r="BM66" i="26"/>
  <c r="AB66" i="26"/>
  <c r="CH66" i="26" s="1"/>
  <c r="CI66" i="26" s="1"/>
  <c r="BG66" i="26" s="1"/>
  <c r="BH66" i="26" s="1"/>
  <c r="AA66" i="26"/>
  <c r="BO65" i="26"/>
  <c r="BN65" i="26"/>
  <c r="BM65" i="26"/>
  <c r="AB65" i="26"/>
  <c r="CD65" i="26" s="1"/>
  <c r="CE65" i="26" s="1"/>
  <c r="BC65" i="26" s="1"/>
  <c r="BD65" i="26" s="1"/>
  <c r="AA65" i="26"/>
  <c r="BO64" i="26"/>
  <c r="BN64" i="26"/>
  <c r="BM64" i="26"/>
  <c r="AB64" i="26"/>
  <c r="BV64" i="26" s="1"/>
  <c r="BW64" i="26" s="1"/>
  <c r="AU64" i="26" s="1"/>
  <c r="AV64" i="26" s="1"/>
  <c r="AA64" i="26"/>
  <c r="BO63" i="26"/>
  <c r="BN63" i="26"/>
  <c r="BM63" i="26"/>
  <c r="AB63" i="26"/>
  <c r="CD63" i="26" s="1"/>
  <c r="CE63" i="26" s="1"/>
  <c r="BC63" i="26" s="1"/>
  <c r="BD63" i="26" s="1"/>
  <c r="AA63" i="26"/>
  <c r="BO62" i="26"/>
  <c r="BN62" i="26"/>
  <c r="BM62" i="26"/>
  <c r="AB62" i="26"/>
  <c r="CH62" i="26" s="1"/>
  <c r="CI62" i="26" s="1"/>
  <c r="BG62" i="26" s="1"/>
  <c r="BH62" i="26" s="1"/>
  <c r="AA62" i="26"/>
  <c r="BO61" i="26"/>
  <c r="BN61" i="26"/>
  <c r="BM61" i="26"/>
  <c r="AB61" i="26"/>
  <c r="CJ61" i="26" s="1"/>
  <c r="CK61" i="26" s="1"/>
  <c r="BI61" i="26" s="1"/>
  <c r="BJ61" i="26" s="1"/>
  <c r="AA61" i="26"/>
  <c r="BO60" i="26"/>
  <c r="BN60" i="26"/>
  <c r="BM60" i="26"/>
  <c r="AB60" i="26"/>
  <c r="BQ60" i="26" s="1"/>
  <c r="AO60" i="26" s="1"/>
  <c r="AP60" i="26" s="1"/>
  <c r="AA60" i="26"/>
  <c r="BO59" i="26"/>
  <c r="BN59" i="26"/>
  <c r="BM59" i="26"/>
  <c r="AB59" i="26"/>
  <c r="BT59" i="26" s="1"/>
  <c r="BU59" i="26" s="1"/>
  <c r="AS59" i="26" s="1"/>
  <c r="AT59" i="26" s="1"/>
  <c r="AA59" i="26"/>
  <c r="BO58" i="26"/>
  <c r="BN58" i="26"/>
  <c r="BM58" i="26"/>
  <c r="AB58" i="26"/>
  <c r="CH58" i="26" s="1"/>
  <c r="CI58" i="26" s="1"/>
  <c r="BG58" i="26" s="1"/>
  <c r="BH58" i="26" s="1"/>
  <c r="AA58" i="26"/>
  <c r="BO57" i="26"/>
  <c r="BN57" i="26"/>
  <c r="BM57" i="26"/>
  <c r="AB57" i="26"/>
  <c r="CD57" i="26" s="1"/>
  <c r="CE57" i="26" s="1"/>
  <c r="BC57" i="26" s="1"/>
  <c r="BD57" i="26" s="1"/>
  <c r="AA57" i="26"/>
  <c r="BO56" i="26"/>
  <c r="BN56" i="26"/>
  <c r="BM56" i="26"/>
  <c r="AB56" i="26"/>
  <c r="BV56" i="26" s="1"/>
  <c r="BW56" i="26" s="1"/>
  <c r="AU56" i="26" s="1"/>
  <c r="AV56" i="26" s="1"/>
  <c r="AA56" i="26"/>
  <c r="BO55" i="26"/>
  <c r="BN55" i="26"/>
  <c r="BM55" i="26"/>
  <c r="AB55" i="26"/>
  <c r="CH55" i="26" s="1"/>
  <c r="CI55" i="26" s="1"/>
  <c r="BG55" i="26" s="1"/>
  <c r="BH55" i="26" s="1"/>
  <c r="AA55" i="26"/>
  <c r="BO54" i="26"/>
  <c r="BN54" i="26"/>
  <c r="BM54" i="26"/>
  <c r="AB54" i="26"/>
  <c r="BZ54" i="26" s="1"/>
  <c r="CA54" i="26" s="1"/>
  <c r="AY54" i="26" s="1"/>
  <c r="AZ54" i="26" s="1"/>
  <c r="AA54" i="26"/>
  <c r="BO53" i="26"/>
  <c r="BN53" i="26"/>
  <c r="BM53" i="26"/>
  <c r="AB53" i="26"/>
  <c r="CJ53" i="26" s="1"/>
  <c r="CK53" i="26" s="1"/>
  <c r="BI53" i="26" s="1"/>
  <c r="BJ53" i="26" s="1"/>
  <c r="AA53" i="26"/>
  <c r="BO52" i="26"/>
  <c r="BN52" i="26"/>
  <c r="BM52" i="26"/>
  <c r="AB52" i="26"/>
  <c r="BT52" i="26" s="1"/>
  <c r="BU52" i="26" s="1"/>
  <c r="AS52" i="26" s="1"/>
  <c r="AT52" i="26" s="1"/>
  <c r="AA52" i="26"/>
  <c r="BO51" i="26"/>
  <c r="BN51" i="26"/>
  <c r="BM51" i="26"/>
  <c r="AB51" i="26"/>
  <c r="CF51" i="26" s="1"/>
  <c r="CG51" i="26" s="1"/>
  <c r="BE51" i="26" s="1"/>
  <c r="BF51" i="26" s="1"/>
  <c r="AA51" i="26"/>
  <c r="BO50" i="26"/>
  <c r="BN50" i="26"/>
  <c r="BM50" i="26"/>
  <c r="AB50" i="26"/>
  <c r="CL50" i="26" s="1"/>
  <c r="CM50" i="26" s="1"/>
  <c r="BK50" i="26" s="1"/>
  <c r="BL50" i="26" s="1"/>
  <c r="AA50" i="26"/>
  <c r="BO49" i="26"/>
  <c r="BN49" i="26"/>
  <c r="BM49" i="26"/>
  <c r="AB49" i="26"/>
  <c r="CJ49" i="26" s="1"/>
  <c r="CK49" i="26" s="1"/>
  <c r="BI49" i="26" s="1"/>
  <c r="BJ49" i="26" s="1"/>
  <c r="AA49" i="26"/>
  <c r="BO48" i="26"/>
  <c r="BN48" i="26"/>
  <c r="BM48" i="26"/>
  <c r="AB48" i="26"/>
  <c r="BT48" i="26" s="1"/>
  <c r="BU48" i="26" s="1"/>
  <c r="AS48" i="26" s="1"/>
  <c r="AT48" i="26" s="1"/>
  <c r="AA48" i="26"/>
  <c r="BO47" i="26"/>
  <c r="BN47" i="26"/>
  <c r="BM47" i="26"/>
  <c r="AB47" i="26"/>
  <c r="CJ47" i="26" s="1"/>
  <c r="CK47" i="26" s="1"/>
  <c r="BI47" i="26" s="1"/>
  <c r="BJ47" i="26" s="1"/>
  <c r="AA47" i="26"/>
  <c r="BO46" i="26"/>
  <c r="BN46" i="26"/>
  <c r="BM46" i="26"/>
  <c r="AB46" i="26"/>
  <c r="CH46" i="26" s="1"/>
  <c r="CI46" i="26" s="1"/>
  <c r="BG46" i="26" s="1"/>
  <c r="BH46" i="26" s="1"/>
  <c r="AA46" i="26"/>
  <c r="BO45" i="26"/>
  <c r="BN45" i="26"/>
  <c r="BM45" i="26"/>
  <c r="AB45" i="26"/>
  <c r="CJ45" i="26" s="1"/>
  <c r="CK45" i="26" s="1"/>
  <c r="BI45" i="26" s="1"/>
  <c r="BJ45" i="26" s="1"/>
  <c r="AA45" i="26"/>
  <c r="BO44" i="26"/>
  <c r="BN44" i="26"/>
  <c r="BM44" i="26"/>
  <c r="AB44" i="26"/>
  <c r="CJ44" i="26" s="1"/>
  <c r="CK44" i="26" s="1"/>
  <c r="BI44" i="26" s="1"/>
  <c r="BJ44" i="26" s="1"/>
  <c r="AA44" i="26"/>
  <c r="BO43" i="26"/>
  <c r="BN43" i="26"/>
  <c r="BM43" i="26"/>
  <c r="AB43" i="26"/>
  <c r="CF43" i="26" s="1"/>
  <c r="CG43" i="26" s="1"/>
  <c r="BE43" i="26" s="1"/>
  <c r="BF43" i="26" s="1"/>
  <c r="AA43" i="26"/>
  <c r="BO42" i="26"/>
  <c r="BN42" i="26"/>
  <c r="BM42" i="26"/>
  <c r="AB42" i="26"/>
  <c r="CJ42" i="26" s="1"/>
  <c r="CK42" i="26" s="1"/>
  <c r="BI42" i="26" s="1"/>
  <c r="BJ42" i="26" s="1"/>
  <c r="AA42" i="26"/>
  <c r="BO41" i="26"/>
  <c r="BN41" i="26"/>
  <c r="BM41" i="26"/>
  <c r="AB41" i="26"/>
  <c r="CJ41" i="26" s="1"/>
  <c r="CK41" i="26" s="1"/>
  <c r="BI41" i="26" s="1"/>
  <c r="BJ41" i="26" s="1"/>
  <c r="AA41" i="26"/>
  <c r="BO40" i="26"/>
  <c r="BN40" i="26"/>
  <c r="BM40" i="26"/>
  <c r="AB40" i="26"/>
  <c r="CJ40" i="26" s="1"/>
  <c r="CK40" i="26" s="1"/>
  <c r="BI40" i="26" s="1"/>
  <c r="BJ40" i="26" s="1"/>
  <c r="AA40" i="26"/>
  <c r="BO39" i="26"/>
  <c r="BN39" i="26"/>
  <c r="BM39" i="26"/>
  <c r="AB39" i="26"/>
  <c r="CJ39" i="26" s="1"/>
  <c r="CK39" i="26" s="1"/>
  <c r="BI39" i="26" s="1"/>
  <c r="BJ39" i="26" s="1"/>
  <c r="AA39" i="26"/>
  <c r="BO38" i="26"/>
  <c r="BN38" i="26"/>
  <c r="BM38" i="26"/>
  <c r="AB38" i="26"/>
  <c r="CH38" i="26" s="1"/>
  <c r="CI38" i="26" s="1"/>
  <c r="BG38" i="26" s="1"/>
  <c r="BH38" i="26" s="1"/>
  <c r="AA38" i="26"/>
  <c r="BO37" i="26"/>
  <c r="BN37" i="26"/>
  <c r="BM37" i="26"/>
  <c r="AB37" i="26"/>
  <c r="CJ37" i="26" s="1"/>
  <c r="CK37" i="26" s="1"/>
  <c r="BI37" i="26" s="1"/>
  <c r="BJ37" i="26" s="1"/>
  <c r="AA37" i="26"/>
  <c r="BO36" i="26"/>
  <c r="BN36" i="26"/>
  <c r="BM36" i="26"/>
  <c r="AB36" i="26"/>
  <c r="CJ36" i="26" s="1"/>
  <c r="CK36" i="26" s="1"/>
  <c r="BI36" i="26" s="1"/>
  <c r="BJ36" i="26" s="1"/>
  <c r="AA36" i="26"/>
  <c r="BO35" i="26"/>
  <c r="BN35" i="26"/>
  <c r="BM35" i="26"/>
  <c r="AB35" i="26"/>
  <c r="CF35" i="26" s="1"/>
  <c r="CG35" i="26" s="1"/>
  <c r="BE35" i="26" s="1"/>
  <c r="BF35" i="26" s="1"/>
  <c r="AA35" i="26"/>
  <c r="BO34" i="26"/>
  <c r="BN34" i="26"/>
  <c r="BM34" i="26"/>
  <c r="AB34" i="26"/>
  <c r="CJ34" i="26" s="1"/>
  <c r="CK34" i="26" s="1"/>
  <c r="BI34" i="26" s="1"/>
  <c r="BJ34" i="26" s="1"/>
  <c r="AA34" i="26"/>
  <c r="BO33" i="26"/>
  <c r="BN33" i="26"/>
  <c r="BM33" i="26"/>
  <c r="AB33" i="26"/>
  <c r="CJ33" i="26" s="1"/>
  <c r="CK33" i="26" s="1"/>
  <c r="BI33" i="26" s="1"/>
  <c r="BJ33" i="26" s="1"/>
  <c r="AA33" i="26"/>
  <c r="BO32" i="26"/>
  <c r="BN32" i="26"/>
  <c r="BM32" i="26"/>
  <c r="AB32" i="26"/>
  <c r="CJ32" i="26" s="1"/>
  <c r="CK32" i="26" s="1"/>
  <c r="BI32" i="26" s="1"/>
  <c r="BJ32" i="26" s="1"/>
  <c r="AA32" i="26"/>
  <c r="BO31" i="26"/>
  <c r="BN31" i="26"/>
  <c r="BM31" i="26"/>
  <c r="AB31" i="26"/>
  <c r="CJ31" i="26" s="1"/>
  <c r="CK31" i="26" s="1"/>
  <c r="BI31" i="26" s="1"/>
  <c r="BJ31" i="26" s="1"/>
  <c r="AA31" i="26"/>
  <c r="BO30" i="26"/>
  <c r="BN30" i="26"/>
  <c r="BM30" i="26"/>
  <c r="AB30" i="26"/>
  <c r="BR30" i="26" s="1"/>
  <c r="BS30" i="26" s="1"/>
  <c r="AQ30" i="26" s="1"/>
  <c r="AR30" i="26" s="1"/>
  <c r="AA30" i="26"/>
  <c r="BO29" i="26"/>
  <c r="BN29" i="26"/>
  <c r="BM29" i="26"/>
  <c r="AB29" i="26"/>
  <c r="CJ29" i="26" s="1"/>
  <c r="CK29" i="26" s="1"/>
  <c r="BI29" i="26" s="1"/>
  <c r="BJ29" i="26" s="1"/>
  <c r="AA29" i="26"/>
  <c r="BO28" i="26"/>
  <c r="BN28" i="26"/>
  <c r="BM28" i="26"/>
  <c r="AB28" i="26"/>
  <c r="BT28" i="26" s="1"/>
  <c r="BU28" i="26" s="1"/>
  <c r="AS28" i="26" s="1"/>
  <c r="AT28" i="26" s="1"/>
  <c r="AA28" i="26"/>
  <c r="BO27" i="26"/>
  <c r="BN27" i="26"/>
  <c r="BM27" i="26"/>
  <c r="AB27" i="26"/>
  <c r="CF27" i="26" s="1"/>
  <c r="CG27" i="26" s="1"/>
  <c r="BE27" i="26" s="1"/>
  <c r="BF27" i="26" s="1"/>
  <c r="AA27" i="26"/>
  <c r="BO26" i="26"/>
  <c r="BN26" i="26"/>
  <c r="BM26" i="26"/>
  <c r="AB26" i="26"/>
  <c r="CL26" i="26" s="1"/>
  <c r="CM26" i="26" s="1"/>
  <c r="BK26" i="26" s="1"/>
  <c r="BL26" i="26" s="1"/>
  <c r="AA26" i="26"/>
  <c r="BO25" i="26"/>
  <c r="BN25" i="26"/>
  <c r="BM25" i="26"/>
  <c r="AB25" i="26"/>
  <c r="CJ25" i="26" s="1"/>
  <c r="CK25" i="26" s="1"/>
  <c r="BI25" i="26" s="1"/>
  <c r="BJ25" i="26" s="1"/>
  <c r="AA25" i="26"/>
  <c r="BO24" i="26"/>
  <c r="BN24" i="26"/>
  <c r="BM24" i="26"/>
  <c r="AB24" i="26"/>
  <c r="CJ24" i="26" s="1"/>
  <c r="CK24" i="26" s="1"/>
  <c r="BI24" i="26" s="1"/>
  <c r="BJ24" i="26" s="1"/>
  <c r="AA24" i="26"/>
  <c r="BO23" i="26"/>
  <c r="BN23" i="26"/>
  <c r="BM23" i="26"/>
  <c r="AB23" i="26"/>
  <c r="CJ23" i="26" s="1"/>
  <c r="CK23" i="26" s="1"/>
  <c r="BI23" i="26" s="1"/>
  <c r="BJ23" i="26" s="1"/>
  <c r="AA23" i="26"/>
  <c r="BO22" i="26"/>
  <c r="BN22" i="26"/>
  <c r="BM22" i="26"/>
  <c r="AB22" i="26"/>
  <c r="CH22" i="26" s="1"/>
  <c r="CI22" i="26" s="1"/>
  <c r="BG22" i="26" s="1"/>
  <c r="BH22" i="26" s="1"/>
  <c r="AA22" i="26"/>
  <c r="BO21" i="26"/>
  <c r="BN21" i="26"/>
  <c r="BM21" i="26"/>
  <c r="AB21" i="26"/>
  <c r="CJ21" i="26" s="1"/>
  <c r="CK21" i="26" s="1"/>
  <c r="BI21" i="26" s="1"/>
  <c r="BJ21" i="26" s="1"/>
  <c r="AA21" i="26"/>
  <c r="BO20" i="26"/>
  <c r="BN20" i="26"/>
  <c r="BM20" i="26"/>
  <c r="AB20" i="26"/>
  <c r="BQ20" i="26" s="1"/>
  <c r="AO20" i="26" s="1"/>
  <c r="AA20" i="26"/>
  <c r="BO19" i="26"/>
  <c r="BN19" i="26"/>
  <c r="BM19" i="26"/>
  <c r="AB19" i="26"/>
  <c r="CF19" i="26" s="1"/>
  <c r="CG19" i="26" s="1"/>
  <c r="BE19" i="26" s="1"/>
  <c r="BF19" i="26" s="1"/>
  <c r="AA19" i="26"/>
  <c r="BO18" i="26"/>
  <c r="BN18" i="26"/>
  <c r="BM18" i="26"/>
  <c r="AB18" i="26"/>
  <c r="CL18" i="26" s="1"/>
  <c r="CM18" i="26" s="1"/>
  <c r="BK18" i="26" s="1"/>
  <c r="BL18" i="26" s="1"/>
  <c r="AA18" i="26"/>
  <c r="BO17" i="26"/>
  <c r="BN17" i="26"/>
  <c r="BM17" i="26"/>
  <c r="AB17" i="26"/>
  <c r="CF17" i="26" s="1"/>
  <c r="CG17" i="26" s="1"/>
  <c r="BE17" i="26" s="1"/>
  <c r="BF17" i="26" s="1"/>
  <c r="AA17" i="26"/>
  <c r="BO16" i="26"/>
  <c r="BN16" i="26"/>
  <c r="BM16" i="26"/>
  <c r="AB16" i="26"/>
  <c r="BT16" i="26" s="1"/>
  <c r="BU16" i="26" s="1"/>
  <c r="AS16" i="26" s="1"/>
  <c r="AT16" i="26" s="1"/>
  <c r="AA16" i="26"/>
  <c r="BO15" i="26"/>
  <c r="BN15" i="26"/>
  <c r="BM15" i="26"/>
  <c r="AB15" i="26"/>
  <c r="CJ15" i="26" s="1"/>
  <c r="CK15" i="26" s="1"/>
  <c r="BI15" i="26" s="1"/>
  <c r="BJ15" i="26" s="1"/>
  <c r="AA15" i="26"/>
  <c r="BO14" i="26"/>
  <c r="BN14" i="26"/>
  <c r="BM14" i="26"/>
  <c r="AB14" i="26"/>
  <c r="CH14" i="26" s="1"/>
  <c r="CI14" i="26" s="1"/>
  <c r="BG14" i="26" s="1"/>
  <c r="BH14" i="26" s="1"/>
  <c r="AA14" i="26"/>
  <c r="BO13" i="26"/>
  <c r="BN13" i="26"/>
  <c r="BM13" i="26"/>
  <c r="AB13" i="26"/>
  <c r="CJ13" i="26" s="1"/>
  <c r="CK13" i="26" s="1"/>
  <c r="BI13" i="26" s="1"/>
  <c r="BJ13" i="26" s="1"/>
  <c r="AA13" i="26"/>
  <c r="BO12" i="26"/>
  <c r="BN12" i="26"/>
  <c r="BM12" i="26"/>
  <c r="AB12" i="26"/>
  <c r="CJ12" i="26" s="1"/>
  <c r="CK12" i="26" s="1"/>
  <c r="BI12" i="26" s="1"/>
  <c r="BJ12" i="26" s="1"/>
  <c r="AA12" i="26"/>
  <c r="BO11" i="26"/>
  <c r="BN11" i="26"/>
  <c r="BM11" i="26"/>
  <c r="AB11" i="26"/>
  <c r="CF11" i="26" s="1"/>
  <c r="CG11" i="26" s="1"/>
  <c r="BE11" i="26" s="1"/>
  <c r="BF11" i="26" s="1"/>
  <c r="AA11" i="26"/>
  <c r="BO10" i="26"/>
  <c r="BN10" i="26"/>
  <c r="BM10" i="26"/>
  <c r="AB10" i="26"/>
  <c r="CL10" i="26" s="1"/>
  <c r="CM10" i="26" s="1"/>
  <c r="BK10" i="26" s="1"/>
  <c r="BL10" i="26" s="1"/>
  <c r="AA10" i="26"/>
  <c r="BO9" i="26"/>
  <c r="BN9" i="26"/>
  <c r="BM9" i="26"/>
  <c r="AB9" i="26"/>
  <c r="CF9" i="26" s="1"/>
  <c r="CG9" i="26" s="1"/>
  <c r="BE9" i="26" s="1"/>
  <c r="BF9" i="26" s="1"/>
  <c r="AA9" i="26"/>
  <c r="BO8" i="26"/>
  <c r="BN8" i="26"/>
  <c r="BM8" i="26"/>
  <c r="AB8" i="26"/>
  <c r="CB8" i="26" s="1"/>
  <c r="CC8" i="26" s="1"/>
  <c r="BA8" i="26" s="1"/>
  <c r="BB8" i="26" s="1"/>
  <c r="AA8" i="26"/>
  <c r="BO7" i="26"/>
  <c r="BN7" i="26"/>
  <c r="BM7" i="26"/>
  <c r="AB7" i="26"/>
  <c r="CJ7" i="26" s="1"/>
  <c r="CK7" i="26" s="1"/>
  <c r="BI7" i="26" s="1"/>
  <c r="BJ7" i="26" s="1"/>
  <c r="AA7" i="26"/>
  <c r="BO6" i="26"/>
  <c r="BN6" i="26"/>
  <c r="BM6" i="26"/>
  <c r="AB6" i="26"/>
  <c r="CH6" i="26" s="1"/>
  <c r="CI6" i="26" s="1"/>
  <c r="BG6" i="26" s="1"/>
  <c r="BH6" i="26" s="1"/>
  <c r="AA6" i="26"/>
  <c r="BO5" i="26"/>
  <c r="BN5" i="26"/>
  <c r="BM5" i="26"/>
  <c r="AB5" i="26"/>
  <c r="CJ5" i="26" s="1"/>
  <c r="CK5" i="26" s="1"/>
  <c r="BI5" i="26" s="1"/>
  <c r="BJ5" i="26" s="1"/>
  <c r="AA5" i="26"/>
  <c r="BO4" i="26"/>
  <c r="BN4" i="26"/>
  <c r="BM4" i="26"/>
  <c r="AB4" i="26"/>
  <c r="BQ4" i="26" s="1"/>
  <c r="AO4" i="26" s="1"/>
  <c r="AA4" i="26"/>
  <c r="BV21" i="26" l="1"/>
  <c r="BW21" i="26" s="1"/>
  <c r="AU21" i="26" s="1"/>
  <c r="AV21" i="26" s="1"/>
  <c r="BX273" i="26"/>
  <c r="BY273" i="26" s="1"/>
  <c r="AW273" i="26" s="1"/>
  <c r="AX273" i="26" s="1"/>
  <c r="BT151" i="26"/>
  <c r="BU151" i="26" s="1"/>
  <c r="AS151" i="26" s="1"/>
  <c r="AT151" i="26" s="1"/>
  <c r="BQ11" i="26"/>
  <c r="AO11" i="26" s="1"/>
  <c r="CL169" i="26"/>
  <c r="CM169" i="26" s="1"/>
  <c r="BK169" i="26" s="1"/>
  <c r="BL169" i="26" s="1"/>
  <c r="BR178" i="26"/>
  <c r="BS178" i="26" s="1"/>
  <c r="AQ178" i="26" s="1"/>
  <c r="AR178" i="26" s="1"/>
  <c r="BX101" i="26"/>
  <c r="BY101" i="26" s="1"/>
  <c r="AW101" i="26" s="1"/>
  <c r="AX101" i="26" s="1"/>
  <c r="BR149" i="26"/>
  <c r="BS149" i="26" s="1"/>
  <c r="AQ149" i="26" s="1"/>
  <c r="AR149" i="26" s="1"/>
  <c r="CB152" i="26"/>
  <c r="CC152" i="26" s="1"/>
  <c r="BA152" i="26" s="1"/>
  <c r="BB152" i="26" s="1"/>
  <c r="CD273" i="26"/>
  <c r="CE273" i="26" s="1"/>
  <c r="BC273" i="26" s="1"/>
  <c r="BD273" i="26" s="1"/>
  <c r="BR80" i="26"/>
  <c r="BS80" i="26" s="1"/>
  <c r="AQ80" i="26" s="1"/>
  <c r="AR80" i="26" s="1"/>
  <c r="CJ256" i="26"/>
  <c r="CK256" i="26" s="1"/>
  <c r="BI256" i="26" s="1"/>
  <c r="BJ256" i="26" s="1"/>
  <c r="BZ161" i="26"/>
  <c r="CA161" i="26" s="1"/>
  <c r="AY161" i="26" s="1"/>
  <c r="AZ161" i="26" s="1"/>
  <c r="BR9" i="26"/>
  <c r="BS9" i="26" s="1"/>
  <c r="AQ9" i="26" s="1"/>
  <c r="AR9" i="26" s="1"/>
  <c r="BV53" i="26"/>
  <c r="BW53" i="26" s="1"/>
  <c r="AU53" i="26" s="1"/>
  <c r="AV53" i="26" s="1"/>
  <c r="CL117" i="26"/>
  <c r="CM117" i="26" s="1"/>
  <c r="BK117" i="26" s="1"/>
  <c r="BL117" i="26" s="1"/>
  <c r="BR120" i="26"/>
  <c r="BS120" i="26" s="1"/>
  <c r="AQ120" i="26" s="1"/>
  <c r="AR120" i="26" s="1"/>
  <c r="CF123" i="26"/>
  <c r="CG123" i="26" s="1"/>
  <c r="BE123" i="26" s="1"/>
  <c r="BF123" i="26" s="1"/>
  <c r="CF291" i="26"/>
  <c r="CG291" i="26" s="1"/>
  <c r="BE291" i="26" s="1"/>
  <c r="BF291" i="26" s="1"/>
  <c r="BV294" i="26"/>
  <c r="BW294" i="26" s="1"/>
  <c r="AU294" i="26" s="1"/>
  <c r="AV294" i="26" s="1"/>
  <c r="CH100" i="26"/>
  <c r="CI100" i="26" s="1"/>
  <c r="BG100" i="26" s="1"/>
  <c r="BH100" i="26" s="1"/>
  <c r="CJ147" i="26"/>
  <c r="CK147" i="26" s="1"/>
  <c r="BI147" i="26" s="1"/>
  <c r="BJ147" i="26" s="1"/>
  <c r="CH184" i="26"/>
  <c r="CI184" i="26" s="1"/>
  <c r="BG184" i="26" s="1"/>
  <c r="BH184" i="26" s="1"/>
  <c r="BX246" i="26"/>
  <c r="BY246" i="26" s="1"/>
  <c r="AW246" i="26" s="1"/>
  <c r="AX246" i="26" s="1"/>
  <c r="CL249" i="26"/>
  <c r="CM249" i="26" s="1"/>
  <c r="BK249" i="26" s="1"/>
  <c r="BL249" i="26" s="1"/>
  <c r="BT277" i="26"/>
  <c r="BU277" i="26" s="1"/>
  <c r="AS277" i="26" s="1"/>
  <c r="AT277" i="26" s="1"/>
  <c r="CF88" i="26"/>
  <c r="CG88" i="26" s="1"/>
  <c r="BE88" i="26" s="1"/>
  <c r="BF88" i="26" s="1"/>
  <c r="BT91" i="26"/>
  <c r="BU91" i="26" s="1"/>
  <c r="AS91" i="26" s="1"/>
  <c r="AT91" i="26" s="1"/>
  <c r="CB94" i="26"/>
  <c r="CC94" i="26" s="1"/>
  <c r="BA94" i="26" s="1"/>
  <c r="BB94" i="26" s="1"/>
  <c r="BZ5" i="26"/>
  <c r="CA5" i="26" s="1"/>
  <c r="AY5" i="26" s="1"/>
  <c r="AZ5" i="26" s="1"/>
  <c r="BV76" i="26"/>
  <c r="BW76" i="26" s="1"/>
  <c r="AU76" i="26" s="1"/>
  <c r="AV76" i="26" s="1"/>
  <c r="BX207" i="26"/>
  <c r="BY207" i="26" s="1"/>
  <c r="AW207" i="26" s="1"/>
  <c r="AX207" i="26" s="1"/>
  <c r="BR37" i="26"/>
  <c r="BS37" i="26" s="1"/>
  <c r="AQ37" i="26" s="1"/>
  <c r="AR37" i="26" s="1"/>
  <c r="BX130" i="26"/>
  <c r="BY130" i="26" s="1"/>
  <c r="AW130" i="26" s="1"/>
  <c r="AX130" i="26" s="1"/>
  <c r="CD162" i="26"/>
  <c r="CE162" i="26" s="1"/>
  <c r="BC162" i="26" s="1"/>
  <c r="BD162" i="26" s="1"/>
  <c r="BR165" i="26"/>
  <c r="BS165" i="26" s="1"/>
  <c r="AQ165" i="26" s="1"/>
  <c r="AR165" i="26" s="1"/>
  <c r="CF246" i="26"/>
  <c r="CG246" i="26" s="1"/>
  <c r="BE246" i="26" s="1"/>
  <c r="BF246" i="26" s="1"/>
  <c r="BX249" i="26"/>
  <c r="BY249" i="26" s="1"/>
  <c r="AW249" i="26" s="1"/>
  <c r="AX249" i="26" s="1"/>
  <c r="CD77" i="26"/>
  <c r="CE77" i="26" s="1"/>
  <c r="BC77" i="26" s="1"/>
  <c r="BD77" i="26" s="1"/>
  <c r="BV101" i="26"/>
  <c r="BW101" i="26" s="1"/>
  <c r="AU101" i="26" s="1"/>
  <c r="AV101" i="26" s="1"/>
  <c r="BV121" i="26"/>
  <c r="BW121" i="26" s="1"/>
  <c r="AU121" i="26" s="1"/>
  <c r="AV121" i="26" s="1"/>
  <c r="BX138" i="26"/>
  <c r="BY138" i="26" s="1"/>
  <c r="AW138" i="26" s="1"/>
  <c r="AX138" i="26" s="1"/>
  <c r="CH193" i="26"/>
  <c r="CI193" i="26" s="1"/>
  <c r="BG193" i="26" s="1"/>
  <c r="BH193" i="26" s="1"/>
  <c r="BT295" i="26"/>
  <c r="BU295" i="26" s="1"/>
  <c r="AS295" i="26" s="1"/>
  <c r="AT295" i="26" s="1"/>
  <c r="BV152" i="26"/>
  <c r="BW152" i="26" s="1"/>
  <c r="AU152" i="26" s="1"/>
  <c r="AV152" i="26" s="1"/>
  <c r="BQ231" i="26"/>
  <c r="AO231" i="26" s="1"/>
  <c r="AP231" i="26" s="1"/>
  <c r="CB265" i="26"/>
  <c r="CC265" i="26" s="1"/>
  <c r="BA265" i="26" s="1"/>
  <c r="BB265" i="26" s="1"/>
  <c r="CH277" i="26"/>
  <c r="CI277" i="26" s="1"/>
  <c r="BG277" i="26" s="1"/>
  <c r="BH277" i="26" s="1"/>
  <c r="CL294" i="26"/>
  <c r="CM294" i="26" s="1"/>
  <c r="BK294" i="26" s="1"/>
  <c r="BL294" i="26" s="1"/>
  <c r="BZ21" i="26"/>
  <c r="CA21" i="26" s="1"/>
  <c r="AY21" i="26" s="1"/>
  <c r="AZ21" i="26" s="1"/>
  <c r="CJ94" i="26"/>
  <c r="CK94" i="26" s="1"/>
  <c r="BI94" i="26" s="1"/>
  <c r="BJ94" i="26" s="1"/>
  <c r="BV37" i="26"/>
  <c r="BW37" i="26" s="1"/>
  <c r="AU37" i="26" s="1"/>
  <c r="AV37" i="26" s="1"/>
  <c r="CF46" i="26"/>
  <c r="CG46" i="26" s="1"/>
  <c r="BE46" i="26" s="1"/>
  <c r="BF46" i="26" s="1"/>
  <c r="BR49" i="26"/>
  <c r="BS49" i="26" s="1"/>
  <c r="AQ49" i="26" s="1"/>
  <c r="AR49" i="26" s="1"/>
  <c r="BQ63" i="26"/>
  <c r="AO63" i="26" s="1"/>
  <c r="AP63" i="26" s="1"/>
  <c r="CJ66" i="26"/>
  <c r="CK66" i="26" s="1"/>
  <c r="BI66" i="26" s="1"/>
  <c r="BJ66" i="26" s="1"/>
  <c r="BV69" i="26"/>
  <c r="BW69" i="26" s="1"/>
  <c r="AU69" i="26" s="1"/>
  <c r="AV69" i="26" s="1"/>
  <c r="BX191" i="26"/>
  <c r="BY191" i="26" s="1"/>
  <c r="AW191" i="26" s="1"/>
  <c r="AX191" i="26" s="1"/>
  <c r="BV208" i="26"/>
  <c r="BW208" i="26" s="1"/>
  <c r="AU208" i="26" s="1"/>
  <c r="AV208" i="26" s="1"/>
  <c r="CL37" i="26"/>
  <c r="CM37" i="26" s="1"/>
  <c r="BK37" i="26" s="1"/>
  <c r="BL37" i="26" s="1"/>
  <c r="CD40" i="26"/>
  <c r="CE40" i="26" s="1"/>
  <c r="BC40" i="26" s="1"/>
  <c r="BD40" i="26" s="1"/>
  <c r="BX69" i="26"/>
  <c r="BY69" i="26" s="1"/>
  <c r="AW69" i="26" s="1"/>
  <c r="AX69" i="26" s="1"/>
  <c r="CF78" i="26"/>
  <c r="CG78" i="26" s="1"/>
  <c r="BE78" i="26" s="1"/>
  <c r="BF78" i="26" s="1"/>
  <c r="CD208" i="26"/>
  <c r="CE208" i="26" s="1"/>
  <c r="BC208" i="26" s="1"/>
  <c r="BD208" i="26" s="1"/>
  <c r="AP203" i="26"/>
  <c r="CL5" i="26"/>
  <c r="CM5" i="26" s="1"/>
  <c r="BK5" i="26" s="1"/>
  <c r="BL5" i="26" s="1"/>
  <c r="BR20" i="26"/>
  <c r="BS20" i="26" s="1"/>
  <c r="AQ20" i="26" s="1"/>
  <c r="AR20" i="26" s="1"/>
  <c r="BZ49" i="26"/>
  <c r="CA49" i="26" s="1"/>
  <c r="AY49" i="26" s="1"/>
  <c r="AZ49" i="26" s="1"/>
  <c r="CH128" i="26"/>
  <c r="CI128" i="26" s="1"/>
  <c r="BG128" i="26" s="1"/>
  <c r="BH128" i="26" s="1"/>
  <c r="CJ143" i="26"/>
  <c r="CK143" i="26" s="1"/>
  <c r="BI143" i="26" s="1"/>
  <c r="BJ143" i="26" s="1"/>
  <c r="BZ177" i="26"/>
  <c r="CA177" i="26" s="1"/>
  <c r="AY177" i="26" s="1"/>
  <c r="AZ177" i="26" s="1"/>
  <c r="CD182" i="26"/>
  <c r="CE182" i="26" s="1"/>
  <c r="BC182" i="26" s="1"/>
  <c r="BD182" i="26" s="1"/>
  <c r="CD233" i="26"/>
  <c r="CE233" i="26" s="1"/>
  <c r="BC233" i="26" s="1"/>
  <c r="BD233" i="26" s="1"/>
  <c r="BX252" i="26"/>
  <c r="BY252" i="26" s="1"/>
  <c r="AW252" i="26" s="1"/>
  <c r="AX252" i="26" s="1"/>
  <c r="BR29" i="26"/>
  <c r="BS29" i="26" s="1"/>
  <c r="AQ29" i="26" s="1"/>
  <c r="AR29" i="26" s="1"/>
  <c r="CL55" i="26"/>
  <c r="CM55" i="26" s="1"/>
  <c r="BK55" i="26" s="1"/>
  <c r="BL55" i="26" s="1"/>
  <c r="CL58" i="26"/>
  <c r="CM58" i="26" s="1"/>
  <c r="BK58" i="26" s="1"/>
  <c r="BL58" i="26" s="1"/>
  <c r="BR84" i="26"/>
  <c r="BS84" i="26" s="1"/>
  <c r="AQ84" i="26" s="1"/>
  <c r="AR84" i="26" s="1"/>
  <c r="BR108" i="26"/>
  <c r="BS108" i="26" s="1"/>
  <c r="AQ108" i="26" s="1"/>
  <c r="AR108" i="26" s="1"/>
  <c r="CF114" i="26"/>
  <c r="CG114" i="26" s="1"/>
  <c r="BE114" i="26" s="1"/>
  <c r="BF114" i="26" s="1"/>
  <c r="BZ124" i="26"/>
  <c r="CA124" i="26" s="1"/>
  <c r="AY124" i="26" s="1"/>
  <c r="AZ124" i="26" s="1"/>
  <c r="BZ153" i="26"/>
  <c r="CA153" i="26" s="1"/>
  <c r="AY153" i="26" s="1"/>
  <c r="AZ153" i="26" s="1"/>
  <c r="BQ170" i="26"/>
  <c r="AO170" i="26" s="1"/>
  <c r="AP170" i="26" s="1"/>
  <c r="CD177" i="26"/>
  <c r="CE177" i="26" s="1"/>
  <c r="BC177" i="26" s="1"/>
  <c r="BD177" i="26" s="1"/>
  <c r="BT178" i="26"/>
  <c r="BU178" i="26" s="1"/>
  <c r="AS178" i="26" s="1"/>
  <c r="AT178" i="26" s="1"/>
  <c r="CD181" i="26"/>
  <c r="CE181" i="26" s="1"/>
  <c r="BC181" i="26" s="1"/>
  <c r="BD181" i="26" s="1"/>
  <c r="BQ185" i="26"/>
  <c r="AO185" i="26" s="1"/>
  <c r="AP185" i="26" s="1"/>
  <c r="BQ189" i="26"/>
  <c r="AO189" i="26" s="1"/>
  <c r="AP189" i="26" s="1"/>
  <c r="CB190" i="26"/>
  <c r="CC190" i="26" s="1"/>
  <c r="BA190" i="26" s="1"/>
  <c r="BB190" i="26" s="1"/>
  <c r="CL286" i="26"/>
  <c r="CM286" i="26" s="1"/>
  <c r="BK286" i="26" s="1"/>
  <c r="BL286" i="26" s="1"/>
  <c r="BQ37" i="26"/>
  <c r="AO37" i="26" s="1"/>
  <c r="AP37" i="26" s="1"/>
  <c r="BR61" i="26"/>
  <c r="BS61" i="26" s="1"/>
  <c r="AQ61" i="26" s="1"/>
  <c r="AR61" i="26" s="1"/>
  <c r="BV84" i="26"/>
  <c r="BW84" i="26" s="1"/>
  <c r="AU84" i="26" s="1"/>
  <c r="AV84" i="26" s="1"/>
  <c r="BZ85" i="26"/>
  <c r="CA85" i="26" s="1"/>
  <c r="AY85" i="26" s="1"/>
  <c r="AZ85" i="26" s="1"/>
  <c r="CL153" i="26"/>
  <c r="CM153" i="26" s="1"/>
  <c r="BK153" i="26" s="1"/>
  <c r="BL153" i="26" s="1"/>
  <c r="BT170" i="26"/>
  <c r="BU170" i="26" s="1"/>
  <c r="AS170" i="26" s="1"/>
  <c r="AT170" i="26" s="1"/>
  <c r="CL177" i="26"/>
  <c r="CM177" i="26" s="1"/>
  <c r="BK177" i="26" s="1"/>
  <c r="BL177" i="26" s="1"/>
  <c r="BR185" i="26"/>
  <c r="BS185" i="26" s="1"/>
  <c r="AQ185" i="26" s="1"/>
  <c r="AR185" i="26" s="1"/>
  <c r="BV189" i="26"/>
  <c r="BW189" i="26" s="1"/>
  <c r="AU189" i="26" s="1"/>
  <c r="AV189" i="26" s="1"/>
  <c r="CF190" i="26"/>
  <c r="CG190" i="26" s="1"/>
  <c r="BE190" i="26" s="1"/>
  <c r="BF190" i="26" s="1"/>
  <c r="BZ84" i="26"/>
  <c r="CA84" i="26" s="1"/>
  <c r="AY84" i="26" s="1"/>
  <c r="AZ84" i="26" s="1"/>
  <c r="CD85" i="26"/>
  <c r="CE85" i="26" s="1"/>
  <c r="BC85" i="26" s="1"/>
  <c r="BD85" i="26" s="1"/>
  <c r="BV170" i="26"/>
  <c r="BW170" i="26" s="1"/>
  <c r="AU170" i="26" s="1"/>
  <c r="AV170" i="26" s="1"/>
  <c r="CD189" i="26"/>
  <c r="CE189" i="26" s="1"/>
  <c r="BC189" i="26" s="1"/>
  <c r="BD189" i="26" s="1"/>
  <c r="BZ76" i="26"/>
  <c r="CA76" i="26" s="1"/>
  <c r="AY76" i="26" s="1"/>
  <c r="AZ76" i="26" s="1"/>
  <c r="BV80" i="26"/>
  <c r="BW80" i="26" s="1"/>
  <c r="AU80" i="26" s="1"/>
  <c r="AV80" i="26" s="1"/>
  <c r="CH85" i="26"/>
  <c r="CI85" i="26" s="1"/>
  <c r="BG85" i="26" s="1"/>
  <c r="BH85" i="26" s="1"/>
  <c r="BV161" i="26"/>
  <c r="BW161" i="26" s="1"/>
  <c r="AU161" i="26" s="1"/>
  <c r="AV161" i="26" s="1"/>
  <c r="CJ162" i="26"/>
  <c r="CK162" i="26" s="1"/>
  <c r="BI162" i="26" s="1"/>
  <c r="BJ162" i="26" s="1"/>
  <c r="BQ165" i="26"/>
  <c r="AO165" i="26" s="1"/>
  <c r="AP165" i="26" s="1"/>
  <c r="CH185" i="26"/>
  <c r="CI185" i="26" s="1"/>
  <c r="BG185" i="26" s="1"/>
  <c r="BH185" i="26" s="1"/>
  <c r="BX204" i="26"/>
  <c r="BY204" i="26" s="1"/>
  <c r="AW204" i="26" s="1"/>
  <c r="AX204" i="26" s="1"/>
  <c r="BQ207" i="26"/>
  <c r="AO207" i="26" s="1"/>
  <c r="AP207" i="26" s="1"/>
  <c r="BZ208" i="26"/>
  <c r="CA208" i="26" s="1"/>
  <c r="AY208" i="26" s="1"/>
  <c r="AZ208" i="26" s="1"/>
  <c r="BR5" i="26"/>
  <c r="BS5" i="26" s="1"/>
  <c r="AQ5" i="26" s="1"/>
  <c r="AR5" i="26" s="1"/>
  <c r="BZ9" i="26"/>
  <c r="CA9" i="26" s="1"/>
  <c r="AY9" i="26" s="1"/>
  <c r="AZ9" i="26" s="1"/>
  <c r="BQ21" i="26"/>
  <c r="AO21" i="26" s="1"/>
  <c r="AP21" i="26" s="1"/>
  <c r="BV49" i="26"/>
  <c r="BW49" i="26" s="1"/>
  <c r="AU49" i="26" s="1"/>
  <c r="AV49" i="26" s="1"/>
  <c r="BZ53" i="26"/>
  <c r="CA53" i="26" s="1"/>
  <c r="AY53" i="26" s="1"/>
  <c r="AZ53" i="26" s="1"/>
  <c r="CL97" i="26"/>
  <c r="CM97" i="26" s="1"/>
  <c r="BK97" i="26" s="1"/>
  <c r="BL97" i="26" s="1"/>
  <c r="AP127" i="26"/>
  <c r="BZ129" i="26"/>
  <c r="CA129" i="26" s="1"/>
  <c r="AY129" i="26" s="1"/>
  <c r="AZ129" i="26" s="1"/>
  <c r="CL165" i="26"/>
  <c r="CM165" i="26" s="1"/>
  <c r="BK165" i="26" s="1"/>
  <c r="BL165" i="26" s="1"/>
  <c r="CL208" i="26"/>
  <c r="CM208" i="26" s="1"/>
  <c r="BK208" i="26" s="1"/>
  <c r="BL208" i="26" s="1"/>
  <c r="BQ227" i="26"/>
  <c r="AO227" i="26" s="1"/>
  <c r="AP227" i="26" s="1"/>
  <c r="BX230" i="26"/>
  <c r="BY230" i="26" s="1"/>
  <c r="AW230" i="26" s="1"/>
  <c r="AX230" i="26" s="1"/>
  <c r="CD245" i="26"/>
  <c r="CE245" i="26" s="1"/>
  <c r="BC245" i="26" s="1"/>
  <c r="BD245" i="26" s="1"/>
  <c r="BZ249" i="26"/>
  <c r="CA249" i="26" s="1"/>
  <c r="AY249" i="26" s="1"/>
  <c r="AZ249" i="26" s="1"/>
  <c r="CD9" i="26"/>
  <c r="CE9" i="26" s="1"/>
  <c r="BC9" i="26" s="1"/>
  <c r="BD9" i="26" s="1"/>
  <c r="CH45" i="26"/>
  <c r="CI45" i="26" s="1"/>
  <c r="BG45" i="26" s="1"/>
  <c r="BH45" i="26" s="1"/>
  <c r="BX49" i="26"/>
  <c r="BY49" i="26" s="1"/>
  <c r="AW49" i="26" s="1"/>
  <c r="AX49" i="26" s="1"/>
  <c r="CJ59" i="26"/>
  <c r="CK59" i="26" s="1"/>
  <c r="BI59" i="26" s="1"/>
  <c r="BJ59" i="26" s="1"/>
  <c r="CJ87" i="26"/>
  <c r="CK87" i="26" s="1"/>
  <c r="BI87" i="26" s="1"/>
  <c r="BJ87" i="26" s="1"/>
  <c r="BV109" i="26"/>
  <c r="BW109" i="26" s="1"/>
  <c r="AU109" i="26" s="1"/>
  <c r="AV109" i="26" s="1"/>
  <c r="BX115" i="26"/>
  <c r="BY115" i="26" s="1"/>
  <c r="AW115" i="26" s="1"/>
  <c r="AX115" i="26" s="1"/>
  <c r="BZ128" i="26"/>
  <c r="CA128" i="26" s="1"/>
  <c r="AY128" i="26" s="1"/>
  <c r="AZ128" i="26" s="1"/>
  <c r="BT143" i="26"/>
  <c r="BU143" i="26" s="1"/>
  <c r="AS143" i="26" s="1"/>
  <c r="AT143" i="26" s="1"/>
  <c r="CD157" i="26"/>
  <c r="CE157" i="26" s="1"/>
  <c r="BC157" i="26" s="1"/>
  <c r="BD157" i="26" s="1"/>
  <c r="BQ177" i="26"/>
  <c r="AO177" i="26" s="1"/>
  <c r="AP177" i="26" s="1"/>
  <c r="BV182" i="26"/>
  <c r="BW182" i="26" s="1"/>
  <c r="AU182" i="26" s="1"/>
  <c r="AV182" i="26" s="1"/>
  <c r="CF230" i="26"/>
  <c r="CG230" i="26" s="1"/>
  <c r="BE230" i="26" s="1"/>
  <c r="BF230" i="26" s="1"/>
  <c r="BQ239" i="26"/>
  <c r="AO239" i="26" s="1"/>
  <c r="AP239" i="26" s="1"/>
  <c r="BR252" i="26"/>
  <c r="BS252" i="26" s="1"/>
  <c r="AQ252" i="26" s="1"/>
  <c r="AR252" i="26" s="1"/>
  <c r="BQ29" i="26"/>
  <c r="AO29" i="26" s="1"/>
  <c r="AP29" i="26" s="1"/>
  <c r="CF54" i="26"/>
  <c r="CG54" i="26" s="1"/>
  <c r="BE54" i="26" s="1"/>
  <c r="BF54" i="26" s="1"/>
  <c r="CL100" i="26"/>
  <c r="CM100" i="26" s="1"/>
  <c r="BK100" i="26" s="1"/>
  <c r="BL100" i="26" s="1"/>
  <c r="BR109" i="26"/>
  <c r="BS109" i="26" s="1"/>
  <c r="AQ109" i="26" s="1"/>
  <c r="AR109" i="26" s="1"/>
  <c r="BX123" i="26"/>
  <c r="BY123" i="26" s="1"/>
  <c r="AW123" i="26" s="1"/>
  <c r="AX123" i="26" s="1"/>
  <c r="BT138" i="26"/>
  <c r="BU138" i="26" s="1"/>
  <c r="AS138" i="26" s="1"/>
  <c r="AT138" i="26" s="1"/>
  <c r="CH142" i="26"/>
  <c r="CI142" i="26" s="1"/>
  <c r="BG142" i="26" s="1"/>
  <c r="BH142" i="26" s="1"/>
  <c r="BQ150" i="26"/>
  <c r="AO150" i="26" s="1"/>
  <c r="CD161" i="26"/>
  <c r="CE161" i="26" s="1"/>
  <c r="BC161" i="26" s="1"/>
  <c r="BD161" i="26" s="1"/>
  <c r="CB176" i="26"/>
  <c r="CC176" i="26" s="1"/>
  <c r="BA176" i="26" s="1"/>
  <c r="BB176" i="26" s="1"/>
  <c r="CL181" i="26"/>
  <c r="CM181" i="26" s="1"/>
  <c r="BK181" i="26" s="1"/>
  <c r="BL181" i="26" s="1"/>
  <c r="BQ197" i="26"/>
  <c r="AO197" i="26" s="1"/>
  <c r="AP197" i="26" s="1"/>
  <c r="BX238" i="26"/>
  <c r="BY238" i="26" s="1"/>
  <c r="AW238" i="26" s="1"/>
  <c r="AX238" i="26" s="1"/>
  <c r="BR253" i="26"/>
  <c r="BS253" i="26" s="1"/>
  <c r="AQ253" i="26" s="1"/>
  <c r="AR253" i="26" s="1"/>
  <c r="BQ262" i="26"/>
  <c r="AO262" i="26" s="1"/>
  <c r="AP262" i="26" s="1"/>
  <c r="BX280" i="26"/>
  <c r="BY280" i="26" s="1"/>
  <c r="AW280" i="26" s="1"/>
  <c r="AX280" i="26" s="1"/>
  <c r="BR298" i="26"/>
  <c r="BS298" i="26" s="1"/>
  <c r="AQ298" i="26" s="1"/>
  <c r="AR298" i="26" s="1"/>
  <c r="CF238" i="26"/>
  <c r="CG238" i="26" s="1"/>
  <c r="BE238" i="26" s="1"/>
  <c r="BF238" i="26" s="1"/>
  <c r="CD252" i="26"/>
  <c r="CE252" i="26" s="1"/>
  <c r="BC252" i="26" s="1"/>
  <c r="BD252" i="26" s="1"/>
  <c r="BV253" i="26"/>
  <c r="BW253" i="26" s="1"/>
  <c r="AU253" i="26" s="1"/>
  <c r="AV253" i="26" s="1"/>
  <c r="BV262" i="26"/>
  <c r="BW262" i="26" s="1"/>
  <c r="AU262" i="26" s="1"/>
  <c r="AV262" i="26" s="1"/>
  <c r="BZ267" i="26"/>
  <c r="CA267" i="26" s="1"/>
  <c r="AY267" i="26" s="1"/>
  <c r="AZ267" i="26" s="1"/>
  <c r="CB280" i="26"/>
  <c r="CC280" i="26" s="1"/>
  <c r="BA280" i="26" s="1"/>
  <c r="BB280" i="26" s="1"/>
  <c r="BV289" i="26"/>
  <c r="BW289" i="26" s="1"/>
  <c r="AU289" i="26" s="1"/>
  <c r="AV289" i="26" s="1"/>
  <c r="BZ298" i="26"/>
  <c r="CA298" i="26" s="1"/>
  <c r="AY298" i="26" s="1"/>
  <c r="AZ298" i="26" s="1"/>
  <c r="BV5" i="26"/>
  <c r="BW5" i="26" s="1"/>
  <c r="AU5" i="26" s="1"/>
  <c r="AV5" i="26" s="1"/>
  <c r="BV9" i="26"/>
  <c r="BW9" i="26" s="1"/>
  <c r="AU9" i="26" s="1"/>
  <c r="AV9" i="26" s="1"/>
  <c r="CL13" i="26"/>
  <c r="CM13" i="26" s="1"/>
  <c r="BK13" i="26" s="1"/>
  <c r="BL13" i="26" s="1"/>
  <c r="BV29" i="26"/>
  <c r="BW29" i="26" s="1"/>
  <c r="AU29" i="26" s="1"/>
  <c r="AV29" i="26" s="1"/>
  <c r="BZ33" i="26"/>
  <c r="CA33" i="26" s="1"/>
  <c r="AY33" i="26" s="1"/>
  <c r="AZ33" i="26" s="1"/>
  <c r="BZ37" i="26"/>
  <c r="CA37" i="26" s="1"/>
  <c r="AY37" i="26" s="1"/>
  <c r="AZ37" i="26" s="1"/>
  <c r="BV41" i="26"/>
  <c r="BW41" i="26" s="1"/>
  <c r="AU41" i="26" s="1"/>
  <c r="AV41" i="26" s="1"/>
  <c r="CH60" i="26"/>
  <c r="CI60" i="26" s="1"/>
  <c r="BG60" i="26" s="1"/>
  <c r="BH60" i="26" s="1"/>
  <c r="BQ67" i="26"/>
  <c r="AO67" i="26" s="1"/>
  <c r="AP67" i="26" s="1"/>
  <c r="BX79" i="26"/>
  <c r="BY79" i="26" s="1"/>
  <c r="AW79" i="26" s="1"/>
  <c r="AX79" i="26" s="1"/>
  <c r="BZ108" i="26"/>
  <c r="CA108" i="26" s="1"/>
  <c r="AY108" i="26" s="1"/>
  <c r="AZ108" i="26" s="1"/>
  <c r="BX109" i="26"/>
  <c r="BY109" i="26" s="1"/>
  <c r="AW109" i="26" s="1"/>
  <c r="AX109" i="26" s="1"/>
  <c r="BR116" i="26"/>
  <c r="BS116" i="26" s="1"/>
  <c r="AQ116" i="26" s="1"/>
  <c r="AR116" i="26" s="1"/>
  <c r="BX122" i="26"/>
  <c r="BY122" i="26" s="1"/>
  <c r="AW122" i="26" s="1"/>
  <c r="AX122" i="26" s="1"/>
  <c r="BT131" i="26"/>
  <c r="BU131" i="26" s="1"/>
  <c r="AS131" i="26" s="1"/>
  <c r="AT131" i="26" s="1"/>
  <c r="BV137" i="26"/>
  <c r="BW137" i="26" s="1"/>
  <c r="AU137" i="26" s="1"/>
  <c r="AV137" i="26" s="1"/>
  <c r="CD138" i="26"/>
  <c r="CE138" i="26" s="1"/>
  <c r="BC138" i="26" s="1"/>
  <c r="BD138" i="26" s="1"/>
  <c r="BV149" i="26"/>
  <c r="BW149" i="26" s="1"/>
  <c r="AU149" i="26" s="1"/>
  <c r="AV149" i="26" s="1"/>
  <c r="BZ165" i="26"/>
  <c r="CA165" i="26" s="1"/>
  <c r="AY165" i="26" s="1"/>
  <c r="AZ165" i="26" s="1"/>
  <c r="CL193" i="26"/>
  <c r="CM193" i="26" s="1"/>
  <c r="BK193" i="26" s="1"/>
  <c r="BL193" i="26" s="1"/>
  <c r="CL196" i="26"/>
  <c r="CM196" i="26" s="1"/>
  <c r="BK196" i="26" s="1"/>
  <c r="BL196" i="26" s="1"/>
  <c r="BX210" i="26"/>
  <c r="BY210" i="26" s="1"/>
  <c r="AW210" i="26" s="1"/>
  <c r="AX210" i="26" s="1"/>
  <c r="BQ217" i="26"/>
  <c r="AO217" i="26" s="1"/>
  <c r="AP217" i="26" s="1"/>
  <c r="BR236" i="26"/>
  <c r="BS236" i="26" s="1"/>
  <c r="AQ236" i="26" s="1"/>
  <c r="AR236" i="26" s="1"/>
  <c r="CL252" i="26"/>
  <c r="CM252" i="26" s="1"/>
  <c r="BK252" i="26" s="1"/>
  <c r="BL252" i="26" s="1"/>
  <c r="BZ253" i="26"/>
  <c r="CA253" i="26" s="1"/>
  <c r="AY253" i="26" s="1"/>
  <c r="AZ253" i="26" s="1"/>
  <c r="CF257" i="26"/>
  <c r="CG257" i="26" s="1"/>
  <c r="BE257" i="26" s="1"/>
  <c r="BF257" i="26" s="1"/>
  <c r="BQ260" i="26"/>
  <c r="AO260" i="26" s="1"/>
  <c r="AP260" i="26" s="1"/>
  <c r="BZ262" i="26"/>
  <c r="CA262" i="26" s="1"/>
  <c r="AY262" i="26" s="1"/>
  <c r="AZ262" i="26" s="1"/>
  <c r="CH279" i="26"/>
  <c r="CI279" i="26" s="1"/>
  <c r="BG279" i="26" s="1"/>
  <c r="BH279" i="26" s="1"/>
  <c r="CJ280" i="26"/>
  <c r="CK280" i="26" s="1"/>
  <c r="BI280" i="26" s="1"/>
  <c r="BJ280" i="26" s="1"/>
  <c r="BR287" i="26"/>
  <c r="BS287" i="26" s="1"/>
  <c r="AQ287" i="26" s="1"/>
  <c r="AR287" i="26" s="1"/>
  <c r="BT288" i="26"/>
  <c r="BU288" i="26" s="1"/>
  <c r="AS288" i="26" s="1"/>
  <c r="AT288" i="26" s="1"/>
  <c r="BX289" i="26"/>
  <c r="BY289" i="26" s="1"/>
  <c r="AW289" i="26" s="1"/>
  <c r="AX289" i="26" s="1"/>
  <c r="CL298" i="26"/>
  <c r="CM298" i="26" s="1"/>
  <c r="BK298" i="26" s="1"/>
  <c r="BL298" i="26" s="1"/>
  <c r="BV301" i="26"/>
  <c r="BW301" i="26" s="1"/>
  <c r="AU301" i="26" s="1"/>
  <c r="AV301" i="26" s="1"/>
  <c r="BZ29" i="26"/>
  <c r="CA29" i="26" s="1"/>
  <c r="AY29" i="26" s="1"/>
  <c r="AZ29" i="26" s="1"/>
  <c r="CH37" i="26"/>
  <c r="CI37" i="26" s="1"/>
  <c r="BG37" i="26" s="1"/>
  <c r="BH37" i="26" s="1"/>
  <c r="BX41" i="26"/>
  <c r="BY41" i="26" s="1"/>
  <c r="AW41" i="26" s="1"/>
  <c r="AX41" i="26" s="1"/>
  <c r="CL49" i="26"/>
  <c r="CM49" i="26" s="1"/>
  <c r="BK49" i="26" s="1"/>
  <c r="BL49" i="26" s="1"/>
  <c r="CH52" i="26"/>
  <c r="CI52" i="26" s="1"/>
  <c r="BG52" i="26" s="1"/>
  <c r="BH52" i="26" s="1"/>
  <c r="CL60" i="26"/>
  <c r="CM60" i="26" s="1"/>
  <c r="BK60" i="26" s="1"/>
  <c r="BL60" i="26" s="1"/>
  <c r="BR67" i="26"/>
  <c r="BS67" i="26" s="1"/>
  <c r="AQ67" i="26" s="1"/>
  <c r="AR67" i="26" s="1"/>
  <c r="CF79" i="26"/>
  <c r="CG79" i="26" s="1"/>
  <c r="BE79" i="26" s="1"/>
  <c r="BF79" i="26" s="1"/>
  <c r="CL85" i="26"/>
  <c r="CM85" i="26" s="1"/>
  <c r="BK85" i="26" s="1"/>
  <c r="BL85" i="26" s="1"/>
  <c r="BT103" i="26"/>
  <c r="BU103" i="26" s="1"/>
  <c r="AS103" i="26" s="1"/>
  <c r="AT103" i="26" s="1"/>
  <c r="CF107" i="26"/>
  <c r="CG107" i="26" s="1"/>
  <c r="BE107" i="26" s="1"/>
  <c r="BF107" i="26" s="1"/>
  <c r="BQ117" i="26"/>
  <c r="AO117" i="26" s="1"/>
  <c r="AP117" i="26" s="1"/>
  <c r="BX131" i="26"/>
  <c r="BY131" i="26" s="1"/>
  <c r="AW131" i="26" s="1"/>
  <c r="AX131" i="26" s="1"/>
  <c r="CL138" i="26"/>
  <c r="CM138" i="26" s="1"/>
  <c r="BK138" i="26" s="1"/>
  <c r="BL138" i="26" s="1"/>
  <c r="BQ158" i="26"/>
  <c r="AO158" i="26" s="1"/>
  <c r="AP158" i="26" s="1"/>
  <c r="BV180" i="26"/>
  <c r="BW180" i="26" s="1"/>
  <c r="AU180" i="26" s="1"/>
  <c r="AV180" i="26" s="1"/>
  <c r="BT184" i="26"/>
  <c r="BU184" i="26" s="1"/>
  <c r="AS184" i="26" s="1"/>
  <c r="AT184" i="26" s="1"/>
  <c r="CF210" i="26"/>
  <c r="CG210" i="26" s="1"/>
  <c r="BE210" i="26" s="1"/>
  <c r="BF210" i="26" s="1"/>
  <c r="CL213" i="26"/>
  <c r="CM213" i="26" s="1"/>
  <c r="BK213" i="26" s="1"/>
  <c r="BL213" i="26" s="1"/>
  <c r="BZ216" i="26"/>
  <c r="CA216" i="26" s="1"/>
  <c r="AY216" i="26" s="1"/>
  <c r="AZ216" i="26" s="1"/>
  <c r="BR217" i="26"/>
  <c r="BS217" i="26" s="1"/>
  <c r="AQ217" i="26" s="1"/>
  <c r="AR217" i="26" s="1"/>
  <c r="CH220" i="26"/>
  <c r="CI220" i="26" s="1"/>
  <c r="BG220" i="26" s="1"/>
  <c r="BH220" i="26" s="1"/>
  <c r="BX236" i="26"/>
  <c r="BY236" i="26" s="1"/>
  <c r="AW236" i="26" s="1"/>
  <c r="AX236" i="26" s="1"/>
  <c r="CH253" i="26"/>
  <c r="CI253" i="26" s="1"/>
  <c r="BG253" i="26" s="1"/>
  <c r="BH253" i="26" s="1"/>
  <c r="BT260" i="26"/>
  <c r="BU260" i="26" s="1"/>
  <c r="AS260" i="26" s="1"/>
  <c r="AT260" i="26" s="1"/>
  <c r="CD262" i="26"/>
  <c r="CE262" i="26" s="1"/>
  <c r="BC262" i="26" s="1"/>
  <c r="BD262" i="26" s="1"/>
  <c r="BX263" i="26"/>
  <c r="BY263" i="26" s="1"/>
  <c r="AW263" i="26" s="1"/>
  <c r="AX263" i="26" s="1"/>
  <c r="BQ270" i="26"/>
  <c r="AO270" i="26" s="1"/>
  <c r="AP270" i="26" s="1"/>
  <c r="BV283" i="26"/>
  <c r="BW283" i="26" s="1"/>
  <c r="AU283" i="26" s="1"/>
  <c r="AV283" i="26" s="1"/>
  <c r="BZ287" i="26"/>
  <c r="CA287" i="26" s="1"/>
  <c r="AY287" i="26" s="1"/>
  <c r="AZ287" i="26" s="1"/>
  <c r="CB288" i="26"/>
  <c r="CC288" i="26" s="1"/>
  <c r="BA288" i="26" s="1"/>
  <c r="BB288" i="26" s="1"/>
  <c r="CD289" i="26"/>
  <c r="CE289" i="26" s="1"/>
  <c r="BC289" i="26" s="1"/>
  <c r="BD289" i="26" s="1"/>
  <c r="BZ41" i="26"/>
  <c r="CA41" i="26" s="1"/>
  <c r="AY41" i="26" s="1"/>
  <c r="AZ41" i="26" s="1"/>
  <c r="BX67" i="26"/>
  <c r="BY67" i="26" s="1"/>
  <c r="AW67" i="26" s="1"/>
  <c r="AX67" i="26" s="1"/>
  <c r="CB103" i="26"/>
  <c r="CC103" i="26" s="1"/>
  <c r="BA103" i="26" s="1"/>
  <c r="BB103" i="26" s="1"/>
  <c r="BZ116" i="26"/>
  <c r="CA116" i="26" s="1"/>
  <c r="AY116" i="26" s="1"/>
  <c r="AZ116" i="26" s="1"/>
  <c r="BV117" i="26"/>
  <c r="BW117" i="26" s="1"/>
  <c r="AU117" i="26" s="1"/>
  <c r="AV117" i="26" s="1"/>
  <c r="BT158" i="26"/>
  <c r="BU158" i="26" s="1"/>
  <c r="AS158" i="26" s="1"/>
  <c r="AT158" i="26" s="1"/>
  <c r="CD180" i="26"/>
  <c r="CE180" i="26" s="1"/>
  <c r="BC180" i="26" s="1"/>
  <c r="BD180" i="26" s="1"/>
  <c r="BQ181" i="26"/>
  <c r="AO181" i="26" s="1"/>
  <c r="AP181" i="26" s="1"/>
  <c r="BV184" i="26"/>
  <c r="BW184" i="26" s="1"/>
  <c r="AU184" i="26" s="1"/>
  <c r="AV184" i="26" s="1"/>
  <c r="CD236" i="26"/>
  <c r="CE236" i="26" s="1"/>
  <c r="BC236" i="26" s="1"/>
  <c r="BD236" i="26" s="1"/>
  <c r="CL253" i="26"/>
  <c r="CM253" i="26" s="1"/>
  <c r="BK253" i="26" s="1"/>
  <c r="BL253" i="26" s="1"/>
  <c r="CB260" i="26"/>
  <c r="CC260" i="26" s="1"/>
  <c r="BA260" i="26" s="1"/>
  <c r="BB260" i="26" s="1"/>
  <c r="CH262" i="26"/>
  <c r="CI262" i="26" s="1"/>
  <c r="BG262" i="26" s="1"/>
  <c r="BH262" i="26" s="1"/>
  <c r="BV270" i="26"/>
  <c r="BW270" i="26" s="1"/>
  <c r="AU270" i="26" s="1"/>
  <c r="AV270" i="26" s="1"/>
  <c r="CD283" i="26"/>
  <c r="CE283" i="26" s="1"/>
  <c r="BC283" i="26" s="1"/>
  <c r="BD283" i="26" s="1"/>
  <c r="CH29" i="26"/>
  <c r="CI29" i="26" s="1"/>
  <c r="BG29" i="26" s="1"/>
  <c r="BH29" i="26" s="1"/>
  <c r="BR21" i="26"/>
  <c r="BS21" i="26" s="1"/>
  <c r="AQ21" i="26" s="1"/>
  <c r="AR21" i="26" s="1"/>
  <c r="CL29" i="26"/>
  <c r="CM29" i="26" s="1"/>
  <c r="BK29" i="26" s="1"/>
  <c r="BL29" i="26" s="1"/>
  <c r="BR76" i="26"/>
  <c r="BS76" i="26" s="1"/>
  <c r="AQ76" i="26" s="1"/>
  <c r="AR76" i="26" s="1"/>
  <c r="BZ77" i="26"/>
  <c r="CA77" i="26" s="1"/>
  <c r="AY77" i="26" s="1"/>
  <c r="AZ77" i="26" s="1"/>
  <c r="CF94" i="26"/>
  <c r="CG94" i="26" s="1"/>
  <c r="BE94" i="26" s="1"/>
  <c r="BF94" i="26" s="1"/>
  <c r="BT102" i="26"/>
  <c r="BU102" i="26" s="1"/>
  <c r="AS102" i="26" s="1"/>
  <c r="AT102" i="26" s="1"/>
  <c r="CJ103" i="26"/>
  <c r="CK103" i="26" s="1"/>
  <c r="BI103" i="26" s="1"/>
  <c r="BJ103" i="26" s="1"/>
  <c r="BT106" i="26"/>
  <c r="BU106" i="26" s="1"/>
  <c r="AS106" i="26" s="1"/>
  <c r="AT106" i="26" s="1"/>
  <c r="CB111" i="26"/>
  <c r="CC111" i="26" s="1"/>
  <c r="BA111" i="26" s="1"/>
  <c r="BB111" i="26" s="1"/>
  <c r="BX114" i="26"/>
  <c r="BY114" i="26" s="1"/>
  <c r="AW114" i="26" s="1"/>
  <c r="AX114" i="26" s="1"/>
  <c r="CD116" i="26"/>
  <c r="CE116" i="26" s="1"/>
  <c r="BC116" i="26" s="1"/>
  <c r="BD116" i="26" s="1"/>
  <c r="BX117" i="26"/>
  <c r="BY117" i="26" s="1"/>
  <c r="AW117" i="26" s="1"/>
  <c r="AX117" i="26" s="1"/>
  <c r="BV128" i="26"/>
  <c r="BW128" i="26" s="1"/>
  <c r="AU128" i="26" s="1"/>
  <c r="AV128" i="26" s="1"/>
  <c r="BQ129" i="26"/>
  <c r="AO129" i="26" s="1"/>
  <c r="AP129" i="26" s="1"/>
  <c r="CF144" i="26"/>
  <c r="CG144" i="26" s="1"/>
  <c r="BE144" i="26" s="1"/>
  <c r="BF144" i="26" s="1"/>
  <c r="BX147" i="26"/>
  <c r="BY147" i="26" s="1"/>
  <c r="AW147" i="26" s="1"/>
  <c r="AX147" i="26" s="1"/>
  <c r="BR152" i="26"/>
  <c r="BS152" i="26" s="1"/>
  <c r="AQ152" i="26" s="1"/>
  <c r="AR152" i="26" s="1"/>
  <c r="BQ153" i="26"/>
  <c r="AO153" i="26" s="1"/>
  <c r="AP153" i="26" s="1"/>
  <c r="CL157" i="26"/>
  <c r="CM157" i="26" s="1"/>
  <c r="BK157" i="26" s="1"/>
  <c r="BL157" i="26" s="1"/>
  <c r="BV158" i="26"/>
  <c r="BW158" i="26" s="1"/>
  <c r="AU158" i="26" s="1"/>
  <c r="AV158" i="26" s="1"/>
  <c r="BR161" i="26"/>
  <c r="BS161" i="26" s="1"/>
  <c r="AQ161" i="26" s="1"/>
  <c r="AR161" i="26" s="1"/>
  <c r="CF180" i="26"/>
  <c r="CG180" i="26" s="1"/>
  <c r="BE180" i="26" s="1"/>
  <c r="BF180" i="26" s="1"/>
  <c r="BV181" i="26"/>
  <c r="BW181" i="26" s="1"/>
  <c r="AU181" i="26" s="1"/>
  <c r="AV181" i="26" s="1"/>
  <c r="BX183" i="26"/>
  <c r="BY183" i="26" s="1"/>
  <c r="AW183" i="26" s="1"/>
  <c r="AX183" i="26" s="1"/>
  <c r="CB184" i="26"/>
  <c r="CC184" i="26" s="1"/>
  <c r="BA184" i="26" s="1"/>
  <c r="BB184" i="26" s="1"/>
  <c r="CL236" i="26"/>
  <c r="CM236" i="26" s="1"/>
  <c r="BK236" i="26" s="1"/>
  <c r="BL236" i="26" s="1"/>
  <c r="CJ260" i="26"/>
  <c r="CK260" i="26" s="1"/>
  <c r="BI260" i="26" s="1"/>
  <c r="BJ260" i="26" s="1"/>
  <c r="CL262" i="26"/>
  <c r="CM262" i="26" s="1"/>
  <c r="BK262" i="26" s="1"/>
  <c r="BL262" i="26" s="1"/>
  <c r="CF270" i="26"/>
  <c r="CG270" i="26" s="1"/>
  <c r="BE270" i="26" s="1"/>
  <c r="BF270" i="26" s="1"/>
  <c r="CL270" i="26"/>
  <c r="CM270" i="26" s="1"/>
  <c r="BK270" i="26" s="1"/>
  <c r="BL270" i="26" s="1"/>
  <c r="CH181" i="26"/>
  <c r="CI181" i="26" s="1"/>
  <c r="BG181" i="26" s="1"/>
  <c r="BH181" i="26" s="1"/>
  <c r="CD17" i="26"/>
  <c r="CE17" i="26" s="1"/>
  <c r="BC17" i="26" s="1"/>
  <c r="BD17" i="26" s="1"/>
  <c r="CD25" i="26"/>
  <c r="CE25" i="26" s="1"/>
  <c r="BC25" i="26" s="1"/>
  <c r="BD25" i="26" s="1"/>
  <c r="CD53" i="26"/>
  <c r="CE53" i="26" s="1"/>
  <c r="BC53" i="26" s="1"/>
  <c r="BD53" i="26" s="1"/>
  <c r="BR13" i="26"/>
  <c r="BS13" i="26" s="1"/>
  <c r="AQ13" i="26" s="1"/>
  <c r="AR13" i="26" s="1"/>
  <c r="CL25" i="26"/>
  <c r="CM25" i="26" s="1"/>
  <c r="BK25" i="26" s="1"/>
  <c r="BL25" i="26" s="1"/>
  <c r="BR28" i="26"/>
  <c r="BS28" i="26" s="1"/>
  <c r="AQ28" i="26" s="1"/>
  <c r="AR28" i="26" s="1"/>
  <c r="CH33" i="26"/>
  <c r="CI33" i="26" s="1"/>
  <c r="BG33" i="26" s="1"/>
  <c r="BH33" i="26" s="1"/>
  <c r="BZ4" i="26"/>
  <c r="CA4" i="26" s="1"/>
  <c r="AY4" i="26" s="1"/>
  <c r="AZ4" i="26" s="1"/>
  <c r="CL9" i="26"/>
  <c r="CM9" i="26" s="1"/>
  <c r="BK9" i="26" s="1"/>
  <c r="BL9" i="26" s="1"/>
  <c r="BR25" i="26"/>
  <c r="BS25" i="26" s="1"/>
  <c r="AQ25" i="26" s="1"/>
  <c r="AR25" i="26" s="1"/>
  <c r="CD49" i="26"/>
  <c r="CE49" i="26" s="1"/>
  <c r="BC49" i="26" s="1"/>
  <c r="BD49" i="26" s="1"/>
  <c r="BQ58" i="26"/>
  <c r="AO58" i="26" s="1"/>
  <c r="AP58" i="26" s="1"/>
  <c r="BZ67" i="26"/>
  <c r="CA67" i="26" s="1"/>
  <c r="AY67" i="26" s="1"/>
  <c r="AZ67" i="26" s="1"/>
  <c r="BQ81" i="26"/>
  <c r="AO81" i="26" s="1"/>
  <c r="AP81" i="26" s="1"/>
  <c r="CH84" i="26"/>
  <c r="CI84" i="26" s="1"/>
  <c r="BG84" i="26" s="1"/>
  <c r="BH84" i="26" s="1"/>
  <c r="CD5" i="26"/>
  <c r="CE5" i="26" s="1"/>
  <c r="BC5" i="26" s="1"/>
  <c r="BD5" i="26" s="1"/>
  <c r="BX6" i="26"/>
  <c r="BY6" i="26" s="1"/>
  <c r="AW6" i="26" s="1"/>
  <c r="AX6" i="26" s="1"/>
  <c r="BZ12" i="26"/>
  <c r="CA12" i="26" s="1"/>
  <c r="AY12" i="26" s="1"/>
  <c r="AZ12" i="26" s="1"/>
  <c r="BZ13" i="26"/>
  <c r="CA13" i="26" s="1"/>
  <c r="AY13" i="26" s="1"/>
  <c r="AZ13" i="26" s="1"/>
  <c r="BQ15" i="26"/>
  <c r="AO15" i="26" s="1"/>
  <c r="AP15" i="26" s="1"/>
  <c r="BZ16" i="26"/>
  <c r="CA16" i="26" s="1"/>
  <c r="AY16" i="26" s="1"/>
  <c r="AZ16" i="26" s="1"/>
  <c r="BR17" i="26"/>
  <c r="BS17" i="26" s="1"/>
  <c r="AQ17" i="26" s="1"/>
  <c r="AR17" i="26" s="1"/>
  <c r="CH21" i="26"/>
  <c r="CI21" i="26" s="1"/>
  <c r="BG21" i="26" s="1"/>
  <c r="BH21" i="26" s="1"/>
  <c r="BV25" i="26"/>
  <c r="BW25" i="26" s="1"/>
  <c r="AU25" i="26" s="1"/>
  <c r="AV25" i="26" s="1"/>
  <c r="CD29" i="26"/>
  <c r="CE29" i="26" s="1"/>
  <c r="BC29" i="26" s="1"/>
  <c r="BD29" i="26" s="1"/>
  <c r="CF30" i="26"/>
  <c r="CG30" i="26" s="1"/>
  <c r="BE30" i="26" s="1"/>
  <c r="BF30" i="26" s="1"/>
  <c r="BR33" i="26"/>
  <c r="BS33" i="26" s="1"/>
  <c r="AQ33" i="26" s="1"/>
  <c r="AR33" i="26" s="1"/>
  <c r="CH41" i="26"/>
  <c r="CI41" i="26" s="1"/>
  <c r="BG41" i="26" s="1"/>
  <c r="BH41" i="26" s="1"/>
  <c r="BR45" i="26"/>
  <c r="BS45" i="26" s="1"/>
  <c r="AQ45" i="26" s="1"/>
  <c r="AR45" i="26" s="1"/>
  <c r="CF49" i="26"/>
  <c r="CG49" i="26" s="1"/>
  <c r="BE49" i="26" s="1"/>
  <c r="BF49" i="26" s="1"/>
  <c r="BV57" i="26"/>
  <c r="BW57" i="26" s="1"/>
  <c r="AU57" i="26" s="1"/>
  <c r="AV57" i="26" s="1"/>
  <c r="BT58" i="26"/>
  <c r="BU58" i="26" s="1"/>
  <c r="AS58" i="26" s="1"/>
  <c r="AT58" i="26" s="1"/>
  <c r="CF63" i="26"/>
  <c r="CG63" i="26" s="1"/>
  <c r="BE63" i="26" s="1"/>
  <c r="BF63" i="26" s="1"/>
  <c r="CD64" i="26"/>
  <c r="CE64" i="26" s="1"/>
  <c r="BC64" i="26" s="1"/>
  <c r="BD64" i="26" s="1"/>
  <c r="CB67" i="26"/>
  <c r="CC67" i="26" s="1"/>
  <c r="BA67" i="26" s="1"/>
  <c r="BB67" i="26" s="1"/>
  <c r="CH76" i="26"/>
  <c r="CI76" i="26" s="1"/>
  <c r="BG76" i="26" s="1"/>
  <c r="BH76" i="26" s="1"/>
  <c r="CH80" i="26"/>
  <c r="CI80" i="26" s="1"/>
  <c r="BG80" i="26" s="1"/>
  <c r="BH80" i="26" s="1"/>
  <c r="BV81" i="26"/>
  <c r="BW81" i="26" s="1"/>
  <c r="AU81" i="26" s="1"/>
  <c r="AV81" i="26" s="1"/>
  <c r="CL84" i="26"/>
  <c r="CM84" i="26" s="1"/>
  <c r="BK84" i="26" s="1"/>
  <c r="BL84" i="26" s="1"/>
  <c r="BQ85" i="26"/>
  <c r="AO85" i="26" s="1"/>
  <c r="CH96" i="26"/>
  <c r="CI96" i="26" s="1"/>
  <c r="BG96" i="26" s="1"/>
  <c r="BH96" i="26" s="1"/>
  <c r="BR97" i="26"/>
  <c r="BS97" i="26" s="1"/>
  <c r="AQ97" i="26" s="1"/>
  <c r="AR97" i="26" s="1"/>
  <c r="BX99" i="26"/>
  <c r="BY99" i="26" s="1"/>
  <c r="AW99" i="26" s="1"/>
  <c r="AX99" i="26" s="1"/>
  <c r="BV100" i="26"/>
  <c r="BW100" i="26" s="1"/>
  <c r="AU100" i="26" s="1"/>
  <c r="AV100" i="26" s="1"/>
  <c r="CL101" i="26"/>
  <c r="CM101" i="26" s="1"/>
  <c r="BK101" i="26" s="1"/>
  <c r="BL101" i="26" s="1"/>
  <c r="CF109" i="26"/>
  <c r="CG109" i="26" s="1"/>
  <c r="BE109" i="26" s="1"/>
  <c r="BF109" i="26" s="1"/>
  <c r="BQ110" i="26"/>
  <c r="AO110" i="26" s="1"/>
  <c r="AP110" i="26" s="1"/>
  <c r="CD117" i="26"/>
  <c r="CE117" i="26" s="1"/>
  <c r="BC117" i="26" s="1"/>
  <c r="BD117" i="26" s="1"/>
  <c r="CB119" i="26"/>
  <c r="CC119" i="26" s="1"/>
  <c r="BA119" i="26" s="1"/>
  <c r="BB119" i="26" s="1"/>
  <c r="CL120" i="26"/>
  <c r="CM120" i="26" s="1"/>
  <c r="BK120" i="26" s="1"/>
  <c r="BL120" i="26" s="1"/>
  <c r="CL121" i="26"/>
  <c r="CM121" i="26" s="1"/>
  <c r="BK121" i="26" s="1"/>
  <c r="BL121" i="26" s="1"/>
  <c r="CL128" i="26"/>
  <c r="CM128" i="26" s="1"/>
  <c r="BK128" i="26" s="1"/>
  <c r="BL128" i="26" s="1"/>
  <c r="BV133" i="26"/>
  <c r="BW133" i="26" s="1"/>
  <c r="AU133" i="26" s="1"/>
  <c r="AV133" i="26" s="1"/>
  <c r="BV134" i="26"/>
  <c r="BW134" i="26" s="1"/>
  <c r="AU134" i="26" s="1"/>
  <c r="AV134" i="26" s="1"/>
  <c r="BV141" i="26"/>
  <c r="BW141" i="26" s="1"/>
  <c r="AU141" i="26" s="1"/>
  <c r="AV141" i="26" s="1"/>
  <c r="BR146" i="26"/>
  <c r="BS146" i="26" s="1"/>
  <c r="AQ146" i="26" s="1"/>
  <c r="AR146" i="26" s="1"/>
  <c r="CL149" i="26"/>
  <c r="CM149" i="26" s="1"/>
  <c r="BK149" i="26" s="1"/>
  <c r="BL149" i="26" s="1"/>
  <c r="CD158" i="26"/>
  <c r="CE158" i="26" s="1"/>
  <c r="BC158" i="26" s="1"/>
  <c r="BD158" i="26" s="1"/>
  <c r="BX159" i="26"/>
  <c r="BY159" i="26" s="1"/>
  <c r="AW159" i="26" s="1"/>
  <c r="AX159" i="26" s="1"/>
  <c r="BQ162" i="26"/>
  <c r="AO162" i="26" s="1"/>
  <c r="AP162" i="26" s="1"/>
  <c r="BR169" i="26"/>
  <c r="BS169" i="26" s="1"/>
  <c r="AQ169" i="26" s="1"/>
  <c r="AR169" i="26" s="1"/>
  <c r="CH170" i="26"/>
  <c r="CI170" i="26" s="1"/>
  <c r="BG170" i="26" s="1"/>
  <c r="BH170" i="26" s="1"/>
  <c r="CJ171" i="26"/>
  <c r="CK171" i="26" s="1"/>
  <c r="BI171" i="26" s="1"/>
  <c r="BJ171" i="26" s="1"/>
  <c r="CJ178" i="26"/>
  <c r="CK178" i="26" s="1"/>
  <c r="BI178" i="26" s="1"/>
  <c r="BJ178" i="26" s="1"/>
  <c r="BZ185" i="26"/>
  <c r="CA185" i="26" s="1"/>
  <c r="AY185" i="26" s="1"/>
  <c r="AZ185" i="26" s="1"/>
  <c r="CH186" i="26"/>
  <c r="CI186" i="26" s="1"/>
  <c r="BG186" i="26" s="1"/>
  <c r="BH186" i="26" s="1"/>
  <c r="BR193" i="26"/>
  <c r="BS193" i="26" s="1"/>
  <c r="AQ193" i="26" s="1"/>
  <c r="AR193" i="26" s="1"/>
  <c r="BX199" i="26"/>
  <c r="BY199" i="26" s="1"/>
  <c r="AW199" i="26" s="1"/>
  <c r="AX199" i="26" s="1"/>
  <c r="BV200" i="26"/>
  <c r="BW200" i="26" s="1"/>
  <c r="AU200" i="26" s="1"/>
  <c r="AV200" i="26" s="1"/>
  <c r="BZ201" i="26"/>
  <c r="CA201" i="26" s="1"/>
  <c r="AY201" i="26" s="1"/>
  <c r="AZ201" i="26" s="1"/>
  <c r="BX212" i="26"/>
  <c r="BY212" i="26" s="1"/>
  <c r="AW212" i="26" s="1"/>
  <c r="AX212" i="26" s="1"/>
  <c r="BV213" i="26"/>
  <c r="BW213" i="26" s="1"/>
  <c r="AU213" i="26" s="1"/>
  <c r="AV213" i="26" s="1"/>
  <c r="BV216" i="26"/>
  <c r="BW216" i="26" s="1"/>
  <c r="AU216" i="26" s="1"/>
  <c r="AV216" i="26" s="1"/>
  <c r="BR216" i="26"/>
  <c r="BS216" i="26" s="1"/>
  <c r="AQ216" i="26" s="1"/>
  <c r="AR216" i="26" s="1"/>
  <c r="BZ217" i="26"/>
  <c r="CA217" i="26" s="1"/>
  <c r="AY217" i="26" s="1"/>
  <c r="AZ217" i="26" s="1"/>
  <c r="BR228" i="26"/>
  <c r="BS228" i="26" s="1"/>
  <c r="AQ228" i="26" s="1"/>
  <c r="AR228" i="26" s="1"/>
  <c r="BV229" i="26"/>
  <c r="BW229" i="26" s="1"/>
  <c r="AU229" i="26" s="1"/>
  <c r="AV229" i="26" s="1"/>
  <c r="CF233" i="26"/>
  <c r="CG233" i="26" s="1"/>
  <c r="BE233" i="26" s="1"/>
  <c r="BF233" i="26" s="1"/>
  <c r="BV233" i="26"/>
  <c r="BW233" i="26" s="1"/>
  <c r="AU233" i="26" s="1"/>
  <c r="AV233" i="26" s="1"/>
  <c r="BR233" i="26"/>
  <c r="BS233" i="26" s="1"/>
  <c r="AQ233" i="26" s="1"/>
  <c r="AR233" i="26" s="1"/>
  <c r="BQ237" i="26"/>
  <c r="AO237" i="26" s="1"/>
  <c r="AP237" i="26" s="1"/>
  <c r="BR241" i="26"/>
  <c r="BS241" i="26" s="1"/>
  <c r="AQ241" i="26" s="1"/>
  <c r="AR241" i="26" s="1"/>
  <c r="BZ248" i="26"/>
  <c r="CA248" i="26" s="1"/>
  <c r="AY248" i="26" s="1"/>
  <c r="AZ248" i="26" s="1"/>
  <c r="BR249" i="26"/>
  <c r="BS249" i="26" s="1"/>
  <c r="AQ249" i="26" s="1"/>
  <c r="AR249" i="26" s="1"/>
  <c r="CF267" i="26"/>
  <c r="CG267" i="26" s="1"/>
  <c r="BE267" i="26" s="1"/>
  <c r="BF267" i="26" s="1"/>
  <c r="BX267" i="26"/>
  <c r="BY267" i="26" s="1"/>
  <c r="AW267" i="26" s="1"/>
  <c r="AX267" i="26" s="1"/>
  <c r="BT271" i="26"/>
  <c r="BU271" i="26" s="1"/>
  <c r="AS271" i="26" s="1"/>
  <c r="AT271" i="26" s="1"/>
  <c r="CJ290" i="26"/>
  <c r="CK290" i="26" s="1"/>
  <c r="BI290" i="26" s="1"/>
  <c r="BJ290" i="26" s="1"/>
  <c r="CH290" i="26"/>
  <c r="CI290" i="26" s="1"/>
  <c r="BG290" i="26" s="1"/>
  <c r="BH290" i="26" s="1"/>
  <c r="CJ294" i="26"/>
  <c r="CK294" i="26" s="1"/>
  <c r="BI294" i="26" s="1"/>
  <c r="BJ294" i="26" s="1"/>
  <c r="CH294" i="26"/>
  <c r="CI294" i="26" s="1"/>
  <c r="BG294" i="26" s="1"/>
  <c r="BH294" i="26" s="1"/>
  <c r="BX294" i="26"/>
  <c r="BY294" i="26" s="1"/>
  <c r="AW294" i="26" s="1"/>
  <c r="AX294" i="26" s="1"/>
  <c r="CH295" i="26"/>
  <c r="CI295" i="26" s="1"/>
  <c r="BG295" i="26" s="1"/>
  <c r="BH295" i="26" s="1"/>
  <c r="BQ295" i="26"/>
  <c r="AO295" i="26" s="1"/>
  <c r="AP295" i="26" s="1"/>
  <c r="CJ296" i="26"/>
  <c r="CK296" i="26" s="1"/>
  <c r="BI296" i="26" s="1"/>
  <c r="BJ296" i="26" s="1"/>
  <c r="CB296" i="26"/>
  <c r="CC296" i="26" s="1"/>
  <c r="BA296" i="26" s="1"/>
  <c r="BB296" i="26" s="1"/>
  <c r="CH25" i="26"/>
  <c r="CI25" i="26" s="1"/>
  <c r="BG25" i="26" s="1"/>
  <c r="BH25" i="26" s="1"/>
  <c r="CD41" i="26"/>
  <c r="CE41" i="26" s="1"/>
  <c r="BC41" i="26" s="1"/>
  <c r="BD41" i="26" s="1"/>
  <c r="CH53" i="26"/>
  <c r="CI53" i="26" s="1"/>
  <c r="BG53" i="26" s="1"/>
  <c r="BH53" i="26" s="1"/>
  <c r="BQ7" i="26"/>
  <c r="AO7" i="26" s="1"/>
  <c r="AP7" i="26" s="1"/>
  <c r="CD21" i="26"/>
  <c r="CE21" i="26" s="1"/>
  <c r="BC21" i="26" s="1"/>
  <c r="BD21" i="26" s="1"/>
  <c r="CL33" i="26"/>
  <c r="CM33" i="26" s="1"/>
  <c r="BK33" i="26" s="1"/>
  <c r="BL33" i="26" s="1"/>
  <c r="BR36" i="26"/>
  <c r="BS36" i="26" s="1"/>
  <c r="AQ36" i="26" s="1"/>
  <c r="AR36" i="26" s="1"/>
  <c r="CF41" i="26"/>
  <c r="CG41" i="26" s="1"/>
  <c r="BE41" i="26" s="1"/>
  <c r="BF41" i="26" s="1"/>
  <c r="CL53" i="26"/>
  <c r="CM53" i="26" s="1"/>
  <c r="BK53" i="26" s="1"/>
  <c r="BL53" i="26" s="1"/>
  <c r="CB63" i="26"/>
  <c r="CC63" i="26" s="1"/>
  <c r="BA63" i="26" s="1"/>
  <c r="BB63" i="26" s="1"/>
  <c r="BT64" i="26"/>
  <c r="BU64" i="26" s="1"/>
  <c r="AS64" i="26" s="1"/>
  <c r="AT64" i="26" s="1"/>
  <c r="CB68" i="26"/>
  <c r="CC68" i="26" s="1"/>
  <c r="BA68" i="26" s="1"/>
  <c r="BB68" i="26" s="1"/>
  <c r="CH5" i="26"/>
  <c r="CI5" i="26" s="1"/>
  <c r="BG5" i="26" s="1"/>
  <c r="BH5" i="26" s="1"/>
  <c r="CF6" i="26"/>
  <c r="CG6" i="26" s="1"/>
  <c r="BE6" i="26" s="1"/>
  <c r="BF6" i="26" s="1"/>
  <c r="CD13" i="26"/>
  <c r="CE13" i="26" s="1"/>
  <c r="BC13" i="26" s="1"/>
  <c r="BD13" i="26" s="1"/>
  <c r="BX14" i="26"/>
  <c r="BY14" i="26" s="1"/>
  <c r="AW14" i="26" s="1"/>
  <c r="AX14" i="26" s="1"/>
  <c r="CH16" i="26"/>
  <c r="CI16" i="26" s="1"/>
  <c r="BG16" i="26" s="1"/>
  <c r="BH16" i="26" s="1"/>
  <c r="BV17" i="26"/>
  <c r="BW17" i="26" s="1"/>
  <c r="AU17" i="26" s="1"/>
  <c r="AV17" i="26" s="1"/>
  <c r="CL21" i="26"/>
  <c r="CM21" i="26" s="1"/>
  <c r="BK21" i="26" s="1"/>
  <c r="BL21" i="26" s="1"/>
  <c r="BX25" i="26"/>
  <c r="BY25" i="26" s="1"/>
  <c r="AW25" i="26" s="1"/>
  <c r="AX25" i="26" s="1"/>
  <c r="BV33" i="26"/>
  <c r="BW33" i="26" s="1"/>
  <c r="AU33" i="26" s="1"/>
  <c r="AV33" i="26" s="1"/>
  <c r="CD37" i="26"/>
  <c r="CE37" i="26" s="1"/>
  <c r="BC37" i="26" s="1"/>
  <c r="BD37" i="26" s="1"/>
  <c r="CF38" i="26"/>
  <c r="CG38" i="26" s="1"/>
  <c r="BE38" i="26" s="1"/>
  <c r="BF38" i="26" s="1"/>
  <c r="CL41" i="26"/>
  <c r="CM41" i="26" s="1"/>
  <c r="BK41" i="26" s="1"/>
  <c r="BL41" i="26" s="1"/>
  <c r="BR44" i="26"/>
  <c r="BS44" i="26" s="1"/>
  <c r="AQ44" i="26" s="1"/>
  <c r="AR44" i="26" s="1"/>
  <c r="BV45" i="26"/>
  <c r="BW45" i="26" s="1"/>
  <c r="AU45" i="26" s="1"/>
  <c r="AV45" i="26" s="1"/>
  <c r="CH49" i="26"/>
  <c r="CI49" i="26" s="1"/>
  <c r="BG49" i="26" s="1"/>
  <c r="BH49" i="26" s="1"/>
  <c r="BQ53" i="26"/>
  <c r="AO53" i="26" s="1"/>
  <c r="AP53" i="26" s="1"/>
  <c r="CD56" i="26"/>
  <c r="CE56" i="26" s="1"/>
  <c r="BC56" i="26" s="1"/>
  <c r="BD56" i="26" s="1"/>
  <c r="CJ57" i="26"/>
  <c r="CK57" i="26" s="1"/>
  <c r="BI57" i="26" s="1"/>
  <c r="BJ57" i="26" s="1"/>
  <c r="BV58" i="26"/>
  <c r="BW58" i="26" s="1"/>
  <c r="AU58" i="26" s="1"/>
  <c r="AV58" i="26" s="1"/>
  <c r="CJ63" i="26"/>
  <c r="CK63" i="26" s="1"/>
  <c r="BI63" i="26" s="1"/>
  <c r="BJ63" i="26" s="1"/>
  <c r="CF64" i="26"/>
  <c r="CG64" i="26" s="1"/>
  <c r="BE64" i="26" s="1"/>
  <c r="BF64" i="26" s="1"/>
  <c r="CJ67" i="26"/>
  <c r="CK67" i="26" s="1"/>
  <c r="BI67" i="26" s="1"/>
  <c r="BJ67" i="26" s="1"/>
  <c r="CL76" i="26"/>
  <c r="CM76" i="26" s="1"/>
  <c r="BK76" i="26" s="1"/>
  <c r="BL76" i="26" s="1"/>
  <c r="BQ77" i="26"/>
  <c r="AO77" i="26" s="1"/>
  <c r="AP77" i="26" s="1"/>
  <c r="CL80" i="26"/>
  <c r="CM80" i="26" s="1"/>
  <c r="BK80" i="26" s="1"/>
  <c r="BL80" i="26" s="1"/>
  <c r="CD81" i="26"/>
  <c r="CE81" i="26" s="1"/>
  <c r="BC81" i="26" s="1"/>
  <c r="BD81" i="26" s="1"/>
  <c r="BR85" i="26"/>
  <c r="BS85" i="26" s="1"/>
  <c r="AQ85" i="26" s="1"/>
  <c r="AR85" i="26" s="1"/>
  <c r="BT87" i="26"/>
  <c r="BU87" i="26" s="1"/>
  <c r="AS87" i="26" s="1"/>
  <c r="AT87" i="26" s="1"/>
  <c r="CL96" i="26"/>
  <c r="CM96" i="26" s="1"/>
  <c r="BK96" i="26" s="1"/>
  <c r="BL96" i="26" s="1"/>
  <c r="BV97" i="26"/>
  <c r="BW97" i="26" s="1"/>
  <c r="AU97" i="26" s="1"/>
  <c r="AV97" i="26" s="1"/>
  <c r="BZ100" i="26"/>
  <c r="CA100" i="26" s="1"/>
  <c r="AY100" i="26" s="1"/>
  <c r="AZ100" i="26" s="1"/>
  <c r="CH109" i="26"/>
  <c r="CI109" i="26" s="1"/>
  <c r="BG109" i="26" s="1"/>
  <c r="BH109" i="26" s="1"/>
  <c r="CF117" i="26"/>
  <c r="CG117" i="26" s="1"/>
  <c r="BE117" i="26" s="1"/>
  <c r="BF117" i="26" s="1"/>
  <c r="BQ118" i="26"/>
  <c r="AO118" i="26" s="1"/>
  <c r="CD125" i="26"/>
  <c r="CE125" i="26" s="1"/>
  <c r="BC125" i="26" s="1"/>
  <c r="BD125" i="26" s="1"/>
  <c r="CB134" i="26"/>
  <c r="CC134" i="26" s="1"/>
  <c r="BA134" i="26" s="1"/>
  <c r="BB134" i="26" s="1"/>
  <c r="BT135" i="26"/>
  <c r="BU135" i="26" s="1"/>
  <c r="AS135" i="26" s="1"/>
  <c r="AT135" i="26" s="1"/>
  <c r="BZ141" i="26"/>
  <c r="CA141" i="26" s="1"/>
  <c r="AY141" i="26" s="1"/>
  <c r="AZ141" i="26" s="1"/>
  <c r="BR142" i="26"/>
  <c r="BS142" i="26" s="1"/>
  <c r="AQ142" i="26" s="1"/>
  <c r="AR142" i="26" s="1"/>
  <c r="BR145" i="26"/>
  <c r="BS145" i="26" s="1"/>
  <c r="AQ145" i="26" s="1"/>
  <c r="AR145" i="26" s="1"/>
  <c r="CH158" i="26"/>
  <c r="CI158" i="26" s="1"/>
  <c r="BG158" i="26" s="1"/>
  <c r="BH158" i="26" s="1"/>
  <c r="BR162" i="26"/>
  <c r="BS162" i="26" s="1"/>
  <c r="AQ162" i="26" s="1"/>
  <c r="AR162" i="26" s="1"/>
  <c r="CH165" i="26"/>
  <c r="CI165" i="26" s="1"/>
  <c r="BG165" i="26" s="1"/>
  <c r="BH165" i="26" s="1"/>
  <c r="BR166" i="26"/>
  <c r="BS166" i="26" s="1"/>
  <c r="AQ166" i="26" s="1"/>
  <c r="AR166" i="26" s="1"/>
  <c r="BT167" i="26"/>
  <c r="BU167" i="26" s="1"/>
  <c r="AS167" i="26" s="1"/>
  <c r="AT167" i="26" s="1"/>
  <c r="CB168" i="26"/>
  <c r="CC168" i="26" s="1"/>
  <c r="BA168" i="26" s="1"/>
  <c r="BB168" i="26" s="1"/>
  <c r="BV169" i="26"/>
  <c r="BW169" i="26" s="1"/>
  <c r="AU169" i="26" s="1"/>
  <c r="AV169" i="26" s="1"/>
  <c r="CL170" i="26"/>
  <c r="CM170" i="26" s="1"/>
  <c r="BK170" i="26" s="1"/>
  <c r="BL170" i="26" s="1"/>
  <c r="BZ174" i="26"/>
  <c r="CA174" i="26" s="1"/>
  <c r="AY174" i="26" s="1"/>
  <c r="AZ174" i="26" s="1"/>
  <c r="BZ181" i="26"/>
  <c r="CA181" i="26" s="1"/>
  <c r="AY181" i="26" s="1"/>
  <c r="AZ181" i="26" s="1"/>
  <c r="CJ186" i="26"/>
  <c r="CK186" i="26" s="1"/>
  <c r="BI186" i="26" s="1"/>
  <c r="BJ186" i="26" s="1"/>
  <c r="BV193" i="26"/>
  <c r="BW193" i="26" s="1"/>
  <c r="AU193" i="26" s="1"/>
  <c r="AV193" i="26" s="1"/>
  <c r="BT198" i="26"/>
  <c r="BU198" i="26" s="1"/>
  <c r="AS198" i="26" s="1"/>
  <c r="AT198" i="26" s="1"/>
  <c r="CH200" i="26"/>
  <c r="CI200" i="26" s="1"/>
  <c r="BG200" i="26" s="1"/>
  <c r="BH200" i="26" s="1"/>
  <c r="CH201" i="26"/>
  <c r="CI201" i="26" s="1"/>
  <c r="BG201" i="26" s="1"/>
  <c r="BH201" i="26" s="1"/>
  <c r="BQ211" i="26"/>
  <c r="AO211" i="26" s="1"/>
  <c r="AP211" i="26" s="1"/>
  <c r="CD213" i="26"/>
  <c r="CE213" i="26" s="1"/>
  <c r="BC213" i="26" s="1"/>
  <c r="BD213" i="26" s="1"/>
  <c r="CD217" i="26"/>
  <c r="CE217" i="26" s="1"/>
  <c r="BC217" i="26" s="1"/>
  <c r="BD217" i="26" s="1"/>
  <c r="BV220" i="26"/>
  <c r="BW220" i="26" s="1"/>
  <c r="AU220" i="26" s="1"/>
  <c r="AV220" i="26" s="1"/>
  <c r="BZ224" i="26"/>
  <c r="CA224" i="26" s="1"/>
  <c r="AY224" i="26" s="1"/>
  <c r="AZ224" i="26" s="1"/>
  <c r="BZ228" i="26"/>
  <c r="CA228" i="26" s="1"/>
  <c r="AY228" i="26" s="1"/>
  <c r="AZ228" i="26" s="1"/>
  <c r="BZ229" i="26"/>
  <c r="CA229" i="26" s="1"/>
  <c r="AY229" i="26" s="1"/>
  <c r="AZ229" i="26" s="1"/>
  <c r="BQ235" i="26"/>
  <c r="AO235" i="26" s="1"/>
  <c r="AP235" i="26" s="1"/>
  <c r="BR237" i="26"/>
  <c r="BS237" i="26" s="1"/>
  <c r="AQ237" i="26" s="1"/>
  <c r="AR237" i="26" s="1"/>
  <c r="BZ240" i="26"/>
  <c r="CA240" i="26" s="1"/>
  <c r="AY240" i="26" s="1"/>
  <c r="AZ240" i="26" s="1"/>
  <c r="BZ241" i="26"/>
  <c r="CA241" i="26" s="1"/>
  <c r="AY241" i="26" s="1"/>
  <c r="AZ241" i="26" s="1"/>
  <c r="BR245" i="26"/>
  <c r="BS245" i="26" s="1"/>
  <c r="AQ245" i="26" s="1"/>
  <c r="AR245" i="26" s="1"/>
  <c r="CH248" i="26"/>
  <c r="CI248" i="26" s="1"/>
  <c r="BG248" i="26" s="1"/>
  <c r="BH248" i="26" s="1"/>
  <c r="BQ251" i="26"/>
  <c r="AO251" i="26" s="1"/>
  <c r="AP251" i="26" s="1"/>
  <c r="CF271" i="26"/>
  <c r="CG271" i="26" s="1"/>
  <c r="BE271" i="26" s="1"/>
  <c r="BF271" i="26" s="1"/>
  <c r="BT272" i="26"/>
  <c r="BU272" i="26" s="1"/>
  <c r="AS272" i="26" s="1"/>
  <c r="AT272" i="26" s="1"/>
  <c r="BR274" i="26"/>
  <c r="BS274" i="26" s="1"/>
  <c r="AQ274" i="26" s="1"/>
  <c r="AR274" i="26" s="1"/>
  <c r="BR286" i="26"/>
  <c r="BS286" i="26" s="1"/>
  <c r="AQ286" i="26" s="1"/>
  <c r="AR286" i="26" s="1"/>
  <c r="CF25" i="26"/>
  <c r="CG25" i="26" s="1"/>
  <c r="BE25" i="26" s="1"/>
  <c r="BF25" i="26" s="1"/>
  <c r="CF33" i="26"/>
  <c r="CG33" i="26" s="1"/>
  <c r="BE33" i="26" s="1"/>
  <c r="BF33" i="26" s="1"/>
  <c r="CH13" i="26"/>
  <c r="CI13" i="26" s="1"/>
  <c r="BG13" i="26" s="1"/>
  <c r="BH13" i="26" s="1"/>
  <c r="CF14" i="26"/>
  <c r="CG14" i="26" s="1"/>
  <c r="BE14" i="26" s="1"/>
  <c r="BF14" i="26" s="1"/>
  <c r="BZ17" i="26"/>
  <c r="CA17" i="26" s="1"/>
  <c r="AY17" i="26" s="1"/>
  <c r="AZ17" i="26" s="1"/>
  <c r="BZ25" i="26"/>
  <c r="CA25" i="26" s="1"/>
  <c r="AY25" i="26" s="1"/>
  <c r="AZ25" i="26" s="1"/>
  <c r="BX33" i="26"/>
  <c r="BY33" i="26" s="1"/>
  <c r="AW33" i="26" s="1"/>
  <c r="AX33" i="26" s="1"/>
  <c r="BR41" i="26"/>
  <c r="BS41" i="26" s="1"/>
  <c r="AQ41" i="26" s="1"/>
  <c r="AR41" i="26" s="1"/>
  <c r="BZ45" i="26"/>
  <c r="CA45" i="26" s="1"/>
  <c r="AY45" i="26" s="1"/>
  <c r="AZ45" i="26" s="1"/>
  <c r="BR52" i="26"/>
  <c r="BS52" i="26" s="1"/>
  <c r="AQ52" i="26" s="1"/>
  <c r="AR52" i="26" s="1"/>
  <c r="BR53" i="26"/>
  <c r="BS53" i="26" s="1"/>
  <c r="AQ53" i="26" s="1"/>
  <c r="AR53" i="26" s="1"/>
  <c r="CH56" i="26"/>
  <c r="CI56" i="26" s="1"/>
  <c r="BG56" i="26" s="1"/>
  <c r="BH56" i="26" s="1"/>
  <c r="BZ58" i="26"/>
  <c r="CA58" i="26" s="1"/>
  <c r="AY58" i="26" s="1"/>
  <c r="AZ58" i="26" s="1"/>
  <c r="BQ59" i="26"/>
  <c r="AO59" i="26" s="1"/>
  <c r="AP59" i="26" s="1"/>
  <c r="BR60" i="26"/>
  <c r="BS60" i="26" s="1"/>
  <c r="AQ60" i="26" s="1"/>
  <c r="AR60" i="26" s="1"/>
  <c r="CJ64" i="26"/>
  <c r="CK64" i="26" s="1"/>
  <c r="BI64" i="26" s="1"/>
  <c r="BJ64" i="26" s="1"/>
  <c r="BR77" i="26"/>
  <c r="BS77" i="26" s="1"/>
  <c r="AQ77" i="26" s="1"/>
  <c r="AR77" i="26" s="1"/>
  <c r="CL81" i="26"/>
  <c r="CM81" i="26" s="1"/>
  <c r="BK81" i="26" s="1"/>
  <c r="BL81" i="26" s="1"/>
  <c r="BV85" i="26"/>
  <c r="BW85" i="26" s="1"/>
  <c r="AU85" i="26" s="1"/>
  <c r="AV85" i="26" s="1"/>
  <c r="BX87" i="26"/>
  <c r="BY87" i="26" s="1"/>
  <c r="AW87" i="26" s="1"/>
  <c r="AX87" i="26" s="1"/>
  <c r="BZ88" i="26"/>
  <c r="CA88" i="26" s="1"/>
  <c r="AY88" i="26" s="1"/>
  <c r="AZ88" i="26" s="1"/>
  <c r="BR96" i="26"/>
  <c r="BS96" i="26" s="1"/>
  <c r="AQ96" i="26" s="1"/>
  <c r="AR96" i="26" s="1"/>
  <c r="CD97" i="26"/>
  <c r="CE97" i="26" s="1"/>
  <c r="BC97" i="26" s="1"/>
  <c r="BD97" i="26" s="1"/>
  <c r="CJ98" i="26"/>
  <c r="CK98" i="26" s="1"/>
  <c r="BI98" i="26" s="1"/>
  <c r="BJ98" i="26" s="1"/>
  <c r="CD100" i="26"/>
  <c r="CE100" i="26" s="1"/>
  <c r="BC100" i="26" s="1"/>
  <c r="BD100" i="26" s="1"/>
  <c r="CL109" i="26"/>
  <c r="CM109" i="26" s="1"/>
  <c r="BK109" i="26" s="1"/>
  <c r="BL109" i="26" s="1"/>
  <c r="CB118" i="26"/>
  <c r="CC118" i="26" s="1"/>
  <c r="BA118" i="26" s="1"/>
  <c r="BB118" i="26" s="1"/>
  <c r="CH125" i="26"/>
  <c r="CI125" i="26" s="1"/>
  <c r="BG125" i="26" s="1"/>
  <c r="BH125" i="26" s="1"/>
  <c r="CL132" i="26"/>
  <c r="CM132" i="26" s="1"/>
  <c r="BK132" i="26" s="1"/>
  <c r="BL132" i="26" s="1"/>
  <c r="CJ134" i="26"/>
  <c r="CK134" i="26" s="1"/>
  <c r="BI134" i="26" s="1"/>
  <c r="BJ134" i="26" s="1"/>
  <c r="BX135" i="26"/>
  <c r="BY135" i="26" s="1"/>
  <c r="AW135" i="26" s="1"/>
  <c r="AX135" i="26" s="1"/>
  <c r="CD141" i="26"/>
  <c r="CE141" i="26" s="1"/>
  <c r="BC141" i="26" s="1"/>
  <c r="BD141" i="26" s="1"/>
  <c r="BX142" i="26"/>
  <c r="BY142" i="26" s="1"/>
  <c r="AW142" i="26" s="1"/>
  <c r="AX142" i="26" s="1"/>
  <c r="BV144" i="26"/>
  <c r="BW144" i="26" s="1"/>
  <c r="AU144" i="26" s="1"/>
  <c r="AV144" i="26" s="1"/>
  <c r="CH145" i="26"/>
  <c r="CI145" i="26" s="1"/>
  <c r="BG145" i="26" s="1"/>
  <c r="BH145" i="26" s="1"/>
  <c r="CL158" i="26"/>
  <c r="CM158" i="26" s="1"/>
  <c r="BK158" i="26" s="1"/>
  <c r="BL158" i="26" s="1"/>
  <c r="BX162" i="26"/>
  <c r="BY162" i="26" s="1"/>
  <c r="AW162" i="26" s="1"/>
  <c r="AX162" i="26" s="1"/>
  <c r="CB166" i="26"/>
  <c r="CC166" i="26" s="1"/>
  <c r="BA166" i="26" s="1"/>
  <c r="BB166" i="26" s="1"/>
  <c r="BX167" i="26"/>
  <c r="BY167" i="26" s="1"/>
  <c r="AW167" i="26" s="1"/>
  <c r="AX167" i="26" s="1"/>
  <c r="CD169" i="26"/>
  <c r="CE169" i="26" s="1"/>
  <c r="BC169" i="26" s="1"/>
  <c r="BD169" i="26" s="1"/>
  <c r="BZ193" i="26"/>
  <c r="CA193" i="26" s="1"/>
  <c r="AY193" i="26" s="1"/>
  <c r="AZ193" i="26" s="1"/>
  <c r="BX198" i="26"/>
  <c r="BY198" i="26" s="1"/>
  <c r="AW198" i="26" s="1"/>
  <c r="AX198" i="26" s="1"/>
  <c r="CH213" i="26"/>
  <c r="CI213" i="26" s="1"/>
  <c r="BG213" i="26" s="1"/>
  <c r="BH213" i="26" s="1"/>
  <c r="BX220" i="26"/>
  <c r="BY220" i="26" s="1"/>
  <c r="AW220" i="26" s="1"/>
  <c r="AX220" i="26" s="1"/>
  <c r="CH224" i="26"/>
  <c r="CI224" i="26" s="1"/>
  <c r="BG224" i="26" s="1"/>
  <c r="BH224" i="26" s="1"/>
  <c r="BZ237" i="26"/>
  <c r="CA237" i="26" s="1"/>
  <c r="AY237" i="26" s="1"/>
  <c r="AZ237" i="26" s="1"/>
  <c r="CD241" i="26"/>
  <c r="CE241" i="26" s="1"/>
  <c r="BC241" i="26" s="1"/>
  <c r="BD241" i="26" s="1"/>
  <c r="BV245" i="26"/>
  <c r="BW245" i="26" s="1"/>
  <c r="AU245" i="26" s="1"/>
  <c r="AV245" i="26" s="1"/>
  <c r="BX272" i="26"/>
  <c r="BY272" i="26" s="1"/>
  <c r="AW272" i="26" s="1"/>
  <c r="AX272" i="26" s="1"/>
  <c r="BV274" i="26"/>
  <c r="BW274" i="26" s="1"/>
  <c r="AU274" i="26" s="1"/>
  <c r="AV274" i="26" s="1"/>
  <c r="BT279" i="26"/>
  <c r="BU279" i="26" s="1"/>
  <c r="AS279" i="26" s="1"/>
  <c r="AT279" i="26" s="1"/>
  <c r="CJ284" i="26"/>
  <c r="CK284" i="26" s="1"/>
  <c r="BI284" i="26" s="1"/>
  <c r="BJ284" i="26" s="1"/>
  <c r="CB284" i="26"/>
  <c r="CC284" i="26" s="1"/>
  <c r="BA284" i="26" s="1"/>
  <c r="BB284" i="26" s="1"/>
  <c r="BV286" i="26"/>
  <c r="BW286" i="26" s="1"/>
  <c r="AU286" i="26" s="1"/>
  <c r="AV286" i="26" s="1"/>
  <c r="CL293" i="26"/>
  <c r="CM293" i="26" s="1"/>
  <c r="BK293" i="26" s="1"/>
  <c r="BL293" i="26" s="1"/>
  <c r="CJ293" i="26"/>
  <c r="CK293" i="26" s="1"/>
  <c r="BI293" i="26" s="1"/>
  <c r="BJ293" i="26" s="1"/>
  <c r="CD45" i="26"/>
  <c r="CE45" i="26" s="1"/>
  <c r="BC45" i="26" s="1"/>
  <c r="BD45" i="26" s="1"/>
  <c r="CJ58" i="26"/>
  <c r="CK58" i="26" s="1"/>
  <c r="BI58" i="26" s="1"/>
  <c r="BJ58" i="26" s="1"/>
  <c r="BV60" i="26"/>
  <c r="BW60" i="26" s="1"/>
  <c r="AU60" i="26" s="1"/>
  <c r="AV60" i="26" s="1"/>
  <c r="BV77" i="26"/>
  <c r="BW77" i="26" s="1"/>
  <c r="AU77" i="26" s="1"/>
  <c r="AV77" i="26" s="1"/>
  <c r="CB87" i="26"/>
  <c r="CC87" i="26" s="1"/>
  <c r="BA87" i="26" s="1"/>
  <c r="BB87" i="26" s="1"/>
  <c r="BV96" i="26"/>
  <c r="BW96" i="26" s="1"/>
  <c r="AU96" i="26" s="1"/>
  <c r="AV96" i="26" s="1"/>
  <c r="CH97" i="26"/>
  <c r="CI97" i="26" s="1"/>
  <c r="BG97" i="26" s="1"/>
  <c r="BH97" i="26" s="1"/>
  <c r="BQ101" i="26"/>
  <c r="AO101" i="26" s="1"/>
  <c r="AP101" i="26" s="1"/>
  <c r="CH141" i="26"/>
  <c r="CI141" i="26" s="1"/>
  <c r="BG141" i="26" s="1"/>
  <c r="BH141" i="26" s="1"/>
  <c r="CB142" i="26"/>
  <c r="CC142" i="26" s="1"/>
  <c r="BA142" i="26" s="1"/>
  <c r="BB142" i="26" s="1"/>
  <c r="CB162" i="26"/>
  <c r="CC162" i="26" s="1"/>
  <c r="BA162" i="26" s="1"/>
  <c r="BB162" i="26" s="1"/>
  <c r="CJ166" i="26"/>
  <c r="CK166" i="26" s="1"/>
  <c r="BI166" i="26" s="1"/>
  <c r="BJ166" i="26" s="1"/>
  <c r="CD220" i="26"/>
  <c r="CE220" i="26" s="1"/>
  <c r="BC220" i="26" s="1"/>
  <c r="BD220" i="26" s="1"/>
  <c r="CH222" i="26"/>
  <c r="CI222" i="26" s="1"/>
  <c r="BG222" i="26" s="1"/>
  <c r="BH222" i="26" s="1"/>
  <c r="CF222" i="26"/>
  <c r="CG222" i="26" s="1"/>
  <c r="BE222" i="26" s="1"/>
  <c r="BF222" i="26" s="1"/>
  <c r="CJ229" i="26"/>
  <c r="CK229" i="26" s="1"/>
  <c r="BI229" i="26" s="1"/>
  <c r="BJ229" i="26" s="1"/>
  <c r="BR229" i="26"/>
  <c r="BS229" i="26" s="1"/>
  <c r="AQ229" i="26" s="1"/>
  <c r="AR229" i="26" s="1"/>
  <c r="CL229" i="26"/>
  <c r="CM229" i="26" s="1"/>
  <c r="BK229" i="26" s="1"/>
  <c r="BL229" i="26" s="1"/>
  <c r="CH229" i="26"/>
  <c r="CI229" i="26" s="1"/>
  <c r="BG229" i="26" s="1"/>
  <c r="BH229" i="26" s="1"/>
  <c r="CF249" i="26"/>
  <c r="CG249" i="26" s="1"/>
  <c r="BE249" i="26" s="1"/>
  <c r="BF249" i="26" s="1"/>
  <c r="CH249" i="26"/>
  <c r="CI249" i="26" s="1"/>
  <c r="BG249" i="26" s="1"/>
  <c r="BH249" i="26" s="1"/>
  <c r="CD249" i="26"/>
  <c r="CE249" i="26" s="1"/>
  <c r="BC249" i="26" s="1"/>
  <c r="BD249" i="26" s="1"/>
  <c r="CJ298" i="26"/>
  <c r="CK298" i="26" s="1"/>
  <c r="BI298" i="26" s="1"/>
  <c r="BJ298" i="26" s="1"/>
  <c r="CH298" i="26"/>
  <c r="CI298" i="26" s="1"/>
  <c r="BG298" i="26" s="1"/>
  <c r="BH298" i="26" s="1"/>
  <c r="BV298" i="26"/>
  <c r="BW298" i="26" s="1"/>
  <c r="AU298" i="26" s="1"/>
  <c r="AV298" i="26" s="1"/>
  <c r="CH17" i="26"/>
  <c r="CI17" i="26" s="1"/>
  <c r="BG17" i="26" s="1"/>
  <c r="BH17" i="26" s="1"/>
  <c r="BX96" i="26"/>
  <c r="BY96" i="26" s="1"/>
  <c r="AW96" i="26" s="1"/>
  <c r="AX96" i="26" s="1"/>
  <c r="CJ237" i="26"/>
  <c r="CK237" i="26" s="1"/>
  <c r="BI237" i="26" s="1"/>
  <c r="BJ237" i="26" s="1"/>
  <c r="BV237" i="26"/>
  <c r="BW237" i="26" s="1"/>
  <c r="AU237" i="26" s="1"/>
  <c r="AV237" i="26" s="1"/>
  <c r="CH237" i="26"/>
  <c r="CI237" i="26" s="1"/>
  <c r="BG237" i="26" s="1"/>
  <c r="BH237" i="26" s="1"/>
  <c r="CF241" i="26"/>
  <c r="CG241" i="26" s="1"/>
  <c r="BE241" i="26" s="1"/>
  <c r="BF241" i="26" s="1"/>
  <c r="BQ241" i="26"/>
  <c r="AO241" i="26" s="1"/>
  <c r="AP241" i="26" s="1"/>
  <c r="CH271" i="26"/>
  <c r="CI271" i="26" s="1"/>
  <c r="BG271" i="26" s="1"/>
  <c r="BH271" i="26" s="1"/>
  <c r="BR271" i="26"/>
  <c r="BS271" i="26" s="1"/>
  <c r="AQ271" i="26" s="1"/>
  <c r="AR271" i="26" s="1"/>
  <c r="CB276" i="26"/>
  <c r="CC276" i="26" s="1"/>
  <c r="BA276" i="26" s="1"/>
  <c r="BB276" i="26" s="1"/>
  <c r="BT276" i="26"/>
  <c r="BU276" i="26" s="1"/>
  <c r="AS276" i="26" s="1"/>
  <c r="AT276" i="26" s="1"/>
  <c r="BZ96" i="26"/>
  <c r="CA96" i="26" s="1"/>
  <c r="AY96" i="26" s="1"/>
  <c r="AZ96" i="26" s="1"/>
  <c r="CJ142" i="26"/>
  <c r="CK142" i="26" s="1"/>
  <c r="BI142" i="26" s="1"/>
  <c r="BJ142" i="26" s="1"/>
  <c r="CH240" i="26"/>
  <c r="CI240" i="26" s="1"/>
  <c r="BG240" i="26" s="1"/>
  <c r="BH240" i="26" s="1"/>
  <c r="BR240" i="26"/>
  <c r="BS240" i="26" s="1"/>
  <c r="AQ240" i="26" s="1"/>
  <c r="AR240" i="26" s="1"/>
  <c r="CH245" i="26"/>
  <c r="CI245" i="26" s="1"/>
  <c r="BG245" i="26" s="1"/>
  <c r="BH245" i="26" s="1"/>
  <c r="BR258" i="26"/>
  <c r="BS258" i="26" s="1"/>
  <c r="AQ258" i="26" s="1"/>
  <c r="AR258" i="26" s="1"/>
  <c r="BV258" i="26"/>
  <c r="BW258" i="26" s="1"/>
  <c r="AU258" i="26" s="1"/>
  <c r="AV258" i="26" s="1"/>
  <c r="CJ274" i="26"/>
  <c r="CK274" i="26" s="1"/>
  <c r="BI274" i="26" s="1"/>
  <c r="BJ274" i="26" s="1"/>
  <c r="CD274" i="26"/>
  <c r="CE274" i="26" s="1"/>
  <c r="BC274" i="26" s="1"/>
  <c r="BD274" i="26" s="1"/>
  <c r="BZ274" i="26"/>
  <c r="CA274" i="26" s="1"/>
  <c r="AY274" i="26" s="1"/>
  <c r="AZ274" i="26" s="1"/>
  <c r="CF279" i="26"/>
  <c r="CG279" i="26" s="1"/>
  <c r="BE279" i="26" s="1"/>
  <c r="BF279" i="26" s="1"/>
  <c r="BQ279" i="26"/>
  <c r="AO279" i="26" s="1"/>
  <c r="AP279" i="26" s="1"/>
  <c r="CJ279" i="26"/>
  <c r="CK279" i="26" s="1"/>
  <c r="BI279" i="26" s="1"/>
  <c r="BJ279" i="26" s="1"/>
  <c r="CJ286" i="26"/>
  <c r="CK286" i="26" s="1"/>
  <c r="BI286" i="26" s="1"/>
  <c r="BJ286" i="26" s="1"/>
  <c r="CH286" i="26"/>
  <c r="CI286" i="26" s="1"/>
  <c r="BG286" i="26" s="1"/>
  <c r="BH286" i="26" s="1"/>
  <c r="CD286" i="26"/>
  <c r="CE286" i="26" s="1"/>
  <c r="BC286" i="26" s="1"/>
  <c r="BD286" i="26" s="1"/>
  <c r="BZ286" i="26"/>
  <c r="CA286" i="26" s="1"/>
  <c r="AY286" i="26" s="1"/>
  <c r="AZ286" i="26" s="1"/>
  <c r="CJ297" i="26"/>
  <c r="CK297" i="26" s="1"/>
  <c r="BI297" i="26" s="1"/>
  <c r="BJ297" i="26" s="1"/>
  <c r="CD297" i="26"/>
  <c r="CE297" i="26" s="1"/>
  <c r="BC297" i="26" s="1"/>
  <c r="BD297" i="26" s="1"/>
  <c r="BX297" i="26"/>
  <c r="BY297" i="26" s="1"/>
  <c r="AW297" i="26" s="1"/>
  <c r="AX297" i="26" s="1"/>
  <c r="CL17" i="26"/>
  <c r="CM17" i="26" s="1"/>
  <c r="BK17" i="26" s="1"/>
  <c r="BL17" i="26" s="1"/>
  <c r="CL45" i="26"/>
  <c r="CM45" i="26" s="1"/>
  <c r="BK45" i="26" s="1"/>
  <c r="BL45" i="26" s="1"/>
  <c r="CH9" i="26"/>
  <c r="CI9" i="26" s="1"/>
  <c r="BG9" i="26" s="1"/>
  <c r="BH9" i="26" s="1"/>
  <c r="BR16" i="26"/>
  <c r="BS16" i="26" s="1"/>
  <c r="AQ16" i="26" s="1"/>
  <c r="AR16" i="26" s="1"/>
  <c r="CH77" i="26"/>
  <c r="CI77" i="26" s="1"/>
  <c r="BG77" i="26" s="1"/>
  <c r="BH77" i="26" s="1"/>
  <c r="BX80" i="26"/>
  <c r="BY80" i="26" s="1"/>
  <c r="AW80" i="26" s="1"/>
  <c r="AX80" i="26" s="1"/>
  <c r="CD84" i="26"/>
  <c r="CE84" i="26" s="1"/>
  <c r="BC84" i="26" s="1"/>
  <c r="BD84" i="26" s="1"/>
  <c r="CD96" i="26"/>
  <c r="CE96" i="26" s="1"/>
  <c r="BC96" i="26" s="1"/>
  <c r="BD96" i="26" s="1"/>
  <c r="BZ109" i="26"/>
  <c r="CA109" i="26" s="1"/>
  <c r="AY109" i="26" s="1"/>
  <c r="AZ109" i="26" s="1"/>
  <c r="CD149" i="26"/>
  <c r="CE149" i="26" s="1"/>
  <c r="BC149" i="26" s="1"/>
  <c r="BD149" i="26" s="1"/>
  <c r="BX158" i="26"/>
  <c r="BY158" i="26" s="1"/>
  <c r="AW158" i="26" s="1"/>
  <c r="AX158" i="26" s="1"/>
  <c r="BX170" i="26"/>
  <c r="BY170" i="26" s="1"/>
  <c r="AW170" i="26" s="1"/>
  <c r="AX170" i="26" s="1"/>
  <c r="CL172" i="26"/>
  <c r="CM172" i="26" s="1"/>
  <c r="BK172" i="26" s="1"/>
  <c r="BL172" i="26" s="1"/>
  <c r="CB178" i="26"/>
  <c r="CC178" i="26" s="1"/>
  <c r="BA178" i="26" s="1"/>
  <c r="BB178" i="26" s="1"/>
  <c r="CF182" i="26"/>
  <c r="CG182" i="26" s="1"/>
  <c r="BE182" i="26" s="1"/>
  <c r="BF182" i="26" s="1"/>
  <c r="CL184" i="26"/>
  <c r="CM184" i="26" s="1"/>
  <c r="BK184" i="26" s="1"/>
  <c r="BL184" i="26" s="1"/>
  <c r="CF207" i="26"/>
  <c r="CG207" i="26" s="1"/>
  <c r="BE207" i="26" s="1"/>
  <c r="BF207" i="26" s="1"/>
  <c r="CF215" i="26"/>
  <c r="CG215" i="26" s="1"/>
  <c r="BE215" i="26" s="1"/>
  <c r="BF215" i="26" s="1"/>
  <c r="CL237" i="26"/>
  <c r="CM237" i="26" s="1"/>
  <c r="BK237" i="26" s="1"/>
  <c r="BL237" i="26" s="1"/>
  <c r="CH254" i="26"/>
  <c r="CI254" i="26" s="1"/>
  <c r="BG254" i="26" s="1"/>
  <c r="BH254" i="26" s="1"/>
  <c r="BX254" i="26"/>
  <c r="BY254" i="26" s="1"/>
  <c r="AW254" i="26" s="1"/>
  <c r="AX254" i="26" s="1"/>
  <c r="CL266" i="26"/>
  <c r="CM266" i="26" s="1"/>
  <c r="BK266" i="26" s="1"/>
  <c r="BL266" i="26" s="1"/>
  <c r="CJ275" i="26"/>
  <c r="CK275" i="26" s="1"/>
  <c r="BI275" i="26" s="1"/>
  <c r="BJ275" i="26" s="1"/>
  <c r="BQ275" i="26"/>
  <c r="AO275" i="26" s="1"/>
  <c r="AP275" i="26" s="1"/>
  <c r="BX284" i="26"/>
  <c r="BY284" i="26" s="1"/>
  <c r="AW284" i="26" s="1"/>
  <c r="AX284" i="26" s="1"/>
  <c r="CJ287" i="26"/>
  <c r="CK287" i="26" s="1"/>
  <c r="BI287" i="26" s="1"/>
  <c r="BJ287" i="26" s="1"/>
  <c r="BQ287" i="26"/>
  <c r="AO287" i="26" s="1"/>
  <c r="AL287" i="26" s="1"/>
  <c r="CH287" i="26"/>
  <c r="CI287" i="26" s="1"/>
  <c r="BG287" i="26" s="1"/>
  <c r="BH287" i="26" s="1"/>
  <c r="BT293" i="26"/>
  <c r="BU293" i="26" s="1"/>
  <c r="AS293" i="26" s="1"/>
  <c r="AT293" i="26" s="1"/>
  <c r="CJ300" i="26"/>
  <c r="CK300" i="26" s="1"/>
  <c r="BI300" i="26" s="1"/>
  <c r="BJ300" i="26" s="1"/>
  <c r="BX300" i="26"/>
  <c r="BY300" i="26" s="1"/>
  <c r="AW300" i="26" s="1"/>
  <c r="AX300" i="26" s="1"/>
  <c r="BQ300" i="26"/>
  <c r="AO300" i="26" s="1"/>
  <c r="AP300" i="26" s="1"/>
  <c r="CD33" i="26"/>
  <c r="CE33" i="26" s="1"/>
  <c r="BC33" i="26" s="1"/>
  <c r="BD33" i="26" s="1"/>
  <c r="BV13" i="26"/>
  <c r="BW13" i="26" s="1"/>
  <c r="AU13" i="26" s="1"/>
  <c r="AV13" i="26" s="1"/>
  <c r="BX16" i="26"/>
  <c r="BY16" i="26" s="1"/>
  <c r="AW16" i="26" s="1"/>
  <c r="AX16" i="26" s="1"/>
  <c r="BQ17" i="26"/>
  <c r="AO17" i="26" s="1"/>
  <c r="AP17" i="26" s="1"/>
  <c r="CF22" i="26"/>
  <c r="CG22" i="26" s="1"/>
  <c r="BE22" i="26" s="1"/>
  <c r="BF22" i="26" s="1"/>
  <c r="BQ45" i="26"/>
  <c r="AO45" i="26" s="1"/>
  <c r="AP45" i="26" s="1"/>
  <c r="CD76" i="26"/>
  <c r="CE76" i="26" s="1"/>
  <c r="BC76" i="26" s="1"/>
  <c r="BD76" i="26" s="1"/>
  <c r="CL77" i="26"/>
  <c r="CM77" i="26" s="1"/>
  <c r="BK77" i="26" s="1"/>
  <c r="BL77" i="26" s="1"/>
  <c r="CD80" i="26"/>
  <c r="CE80" i="26" s="1"/>
  <c r="BC80" i="26" s="1"/>
  <c r="BD80" i="26" s="1"/>
  <c r="CF96" i="26"/>
  <c r="CG96" i="26" s="1"/>
  <c r="BE96" i="26" s="1"/>
  <c r="BF96" i="26" s="1"/>
  <c r="BQ97" i="26"/>
  <c r="AO97" i="26" s="1"/>
  <c r="AP97" i="26" s="1"/>
  <c r="BR100" i="26"/>
  <c r="BS100" i="26" s="1"/>
  <c r="AQ100" i="26" s="1"/>
  <c r="AR100" i="26" s="1"/>
  <c r="CD101" i="26"/>
  <c r="CE101" i="26" s="1"/>
  <c r="BC101" i="26" s="1"/>
  <c r="BD101" i="26" s="1"/>
  <c r="BX106" i="26"/>
  <c r="BY106" i="26" s="1"/>
  <c r="AW106" i="26" s="1"/>
  <c r="AX106" i="26" s="1"/>
  <c r="CD109" i="26"/>
  <c r="CE109" i="26" s="1"/>
  <c r="BC109" i="26" s="1"/>
  <c r="BD109" i="26" s="1"/>
  <c r="CD120" i="26"/>
  <c r="CE120" i="26" s="1"/>
  <c r="BC120" i="26" s="1"/>
  <c r="BD120" i="26" s="1"/>
  <c r="CH121" i="26"/>
  <c r="CI121" i="26" s="1"/>
  <c r="BG121" i="26" s="1"/>
  <c r="BH121" i="26" s="1"/>
  <c r="BR134" i="26"/>
  <c r="BS134" i="26" s="1"/>
  <c r="AQ134" i="26" s="1"/>
  <c r="AR134" i="26" s="1"/>
  <c r="CB158" i="26"/>
  <c r="CC158" i="26" s="1"/>
  <c r="BA158" i="26" s="1"/>
  <c r="BB158" i="26" s="1"/>
  <c r="BV160" i="26"/>
  <c r="BW160" i="26" s="1"/>
  <c r="AU160" i="26" s="1"/>
  <c r="AV160" i="26" s="1"/>
  <c r="BQ169" i="26"/>
  <c r="AO169" i="26" s="1"/>
  <c r="CD170" i="26"/>
  <c r="CE170" i="26" s="1"/>
  <c r="BC170" i="26" s="1"/>
  <c r="BD170" i="26" s="1"/>
  <c r="CL189" i="26"/>
  <c r="CM189" i="26" s="1"/>
  <c r="BK189" i="26" s="1"/>
  <c r="BL189" i="26" s="1"/>
  <c r="BR200" i="26"/>
  <c r="BS200" i="26" s="1"/>
  <c r="AQ200" i="26" s="1"/>
  <c r="AR200" i="26" s="1"/>
  <c r="BR212" i="26"/>
  <c r="BS212" i="26" s="1"/>
  <c r="AQ212" i="26" s="1"/>
  <c r="AR212" i="26" s="1"/>
  <c r="CF217" i="26"/>
  <c r="CG217" i="26" s="1"/>
  <c r="BE217" i="26" s="1"/>
  <c r="BF217" i="26" s="1"/>
  <c r="CL217" i="26"/>
  <c r="CM217" i="26" s="1"/>
  <c r="BK217" i="26" s="1"/>
  <c r="BL217" i="26" s="1"/>
  <c r="BV248" i="26"/>
  <c r="BW248" i="26" s="1"/>
  <c r="AU248" i="26" s="1"/>
  <c r="AV248" i="26" s="1"/>
  <c r="BQ249" i="26"/>
  <c r="AO249" i="26" s="1"/>
  <c r="AP249" i="26" s="1"/>
  <c r="BQ255" i="26"/>
  <c r="AO255" i="26" s="1"/>
  <c r="AP255" i="26" s="1"/>
  <c r="BT268" i="26"/>
  <c r="BU268" i="26" s="1"/>
  <c r="AS268" i="26" s="1"/>
  <c r="AT268" i="26" s="1"/>
  <c r="BQ268" i="26"/>
  <c r="AO268" i="26" s="1"/>
  <c r="AP268" i="26" s="1"/>
  <c r="CH299" i="26"/>
  <c r="CI299" i="26" s="1"/>
  <c r="BG299" i="26" s="1"/>
  <c r="BH299" i="26" s="1"/>
  <c r="CD299" i="26"/>
  <c r="CE299" i="26" s="1"/>
  <c r="BC299" i="26" s="1"/>
  <c r="BD299" i="26" s="1"/>
  <c r="CF260" i="26"/>
  <c r="CG260" i="26" s="1"/>
  <c r="BE260" i="26" s="1"/>
  <c r="BF260" i="26" s="1"/>
  <c r="BX262" i="26"/>
  <c r="BY262" i="26" s="1"/>
  <c r="AW262" i="26" s="1"/>
  <c r="AX262" i="26" s="1"/>
  <c r="BX270" i="26"/>
  <c r="BY270" i="26" s="1"/>
  <c r="AW270" i="26" s="1"/>
  <c r="AX270" i="26" s="1"/>
  <c r="CF273" i="26"/>
  <c r="CG273" i="26" s="1"/>
  <c r="BE273" i="26" s="1"/>
  <c r="BF273" i="26" s="1"/>
  <c r="CH289" i="26"/>
  <c r="CI289" i="26" s="1"/>
  <c r="BG289" i="26" s="1"/>
  <c r="BH289" i="26" s="1"/>
  <c r="BV291" i="26"/>
  <c r="BW291" i="26" s="1"/>
  <c r="AU291" i="26" s="1"/>
  <c r="AV291" i="26" s="1"/>
  <c r="CD253" i="26"/>
  <c r="CE253" i="26" s="1"/>
  <c r="BC253" i="26" s="1"/>
  <c r="BD253" i="26" s="1"/>
  <c r="CD270" i="26"/>
  <c r="CE270" i="26" s="1"/>
  <c r="BC270" i="26" s="1"/>
  <c r="BD270" i="26" s="1"/>
  <c r="BQ283" i="26"/>
  <c r="AO283" i="26" s="1"/>
  <c r="AP283" i="26" s="1"/>
  <c r="CD291" i="26"/>
  <c r="CE291" i="26" s="1"/>
  <c r="BC291" i="26" s="1"/>
  <c r="BD291" i="26" s="1"/>
  <c r="CB283" i="26"/>
  <c r="CC283" i="26" s="1"/>
  <c r="BA283" i="26" s="1"/>
  <c r="BB283" i="26" s="1"/>
  <c r="CL291" i="26"/>
  <c r="CM291" i="26" s="1"/>
  <c r="BK291" i="26" s="1"/>
  <c r="BL291" i="26" s="1"/>
  <c r="CH8" i="26"/>
  <c r="CI8" i="26" s="1"/>
  <c r="BG8" i="26" s="1"/>
  <c r="BH8" i="26" s="1"/>
  <c r="CD16" i="26"/>
  <c r="CE16" i="26" s="1"/>
  <c r="BC16" i="26" s="1"/>
  <c r="BD16" i="26" s="1"/>
  <c r="BZ44" i="26"/>
  <c r="CA44" i="26" s="1"/>
  <c r="AY44" i="26" s="1"/>
  <c r="AZ44" i="26" s="1"/>
  <c r="BZ59" i="26"/>
  <c r="CA59" i="26" s="1"/>
  <c r="AY59" i="26" s="1"/>
  <c r="AZ59" i="26" s="1"/>
  <c r="BV61" i="26"/>
  <c r="BW61" i="26" s="1"/>
  <c r="AU61" i="26" s="1"/>
  <c r="AV61" i="26" s="1"/>
  <c r="CF7" i="26"/>
  <c r="CG7" i="26" s="1"/>
  <c r="BE7" i="26" s="1"/>
  <c r="BF7" i="26" s="1"/>
  <c r="BV8" i="26"/>
  <c r="BW8" i="26" s="1"/>
  <c r="AU8" i="26" s="1"/>
  <c r="AV8" i="26" s="1"/>
  <c r="CF16" i="26"/>
  <c r="CG16" i="26" s="1"/>
  <c r="BE16" i="26" s="1"/>
  <c r="BF16" i="26" s="1"/>
  <c r="CD20" i="26"/>
  <c r="CE20" i="26" s="1"/>
  <c r="BC20" i="26" s="1"/>
  <c r="BD20" i="26" s="1"/>
  <c r="BV24" i="26"/>
  <c r="BW24" i="26" s="1"/>
  <c r="AU24" i="26" s="1"/>
  <c r="AV24" i="26" s="1"/>
  <c r="CD28" i="26"/>
  <c r="CE28" i="26" s="1"/>
  <c r="BC28" i="26" s="1"/>
  <c r="BD28" i="26" s="1"/>
  <c r="BV32" i="26"/>
  <c r="BW32" i="26" s="1"/>
  <c r="AU32" i="26" s="1"/>
  <c r="AV32" i="26" s="1"/>
  <c r="CD36" i="26"/>
  <c r="CE36" i="26" s="1"/>
  <c r="BC36" i="26" s="1"/>
  <c r="BD36" i="26" s="1"/>
  <c r="BV40" i="26"/>
  <c r="BW40" i="26" s="1"/>
  <c r="AU40" i="26" s="1"/>
  <c r="AV40" i="26" s="1"/>
  <c r="CD44" i="26"/>
  <c r="CE44" i="26" s="1"/>
  <c r="BC44" i="26" s="1"/>
  <c r="BD44" i="26" s="1"/>
  <c r="BV48" i="26"/>
  <c r="BW48" i="26" s="1"/>
  <c r="AU48" i="26" s="1"/>
  <c r="AV48" i="26" s="1"/>
  <c r="CD52" i="26"/>
  <c r="CE52" i="26" s="1"/>
  <c r="BC52" i="26" s="1"/>
  <c r="BD52" i="26" s="1"/>
  <c r="BX58" i="26"/>
  <c r="BY58" i="26" s="1"/>
  <c r="AW58" i="26" s="1"/>
  <c r="AX58" i="26" s="1"/>
  <c r="CB59" i="26"/>
  <c r="CC59" i="26" s="1"/>
  <c r="BA59" i="26" s="1"/>
  <c r="BB59" i="26" s="1"/>
  <c r="CJ60" i="26"/>
  <c r="CK60" i="26" s="1"/>
  <c r="BI60" i="26" s="1"/>
  <c r="BJ60" i="26" s="1"/>
  <c r="BX61" i="26"/>
  <c r="BY61" i="26" s="1"/>
  <c r="AW61" i="26" s="1"/>
  <c r="AX61" i="26" s="1"/>
  <c r="BX63" i="26"/>
  <c r="BY63" i="26" s="1"/>
  <c r="AW63" i="26" s="1"/>
  <c r="AX63" i="26" s="1"/>
  <c r="CH64" i="26"/>
  <c r="CI64" i="26" s="1"/>
  <c r="BG64" i="26" s="1"/>
  <c r="BH64" i="26" s="1"/>
  <c r="BV65" i="26"/>
  <c r="BW65" i="26" s="1"/>
  <c r="AU65" i="26" s="1"/>
  <c r="AV65" i="26" s="1"/>
  <c r="BQ66" i="26"/>
  <c r="AO66" i="26" s="1"/>
  <c r="AP66" i="26" s="1"/>
  <c r="CD69" i="26"/>
  <c r="CE69" i="26" s="1"/>
  <c r="BC69" i="26" s="1"/>
  <c r="BD69" i="26" s="1"/>
  <c r="BR72" i="26"/>
  <c r="BS72" i="26" s="1"/>
  <c r="AQ72" i="26" s="1"/>
  <c r="AR72" i="26" s="1"/>
  <c r="CH72" i="26"/>
  <c r="CI72" i="26" s="1"/>
  <c r="BG72" i="26" s="1"/>
  <c r="BH72" i="26" s="1"/>
  <c r="CF77" i="26"/>
  <c r="CG77" i="26" s="1"/>
  <c r="BE77" i="26" s="1"/>
  <c r="BF77" i="26" s="1"/>
  <c r="CJ79" i="26"/>
  <c r="CK79" i="26" s="1"/>
  <c r="BI79" i="26" s="1"/>
  <c r="BJ79" i="26" s="1"/>
  <c r="CF80" i="26"/>
  <c r="CG80" i="26" s="1"/>
  <c r="BE80" i="26" s="1"/>
  <c r="BF80" i="26" s="1"/>
  <c r="CH81" i="26"/>
  <c r="CI81" i="26" s="1"/>
  <c r="BG81" i="26" s="1"/>
  <c r="BH81" i="26" s="1"/>
  <c r="CF82" i="26"/>
  <c r="CG82" i="26" s="1"/>
  <c r="BE82" i="26" s="1"/>
  <c r="BF82" i="26" s="1"/>
  <c r="BT83" i="26"/>
  <c r="BU83" i="26" s="1"/>
  <c r="AS83" i="26" s="1"/>
  <c r="AT83" i="26" s="1"/>
  <c r="CF85" i="26"/>
  <c r="CG85" i="26" s="1"/>
  <c r="BE85" i="26" s="1"/>
  <c r="BF85" i="26" s="1"/>
  <c r="BV88" i="26"/>
  <c r="BW88" i="26" s="1"/>
  <c r="AU88" i="26" s="1"/>
  <c r="AV88" i="26" s="1"/>
  <c r="CL88" i="26"/>
  <c r="CM88" i="26" s="1"/>
  <c r="BK88" i="26" s="1"/>
  <c r="BL88" i="26" s="1"/>
  <c r="BQ89" i="26"/>
  <c r="AO89" i="26" s="1"/>
  <c r="AP89" i="26" s="1"/>
  <c r="BV92" i="26"/>
  <c r="BW92" i="26" s="1"/>
  <c r="AU92" i="26" s="1"/>
  <c r="AV92" i="26" s="1"/>
  <c r="CL92" i="26"/>
  <c r="CM92" i="26" s="1"/>
  <c r="BK92" i="26" s="1"/>
  <c r="BL92" i="26" s="1"/>
  <c r="CB95" i="26"/>
  <c r="CC95" i="26" s="1"/>
  <c r="BA95" i="26" s="1"/>
  <c r="BB95" i="26" s="1"/>
  <c r="BZ97" i="26"/>
  <c r="CA97" i="26" s="1"/>
  <c r="AY97" i="26" s="1"/>
  <c r="AZ97" i="26" s="1"/>
  <c r="BZ101" i="26"/>
  <c r="CA101" i="26" s="1"/>
  <c r="AY101" i="26" s="1"/>
  <c r="AZ101" i="26" s="1"/>
  <c r="BV104" i="26"/>
  <c r="BW104" i="26" s="1"/>
  <c r="AU104" i="26" s="1"/>
  <c r="AV104" i="26" s="1"/>
  <c r="CL104" i="26"/>
  <c r="CM104" i="26" s="1"/>
  <c r="BK104" i="26" s="1"/>
  <c r="BL104" i="26" s="1"/>
  <c r="BQ105" i="26"/>
  <c r="AO105" i="26" s="1"/>
  <c r="AP105" i="26" s="1"/>
  <c r="CH108" i="26"/>
  <c r="CI108" i="26" s="1"/>
  <c r="BG108" i="26" s="1"/>
  <c r="BH108" i="26" s="1"/>
  <c r="CL112" i="26"/>
  <c r="CM112" i="26" s="1"/>
  <c r="BK112" i="26" s="1"/>
  <c r="BL112" i="26" s="1"/>
  <c r="BQ113" i="26"/>
  <c r="AO113" i="26" s="1"/>
  <c r="AP113" i="26" s="1"/>
  <c r="CH116" i="26"/>
  <c r="CI116" i="26" s="1"/>
  <c r="BG116" i="26" s="1"/>
  <c r="BH116" i="26" s="1"/>
  <c r="BZ117" i="26"/>
  <c r="CA117" i="26" s="1"/>
  <c r="AY117" i="26" s="1"/>
  <c r="AZ117" i="26" s="1"/>
  <c r="CL133" i="26"/>
  <c r="CM133" i="26" s="1"/>
  <c r="BK133" i="26" s="1"/>
  <c r="BL133" i="26" s="1"/>
  <c r="BR136" i="26"/>
  <c r="BS136" i="26" s="1"/>
  <c r="AQ136" i="26" s="1"/>
  <c r="AR136" i="26" s="1"/>
  <c r="CL137" i="26"/>
  <c r="CM137" i="26" s="1"/>
  <c r="BK137" i="26" s="1"/>
  <c r="BL137" i="26" s="1"/>
  <c r="CJ141" i="26"/>
  <c r="CK141" i="26" s="1"/>
  <c r="BI141" i="26" s="1"/>
  <c r="BJ141" i="26" s="1"/>
  <c r="CL141" i="26"/>
  <c r="CM141" i="26" s="1"/>
  <c r="BK141" i="26" s="1"/>
  <c r="BL141" i="26" s="1"/>
  <c r="BR141" i="26"/>
  <c r="BS141" i="26" s="1"/>
  <c r="AQ141" i="26" s="1"/>
  <c r="AR141" i="26" s="1"/>
  <c r="BZ142" i="26"/>
  <c r="CA142" i="26" s="1"/>
  <c r="AY142" i="26" s="1"/>
  <c r="AZ142" i="26" s="1"/>
  <c r="CD145" i="26"/>
  <c r="CE145" i="26" s="1"/>
  <c r="BC145" i="26" s="1"/>
  <c r="BD145" i="26" s="1"/>
  <c r="CD146" i="26"/>
  <c r="CE146" i="26" s="1"/>
  <c r="BC146" i="26" s="1"/>
  <c r="BD146" i="26" s="1"/>
  <c r="CJ149" i="26"/>
  <c r="CK149" i="26" s="1"/>
  <c r="BI149" i="26" s="1"/>
  <c r="BJ149" i="26" s="1"/>
  <c r="BQ149" i="26"/>
  <c r="AO149" i="26" s="1"/>
  <c r="AP149" i="26" s="1"/>
  <c r="BZ149" i="26"/>
  <c r="CA149" i="26" s="1"/>
  <c r="AY149" i="26" s="1"/>
  <c r="AZ149" i="26" s="1"/>
  <c r="CD150" i="26"/>
  <c r="CE150" i="26" s="1"/>
  <c r="BC150" i="26" s="1"/>
  <c r="BD150" i="26" s="1"/>
  <c r="CH153" i="26"/>
  <c r="CI153" i="26" s="1"/>
  <c r="BG153" i="26" s="1"/>
  <c r="BH153" i="26" s="1"/>
  <c r="CJ154" i="26"/>
  <c r="CK154" i="26" s="1"/>
  <c r="BI154" i="26" s="1"/>
  <c r="BJ154" i="26" s="1"/>
  <c r="BX155" i="26"/>
  <c r="BY155" i="26" s="1"/>
  <c r="AW155" i="26" s="1"/>
  <c r="AX155" i="26" s="1"/>
  <c r="CF161" i="26"/>
  <c r="CG161" i="26" s="1"/>
  <c r="BE161" i="26" s="1"/>
  <c r="BF161" i="26" s="1"/>
  <c r="CL161" i="26"/>
  <c r="CM161" i="26" s="1"/>
  <c r="BK161" i="26" s="1"/>
  <c r="BL161" i="26" s="1"/>
  <c r="BQ161" i="26"/>
  <c r="AO161" i="26" s="1"/>
  <c r="BZ166" i="26"/>
  <c r="CA166" i="26" s="1"/>
  <c r="AY166" i="26" s="1"/>
  <c r="AZ166" i="26" s="1"/>
  <c r="CJ175" i="26"/>
  <c r="CK175" i="26" s="1"/>
  <c r="BI175" i="26" s="1"/>
  <c r="BJ175" i="26" s="1"/>
  <c r="CF178" i="26"/>
  <c r="CG178" i="26" s="1"/>
  <c r="BE178" i="26" s="1"/>
  <c r="BF178" i="26" s="1"/>
  <c r="BX178" i="26"/>
  <c r="BY178" i="26" s="1"/>
  <c r="AW178" i="26" s="1"/>
  <c r="AX178" i="26" s="1"/>
  <c r="CH178" i="26"/>
  <c r="CI178" i="26" s="1"/>
  <c r="BG178" i="26" s="1"/>
  <c r="BH178" i="26" s="1"/>
  <c r="BQ178" i="26"/>
  <c r="AO178" i="26" s="1"/>
  <c r="BV178" i="26"/>
  <c r="BW178" i="26" s="1"/>
  <c r="AU178" i="26" s="1"/>
  <c r="AV178" i="26" s="1"/>
  <c r="CD197" i="26"/>
  <c r="CE197" i="26" s="1"/>
  <c r="BC197" i="26" s="1"/>
  <c r="BD197" i="26" s="1"/>
  <c r="CF201" i="26"/>
  <c r="CG201" i="26" s="1"/>
  <c r="BE201" i="26" s="1"/>
  <c r="BF201" i="26" s="1"/>
  <c r="CD201" i="26"/>
  <c r="CE201" i="26" s="1"/>
  <c r="BC201" i="26" s="1"/>
  <c r="BD201" i="26" s="1"/>
  <c r="CL201" i="26"/>
  <c r="CM201" i="26" s="1"/>
  <c r="BK201" i="26" s="1"/>
  <c r="BL201" i="26" s="1"/>
  <c r="BV201" i="26"/>
  <c r="BW201" i="26" s="1"/>
  <c r="AU201" i="26" s="1"/>
  <c r="AV201" i="26" s="1"/>
  <c r="BR201" i="26"/>
  <c r="BS201" i="26" s="1"/>
  <c r="AQ201" i="26" s="1"/>
  <c r="AR201" i="26" s="1"/>
  <c r="CJ213" i="26"/>
  <c r="CK213" i="26" s="1"/>
  <c r="BI213" i="26" s="1"/>
  <c r="BJ213" i="26" s="1"/>
  <c r="BQ213" i="26"/>
  <c r="AO213" i="26" s="1"/>
  <c r="BZ213" i="26"/>
  <c r="CA213" i="26" s="1"/>
  <c r="AY213" i="26" s="1"/>
  <c r="AZ213" i="26" s="1"/>
  <c r="CF216" i="26"/>
  <c r="CG216" i="26" s="1"/>
  <c r="BE216" i="26" s="1"/>
  <c r="BF216" i="26" s="1"/>
  <c r="CD216" i="26"/>
  <c r="CE216" i="26" s="1"/>
  <c r="BC216" i="26" s="1"/>
  <c r="BD216" i="26" s="1"/>
  <c r="CL216" i="26"/>
  <c r="CM216" i="26" s="1"/>
  <c r="BK216" i="26" s="1"/>
  <c r="BL216" i="26" s="1"/>
  <c r="CJ220" i="26"/>
  <c r="CK220" i="26" s="1"/>
  <c r="BI220" i="26" s="1"/>
  <c r="BJ220" i="26" s="1"/>
  <c r="BZ220" i="26"/>
  <c r="CA220" i="26" s="1"/>
  <c r="AY220" i="26" s="1"/>
  <c r="AZ220" i="26" s="1"/>
  <c r="CL220" i="26"/>
  <c r="CM220" i="26" s="1"/>
  <c r="BK220" i="26" s="1"/>
  <c r="BL220" i="26" s="1"/>
  <c r="CF220" i="26"/>
  <c r="CG220" i="26" s="1"/>
  <c r="BE220" i="26" s="1"/>
  <c r="BF220" i="26" s="1"/>
  <c r="BR221" i="26"/>
  <c r="BS221" i="26" s="1"/>
  <c r="AQ221" i="26" s="1"/>
  <c r="AR221" i="26" s="1"/>
  <c r="CL221" i="26"/>
  <c r="CM221" i="26" s="1"/>
  <c r="BK221" i="26" s="1"/>
  <c r="BL221" i="26" s="1"/>
  <c r="BR225" i="26"/>
  <c r="BS225" i="26" s="1"/>
  <c r="AQ225" i="26" s="1"/>
  <c r="AR225" i="26" s="1"/>
  <c r="BZ232" i="26"/>
  <c r="CA232" i="26" s="1"/>
  <c r="AY232" i="26" s="1"/>
  <c r="AZ232" i="26" s="1"/>
  <c r="BQ233" i="26"/>
  <c r="AO233" i="26" s="1"/>
  <c r="AP233" i="26" s="1"/>
  <c r="CL233" i="26"/>
  <c r="CM233" i="26" s="1"/>
  <c r="BK233" i="26" s="1"/>
  <c r="BL233" i="26" s="1"/>
  <c r="BQ245" i="26"/>
  <c r="AO245" i="26" s="1"/>
  <c r="CL245" i="26"/>
  <c r="CM245" i="26" s="1"/>
  <c r="BK245" i="26" s="1"/>
  <c r="BL245" i="26" s="1"/>
  <c r="CF248" i="26"/>
  <c r="CG248" i="26" s="1"/>
  <c r="BE248" i="26" s="1"/>
  <c r="BF248" i="26" s="1"/>
  <c r="CD248" i="26"/>
  <c r="CE248" i="26" s="1"/>
  <c r="BC248" i="26" s="1"/>
  <c r="BD248" i="26" s="1"/>
  <c r="CL248" i="26"/>
  <c r="CM248" i="26" s="1"/>
  <c r="BK248" i="26" s="1"/>
  <c r="BL248" i="26" s="1"/>
  <c r="CD257" i="26"/>
  <c r="CE257" i="26" s="1"/>
  <c r="BC257" i="26" s="1"/>
  <c r="BD257" i="26" s="1"/>
  <c r="BT259" i="26"/>
  <c r="BU259" i="26" s="1"/>
  <c r="AS259" i="26" s="1"/>
  <c r="AT259" i="26" s="1"/>
  <c r="BQ264" i="26"/>
  <c r="AO264" i="26" s="1"/>
  <c r="AP264" i="26" s="1"/>
  <c r="BV281" i="26"/>
  <c r="BW281" i="26" s="1"/>
  <c r="AU281" i="26" s="1"/>
  <c r="AV281" i="26" s="1"/>
  <c r="CD8" i="26"/>
  <c r="CE8" i="26" s="1"/>
  <c r="BC8" i="26" s="1"/>
  <c r="BD8" i="26" s="1"/>
  <c r="CD32" i="26"/>
  <c r="CE32" i="26" s="1"/>
  <c r="BC32" i="26" s="1"/>
  <c r="BD32" i="26" s="1"/>
  <c r="CH4" i="26"/>
  <c r="CI4" i="26" s="1"/>
  <c r="BG4" i="26" s="1"/>
  <c r="BH4" i="26" s="1"/>
  <c r="BR4" i="26"/>
  <c r="BS4" i="26" s="1"/>
  <c r="AQ4" i="26" s="1"/>
  <c r="AR4" i="26" s="1"/>
  <c r="CH20" i="26"/>
  <c r="CI20" i="26" s="1"/>
  <c r="BG20" i="26" s="1"/>
  <c r="BH20" i="26" s="1"/>
  <c r="BQ23" i="26"/>
  <c r="AO23" i="26" s="1"/>
  <c r="AP23" i="26" s="1"/>
  <c r="BX24" i="26"/>
  <c r="BY24" i="26" s="1"/>
  <c r="AW24" i="26" s="1"/>
  <c r="AX24" i="26" s="1"/>
  <c r="BX48" i="26"/>
  <c r="BY48" i="26" s="1"/>
  <c r="AW48" i="26" s="1"/>
  <c r="AX48" i="26" s="1"/>
  <c r="BQ55" i="26"/>
  <c r="AO55" i="26" s="1"/>
  <c r="AP55" i="26" s="1"/>
  <c r="BR56" i="26"/>
  <c r="BS56" i="26" s="1"/>
  <c r="AQ56" i="26" s="1"/>
  <c r="AR56" i="26" s="1"/>
  <c r="CF59" i="26"/>
  <c r="CG59" i="26" s="1"/>
  <c r="BE59" i="26" s="1"/>
  <c r="BF59" i="26" s="1"/>
  <c r="BZ61" i="26"/>
  <c r="CA61" i="26" s="1"/>
  <c r="AY61" i="26" s="1"/>
  <c r="AZ61" i="26" s="1"/>
  <c r="CL61" i="26"/>
  <c r="CM61" i="26" s="1"/>
  <c r="BK61" i="26" s="1"/>
  <c r="BL61" i="26" s="1"/>
  <c r="BQ62" i="26"/>
  <c r="AO62" i="26" s="1"/>
  <c r="AP62" i="26" s="1"/>
  <c r="CJ65" i="26"/>
  <c r="CK65" i="26" s="1"/>
  <c r="BI65" i="26" s="1"/>
  <c r="BJ65" i="26" s="1"/>
  <c r="BT66" i="26"/>
  <c r="BU66" i="26" s="1"/>
  <c r="AS66" i="26" s="1"/>
  <c r="AT66" i="26" s="1"/>
  <c r="BQ69" i="26"/>
  <c r="AO69" i="26" s="1"/>
  <c r="AP69" i="26" s="1"/>
  <c r="BV72" i="26"/>
  <c r="BW72" i="26" s="1"/>
  <c r="AU72" i="26" s="1"/>
  <c r="AV72" i="26" s="1"/>
  <c r="CL72" i="26"/>
  <c r="CM72" i="26" s="1"/>
  <c r="BK72" i="26" s="1"/>
  <c r="BL72" i="26" s="1"/>
  <c r="BQ73" i="26"/>
  <c r="AO73" i="26" s="1"/>
  <c r="AP73" i="26" s="1"/>
  <c r="BT78" i="26"/>
  <c r="BU78" i="26" s="1"/>
  <c r="AS78" i="26" s="1"/>
  <c r="AT78" i="26" s="1"/>
  <c r="CJ82" i="26"/>
  <c r="CK82" i="26" s="1"/>
  <c r="BI82" i="26" s="1"/>
  <c r="BJ82" i="26" s="1"/>
  <c r="BX83" i="26"/>
  <c r="BY83" i="26" s="1"/>
  <c r="AW83" i="26" s="1"/>
  <c r="AX83" i="26" s="1"/>
  <c r="BT86" i="26"/>
  <c r="BU86" i="26" s="1"/>
  <c r="AS86" i="26" s="1"/>
  <c r="AT86" i="26" s="1"/>
  <c r="BR89" i="26"/>
  <c r="BS89" i="26" s="1"/>
  <c r="AQ89" i="26" s="1"/>
  <c r="AR89" i="26" s="1"/>
  <c r="BZ93" i="26"/>
  <c r="CA93" i="26" s="1"/>
  <c r="AY93" i="26" s="1"/>
  <c r="AZ93" i="26" s="1"/>
  <c r="CF95" i="26"/>
  <c r="CG95" i="26" s="1"/>
  <c r="BE95" i="26" s="1"/>
  <c r="BF95" i="26" s="1"/>
  <c r="BT98" i="26"/>
  <c r="BU98" i="26" s="1"/>
  <c r="AS98" i="26" s="1"/>
  <c r="AT98" i="26" s="1"/>
  <c r="BR105" i="26"/>
  <c r="BS105" i="26" s="1"/>
  <c r="AQ105" i="26" s="1"/>
  <c r="AR105" i="26" s="1"/>
  <c r="BR112" i="26"/>
  <c r="BS112" i="26" s="1"/>
  <c r="AQ112" i="26" s="1"/>
  <c r="AR112" i="26" s="1"/>
  <c r="BR113" i="26"/>
  <c r="BS113" i="26" s="1"/>
  <c r="AQ113" i="26" s="1"/>
  <c r="AR113" i="26" s="1"/>
  <c r="BR124" i="26"/>
  <c r="BS124" i="26" s="1"/>
  <c r="AQ124" i="26" s="1"/>
  <c r="AR124" i="26" s="1"/>
  <c r="CJ125" i="26"/>
  <c r="CK125" i="26" s="1"/>
  <c r="BI125" i="26" s="1"/>
  <c r="BJ125" i="26" s="1"/>
  <c r="BQ125" i="26"/>
  <c r="AO125" i="26" s="1"/>
  <c r="AP125" i="26" s="1"/>
  <c r="BX125" i="26"/>
  <c r="BY125" i="26" s="1"/>
  <c r="AW125" i="26" s="1"/>
  <c r="AX125" i="26" s="1"/>
  <c r="CB136" i="26"/>
  <c r="CC136" i="26" s="1"/>
  <c r="BA136" i="26" s="1"/>
  <c r="BB136" i="26" s="1"/>
  <c r="CJ146" i="26"/>
  <c r="CK146" i="26" s="1"/>
  <c r="BI146" i="26" s="1"/>
  <c r="BJ146" i="26" s="1"/>
  <c r="CH150" i="26"/>
  <c r="CI150" i="26" s="1"/>
  <c r="BG150" i="26" s="1"/>
  <c r="BH150" i="26" s="1"/>
  <c r="BQ154" i="26"/>
  <c r="AO154" i="26" s="1"/>
  <c r="CL154" i="26"/>
  <c r="CM154" i="26" s="1"/>
  <c r="BK154" i="26" s="1"/>
  <c r="BL154" i="26" s="1"/>
  <c r="CJ155" i="26"/>
  <c r="CK155" i="26" s="1"/>
  <c r="BI155" i="26" s="1"/>
  <c r="BJ155" i="26" s="1"/>
  <c r="CJ157" i="26"/>
  <c r="CK157" i="26" s="1"/>
  <c r="BI157" i="26" s="1"/>
  <c r="BJ157" i="26" s="1"/>
  <c r="CH157" i="26"/>
  <c r="CI157" i="26" s="1"/>
  <c r="BG157" i="26" s="1"/>
  <c r="BH157" i="26" s="1"/>
  <c r="BZ157" i="26"/>
  <c r="CA157" i="26" s="1"/>
  <c r="AY157" i="26" s="1"/>
  <c r="AZ157" i="26" s="1"/>
  <c r="BQ173" i="26"/>
  <c r="AO173" i="26" s="1"/>
  <c r="AP173" i="26" s="1"/>
  <c r="CF174" i="26"/>
  <c r="CG174" i="26" s="1"/>
  <c r="BE174" i="26" s="1"/>
  <c r="BF174" i="26" s="1"/>
  <c r="BV174" i="26"/>
  <c r="BW174" i="26" s="1"/>
  <c r="AU174" i="26" s="1"/>
  <c r="AV174" i="26" s="1"/>
  <c r="CD174" i="26"/>
  <c r="CE174" i="26" s="1"/>
  <c r="BC174" i="26" s="1"/>
  <c r="BD174" i="26" s="1"/>
  <c r="BT174" i="26"/>
  <c r="BU174" i="26" s="1"/>
  <c r="AS174" i="26" s="1"/>
  <c r="AT174" i="26" s="1"/>
  <c r="BR188" i="26"/>
  <c r="BS188" i="26" s="1"/>
  <c r="AQ188" i="26" s="1"/>
  <c r="AR188" i="26" s="1"/>
  <c r="CF194" i="26"/>
  <c r="CG194" i="26" s="1"/>
  <c r="BE194" i="26" s="1"/>
  <c r="BF194" i="26" s="1"/>
  <c r="BX194" i="26"/>
  <c r="BY194" i="26" s="1"/>
  <c r="AW194" i="26" s="1"/>
  <c r="AX194" i="26" s="1"/>
  <c r="CJ194" i="26"/>
  <c r="CK194" i="26" s="1"/>
  <c r="BI194" i="26" s="1"/>
  <c r="BJ194" i="26" s="1"/>
  <c r="CJ196" i="26"/>
  <c r="CK196" i="26" s="1"/>
  <c r="BI196" i="26" s="1"/>
  <c r="BJ196" i="26" s="1"/>
  <c r="CD196" i="26"/>
  <c r="CE196" i="26" s="1"/>
  <c r="BC196" i="26" s="1"/>
  <c r="BD196" i="26" s="1"/>
  <c r="BR196" i="26"/>
  <c r="BS196" i="26" s="1"/>
  <c r="AQ196" i="26" s="1"/>
  <c r="AR196" i="26" s="1"/>
  <c r="CF196" i="26"/>
  <c r="CG196" i="26" s="1"/>
  <c r="BE196" i="26" s="1"/>
  <c r="BF196" i="26" s="1"/>
  <c r="CJ205" i="26"/>
  <c r="CK205" i="26" s="1"/>
  <c r="BI205" i="26" s="1"/>
  <c r="BJ205" i="26" s="1"/>
  <c r="BQ205" i="26"/>
  <c r="AO205" i="26" s="1"/>
  <c r="BV205" i="26"/>
  <c r="BW205" i="26" s="1"/>
  <c r="AU205" i="26" s="1"/>
  <c r="AV205" i="26" s="1"/>
  <c r="BQ209" i="26"/>
  <c r="AO209" i="26" s="1"/>
  <c r="AP209" i="26" s="1"/>
  <c r="CJ223" i="26"/>
  <c r="CK223" i="26" s="1"/>
  <c r="BI223" i="26" s="1"/>
  <c r="BJ223" i="26" s="1"/>
  <c r="CF223" i="26"/>
  <c r="CG223" i="26" s="1"/>
  <c r="BE223" i="26" s="1"/>
  <c r="BF223" i="26" s="1"/>
  <c r="BV225" i="26"/>
  <c r="BW225" i="26" s="1"/>
  <c r="AU225" i="26" s="1"/>
  <c r="AV225" i="26" s="1"/>
  <c r="CD232" i="26"/>
  <c r="CE232" i="26" s="1"/>
  <c r="BC232" i="26" s="1"/>
  <c r="BD232" i="26" s="1"/>
  <c r="CJ244" i="26"/>
  <c r="CK244" i="26" s="1"/>
  <c r="BI244" i="26" s="1"/>
  <c r="BJ244" i="26" s="1"/>
  <c r="CL244" i="26"/>
  <c r="CM244" i="26" s="1"/>
  <c r="BK244" i="26" s="1"/>
  <c r="BL244" i="26" s="1"/>
  <c r="BZ244" i="26"/>
  <c r="CA244" i="26" s="1"/>
  <c r="AY244" i="26" s="1"/>
  <c r="AZ244" i="26" s="1"/>
  <c r="CF244" i="26"/>
  <c r="CG244" i="26" s="1"/>
  <c r="BE244" i="26" s="1"/>
  <c r="BF244" i="26" s="1"/>
  <c r="BV259" i="26"/>
  <c r="BW259" i="26" s="1"/>
  <c r="AU259" i="26" s="1"/>
  <c r="AV259" i="26" s="1"/>
  <c r="CB264" i="26"/>
  <c r="CC264" i="26" s="1"/>
  <c r="BA264" i="26" s="1"/>
  <c r="BB264" i="26" s="1"/>
  <c r="CH24" i="26"/>
  <c r="CI24" i="26" s="1"/>
  <c r="BG24" i="26" s="1"/>
  <c r="BH24" i="26" s="1"/>
  <c r="BX8" i="26"/>
  <c r="BY8" i="26" s="1"/>
  <c r="AW8" i="26" s="1"/>
  <c r="AX8" i="26" s="1"/>
  <c r="BR12" i="26"/>
  <c r="BS12" i="26" s="1"/>
  <c r="AQ12" i="26" s="1"/>
  <c r="AR12" i="26" s="1"/>
  <c r="CH28" i="26"/>
  <c r="CI28" i="26" s="1"/>
  <c r="BG28" i="26" s="1"/>
  <c r="BH28" i="26" s="1"/>
  <c r="BQ31" i="26"/>
  <c r="AO31" i="26" s="1"/>
  <c r="BX32" i="26"/>
  <c r="BY32" i="26" s="1"/>
  <c r="AW32" i="26" s="1"/>
  <c r="AX32" i="26" s="1"/>
  <c r="CH36" i="26"/>
  <c r="CI36" i="26" s="1"/>
  <c r="BG36" i="26" s="1"/>
  <c r="BH36" i="26" s="1"/>
  <c r="BQ39" i="26"/>
  <c r="AO39" i="26" s="1"/>
  <c r="AP39" i="26" s="1"/>
  <c r="BX40" i="26"/>
  <c r="BY40" i="26" s="1"/>
  <c r="AW40" i="26" s="1"/>
  <c r="AX40" i="26" s="1"/>
  <c r="CH44" i="26"/>
  <c r="CI44" i="26" s="1"/>
  <c r="BG44" i="26" s="1"/>
  <c r="BH44" i="26" s="1"/>
  <c r="BQ47" i="26"/>
  <c r="AO47" i="26" s="1"/>
  <c r="AP47" i="26" s="1"/>
  <c r="BV4" i="26"/>
  <c r="BW4" i="26" s="1"/>
  <c r="AU4" i="26" s="1"/>
  <c r="AV4" i="26" s="1"/>
  <c r="BZ8" i="26"/>
  <c r="CA8" i="26" s="1"/>
  <c r="AY8" i="26" s="1"/>
  <c r="AZ8" i="26" s="1"/>
  <c r="BV12" i="26"/>
  <c r="BW12" i="26" s="1"/>
  <c r="AU12" i="26" s="1"/>
  <c r="AV12" i="26" s="1"/>
  <c r="CL16" i="26"/>
  <c r="CM16" i="26" s="1"/>
  <c r="BK16" i="26" s="1"/>
  <c r="BL16" i="26" s="1"/>
  <c r="CL20" i="26"/>
  <c r="CM20" i="26" s="1"/>
  <c r="BK20" i="26" s="1"/>
  <c r="BL20" i="26" s="1"/>
  <c r="BX22" i="26"/>
  <c r="BY22" i="26" s="1"/>
  <c r="AW22" i="26" s="1"/>
  <c r="AX22" i="26" s="1"/>
  <c r="BZ24" i="26"/>
  <c r="CA24" i="26" s="1"/>
  <c r="AY24" i="26" s="1"/>
  <c r="AZ24" i="26" s="1"/>
  <c r="CL28" i="26"/>
  <c r="CM28" i="26" s="1"/>
  <c r="BK28" i="26" s="1"/>
  <c r="BL28" i="26" s="1"/>
  <c r="BX30" i="26"/>
  <c r="BY30" i="26" s="1"/>
  <c r="AW30" i="26" s="1"/>
  <c r="AX30" i="26" s="1"/>
  <c r="BZ32" i="26"/>
  <c r="CA32" i="26" s="1"/>
  <c r="AY32" i="26" s="1"/>
  <c r="AZ32" i="26" s="1"/>
  <c r="CL36" i="26"/>
  <c r="CM36" i="26" s="1"/>
  <c r="BK36" i="26" s="1"/>
  <c r="BL36" i="26" s="1"/>
  <c r="BX38" i="26"/>
  <c r="BY38" i="26" s="1"/>
  <c r="AW38" i="26" s="1"/>
  <c r="AX38" i="26" s="1"/>
  <c r="BZ40" i="26"/>
  <c r="CA40" i="26" s="1"/>
  <c r="AY40" i="26" s="1"/>
  <c r="AZ40" i="26" s="1"/>
  <c r="CL44" i="26"/>
  <c r="CM44" i="26" s="1"/>
  <c r="BK44" i="26" s="1"/>
  <c r="BL44" i="26" s="1"/>
  <c r="BX46" i="26"/>
  <c r="BY46" i="26" s="1"/>
  <c r="AW46" i="26" s="1"/>
  <c r="AX46" i="26" s="1"/>
  <c r="BZ48" i="26"/>
  <c r="CA48" i="26" s="1"/>
  <c r="AY48" i="26" s="1"/>
  <c r="AZ48" i="26" s="1"/>
  <c r="CL52" i="26"/>
  <c r="CM52" i="26" s="1"/>
  <c r="BK52" i="26" s="1"/>
  <c r="BL52" i="26" s="1"/>
  <c r="BX54" i="26"/>
  <c r="BY54" i="26" s="1"/>
  <c r="AW54" i="26" s="1"/>
  <c r="AX54" i="26" s="1"/>
  <c r="CJ55" i="26"/>
  <c r="CK55" i="26" s="1"/>
  <c r="BI55" i="26" s="1"/>
  <c r="BJ55" i="26" s="1"/>
  <c r="BT56" i="26"/>
  <c r="BU56" i="26" s="1"/>
  <c r="AS56" i="26" s="1"/>
  <c r="AT56" i="26" s="1"/>
  <c r="CD61" i="26"/>
  <c r="CE61" i="26" s="1"/>
  <c r="BC61" i="26" s="1"/>
  <c r="BD61" i="26" s="1"/>
  <c r="BX62" i="26"/>
  <c r="BY62" i="26" s="1"/>
  <c r="AW62" i="26" s="1"/>
  <c r="AX62" i="26" s="1"/>
  <c r="BV66" i="26"/>
  <c r="BW66" i="26" s="1"/>
  <c r="AU66" i="26" s="1"/>
  <c r="AV66" i="26" s="1"/>
  <c r="BR69" i="26"/>
  <c r="BS69" i="26" s="1"/>
  <c r="AQ69" i="26" s="1"/>
  <c r="AR69" i="26" s="1"/>
  <c r="CF69" i="26"/>
  <c r="CG69" i="26" s="1"/>
  <c r="BE69" i="26" s="1"/>
  <c r="BF69" i="26" s="1"/>
  <c r="BX72" i="26"/>
  <c r="BY72" i="26" s="1"/>
  <c r="AW72" i="26" s="1"/>
  <c r="AX72" i="26" s="1"/>
  <c r="BR73" i="26"/>
  <c r="BS73" i="26" s="1"/>
  <c r="AQ73" i="26" s="1"/>
  <c r="AR73" i="26" s="1"/>
  <c r="CL73" i="26"/>
  <c r="CM73" i="26" s="1"/>
  <c r="BK73" i="26" s="1"/>
  <c r="BL73" i="26" s="1"/>
  <c r="CB78" i="26"/>
  <c r="CC78" i="26" s="1"/>
  <c r="BA78" i="26" s="1"/>
  <c r="BB78" i="26" s="1"/>
  <c r="CB83" i="26"/>
  <c r="CC83" i="26" s="1"/>
  <c r="BA83" i="26" s="1"/>
  <c r="BB83" i="26" s="1"/>
  <c r="CJ86" i="26"/>
  <c r="CK86" i="26" s="1"/>
  <c r="BI86" i="26" s="1"/>
  <c r="BJ86" i="26" s="1"/>
  <c r="BX88" i="26"/>
  <c r="BY88" i="26" s="1"/>
  <c r="AW88" i="26" s="1"/>
  <c r="AX88" i="26" s="1"/>
  <c r="BV89" i="26"/>
  <c r="BW89" i="26" s="1"/>
  <c r="AU89" i="26" s="1"/>
  <c r="AV89" i="26" s="1"/>
  <c r="BZ92" i="26"/>
  <c r="CA92" i="26" s="1"/>
  <c r="AY92" i="26" s="1"/>
  <c r="AZ92" i="26" s="1"/>
  <c r="CD93" i="26"/>
  <c r="CE93" i="26" s="1"/>
  <c r="BC93" i="26" s="1"/>
  <c r="BD93" i="26" s="1"/>
  <c r="CJ95" i="26"/>
  <c r="CK95" i="26" s="1"/>
  <c r="BI95" i="26" s="1"/>
  <c r="BJ95" i="26" s="1"/>
  <c r="BT99" i="26"/>
  <c r="BU99" i="26" s="1"/>
  <c r="AS99" i="26" s="1"/>
  <c r="AT99" i="26" s="1"/>
  <c r="CF101" i="26"/>
  <c r="CG101" i="26" s="1"/>
  <c r="BE101" i="26" s="1"/>
  <c r="BF101" i="26" s="1"/>
  <c r="BZ104" i="26"/>
  <c r="CA104" i="26" s="1"/>
  <c r="AY104" i="26" s="1"/>
  <c r="AZ104" i="26" s="1"/>
  <c r="BV105" i="26"/>
  <c r="BW105" i="26" s="1"/>
  <c r="AU105" i="26" s="1"/>
  <c r="AV105" i="26" s="1"/>
  <c r="CL108" i="26"/>
  <c r="CM108" i="26" s="1"/>
  <c r="BK108" i="26" s="1"/>
  <c r="BL108" i="26" s="1"/>
  <c r="BV112" i="26"/>
  <c r="BW112" i="26" s="1"/>
  <c r="AU112" i="26" s="1"/>
  <c r="AV112" i="26" s="1"/>
  <c r="BV113" i="26"/>
  <c r="BW113" i="26" s="1"/>
  <c r="AU113" i="26" s="1"/>
  <c r="AV113" i="26" s="1"/>
  <c r="CL116" i="26"/>
  <c r="CM116" i="26" s="1"/>
  <c r="BK116" i="26" s="1"/>
  <c r="BL116" i="26" s="1"/>
  <c r="CJ121" i="26"/>
  <c r="CK121" i="26" s="1"/>
  <c r="BI121" i="26" s="1"/>
  <c r="BJ121" i="26" s="1"/>
  <c r="BQ121" i="26"/>
  <c r="AO121" i="26" s="1"/>
  <c r="CD121" i="26"/>
  <c r="CE121" i="26" s="1"/>
  <c r="BC121" i="26" s="1"/>
  <c r="BD121" i="26" s="1"/>
  <c r="BZ121" i="26"/>
  <c r="CA121" i="26" s="1"/>
  <c r="AY121" i="26" s="1"/>
  <c r="AZ121" i="26" s="1"/>
  <c r="BZ125" i="26"/>
  <c r="CA125" i="26" s="1"/>
  <c r="AY125" i="26" s="1"/>
  <c r="AZ125" i="26" s="1"/>
  <c r="CF134" i="26"/>
  <c r="CG134" i="26" s="1"/>
  <c r="BE134" i="26" s="1"/>
  <c r="BF134" i="26" s="1"/>
  <c r="BX134" i="26"/>
  <c r="BY134" i="26" s="1"/>
  <c r="AW134" i="26" s="1"/>
  <c r="AX134" i="26" s="1"/>
  <c r="CH134" i="26"/>
  <c r="CI134" i="26" s="1"/>
  <c r="BG134" i="26" s="1"/>
  <c r="BH134" i="26" s="1"/>
  <c r="BQ134" i="26"/>
  <c r="AO134" i="26" s="1"/>
  <c r="BT134" i="26"/>
  <c r="BU134" i="26" s="1"/>
  <c r="AS134" i="26" s="1"/>
  <c r="AT134" i="26" s="1"/>
  <c r="BQ137" i="26"/>
  <c r="AO137" i="26" s="1"/>
  <c r="AP137" i="26" s="1"/>
  <c r="CF138" i="26"/>
  <c r="CG138" i="26" s="1"/>
  <c r="BE138" i="26" s="1"/>
  <c r="BF138" i="26" s="1"/>
  <c r="CJ138" i="26"/>
  <c r="CK138" i="26" s="1"/>
  <c r="BI138" i="26" s="1"/>
  <c r="BJ138" i="26" s="1"/>
  <c r="BR138" i="26"/>
  <c r="BS138" i="26" s="1"/>
  <c r="AQ138" i="26" s="1"/>
  <c r="AR138" i="26" s="1"/>
  <c r="CB138" i="26"/>
  <c r="CC138" i="26" s="1"/>
  <c r="BA138" i="26" s="1"/>
  <c r="BB138" i="26" s="1"/>
  <c r="BQ138" i="26"/>
  <c r="AO138" i="26" s="1"/>
  <c r="AP138" i="26" s="1"/>
  <c r="CL145" i="26"/>
  <c r="CM145" i="26" s="1"/>
  <c r="BK145" i="26" s="1"/>
  <c r="BL145" i="26" s="1"/>
  <c r="CL146" i="26"/>
  <c r="CM146" i="26" s="1"/>
  <c r="BK146" i="26" s="1"/>
  <c r="BL146" i="26" s="1"/>
  <c r="CJ150" i="26"/>
  <c r="CK150" i="26" s="1"/>
  <c r="BI150" i="26" s="1"/>
  <c r="BJ150" i="26" s="1"/>
  <c r="CD166" i="26"/>
  <c r="CE166" i="26" s="1"/>
  <c r="BC166" i="26" s="1"/>
  <c r="BD166" i="26" s="1"/>
  <c r="BX174" i="26"/>
  <c r="BY174" i="26" s="1"/>
  <c r="AW174" i="26" s="1"/>
  <c r="AX174" i="26" s="1"/>
  <c r="BQ176" i="26"/>
  <c r="AO176" i="26" s="1"/>
  <c r="AP176" i="26" s="1"/>
  <c r="BR176" i="26"/>
  <c r="BS176" i="26" s="1"/>
  <c r="AQ176" i="26" s="1"/>
  <c r="AR176" i="26" s="1"/>
  <c r="CF177" i="26"/>
  <c r="CG177" i="26" s="1"/>
  <c r="BE177" i="26" s="1"/>
  <c r="BF177" i="26" s="1"/>
  <c r="BV177" i="26"/>
  <c r="BW177" i="26" s="1"/>
  <c r="AU177" i="26" s="1"/>
  <c r="AV177" i="26" s="1"/>
  <c r="BX190" i="26"/>
  <c r="BY190" i="26" s="1"/>
  <c r="AW190" i="26" s="1"/>
  <c r="AX190" i="26" s="1"/>
  <c r="CJ190" i="26"/>
  <c r="CK190" i="26" s="1"/>
  <c r="BI190" i="26" s="1"/>
  <c r="BJ190" i="26" s="1"/>
  <c r="CD190" i="26"/>
  <c r="CE190" i="26" s="1"/>
  <c r="BC190" i="26" s="1"/>
  <c r="BD190" i="26" s="1"/>
  <c r="CH196" i="26"/>
  <c r="CI196" i="26" s="1"/>
  <c r="BG196" i="26" s="1"/>
  <c r="BH196" i="26" s="1"/>
  <c r="BV204" i="26"/>
  <c r="BW204" i="26" s="1"/>
  <c r="AU204" i="26" s="1"/>
  <c r="AV204" i="26" s="1"/>
  <c r="BZ205" i="26"/>
  <c r="CA205" i="26" s="1"/>
  <c r="AY205" i="26" s="1"/>
  <c r="AZ205" i="26" s="1"/>
  <c r="BR209" i="26"/>
  <c r="BS209" i="26" s="1"/>
  <c r="AQ209" i="26" s="1"/>
  <c r="AR209" i="26" s="1"/>
  <c r="CB210" i="26"/>
  <c r="CC210" i="26" s="1"/>
  <c r="BA210" i="26" s="1"/>
  <c r="BB210" i="26" s="1"/>
  <c r="BV212" i="26"/>
  <c r="BW212" i="26" s="1"/>
  <c r="AU212" i="26" s="1"/>
  <c r="AV212" i="26" s="1"/>
  <c r="CF224" i="26"/>
  <c r="CG224" i="26" s="1"/>
  <c r="BE224" i="26" s="1"/>
  <c r="BF224" i="26" s="1"/>
  <c r="BV224" i="26"/>
  <c r="BW224" i="26" s="1"/>
  <c r="AU224" i="26" s="1"/>
  <c r="AV224" i="26" s="1"/>
  <c r="CL224" i="26"/>
  <c r="CM224" i="26" s="1"/>
  <c r="BK224" i="26" s="1"/>
  <c r="BL224" i="26" s="1"/>
  <c r="BX228" i="26"/>
  <c r="BY228" i="26" s="1"/>
  <c r="AW228" i="26" s="1"/>
  <c r="AX228" i="26" s="1"/>
  <c r="CH244" i="26"/>
  <c r="CI244" i="26" s="1"/>
  <c r="BG244" i="26" s="1"/>
  <c r="BH244" i="26" s="1"/>
  <c r="CJ264" i="26"/>
  <c r="CK264" i="26" s="1"/>
  <c r="BI264" i="26" s="1"/>
  <c r="BJ264" i="26" s="1"/>
  <c r="CJ266" i="26"/>
  <c r="CK266" i="26" s="1"/>
  <c r="BI266" i="26" s="1"/>
  <c r="BJ266" i="26" s="1"/>
  <c r="CH266" i="26"/>
  <c r="CI266" i="26" s="1"/>
  <c r="BG266" i="26" s="1"/>
  <c r="BH266" i="26" s="1"/>
  <c r="BZ266" i="26"/>
  <c r="CA266" i="26" s="1"/>
  <c r="AY266" i="26" s="1"/>
  <c r="AZ266" i="26" s="1"/>
  <c r="BQ266" i="26"/>
  <c r="AO266" i="26" s="1"/>
  <c r="BQ282" i="26"/>
  <c r="AO282" i="26" s="1"/>
  <c r="CJ292" i="26"/>
  <c r="CK292" i="26" s="1"/>
  <c r="BI292" i="26" s="1"/>
  <c r="BJ292" i="26" s="1"/>
  <c r="CF292" i="26"/>
  <c r="CG292" i="26" s="1"/>
  <c r="BE292" i="26" s="1"/>
  <c r="BF292" i="26" s="1"/>
  <c r="BX292" i="26"/>
  <c r="BY292" i="26" s="1"/>
  <c r="AW292" i="26" s="1"/>
  <c r="AX292" i="26" s="1"/>
  <c r="CD48" i="26"/>
  <c r="CE48" i="26" s="1"/>
  <c r="BC48" i="26" s="1"/>
  <c r="BD48" i="26" s="1"/>
  <c r="BX66" i="26"/>
  <c r="BY66" i="26" s="1"/>
  <c r="AW66" i="26" s="1"/>
  <c r="AX66" i="26" s="1"/>
  <c r="CF83" i="26"/>
  <c r="CG83" i="26" s="1"/>
  <c r="BE83" i="26" s="1"/>
  <c r="BF83" i="26" s="1"/>
  <c r="BZ105" i="26"/>
  <c r="CA105" i="26" s="1"/>
  <c r="AY105" i="26" s="1"/>
  <c r="AZ105" i="26" s="1"/>
  <c r="BZ113" i="26"/>
  <c r="CA113" i="26" s="1"/>
  <c r="AY113" i="26" s="1"/>
  <c r="AZ113" i="26" s="1"/>
  <c r="BQ136" i="26"/>
  <c r="AO136" i="26" s="1"/>
  <c r="AP136" i="26" s="1"/>
  <c r="BV136" i="26"/>
  <c r="BW136" i="26" s="1"/>
  <c r="AU136" i="26" s="1"/>
  <c r="AV136" i="26" s="1"/>
  <c r="CL136" i="26"/>
  <c r="CM136" i="26" s="1"/>
  <c r="BK136" i="26" s="1"/>
  <c r="BL136" i="26" s="1"/>
  <c r="CB139" i="26"/>
  <c r="CC139" i="26" s="1"/>
  <c r="BA139" i="26" s="1"/>
  <c r="BB139" i="26" s="1"/>
  <c r="BX139" i="26"/>
  <c r="BY139" i="26" s="1"/>
  <c r="AW139" i="26" s="1"/>
  <c r="AX139" i="26" s="1"/>
  <c r="CF154" i="26"/>
  <c r="CG154" i="26" s="1"/>
  <c r="BE154" i="26" s="1"/>
  <c r="BF154" i="26" s="1"/>
  <c r="CD154" i="26"/>
  <c r="CE154" i="26" s="1"/>
  <c r="BC154" i="26" s="1"/>
  <c r="BD154" i="26" s="1"/>
  <c r="BV154" i="26"/>
  <c r="BW154" i="26" s="1"/>
  <c r="AU154" i="26" s="1"/>
  <c r="AV154" i="26" s="1"/>
  <c r="BT154" i="26"/>
  <c r="BU154" i="26" s="1"/>
  <c r="AS154" i="26" s="1"/>
  <c r="AT154" i="26" s="1"/>
  <c r="CB163" i="26"/>
  <c r="CC163" i="26" s="1"/>
  <c r="BA163" i="26" s="1"/>
  <c r="BB163" i="26" s="1"/>
  <c r="CJ163" i="26"/>
  <c r="CK163" i="26" s="1"/>
  <c r="BI163" i="26" s="1"/>
  <c r="BJ163" i="26" s="1"/>
  <c r="CJ173" i="26"/>
  <c r="CK173" i="26" s="1"/>
  <c r="BI173" i="26" s="1"/>
  <c r="BJ173" i="26" s="1"/>
  <c r="CL173" i="26"/>
  <c r="CM173" i="26" s="1"/>
  <c r="BK173" i="26" s="1"/>
  <c r="BL173" i="26" s="1"/>
  <c r="BR173" i="26"/>
  <c r="BS173" i="26" s="1"/>
  <c r="AQ173" i="26" s="1"/>
  <c r="AR173" i="26" s="1"/>
  <c r="CJ188" i="26"/>
  <c r="CK188" i="26" s="1"/>
  <c r="BI188" i="26" s="1"/>
  <c r="BJ188" i="26" s="1"/>
  <c r="CF188" i="26"/>
  <c r="CG188" i="26" s="1"/>
  <c r="BE188" i="26" s="1"/>
  <c r="BF188" i="26" s="1"/>
  <c r="BV188" i="26"/>
  <c r="BW188" i="26" s="1"/>
  <c r="AU188" i="26" s="1"/>
  <c r="AV188" i="26" s="1"/>
  <c r="BZ188" i="26"/>
  <c r="CA188" i="26" s="1"/>
  <c r="AY188" i="26" s="1"/>
  <c r="AZ188" i="26" s="1"/>
  <c r="CF209" i="26"/>
  <c r="CG209" i="26" s="1"/>
  <c r="BE209" i="26" s="1"/>
  <c r="BF209" i="26" s="1"/>
  <c r="CH209" i="26"/>
  <c r="CI209" i="26" s="1"/>
  <c r="BG209" i="26" s="1"/>
  <c r="BH209" i="26" s="1"/>
  <c r="BV209" i="26"/>
  <c r="BW209" i="26" s="1"/>
  <c r="AU209" i="26" s="1"/>
  <c r="AV209" i="26" s="1"/>
  <c r="CJ221" i="26"/>
  <c r="CK221" i="26" s="1"/>
  <c r="BI221" i="26" s="1"/>
  <c r="BJ221" i="26" s="1"/>
  <c r="BQ221" i="26"/>
  <c r="AO221" i="26" s="1"/>
  <c r="BZ221" i="26"/>
  <c r="CA221" i="26" s="1"/>
  <c r="AY221" i="26" s="1"/>
  <c r="AZ221" i="26" s="1"/>
  <c r="BZ225" i="26"/>
  <c r="CA225" i="26" s="1"/>
  <c r="AY225" i="26" s="1"/>
  <c r="AZ225" i="26" s="1"/>
  <c r="CF232" i="26"/>
  <c r="CG232" i="26" s="1"/>
  <c r="BE232" i="26" s="1"/>
  <c r="BF232" i="26" s="1"/>
  <c r="CL232" i="26"/>
  <c r="CM232" i="26" s="1"/>
  <c r="BK232" i="26" s="1"/>
  <c r="BL232" i="26" s="1"/>
  <c r="BV232" i="26"/>
  <c r="BW232" i="26" s="1"/>
  <c r="AU232" i="26" s="1"/>
  <c r="AV232" i="26" s="1"/>
  <c r="BZ257" i="26"/>
  <c r="CA257" i="26" s="1"/>
  <c r="AY257" i="26" s="1"/>
  <c r="AZ257" i="26" s="1"/>
  <c r="CJ257" i="26"/>
  <c r="CK257" i="26" s="1"/>
  <c r="BI257" i="26" s="1"/>
  <c r="BJ257" i="26" s="1"/>
  <c r="BT257" i="26"/>
  <c r="BU257" i="26" s="1"/>
  <c r="AS257" i="26" s="1"/>
  <c r="AT257" i="26" s="1"/>
  <c r="CD259" i="26"/>
  <c r="CE259" i="26" s="1"/>
  <c r="BC259" i="26" s="1"/>
  <c r="BD259" i="26" s="1"/>
  <c r="BQ259" i="26"/>
  <c r="AO259" i="26" s="1"/>
  <c r="BZ259" i="26"/>
  <c r="CA259" i="26" s="1"/>
  <c r="AY259" i="26" s="1"/>
  <c r="AZ259" i="26" s="1"/>
  <c r="CJ259" i="26"/>
  <c r="CK259" i="26" s="1"/>
  <c r="BI259" i="26" s="1"/>
  <c r="BJ259" i="26" s="1"/>
  <c r="BQ261" i="26"/>
  <c r="AO261" i="26" s="1"/>
  <c r="BT261" i="26"/>
  <c r="BU261" i="26" s="1"/>
  <c r="AS261" i="26" s="1"/>
  <c r="AT261" i="26" s="1"/>
  <c r="BV278" i="26"/>
  <c r="BW278" i="26" s="1"/>
  <c r="AU278" i="26" s="1"/>
  <c r="AV278" i="26" s="1"/>
  <c r="CJ281" i="26"/>
  <c r="CK281" i="26" s="1"/>
  <c r="BI281" i="26" s="1"/>
  <c r="BJ281" i="26" s="1"/>
  <c r="CF281" i="26"/>
  <c r="CG281" i="26" s="1"/>
  <c r="BE281" i="26" s="1"/>
  <c r="BF281" i="26" s="1"/>
  <c r="CD281" i="26"/>
  <c r="CE281" i="26" s="1"/>
  <c r="BC281" i="26" s="1"/>
  <c r="BD281" i="26" s="1"/>
  <c r="BX281" i="26"/>
  <c r="BY281" i="26" s="1"/>
  <c r="AW281" i="26" s="1"/>
  <c r="AX281" i="26" s="1"/>
  <c r="CH281" i="26"/>
  <c r="CI281" i="26" s="1"/>
  <c r="BG281" i="26" s="1"/>
  <c r="BH281" i="26" s="1"/>
  <c r="BR281" i="26"/>
  <c r="BS281" i="26" s="1"/>
  <c r="AQ281" i="26" s="1"/>
  <c r="AR281" i="26" s="1"/>
  <c r="CL281" i="26"/>
  <c r="CM281" i="26" s="1"/>
  <c r="BK281" i="26" s="1"/>
  <c r="BL281" i="26" s="1"/>
  <c r="BV282" i="26"/>
  <c r="BW282" i="26" s="1"/>
  <c r="AU282" i="26" s="1"/>
  <c r="AV282" i="26" s="1"/>
  <c r="CD24" i="26"/>
  <c r="CE24" i="26" s="1"/>
  <c r="BC24" i="26" s="1"/>
  <c r="BD24" i="26" s="1"/>
  <c r="BZ62" i="26"/>
  <c r="CA62" i="26" s="1"/>
  <c r="AY62" i="26" s="1"/>
  <c r="AZ62" i="26" s="1"/>
  <c r="BZ72" i="26"/>
  <c r="CA72" i="26" s="1"/>
  <c r="AY72" i="26" s="1"/>
  <c r="AZ72" i="26" s="1"/>
  <c r="BZ89" i="26"/>
  <c r="CA89" i="26" s="1"/>
  <c r="AY89" i="26" s="1"/>
  <c r="AZ89" i="26" s="1"/>
  <c r="CF93" i="26"/>
  <c r="CG93" i="26" s="1"/>
  <c r="BE93" i="26" s="1"/>
  <c r="BF93" i="26" s="1"/>
  <c r="CD4" i="26"/>
  <c r="CE4" i="26" s="1"/>
  <c r="BC4" i="26" s="1"/>
  <c r="BD4" i="26" s="1"/>
  <c r="BQ5" i="26"/>
  <c r="AO5" i="26" s="1"/>
  <c r="AP5" i="26" s="1"/>
  <c r="CF8" i="26"/>
  <c r="CG8" i="26" s="1"/>
  <c r="BE8" i="26" s="1"/>
  <c r="BF8" i="26" s="1"/>
  <c r="BQ9" i="26"/>
  <c r="AO9" i="26" s="1"/>
  <c r="AP9" i="26" s="1"/>
  <c r="CD12" i="26"/>
  <c r="CE12" i="26" s="1"/>
  <c r="BC12" i="26" s="1"/>
  <c r="BD12" i="26" s="1"/>
  <c r="BQ13" i="26"/>
  <c r="AO13" i="26" s="1"/>
  <c r="AP13" i="26" s="1"/>
  <c r="BV16" i="26"/>
  <c r="BW16" i="26" s="1"/>
  <c r="AU16" i="26" s="1"/>
  <c r="AV16" i="26" s="1"/>
  <c r="CF24" i="26"/>
  <c r="CG24" i="26" s="1"/>
  <c r="BE24" i="26" s="1"/>
  <c r="BF24" i="26" s="1"/>
  <c r="BQ25" i="26"/>
  <c r="AO25" i="26" s="1"/>
  <c r="AP25" i="26" s="1"/>
  <c r="CF32" i="26"/>
  <c r="CG32" i="26" s="1"/>
  <c r="BE32" i="26" s="1"/>
  <c r="BF32" i="26" s="1"/>
  <c r="BQ33" i="26"/>
  <c r="AO33" i="26" s="1"/>
  <c r="AP33" i="26" s="1"/>
  <c r="CF40" i="26"/>
  <c r="CG40" i="26" s="1"/>
  <c r="BE40" i="26" s="1"/>
  <c r="BF40" i="26" s="1"/>
  <c r="BQ41" i="26"/>
  <c r="AO41" i="26" s="1"/>
  <c r="AP41" i="26" s="1"/>
  <c r="CF48" i="26"/>
  <c r="CG48" i="26" s="1"/>
  <c r="BE48" i="26" s="1"/>
  <c r="BF48" i="26" s="1"/>
  <c r="BQ49" i="26"/>
  <c r="AO49" i="26" s="1"/>
  <c r="AP49" i="26" s="1"/>
  <c r="CF56" i="26"/>
  <c r="CG56" i="26" s="1"/>
  <c r="BE56" i="26" s="1"/>
  <c r="BF56" i="26" s="1"/>
  <c r="BR57" i="26"/>
  <c r="BS57" i="26" s="1"/>
  <c r="AQ57" i="26" s="1"/>
  <c r="AR57" i="26" s="1"/>
  <c r="BR59" i="26"/>
  <c r="BS59" i="26" s="1"/>
  <c r="AQ59" i="26" s="1"/>
  <c r="AR59" i="26" s="1"/>
  <c r="BT60" i="26"/>
  <c r="BU60" i="26" s="1"/>
  <c r="AS60" i="26" s="1"/>
  <c r="AT60" i="26" s="1"/>
  <c r="BQ61" i="26"/>
  <c r="AO61" i="26" s="1"/>
  <c r="AP61" i="26" s="1"/>
  <c r="CF61" i="26"/>
  <c r="CG61" i="26" s="1"/>
  <c r="BE61" i="26" s="1"/>
  <c r="BF61" i="26" s="1"/>
  <c r="CB62" i="26"/>
  <c r="CC62" i="26" s="1"/>
  <c r="BA62" i="26" s="1"/>
  <c r="BB62" i="26" s="1"/>
  <c r="BR64" i="26"/>
  <c r="BS64" i="26" s="1"/>
  <c r="AQ64" i="26" s="1"/>
  <c r="AR64" i="26" s="1"/>
  <c r="BZ66" i="26"/>
  <c r="CA66" i="26" s="1"/>
  <c r="AY66" i="26" s="1"/>
  <c r="AZ66" i="26" s="1"/>
  <c r="CF67" i="26"/>
  <c r="CG67" i="26" s="1"/>
  <c r="BE67" i="26" s="1"/>
  <c r="BF67" i="26" s="1"/>
  <c r="BR68" i="26"/>
  <c r="BS68" i="26" s="1"/>
  <c r="AQ68" i="26" s="1"/>
  <c r="AR68" i="26" s="1"/>
  <c r="CH69" i="26"/>
  <c r="CI69" i="26" s="1"/>
  <c r="BG69" i="26" s="1"/>
  <c r="BH69" i="26" s="1"/>
  <c r="BV73" i="26"/>
  <c r="BW73" i="26" s="1"/>
  <c r="AU73" i="26" s="1"/>
  <c r="AV73" i="26" s="1"/>
  <c r="BX77" i="26"/>
  <c r="BY77" i="26" s="1"/>
  <c r="AW77" i="26" s="1"/>
  <c r="AX77" i="26" s="1"/>
  <c r="CJ78" i="26"/>
  <c r="CK78" i="26" s="1"/>
  <c r="BI78" i="26" s="1"/>
  <c r="BJ78" i="26" s="1"/>
  <c r="BT79" i="26"/>
  <c r="BU79" i="26" s="1"/>
  <c r="AS79" i="26" s="1"/>
  <c r="AT79" i="26" s="1"/>
  <c r="BR81" i="26"/>
  <c r="BS81" i="26" s="1"/>
  <c r="AQ81" i="26" s="1"/>
  <c r="AR81" i="26" s="1"/>
  <c r="BX85" i="26"/>
  <c r="BY85" i="26" s="1"/>
  <c r="AW85" i="26" s="1"/>
  <c r="AX85" i="26" s="1"/>
  <c r="CD88" i="26"/>
  <c r="CE88" i="26" s="1"/>
  <c r="BC88" i="26" s="1"/>
  <c r="BD88" i="26" s="1"/>
  <c r="CD89" i="26"/>
  <c r="CE89" i="26" s="1"/>
  <c r="BC89" i="26" s="1"/>
  <c r="BD89" i="26" s="1"/>
  <c r="BX91" i="26"/>
  <c r="BY91" i="26" s="1"/>
  <c r="AW91" i="26" s="1"/>
  <c r="AX91" i="26" s="1"/>
  <c r="CD92" i="26"/>
  <c r="CE92" i="26" s="1"/>
  <c r="BC92" i="26" s="1"/>
  <c r="BD92" i="26" s="1"/>
  <c r="BQ93" i="26"/>
  <c r="AO93" i="26" s="1"/>
  <c r="AP93" i="26" s="1"/>
  <c r="BT94" i="26"/>
  <c r="BU94" i="26" s="1"/>
  <c r="AS94" i="26" s="1"/>
  <c r="AT94" i="26" s="1"/>
  <c r="CB99" i="26"/>
  <c r="CC99" i="26" s="1"/>
  <c r="BA99" i="26" s="1"/>
  <c r="BB99" i="26" s="1"/>
  <c r="BR101" i="26"/>
  <c r="BS101" i="26" s="1"/>
  <c r="AQ101" i="26" s="1"/>
  <c r="AR101" i="26" s="1"/>
  <c r="CH101" i="26"/>
  <c r="CI101" i="26" s="1"/>
  <c r="BG101" i="26" s="1"/>
  <c r="BH101" i="26" s="1"/>
  <c r="CJ102" i="26"/>
  <c r="CK102" i="26" s="1"/>
  <c r="BI102" i="26" s="1"/>
  <c r="BJ102" i="26" s="1"/>
  <c r="BX103" i="26"/>
  <c r="BY103" i="26" s="1"/>
  <c r="AW103" i="26" s="1"/>
  <c r="AX103" i="26" s="1"/>
  <c r="CD104" i="26"/>
  <c r="CE104" i="26" s="1"/>
  <c r="BC104" i="26" s="1"/>
  <c r="BD104" i="26" s="1"/>
  <c r="CD105" i="26"/>
  <c r="CE105" i="26" s="1"/>
  <c r="BC105" i="26" s="1"/>
  <c r="BD105" i="26" s="1"/>
  <c r="BX107" i="26"/>
  <c r="BY107" i="26" s="1"/>
  <c r="AW107" i="26" s="1"/>
  <c r="AX107" i="26" s="1"/>
  <c r="BV108" i="26"/>
  <c r="BW108" i="26" s="1"/>
  <c r="AU108" i="26" s="1"/>
  <c r="AV108" i="26" s="1"/>
  <c r="BQ109" i="26"/>
  <c r="AO109" i="26" s="1"/>
  <c r="AP109" i="26" s="1"/>
  <c r="BZ112" i="26"/>
  <c r="CA112" i="26" s="1"/>
  <c r="AY112" i="26" s="1"/>
  <c r="AZ112" i="26" s="1"/>
  <c r="CD113" i="26"/>
  <c r="CE113" i="26" s="1"/>
  <c r="BC113" i="26" s="1"/>
  <c r="BD113" i="26" s="1"/>
  <c r="CF115" i="26"/>
  <c r="CG115" i="26" s="1"/>
  <c r="BE115" i="26" s="1"/>
  <c r="BF115" i="26" s="1"/>
  <c r="BV116" i="26"/>
  <c r="BW116" i="26" s="1"/>
  <c r="AU116" i="26" s="1"/>
  <c r="AV116" i="26" s="1"/>
  <c r="BR117" i="26"/>
  <c r="BS117" i="26" s="1"/>
  <c r="AQ117" i="26" s="1"/>
  <c r="AR117" i="26" s="1"/>
  <c r="CH117" i="26"/>
  <c r="CI117" i="26" s="1"/>
  <c r="BG117" i="26" s="1"/>
  <c r="BH117" i="26" s="1"/>
  <c r="BT118" i="26"/>
  <c r="BU118" i="26" s="1"/>
  <c r="AS118" i="26" s="1"/>
  <c r="AT118" i="26" s="1"/>
  <c r="CF122" i="26"/>
  <c r="CG122" i="26" s="1"/>
  <c r="BE122" i="26" s="1"/>
  <c r="BF122" i="26" s="1"/>
  <c r="CF125" i="26"/>
  <c r="CG125" i="26" s="1"/>
  <c r="BE125" i="26" s="1"/>
  <c r="BF125" i="26" s="1"/>
  <c r="BR129" i="26"/>
  <c r="BS129" i="26" s="1"/>
  <c r="AQ129" i="26" s="1"/>
  <c r="AR129" i="26" s="1"/>
  <c r="BZ134" i="26"/>
  <c r="CA134" i="26" s="1"/>
  <c r="AY134" i="26" s="1"/>
  <c r="AZ134" i="26" s="1"/>
  <c r="BV138" i="26"/>
  <c r="BW138" i="26" s="1"/>
  <c r="AU138" i="26" s="1"/>
  <c r="AV138" i="26" s="1"/>
  <c r="BQ142" i="26"/>
  <c r="AO142" i="26" s="1"/>
  <c r="AP142" i="26" s="1"/>
  <c r="BX143" i="26"/>
  <c r="BY143" i="26" s="1"/>
  <c r="AW143" i="26" s="1"/>
  <c r="AX143" i="26" s="1"/>
  <c r="BQ145" i="26"/>
  <c r="AO145" i="26" s="1"/>
  <c r="AP145" i="26" s="1"/>
  <c r="CB151" i="26"/>
  <c r="CC151" i="26" s="1"/>
  <c r="BA151" i="26" s="1"/>
  <c r="BB151" i="26" s="1"/>
  <c r="BX151" i="26"/>
  <c r="BY151" i="26" s="1"/>
  <c r="AW151" i="26" s="1"/>
  <c r="AX151" i="26" s="1"/>
  <c r="BX154" i="26"/>
  <c r="BY154" i="26" s="1"/>
  <c r="AW154" i="26" s="1"/>
  <c r="AX154" i="26" s="1"/>
  <c r="BR160" i="26"/>
  <c r="BS160" i="26" s="1"/>
  <c r="AQ160" i="26" s="1"/>
  <c r="AR160" i="26" s="1"/>
  <c r="CF162" i="26"/>
  <c r="CG162" i="26" s="1"/>
  <c r="BE162" i="26" s="1"/>
  <c r="BF162" i="26" s="1"/>
  <c r="CL162" i="26"/>
  <c r="CM162" i="26" s="1"/>
  <c r="BK162" i="26" s="1"/>
  <c r="BL162" i="26" s="1"/>
  <c r="BT162" i="26"/>
  <c r="BU162" i="26" s="1"/>
  <c r="AS162" i="26" s="1"/>
  <c r="AT162" i="26" s="1"/>
  <c r="BV162" i="26"/>
  <c r="BW162" i="26" s="1"/>
  <c r="AU162" i="26" s="1"/>
  <c r="AV162" i="26" s="1"/>
  <c r="CL166" i="26"/>
  <c r="CM166" i="26" s="1"/>
  <c r="BK166" i="26" s="1"/>
  <c r="BL166" i="26" s="1"/>
  <c r="BR168" i="26"/>
  <c r="BS168" i="26" s="1"/>
  <c r="AQ168" i="26" s="1"/>
  <c r="AR168" i="26" s="1"/>
  <c r="BZ173" i="26"/>
  <c r="CA173" i="26" s="1"/>
  <c r="AY173" i="26" s="1"/>
  <c r="AZ173" i="26" s="1"/>
  <c r="CB174" i="26"/>
  <c r="CC174" i="26" s="1"/>
  <c r="BA174" i="26" s="1"/>
  <c r="BB174" i="26" s="1"/>
  <c r="CH177" i="26"/>
  <c r="CI177" i="26" s="1"/>
  <c r="BG177" i="26" s="1"/>
  <c r="BH177" i="26" s="1"/>
  <c r="CJ180" i="26"/>
  <c r="CK180" i="26" s="1"/>
  <c r="BI180" i="26" s="1"/>
  <c r="BJ180" i="26" s="1"/>
  <c r="BZ180" i="26"/>
  <c r="CA180" i="26" s="1"/>
  <c r="AY180" i="26" s="1"/>
  <c r="AZ180" i="26" s="1"/>
  <c r="CH180" i="26"/>
  <c r="CI180" i="26" s="1"/>
  <c r="BG180" i="26" s="1"/>
  <c r="BH180" i="26" s="1"/>
  <c r="BR180" i="26"/>
  <c r="BS180" i="26" s="1"/>
  <c r="AQ180" i="26" s="1"/>
  <c r="AR180" i="26" s="1"/>
  <c r="BX180" i="26"/>
  <c r="BY180" i="26" s="1"/>
  <c r="AW180" i="26" s="1"/>
  <c r="AX180" i="26" s="1"/>
  <c r="CF186" i="26"/>
  <c r="CG186" i="26" s="1"/>
  <c r="BE186" i="26" s="1"/>
  <c r="BF186" i="26" s="1"/>
  <c r="BX186" i="26"/>
  <c r="BY186" i="26" s="1"/>
  <c r="AW186" i="26" s="1"/>
  <c r="AX186" i="26" s="1"/>
  <c r="AP187" i="26"/>
  <c r="CD188" i="26"/>
  <c r="CE188" i="26" s="1"/>
  <c r="BC188" i="26" s="1"/>
  <c r="BD188" i="26" s="1"/>
  <c r="CL190" i="26"/>
  <c r="CM190" i="26" s="1"/>
  <c r="BK190" i="26" s="1"/>
  <c r="BL190" i="26" s="1"/>
  <c r="BQ191" i="26"/>
  <c r="AO191" i="26" s="1"/>
  <c r="AP195" i="26"/>
  <c r="CF198" i="26"/>
  <c r="CG198" i="26" s="1"/>
  <c r="BE198" i="26" s="1"/>
  <c r="BF198" i="26" s="1"/>
  <c r="CD205" i="26"/>
  <c r="CE205" i="26" s="1"/>
  <c r="BC205" i="26" s="1"/>
  <c r="BD205" i="26" s="1"/>
  <c r="CD225" i="26"/>
  <c r="CE225" i="26" s="1"/>
  <c r="BC225" i="26" s="1"/>
  <c r="BD225" i="26" s="1"/>
  <c r="BZ233" i="26"/>
  <c r="CA233" i="26" s="1"/>
  <c r="AY233" i="26" s="1"/>
  <c r="AZ233" i="26" s="1"/>
  <c r="BV241" i="26"/>
  <c r="BW241" i="26" s="1"/>
  <c r="AU241" i="26" s="1"/>
  <c r="AV241" i="26" s="1"/>
  <c r="CL241" i="26"/>
  <c r="CM241" i="26" s="1"/>
  <c r="BK241" i="26" s="1"/>
  <c r="BL241" i="26" s="1"/>
  <c r="BZ245" i="26"/>
  <c r="CA245" i="26" s="1"/>
  <c r="AY245" i="26" s="1"/>
  <c r="AZ245" i="26" s="1"/>
  <c r="CF254" i="26"/>
  <c r="CG254" i="26" s="1"/>
  <c r="BE254" i="26" s="1"/>
  <c r="BF254" i="26" s="1"/>
  <c r="CB256" i="26"/>
  <c r="CC256" i="26" s="1"/>
  <c r="BA256" i="26" s="1"/>
  <c r="BB256" i="26" s="1"/>
  <c r="BV256" i="26"/>
  <c r="BW256" i="26" s="1"/>
  <c r="AU256" i="26" s="1"/>
  <c r="AV256" i="26" s="1"/>
  <c r="CD258" i="26"/>
  <c r="CE258" i="26" s="1"/>
  <c r="BC258" i="26" s="1"/>
  <c r="BD258" i="26" s="1"/>
  <c r="CJ258" i="26"/>
  <c r="CK258" i="26" s="1"/>
  <c r="BI258" i="26" s="1"/>
  <c r="BJ258" i="26" s="1"/>
  <c r="CL259" i="26"/>
  <c r="CM259" i="26" s="1"/>
  <c r="BK259" i="26" s="1"/>
  <c r="BL259" i="26" s="1"/>
  <c r="BZ263" i="26"/>
  <c r="CA263" i="26" s="1"/>
  <c r="AY263" i="26" s="1"/>
  <c r="AZ263" i="26" s="1"/>
  <c r="CH263" i="26"/>
  <c r="CI263" i="26" s="1"/>
  <c r="BG263" i="26" s="1"/>
  <c r="BH263" i="26" s="1"/>
  <c r="CJ272" i="26"/>
  <c r="CK272" i="26" s="1"/>
  <c r="BI272" i="26" s="1"/>
  <c r="BJ272" i="26" s="1"/>
  <c r="CF272" i="26"/>
  <c r="CG272" i="26" s="1"/>
  <c r="BE272" i="26" s="1"/>
  <c r="BF272" i="26" s="1"/>
  <c r="CH32" i="26"/>
  <c r="CI32" i="26" s="1"/>
  <c r="BG32" i="26" s="1"/>
  <c r="BH32" i="26" s="1"/>
  <c r="CH48" i="26"/>
  <c r="CI48" i="26" s="1"/>
  <c r="BG48" i="26" s="1"/>
  <c r="BH48" i="26" s="1"/>
  <c r="CD62" i="26"/>
  <c r="CE62" i="26" s="1"/>
  <c r="BC62" i="26" s="1"/>
  <c r="BD62" i="26" s="1"/>
  <c r="CD72" i="26"/>
  <c r="CE72" i="26" s="1"/>
  <c r="BC72" i="26" s="1"/>
  <c r="BD72" i="26" s="1"/>
  <c r="BZ73" i="26"/>
  <c r="CA73" i="26" s="1"/>
  <c r="AY73" i="26" s="1"/>
  <c r="AZ73" i="26" s="1"/>
  <c r="CH89" i="26"/>
  <c r="CI89" i="26" s="1"/>
  <c r="BG89" i="26" s="1"/>
  <c r="BH89" i="26" s="1"/>
  <c r="CB91" i="26"/>
  <c r="CC91" i="26" s="1"/>
  <c r="BA91" i="26" s="1"/>
  <c r="BB91" i="26" s="1"/>
  <c r="BR93" i="26"/>
  <c r="BS93" i="26" s="1"/>
  <c r="AQ93" i="26" s="1"/>
  <c r="AR93" i="26" s="1"/>
  <c r="CH93" i="26"/>
  <c r="CI93" i="26" s="1"/>
  <c r="BG93" i="26" s="1"/>
  <c r="BH93" i="26" s="1"/>
  <c r="CF99" i="26"/>
  <c r="CG99" i="26" s="1"/>
  <c r="BE99" i="26" s="1"/>
  <c r="BF99" i="26" s="1"/>
  <c r="CH105" i="26"/>
  <c r="CI105" i="26" s="1"/>
  <c r="BG105" i="26" s="1"/>
  <c r="BH105" i="26" s="1"/>
  <c r="CD112" i="26"/>
  <c r="CE112" i="26" s="1"/>
  <c r="BC112" i="26" s="1"/>
  <c r="BD112" i="26" s="1"/>
  <c r="CH113" i="26"/>
  <c r="CI113" i="26" s="1"/>
  <c r="BG113" i="26" s="1"/>
  <c r="BH113" i="26" s="1"/>
  <c r="CF124" i="26"/>
  <c r="CG124" i="26" s="1"/>
  <c r="BE124" i="26" s="1"/>
  <c r="BF124" i="26" s="1"/>
  <c r="CD124" i="26"/>
  <c r="CE124" i="26" s="1"/>
  <c r="BC124" i="26" s="1"/>
  <c r="BD124" i="26" s="1"/>
  <c r="CH124" i="26"/>
  <c r="CI124" i="26" s="1"/>
  <c r="BG124" i="26" s="1"/>
  <c r="BH124" i="26" s="1"/>
  <c r="CJ133" i="26"/>
  <c r="CK133" i="26" s="1"/>
  <c r="BI133" i="26" s="1"/>
  <c r="BJ133" i="26" s="1"/>
  <c r="BQ133" i="26"/>
  <c r="AO133" i="26" s="1"/>
  <c r="AP133" i="26" s="1"/>
  <c r="BZ133" i="26"/>
  <c r="CA133" i="26" s="1"/>
  <c r="AY133" i="26" s="1"/>
  <c r="AZ133" i="26" s="1"/>
  <c r="CF137" i="26"/>
  <c r="CG137" i="26" s="1"/>
  <c r="BE137" i="26" s="1"/>
  <c r="BF137" i="26" s="1"/>
  <c r="CD137" i="26"/>
  <c r="CE137" i="26" s="1"/>
  <c r="BC137" i="26" s="1"/>
  <c r="BD137" i="26" s="1"/>
  <c r="BR137" i="26"/>
  <c r="BS137" i="26" s="1"/>
  <c r="AQ137" i="26" s="1"/>
  <c r="AR137" i="26" s="1"/>
  <c r="CF146" i="26"/>
  <c r="CG146" i="26" s="1"/>
  <c r="BE146" i="26" s="1"/>
  <c r="BF146" i="26" s="1"/>
  <c r="CH146" i="26"/>
  <c r="CI146" i="26" s="1"/>
  <c r="BG146" i="26" s="1"/>
  <c r="BH146" i="26" s="1"/>
  <c r="BQ146" i="26"/>
  <c r="AO146" i="26" s="1"/>
  <c r="AP146" i="26" s="1"/>
  <c r="BX146" i="26"/>
  <c r="BY146" i="26" s="1"/>
  <c r="AW146" i="26" s="1"/>
  <c r="AX146" i="26" s="1"/>
  <c r="BV146" i="26"/>
  <c r="BW146" i="26" s="1"/>
  <c r="AU146" i="26" s="1"/>
  <c r="AV146" i="26" s="1"/>
  <c r="CF150" i="26"/>
  <c r="CG150" i="26" s="1"/>
  <c r="BE150" i="26" s="1"/>
  <c r="BF150" i="26" s="1"/>
  <c r="CB150" i="26"/>
  <c r="CC150" i="26" s="1"/>
  <c r="BA150" i="26" s="1"/>
  <c r="BB150" i="26" s="1"/>
  <c r="CL150" i="26"/>
  <c r="CM150" i="26" s="1"/>
  <c r="BK150" i="26" s="1"/>
  <c r="BL150" i="26" s="1"/>
  <c r="BT150" i="26"/>
  <c r="BU150" i="26" s="1"/>
  <c r="AS150" i="26" s="1"/>
  <c r="AT150" i="26" s="1"/>
  <c r="BV150" i="26"/>
  <c r="BW150" i="26" s="1"/>
  <c r="AU150" i="26" s="1"/>
  <c r="AV150" i="26" s="1"/>
  <c r="CB154" i="26"/>
  <c r="CC154" i="26" s="1"/>
  <c r="BA154" i="26" s="1"/>
  <c r="BB154" i="26" s="1"/>
  <c r="CD173" i="26"/>
  <c r="CE173" i="26" s="1"/>
  <c r="BC173" i="26" s="1"/>
  <c r="BD173" i="26" s="1"/>
  <c r="CH174" i="26"/>
  <c r="CI174" i="26" s="1"/>
  <c r="BG174" i="26" s="1"/>
  <c r="BH174" i="26" s="1"/>
  <c r="CH188" i="26"/>
  <c r="CI188" i="26" s="1"/>
  <c r="BG188" i="26" s="1"/>
  <c r="BH188" i="26" s="1"/>
  <c r="CJ197" i="26"/>
  <c r="CK197" i="26" s="1"/>
  <c r="BI197" i="26" s="1"/>
  <c r="BJ197" i="26" s="1"/>
  <c r="BZ197" i="26"/>
  <c r="CA197" i="26" s="1"/>
  <c r="AY197" i="26" s="1"/>
  <c r="AZ197" i="26" s="1"/>
  <c r="CH197" i="26"/>
  <c r="CI197" i="26" s="1"/>
  <c r="BG197" i="26" s="1"/>
  <c r="BH197" i="26" s="1"/>
  <c r="BR197" i="26"/>
  <c r="BS197" i="26" s="1"/>
  <c r="AQ197" i="26" s="1"/>
  <c r="AR197" i="26" s="1"/>
  <c r="BV197" i="26"/>
  <c r="BW197" i="26" s="1"/>
  <c r="AU197" i="26" s="1"/>
  <c r="AV197" i="26" s="1"/>
  <c r="CJ204" i="26"/>
  <c r="CK204" i="26" s="1"/>
  <c r="BI204" i="26" s="1"/>
  <c r="BJ204" i="26" s="1"/>
  <c r="BR204" i="26"/>
  <c r="BS204" i="26" s="1"/>
  <c r="AQ204" i="26" s="1"/>
  <c r="AR204" i="26" s="1"/>
  <c r="CD204" i="26"/>
  <c r="CE204" i="26" s="1"/>
  <c r="BC204" i="26" s="1"/>
  <c r="BD204" i="26" s="1"/>
  <c r="CF204" i="26"/>
  <c r="CG204" i="26" s="1"/>
  <c r="BE204" i="26" s="1"/>
  <c r="BF204" i="26" s="1"/>
  <c r="CH205" i="26"/>
  <c r="CI205" i="26" s="1"/>
  <c r="BG205" i="26" s="1"/>
  <c r="BH205" i="26" s="1"/>
  <c r="CB206" i="26"/>
  <c r="CC206" i="26" s="1"/>
  <c r="BA206" i="26" s="1"/>
  <c r="BB206" i="26" s="1"/>
  <c r="BZ209" i="26"/>
  <c r="CA209" i="26" s="1"/>
  <c r="AY209" i="26" s="1"/>
  <c r="AZ209" i="26" s="1"/>
  <c r="CJ212" i="26"/>
  <c r="CK212" i="26" s="1"/>
  <c r="BI212" i="26" s="1"/>
  <c r="BJ212" i="26" s="1"/>
  <c r="BZ212" i="26"/>
  <c r="CA212" i="26" s="1"/>
  <c r="AY212" i="26" s="1"/>
  <c r="AZ212" i="26" s="1"/>
  <c r="CL212" i="26"/>
  <c r="CM212" i="26" s="1"/>
  <c r="BK212" i="26" s="1"/>
  <c r="BL212" i="26" s="1"/>
  <c r="CF212" i="26"/>
  <c r="CG212" i="26" s="1"/>
  <c r="BE212" i="26" s="1"/>
  <c r="BF212" i="26" s="1"/>
  <c r="CD221" i="26"/>
  <c r="CE221" i="26" s="1"/>
  <c r="BC221" i="26" s="1"/>
  <c r="BD221" i="26" s="1"/>
  <c r="BQ223" i="26"/>
  <c r="AO223" i="26" s="1"/>
  <c r="AP223" i="26" s="1"/>
  <c r="CJ228" i="26"/>
  <c r="CK228" i="26" s="1"/>
  <c r="BI228" i="26" s="1"/>
  <c r="BJ228" i="26" s="1"/>
  <c r="BV228" i="26"/>
  <c r="BW228" i="26" s="1"/>
  <c r="AU228" i="26" s="1"/>
  <c r="AV228" i="26" s="1"/>
  <c r="CF228" i="26"/>
  <c r="CG228" i="26" s="1"/>
  <c r="BE228" i="26" s="1"/>
  <c r="BF228" i="26" s="1"/>
  <c r="CH228" i="26"/>
  <c r="CI228" i="26" s="1"/>
  <c r="BG228" i="26" s="1"/>
  <c r="BH228" i="26" s="1"/>
  <c r="CF240" i="26"/>
  <c r="CG240" i="26" s="1"/>
  <c r="BE240" i="26" s="1"/>
  <c r="BF240" i="26" s="1"/>
  <c r="BV240" i="26"/>
  <c r="BW240" i="26" s="1"/>
  <c r="AU240" i="26" s="1"/>
  <c r="AV240" i="26" s="1"/>
  <c r="CL240" i="26"/>
  <c r="CM240" i="26" s="1"/>
  <c r="BK240" i="26" s="1"/>
  <c r="BL240" i="26" s="1"/>
  <c r="BR244" i="26"/>
  <c r="BS244" i="26" s="1"/>
  <c r="AQ244" i="26" s="1"/>
  <c r="AR244" i="26" s="1"/>
  <c r="CJ278" i="26"/>
  <c r="CK278" i="26" s="1"/>
  <c r="BI278" i="26" s="1"/>
  <c r="BJ278" i="26" s="1"/>
  <c r="CF278" i="26"/>
  <c r="CG278" i="26" s="1"/>
  <c r="BE278" i="26" s="1"/>
  <c r="BF278" i="26" s="1"/>
  <c r="CD278" i="26"/>
  <c r="CE278" i="26" s="1"/>
  <c r="BC278" i="26" s="1"/>
  <c r="BD278" i="26" s="1"/>
  <c r="CH278" i="26"/>
  <c r="CI278" i="26" s="1"/>
  <c r="BG278" i="26" s="1"/>
  <c r="BH278" i="26" s="1"/>
  <c r="BR278" i="26"/>
  <c r="BS278" i="26" s="1"/>
  <c r="AQ278" i="26" s="1"/>
  <c r="AR278" i="26" s="1"/>
  <c r="BQ278" i="26"/>
  <c r="AO278" i="26" s="1"/>
  <c r="BZ278" i="26"/>
  <c r="CA278" i="26" s="1"/>
  <c r="AY278" i="26" s="1"/>
  <c r="AZ278" i="26" s="1"/>
  <c r="BX7" i="26"/>
  <c r="BY7" i="26" s="1"/>
  <c r="AW7" i="26" s="1"/>
  <c r="AX7" i="26" s="1"/>
  <c r="CL8" i="26"/>
  <c r="CM8" i="26" s="1"/>
  <c r="BK8" i="26" s="1"/>
  <c r="BL8" i="26" s="1"/>
  <c r="CL12" i="26"/>
  <c r="CM12" i="26" s="1"/>
  <c r="BK12" i="26" s="1"/>
  <c r="BL12" i="26" s="1"/>
  <c r="BV20" i="26"/>
  <c r="BW20" i="26" s="1"/>
  <c r="AU20" i="26" s="1"/>
  <c r="AV20" i="26" s="1"/>
  <c r="CL24" i="26"/>
  <c r="CM24" i="26" s="1"/>
  <c r="BK24" i="26" s="1"/>
  <c r="BL24" i="26" s="1"/>
  <c r="BV28" i="26"/>
  <c r="BW28" i="26" s="1"/>
  <c r="AU28" i="26" s="1"/>
  <c r="AV28" i="26" s="1"/>
  <c r="CL32" i="26"/>
  <c r="CM32" i="26" s="1"/>
  <c r="BK32" i="26" s="1"/>
  <c r="BL32" i="26" s="1"/>
  <c r="BV36" i="26"/>
  <c r="BW36" i="26" s="1"/>
  <c r="AU36" i="26" s="1"/>
  <c r="AV36" i="26" s="1"/>
  <c r="CL40" i="26"/>
  <c r="CM40" i="26" s="1"/>
  <c r="BK40" i="26" s="1"/>
  <c r="BL40" i="26" s="1"/>
  <c r="BV44" i="26"/>
  <c r="BW44" i="26" s="1"/>
  <c r="AU44" i="26" s="1"/>
  <c r="AV44" i="26" s="1"/>
  <c r="CL48" i="26"/>
  <c r="CM48" i="26" s="1"/>
  <c r="BK48" i="26" s="1"/>
  <c r="BL48" i="26" s="1"/>
  <c r="BV52" i="26"/>
  <c r="BW52" i="26" s="1"/>
  <c r="AU52" i="26" s="1"/>
  <c r="AV52" i="26" s="1"/>
  <c r="CJ56" i="26"/>
  <c r="CK56" i="26" s="1"/>
  <c r="BI56" i="26" s="1"/>
  <c r="BJ56" i="26" s="1"/>
  <c r="BX59" i="26"/>
  <c r="BY59" i="26" s="1"/>
  <c r="AW59" i="26" s="1"/>
  <c r="AX59" i="26" s="1"/>
  <c r="BX60" i="26"/>
  <c r="BY60" i="26" s="1"/>
  <c r="AW60" i="26" s="1"/>
  <c r="AX60" i="26" s="1"/>
  <c r="CH61" i="26"/>
  <c r="CI61" i="26" s="1"/>
  <c r="BG61" i="26" s="1"/>
  <c r="BH61" i="26" s="1"/>
  <c r="BT63" i="26"/>
  <c r="BU63" i="26" s="1"/>
  <c r="AS63" i="26" s="1"/>
  <c r="AT63" i="26" s="1"/>
  <c r="CL63" i="26"/>
  <c r="CM63" i="26" s="1"/>
  <c r="BK63" i="26" s="1"/>
  <c r="BL63" i="26" s="1"/>
  <c r="CL66" i="26"/>
  <c r="CM66" i="26" s="1"/>
  <c r="BK66" i="26" s="1"/>
  <c r="BL66" i="26" s="1"/>
  <c r="CL69" i="26"/>
  <c r="CM69" i="26" s="1"/>
  <c r="BK69" i="26" s="1"/>
  <c r="BL69" i="26" s="1"/>
  <c r="CD73" i="26"/>
  <c r="CE73" i="26" s="1"/>
  <c r="BC73" i="26" s="1"/>
  <c r="BD73" i="26" s="1"/>
  <c r="BZ80" i="26"/>
  <c r="CA80" i="26" s="1"/>
  <c r="AY80" i="26" s="1"/>
  <c r="AZ80" i="26" s="1"/>
  <c r="BZ81" i="26"/>
  <c r="CA81" i="26" s="1"/>
  <c r="AY81" i="26" s="1"/>
  <c r="AZ81" i="26" s="1"/>
  <c r="BR88" i="26"/>
  <c r="BS88" i="26" s="1"/>
  <c r="AQ88" i="26" s="1"/>
  <c r="AR88" i="26" s="1"/>
  <c r="CH88" i="26"/>
  <c r="CI88" i="26" s="1"/>
  <c r="BG88" i="26" s="1"/>
  <c r="BH88" i="26" s="1"/>
  <c r="CL89" i="26"/>
  <c r="CM89" i="26" s="1"/>
  <c r="BK89" i="26" s="1"/>
  <c r="BL89" i="26" s="1"/>
  <c r="CF91" i="26"/>
  <c r="CG91" i="26" s="1"/>
  <c r="BE91" i="26" s="1"/>
  <c r="BF91" i="26" s="1"/>
  <c r="BR92" i="26"/>
  <c r="BS92" i="26" s="1"/>
  <c r="AQ92" i="26" s="1"/>
  <c r="AR92" i="26" s="1"/>
  <c r="CH92" i="26"/>
  <c r="CI92" i="26" s="1"/>
  <c r="BG92" i="26" s="1"/>
  <c r="BH92" i="26" s="1"/>
  <c r="BV93" i="26"/>
  <c r="BW93" i="26" s="1"/>
  <c r="AU93" i="26" s="1"/>
  <c r="AV93" i="26" s="1"/>
  <c r="CL93" i="26"/>
  <c r="CM93" i="26" s="1"/>
  <c r="BK93" i="26" s="1"/>
  <c r="BL93" i="26" s="1"/>
  <c r="BT95" i="26"/>
  <c r="BU95" i="26" s="1"/>
  <c r="AS95" i="26" s="1"/>
  <c r="AT95" i="26" s="1"/>
  <c r="BR104" i="26"/>
  <c r="BS104" i="26" s="1"/>
  <c r="AQ104" i="26" s="1"/>
  <c r="AR104" i="26" s="1"/>
  <c r="CH104" i="26"/>
  <c r="CI104" i="26" s="1"/>
  <c r="BG104" i="26" s="1"/>
  <c r="BH104" i="26" s="1"/>
  <c r="CL105" i="26"/>
  <c r="CM105" i="26" s="1"/>
  <c r="BK105" i="26" s="1"/>
  <c r="BL105" i="26" s="1"/>
  <c r="CL113" i="26"/>
  <c r="CM113" i="26" s="1"/>
  <c r="BK113" i="26" s="1"/>
  <c r="BL113" i="26" s="1"/>
  <c r="CJ120" i="26"/>
  <c r="CK120" i="26" s="1"/>
  <c r="BI120" i="26" s="1"/>
  <c r="BJ120" i="26" s="1"/>
  <c r="BV120" i="26"/>
  <c r="BW120" i="26" s="1"/>
  <c r="AU120" i="26" s="1"/>
  <c r="AV120" i="26" s="1"/>
  <c r="CH120" i="26"/>
  <c r="CI120" i="26" s="1"/>
  <c r="BG120" i="26" s="1"/>
  <c r="BH120" i="26" s="1"/>
  <c r="CL125" i="26"/>
  <c r="CM125" i="26" s="1"/>
  <c r="BK125" i="26" s="1"/>
  <c r="BL125" i="26" s="1"/>
  <c r="CF130" i="26"/>
  <c r="CG130" i="26" s="1"/>
  <c r="BE130" i="26" s="1"/>
  <c r="BF130" i="26" s="1"/>
  <c r="CD133" i="26"/>
  <c r="CE133" i="26" s="1"/>
  <c r="BC133" i="26" s="1"/>
  <c r="BD133" i="26" s="1"/>
  <c r="CD134" i="26"/>
  <c r="CE134" i="26" s="1"/>
  <c r="BC134" i="26" s="1"/>
  <c r="BD134" i="26" s="1"/>
  <c r="CL140" i="26"/>
  <c r="CM140" i="26" s="1"/>
  <c r="BK140" i="26" s="1"/>
  <c r="BL140" i="26" s="1"/>
  <c r="CF142" i="26"/>
  <c r="CG142" i="26" s="1"/>
  <c r="BE142" i="26" s="1"/>
  <c r="BF142" i="26" s="1"/>
  <c r="CD142" i="26"/>
  <c r="CE142" i="26" s="1"/>
  <c r="BC142" i="26" s="1"/>
  <c r="BD142" i="26" s="1"/>
  <c r="BV142" i="26"/>
  <c r="BW142" i="26" s="1"/>
  <c r="AU142" i="26" s="1"/>
  <c r="AV142" i="26" s="1"/>
  <c r="BT142" i="26"/>
  <c r="BU142" i="26" s="1"/>
  <c r="AS142" i="26" s="1"/>
  <c r="AT142" i="26" s="1"/>
  <c r="CB146" i="26"/>
  <c r="CC146" i="26" s="1"/>
  <c r="BA146" i="26" s="1"/>
  <c r="BB146" i="26" s="1"/>
  <c r="BX150" i="26"/>
  <c r="BY150" i="26" s="1"/>
  <c r="AW150" i="26" s="1"/>
  <c r="AX150" i="26" s="1"/>
  <c r="CF153" i="26"/>
  <c r="CG153" i="26" s="1"/>
  <c r="BE153" i="26" s="1"/>
  <c r="BF153" i="26" s="1"/>
  <c r="BR153" i="26"/>
  <c r="BS153" i="26" s="1"/>
  <c r="AQ153" i="26" s="1"/>
  <c r="AR153" i="26" s="1"/>
  <c r="CD153" i="26"/>
  <c r="CE153" i="26" s="1"/>
  <c r="BC153" i="26" s="1"/>
  <c r="BD153" i="26" s="1"/>
  <c r="BQ157" i="26"/>
  <c r="AO157" i="26" s="1"/>
  <c r="AP157" i="26" s="1"/>
  <c r="CL164" i="26"/>
  <c r="CM164" i="26" s="1"/>
  <c r="BK164" i="26" s="1"/>
  <c r="BL164" i="26" s="1"/>
  <c r="CB171" i="26"/>
  <c r="CC171" i="26" s="1"/>
  <c r="BA171" i="26" s="1"/>
  <c r="BB171" i="26" s="1"/>
  <c r="BX171" i="26"/>
  <c r="BY171" i="26" s="1"/>
  <c r="AW171" i="26" s="1"/>
  <c r="AX171" i="26" s="1"/>
  <c r="CH173" i="26"/>
  <c r="CI173" i="26" s="1"/>
  <c r="BG173" i="26" s="1"/>
  <c r="BH173" i="26" s="1"/>
  <c r="CJ174" i="26"/>
  <c r="CK174" i="26" s="1"/>
  <c r="BI174" i="26" s="1"/>
  <c r="BJ174" i="26" s="1"/>
  <c r="BT175" i="26"/>
  <c r="BU175" i="26" s="1"/>
  <c r="AS175" i="26" s="1"/>
  <c r="AT175" i="26" s="1"/>
  <c r="BV176" i="26"/>
  <c r="BW176" i="26" s="1"/>
  <c r="AU176" i="26" s="1"/>
  <c r="AV176" i="26" s="1"/>
  <c r="CJ183" i="26"/>
  <c r="CK183" i="26" s="1"/>
  <c r="BI183" i="26" s="1"/>
  <c r="BJ183" i="26" s="1"/>
  <c r="BQ183" i="26"/>
  <c r="AO183" i="26" s="1"/>
  <c r="CL188" i="26"/>
  <c r="CM188" i="26" s="1"/>
  <c r="BK188" i="26" s="1"/>
  <c r="BL188" i="26" s="1"/>
  <c r="CF191" i="26"/>
  <c r="CG191" i="26" s="1"/>
  <c r="BE191" i="26" s="1"/>
  <c r="BF191" i="26" s="1"/>
  <c r="CF193" i="26"/>
  <c r="CG193" i="26" s="1"/>
  <c r="BE193" i="26" s="1"/>
  <c r="BF193" i="26" s="1"/>
  <c r="BQ193" i="26"/>
  <c r="AO193" i="26" s="1"/>
  <c r="BZ194" i="26"/>
  <c r="CA194" i="26" s="1"/>
  <c r="AY194" i="26" s="1"/>
  <c r="AZ194" i="26" s="1"/>
  <c r="BV196" i="26"/>
  <c r="BW196" i="26" s="1"/>
  <c r="AU196" i="26" s="1"/>
  <c r="AV196" i="26" s="1"/>
  <c r="CJ199" i="26"/>
  <c r="CK199" i="26" s="1"/>
  <c r="BI199" i="26" s="1"/>
  <c r="BJ199" i="26" s="1"/>
  <c r="BQ199" i="26"/>
  <c r="AO199" i="26" s="1"/>
  <c r="CF200" i="26"/>
  <c r="CG200" i="26" s="1"/>
  <c r="BE200" i="26" s="1"/>
  <c r="BF200" i="26" s="1"/>
  <c r="BZ200" i="26"/>
  <c r="CA200" i="26" s="1"/>
  <c r="AY200" i="26" s="1"/>
  <c r="AZ200" i="26" s="1"/>
  <c r="CL200" i="26"/>
  <c r="CM200" i="26" s="1"/>
  <c r="BK200" i="26" s="1"/>
  <c r="BL200" i="26" s="1"/>
  <c r="CH204" i="26"/>
  <c r="CI204" i="26" s="1"/>
  <c r="BG204" i="26" s="1"/>
  <c r="BH204" i="26" s="1"/>
  <c r="CF206" i="26"/>
  <c r="CG206" i="26" s="1"/>
  <c r="BE206" i="26" s="1"/>
  <c r="BF206" i="26" s="1"/>
  <c r="CD209" i="26"/>
  <c r="CE209" i="26" s="1"/>
  <c r="BC209" i="26" s="1"/>
  <c r="BD209" i="26" s="1"/>
  <c r="CH212" i="26"/>
  <c r="CI212" i="26" s="1"/>
  <c r="BG212" i="26" s="1"/>
  <c r="BH212" i="26" s="1"/>
  <c r="CJ215" i="26"/>
  <c r="CK215" i="26" s="1"/>
  <c r="BI215" i="26" s="1"/>
  <c r="BJ215" i="26" s="1"/>
  <c r="BX215" i="26"/>
  <c r="BY215" i="26" s="1"/>
  <c r="AW215" i="26" s="1"/>
  <c r="AX215" i="26" s="1"/>
  <c r="BQ219" i="26"/>
  <c r="AO219" i="26" s="1"/>
  <c r="AP219" i="26" s="1"/>
  <c r="CH221" i="26"/>
  <c r="CI221" i="26" s="1"/>
  <c r="BG221" i="26" s="1"/>
  <c r="BH221" i="26" s="1"/>
  <c r="BX222" i="26"/>
  <c r="BY222" i="26" s="1"/>
  <c r="AW222" i="26" s="1"/>
  <c r="AX222" i="26" s="1"/>
  <c r="BX223" i="26"/>
  <c r="BY223" i="26" s="1"/>
  <c r="AW223" i="26" s="1"/>
  <c r="AX223" i="26" s="1"/>
  <c r="BR224" i="26"/>
  <c r="BS224" i="26" s="1"/>
  <c r="AQ224" i="26" s="1"/>
  <c r="AR224" i="26" s="1"/>
  <c r="CH225" i="26"/>
  <c r="CI225" i="26" s="1"/>
  <c r="BG225" i="26" s="1"/>
  <c r="BH225" i="26" s="1"/>
  <c r="CL228" i="26"/>
  <c r="CM228" i="26" s="1"/>
  <c r="BK228" i="26" s="1"/>
  <c r="BL228" i="26" s="1"/>
  <c r="CJ236" i="26"/>
  <c r="CK236" i="26" s="1"/>
  <c r="BI236" i="26" s="1"/>
  <c r="BJ236" i="26" s="1"/>
  <c r="CF236" i="26"/>
  <c r="CG236" i="26" s="1"/>
  <c r="BE236" i="26" s="1"/>
  <c r="BF236" i="26" s="1"/>
  <c r="BV236" i="26"/>
  <c r="BW236" i="26" s="1"/>
  <c r="AU236" i="26" s="1"/>
  <c r="AV236" i="26" s="1"/>
  <c r="CH236" i="26"/>
  <c r="CI236" i="26" s="1"/>
  <c r="BG236" i="26" s="1"/>
  <c r="BH236" i="26" s="1"/>
  <c r="BX241" i="26"/>
  <c r="BY241" i="26" s="1"/>
  <c r="AW241" i="26" s="1"/>
  <c r="AX241" i="26" s="1"/>
  <c r="BV244" i="26"/>
  <c r="BW244" i="26" s="1"/>
  <c r="AU244" i="26" s="1"/>
  <c r="AV244" i="26" s="1"/>
  <c r="BQ247" i="26"/>
  <c r="AO247" i="26" s="1"/>
  <c r="AP247" i="26" s="1"/>
  <c r="CJ252" i="26"/>
  <c r="CK252" i="26" s="1"/>
  <c r="BI252" i="26" s="1"/>
  <c r="BJ252" i="26" s="1"/>
  <c r="BV252" i="26"/>
  <c r="BW252" i="26" s="1"/>
  <c r="AU252" i="26" s="1"/>
  <c r="AV252" i="26" s="1"/>
  <c r="CF252" i="26"/>
  <c r="CG252" i="26" s="1"/>
  <c r="BE252" i="26" s="1"/>
  <c r="BF252" i="26" s="1"/>
  <c r="CH252" i="26"/>
  <c r="CI252" i="26" s="1"/>
  <c r="BG252" i="26" s="1"/>
  <c r="BH252" i="26" s="1"/>
  <c r="BR266" i="26"/>
  <c r="BS266" i="26" s="1"/>
  <c r="AQ266" i="26" s="1"/>
  <c r="AR266" i="26" s="1"/>
  <c r="BX268" i="26"/>
  <c r="BY268" i="26" s="1"/>
  <c r="AW268" i="26" s="1"/>
  <c r="AX268" i="26" s="1"/>
  <c r="CB268" i="26"/>
  <c r="CC268" i="26" s="1"/>
  <c r="BA268" i="26" s="1"/>
  <c r="BB268" i="26" s="1"/>
  <c r="CL278" i="26"/>
  <c r="CM278" i="26" s="1"/>
  <c r="BK278" i="26" s="1"/>
  <c r="BL278" i="26" s="1"/>
  <c r="CJ282" i="26"/>
  <c r="CK282" i="26" s="1"/>
  <c r="BI282" i="26" s="1"/>
  <c r="BJ282" i="26" s="1"/>
  <c r="BZ282" i="26"/>
  <c r="CA282" i="26" s="1"/>
  <c r="AY282" i="26" s="1"/>
  <c r="AZ282" i="26" s="1"/>
  <c r="BR282" i="26"/>
  <c r="BS282" i="26" s="1"/>
  <c r="AQ282" i="26" s="1"/>
  <c r="AR282" i="26" s="1"/>
  <c r="CH282" i="26"/>
  <c r="CI282" i="26" s="1"/>
  <c r="BG282" i="26" s="1"/>
  <c r="BH282" i="26" s="1"/>
  <c r="CD282" i="26"/>
  <c r="CE282" i="26" s="1"/>
  <c r="BC282" i="26" s="1"/>
  <c r="BD282" i="26" s="1"/>
  <c r="CH12" i="26"/>
  <c r="CI12" i="26" s="1"/>
  <c r="BG12" i="26" s="1"/>
  <c r="BH12" i="26" s="1"/>
  <c r="CH40" i="26"/>
  <c r="CI40" i="26" s="1"/>
  <c r="BG40" i="26" s="1"/>
  <c r="BH40" i="26" s="1"/>
  <c r="CL4" i="26"/>
  <c r="CM4" i="26" s="1"/>
  <c r="BK4" i="26" s="1"/>
  <c r="BL4" i="26" s="1"/>
  <c r="BR8" i="26"/>
  <c r="BS8" i="26" s="1"/>
  <c r="AQ8" i="26" s="1"/>
  <c r="AR8" i="26" s="1"/>
  <c r="BQ19" i="26"/>
  <c r="AO19" i="26" s="1"/>
  <c r="AP19" i="26" s="1"/>
  <c r="BZ20" i="26"/>
  <c r="CA20" i="26" s="1"/>
  <c r="AY20" i="26" s="1"/>
  <c r="AZ20" i="26" s="1"/>
  <c r="BR24" i="26"/>
  <c r="BS24" i="26" s="1"/>
  <c r="AQ24" i="26" s="1"/>
  <c r="AR24" i="26" s="1"/>
  <c r="BQ27" i="26"/>
  <c r="AO27" i="26" s="1"/>
  <c r="AP27" i="26" s="1"/>
  <c r="BZ28" i="26"/>
  <c r="CA28" i="26" s="1"/>
  <c r="AY28" i="26" s="1"/>
  <c r="AZ28" i="26" s="1"/>
  <c r="BR32" i="26"/>
  <c r="BS32" i="26" s="1"/>
  <c r="AQ32" i="26" s="1"/>
  <c r="AR32" i="26" s="1"/>
  <c r="BQ35" i="26"/>
  <c r="AO35" i="26" s="1"/>
  <c r="AP35" i="26" s="1"/>
  <c r="BZ36" i="26"/>
  <c r="CA36" i="26" s="1"/>
  <c r="AY36" i="26" s="1"/>
  <c r="AZ36" i="26" s="1"/>
  <c r="BR40" i="26"/>
  <c r="BS40" i="26" s="1"/>
  <c r="AQ40" i="26" s="1"/>
  <c r="AR40" i="26" s="1"/>
  <c r="BQ43" i="26"/>
  <c r="AO43" i="26" s="1"/>
  <c r="AP43" i="26" s="1"/>
  <c r="BR48" i="26"/>
  <c r="BS48" i="26" s="1"/>
  <c r="AQ48" i="26" s="1"/>
  <c r="AR48" i="26" s="1"/>
  <c r="BQ51" i="26"/>
  <c r="AO51" i="26" s="1"/>
  <c r="AP51" i="26" s="1"/>
  <c r="BZ52" i="26"/>
  <c r="CA52" i="26" s="1"/>
  <c r="AY52" i="26" s="1"/>
  <c r="AZ52" i="26" s="1"/>
  <c r="BV63" i="26"/>
  <c r="BW63" i="26" s="1"/>
  <c r="AU63" i="26" s="1"/>
  <c r="AV63" i="26" s="1"/>
  <c r="BR65" i="26"/>
  <c r="BS65" i="26" s="1"/>
  <c r="AQ65" i="26" s="1"/>
  <c r="AR65" i="26" s="1"/>
  <c r="BZ69" i="26"/>
  <c r="CA69" i="26" s="1"/>
  <c r="AY69" i="26" s="1"/>
  <c r="AZ69" i="26" s="1"/>
  <c r="CF72" i="26"/>
  <c r="CG72" i="26" s="1"/>
  <c r="BE72" i="26" s="1"/>
  <c r="BF72" i="26" s="1"/>
  <c r="CH73" i="26"/>
  <c r="CI73" i="26" s="1"/>
  <c r="BG73" i="26" s="1"/>
  <c r="BH73" i="26" s="1"/>
  <c r="BX93" i="26"/>
  <c r="BY93" i="26" s="1"/>
  <c r="AW93" i="26" s="1"/>
  <c r="AX93" i="26" s="1"/>
  <c r="CD108" i="26"/>
  <c r="CE108" i="26" s="1"/>
  <c r="BC108" i="26" s="1"/>
  <c r="BD108" i="26" s="1"/>
  <c r="CH112" i="26"/>
  <c r="CI112" i="26" s="1"/>
  <c r="BG112" i="26" s="1"/>
  <c r="BH112" i="26" s="1"/>
  <c r="CL124" i="26"/>
  <c r="CM124" i="26" s="1"/>
  <c r="BK124" i="26" s="1"/>
  <c r="BL124" i="26" s="1"/>
  <c r="BR125" i="26"/>
  <c r="BS125" i="26" s="1"/>
  <c r="AQ125" i="26" s="1"/>
  <c r="AR125" i="26" s="1"/>
  <c r="CJ129" i="26"/>
  <c r="CK129" i="26" s="1"/>
  <c r="BI129" i="26" s="1"/>
  <c r="BJ129" i="26" s="1"/>
  <c r="BV129" i="26"/>
  <c r="BW129" i="26" s="1"/>
  <c r="AU129" i="26" s="1"/>
  <c r="AV129" i="26" s="1"/>
  <c r="CL129" i="26"/>
  <c r="CM129" i="26" s="1"/>
  <c r="BK129" i="26" s="1"/>
  <c r="BL129" i="26" s="1"/>
  <c r="CH129" i="26"/>
  <c r="CI129" i="26" s="1"/>
  <c r="BG129" i="26" s="1"/>
  <c r="BH129" i="26" s="1"/>
  <c r="CH133" i="26"/>
  <c r="CI133" i="26" s="1"/>
  <c r="BG133" i="26" s="1"/>
  <c r="BH133" i="26" s="1"/>
  <c r="CH137" i="26"/>
  <c r="CI137" i="26" s="1"/>
  <c r="BG137" i="26" s="1"/>
  <c r="BH137" i="26" s="1"/>
  <c r="BT139" i="26"/>
  <c r="BU139" i="26" s="1"/>
  <c r="AS139" i="26" s="1"/>
  <c r="AT139" i="26" s="1"/>
  <c r="BQ144" i="26"/>
  <c r="AO144" i="26" s="1"/>
  <c r="AP144" i="26" s="1"/>
  <c r="BR144" i="26"/>
  <c r="BS144" i="26" s="1"/>
  <c r="AQ144" i="26" s="1"/>
  <c r="AR144" i="26" s="1"/>
  <c r="CF145" i="26"/>
  <c r="CG145" i="26" s="1"/>
  <c r="BE145" i="26" s="1"/>
  <c r="BF145" i="26" s="1"/>
  <c r="BV145" i="26"/>
  <c r="BW145" i="26" s="1"/>
  <c r="AU145" i="26" s="1"/>
  <c r="AV145" i="26" s="1"/>
  <c r="BZ150" i="26"/>
  <c r="CA150" i="26" s="1"/>
  <c r="AY150" i="26" s="1"/>
  <c r="AZ150" i="26" s="1"/>
  <c r="CH154" i="26"/>
  <c r="CI154" i="26" s="1"/>
  <c r="BG154" i="26" s="1"/>
  <c r="BH154" i="26" s="1"/>
  <c r="BT155" i="26"/>
  <c r="BU155" i="26" s="1"/>
  <c r="AS155" i="26" s="1"/>
  <c r="AT155" i="26" s="1"/>
  <c r="CL156" i="26"/>
  <c r="CM156" i="26" s="1"/>
  <c r="BK156" i="26" s="1"/>
  <c r="BL156" i="26" s="1"/>
  <c r="BR157" i="26"/>
  <c r="BS157" i="26" s="1"/>
  <c r="AQ157" i="26" s="1"/>
  <c r="AR157" i="26" s="1"/>
  <c r="CB159" i="26"/>
  <c r="CC159" i="26" s="1"/>
  <c r="BA159" i="26" s="1"/>
  <c r="BB159" i="26" s="1"/>
  <c r="BT159" i="26"/>
  <c r="BU159" i="26" s="1"/>
  <c r="AS159" i="26" s="1"/>
  <c r="AT159" i="26" s="1"/>
  <c r="BQ160" i="26"/>
  <c r="AO160" i="26" s="1"/>
  <c r="AP160" i="26" s="1"/>
  <c r="CB160" i="26"/>
  <c r="CC160" i="26" s="1"/>
  <c r="BA160" i="26" s="1"/>
  <c r="BB160" i="26" s="1"/>
  <c r="BT163" i="26"/>
  <c r="BU163" i="26" s="1"/>
  <c r="AS163" i="26" s="1"/>
  <c r="AT163" i="26" s="1"/>
  <c r="CF166" i="26"/>
  <c r="CG166" i="26" s="1"/>
  <c r="BE166" i="26" s="1"/>
  <c r="BF166" i="26" s="1"/>
  <c r="BX166" i="26"/>
  <c r="BY166" i="26" s="1"/>
  <c r="AW166" i="26" s="1"/>
  <c r="AX166" i="26" s="1"/>
  <c r="CH166" i="26"/>
  <c r="CI166" i="26" s="1"/>
  <c r="BG166" i="26" s="1"/>
  <c r="BH166" i="26" s="1"/>
  <c r="BQ166" i="26"/>
  <c r="AO166" i="26" s="1"/>
  <c r="AP166" i="26" s="1"/>
  <c r="BV166" i="26"/>
  <c r="BW166" i="26" s="1"/>
  <c r="AU166" i="26" s="1"/>
  <c r="AV166" i="26" s="1"/>
  <c r="BQ168" i="26"/>
  <c r="AO168" i="26" s="1"/>
  <c r="AP168" i="26" s="1"/>
  <c r="BV168" i="26"/>
  <c r="BW168" i="26" s="1"/>
  <c r="AU168" i="26" s="1"/>
  <c r="AV168" i="26" s="1"/>
  <c r="BQ174" i="26"/>
  <c r="AO174" i="26" s="1"/>
  <c r="AP174" i="26" s="1"/>
  <c r="CL174" i="26"/>
  <c r="CM174" i="26" s="1"/>
  <c r="BK174" i="26" s="1"/>
  <c r="BL174" i="26" s="1"/>
  <c r="BX175" i="26"/>
  <c r="BY175" i="26" s="1"/>
  <c r="AW175" i="26" s="1"/>
  <c r="AX175" i="26" s="1"/>
  <c r="CB194" i="26"/>
  <c r="CC194" i="26" s="1"/>
  <c r="BA194" i="26" s="1"/>
  <c r="BB194" i="26" s="1"/>
  <c r="BX196" i="26"/>
  <c r="BY196" i="26" s="1"/>
  <c r="AW196" i="26" s="1"/>
  <c r="AX196" i="26" s="1"/>
  <c r="CL204" i="26"/>
  <c r="CM204" i="26" s="1"/>
  <c r="BK204" i="26" s="1"/>
  <c r="BL204" i="26" s="1"/>
  <c r="BR205" i="26"/>
  <c r="BS205" i="26" s="1"/>
  <c r="AQ205" i="26" s="1"/>
  <c r="AR205" i="26" s="1"/>
  <c r="CL205" i="26"/>
  <c r="CM205" i="26" s="1"/>
  <c r="BK205" i="26" s="1"/>
  <c r="BL205" i="26" s="1"/>
  <c r="CH214" i="26"/>
  <c r="CI214" i="26" s="1"/>
  <c r="BG214" i="26" s="1"/>
  <c r="BH214" i="26" s="1"/>
  <c r="CF214" i="26"/>
  <c r="CG214" i="26" s="1"/>
  <c r="BE214" i="26" s="1"/>
  <c r="BF214" i="26" s="1"/>
  <c r="BQ225" i="26"/>
  <c r="AO225" i="26" s="1"/>
  <c r="AP225" i="26" s="1"/>
  <c r="CL225" i="26"/>
  <c r="CM225" i="26" s="1"/>
  <c r="BK225" i="26" s="1"/>
  <c r="BL225" i="26" s="1"/>
  <c r="BR232" i="26"/>
  <c r="BS232" i="26" s="1"/>
  <c r="AQ232" i="26" s="1"/>
  <c r="AR232" i="26" s="1"/>
  <c r="BQ243" i="26"/>
  <c r="AO243" i="26" s="1"/>
  <c r="AP243" i="26" s="1"/>
  <c r="BX244" i="26"/>
  <c r="BY244" i="26" s="1"/>
  <c r="AW244" i="26" s="1"/>
  <c r="AX244" i="26" s="1"/>
  <c r="BR257" i="26"/>
  <c r="BS257" i="26" s="1"/>
  <c r="AQ257" i="26" s="1"/>
  <c r="AR257" i="26" s="1"/>
  <c r="BZ261" i="26"/>
  <c r="CA261" i="26" s="1"/>
  <c r="AY261" i="26" s="1"/>
  <c r="AZ261" i="26" s="1"/>
  <c r="BV266" i="26"/>
  <c r="BW266" i="26" s="1"/>
  <c r="AU266" i="26" s="1"/>
  <c r="AV266" i="26" s="1"/>
  <c r="CJ276" i="26"/>
  <c r="CK276" i="26" s="1"/>
  <c r="BI276" i="26" s="1"/>
  <c r="BJ276" i="26" s="1"/>
  <c r="CF276" i="26"/>
  <c r="CG276" i="26" s="1"/>
  <c r="BE276" i="26" s="1"/>
  <c r="BF276" i="26" s="1"/>
  <c r="CD128" i="26"/>
  <c r="CE128" i="26" s="1"/>
  <c r="BC128" i="26" s="1"/>
  <c r="BD128" i="26" s="1"/>
  <c r="BR158" i="26"/>
  <c r="BS158" i="26" s="1"/>
  <c r="AQ158" i="26" s="1"/>
  <c r="AR158" i="26" s="1"/>
  <c r="CJ158" i="26"/>
  <c r="CK158" i="26" s="1"/>
  <c r="BI158" i="26" s="1"/>
  <c r="BJ158" i="26" s="1"/>
  <c r="BV165" i="26"/>
  <c r="BW165" i="26" s="1"/>
  <c r="AU165" i="26" s="1"/>
  <c r="AV165" i="26" s="1"/>
  <c r="BZ169" i="26"/>
  <c r="CA169" i="26" s="1"/>
  <c r="AY169" i="26" s="1"/>
  <c r="AZ169" i="26" s="1"/>
  <c r="BR170" i="26"/>
  <c r="BS170" i="26" s="1"/>
  <c r="AQ170" i="26" s="1"/>
  <c r="AR170" i="26" s="1"/>
  <c r="CJ170" i="26"/>
  <c r="CK170" i="26" s="1"/>
  <c r="BI170" i="26" s="1"/>
  <c r="BJ170" i="26" s="1"/>
  <c r="CL182" i="26"/>
  <c r="CM182" i="26" s="1"/>
  <c r="BK182" i="26" s="1"/>
  <c r="BL182" i="26" s="1"/>
  <c r="CD185" i="26"/>
  <c r="CE185" i="26" s="1"/>
  <c r="BC185" i="26" s="1"/>
  <c r="BD185" i="26" s="1"/>
  <c r="BR189" i="26"/>
  <c r="BS189" i="26" s="1"/>
  <c r="AQ189" i="26" s="1"/>
  <c r="AR189" i="26" s="1"/>
  <c r="CH189" i="26"/>
  <c r="CI189" i="26" s="1"/>
  <c r="BG189" i="26" s="1"/>
  <c r="BH189" i="26" s="1"/>
  <c r="BR208" i="26"/>
  <c r="BS208" i="26" s="1"/>
  <c r="AQ208" i="26" s="1"/>
  <c r="AR208" i="26" s="1"/>
  <c r="BQ229" i="26"/>
  <c r="AO229" i="26" s="1"/>
  <c r="AP229" i="26" s="1"/>
  <c r="BQ253" i="26"/>
  <c r="AO253" i="26" s="1"/>
  <c r="AP253" i="26" s="1"/>
  <c r="BR265" i="26"/>
  <c r="BS265" i="26" s="1"/>
  <c r="AQ265" i="26" s="1"/>
  <c r="AR265" i="26" s="1"/>
  <c r="BR267" i="26"/>
  <c r="BS267" i="26" s="1"/>
  <c r="AQ267" i="26" s="1"/>
  <c r="AR267" i="26" s="1"/>
  <c r="BZ270" i="26"/>
  <c r="CA270" i="26" s="1"/>
  <c r="AY270" i="26" s="1"/>
  <c r="AZ270" i="26" s="1"/>
  <c r="BZ271" i="26"/>
  <c r="CA271" i="26" s="1"/>
  <c r="AY271" i="26" s="1"/>
  <c r="AZ271" i="26" s="1"/>
  <c r="CD275" i="26"/>
  <c r="CE275" i="26" s="1"/>
  <c r="BC275" i="26" s="1"/>
  <c r="BD275" i="26" s="1"/>
  <c r="CF284" i="26"/>
  <c r="CG284" i="26" s="1"/>
  <c r="BE284" i="26" s="1"/>
  <c r="BF284" i="26" s="1"/>
  <c r="BT287" i="26"/>
  <c r="BU287" i="26" s="1"/>
  <c r="AS287" i="26" s="1"/>
  <c r="AT287" i="26" s="1"/>
  <c r="BZ289" i="26"/>
  <c r="CA289" i="26" s="1"/>
  <c r="AY289" i="26" s="1"/>
  <c r="AZ289" i="26" s="1"/>
  <c r="BX291" i="26"/>
  <c r="BY291" i="26" s="1"/>
  <c r="AW291" i="26" s="1"/>
  <c r="AX291" i="26" s="1"/>
  <c r="BR294" i="26"/>
  <c r="BS294" i="26" s="1"/>
  <c r="AQ294" i="26" s="1"/>
  <c r="AR294" i="26" s="1"/>
  <c r="BV297" i="26"/>
  <c r="BW297" i="26" s="1"/>
  <c r="AU297" i="26" s="1"/>
  <c r="AV297" i="26" s="1"/>
  <c r="CH297" i="26"/>
  <c r="CI297" i="26" s="1"/>
  <c r="BG297" i="26" s="1"/>
  <c r="BH297" i="26" s="1"/>
  <c r="BV299" i="26"/>
  <c r="BW299" i="26" s="1"/>
  <c r="AU299" i="26" s="1"/>
  <c r="AV299" i="26" s="1"/>
  <c r="CJ301" i="26"/>
  <c r="CK301" i="26" s="1"/>
  <c r="BI301" i="26" s="1"/>
  <c r="BJ301" i="26" s="1"/>
  <c r="BV273" i="26"/>
  <c r="BW273" i="26" s="1"/>
  <c r="AU273" i="26" s="1"/>
  <c r="AV273" i="26" s="1"/>
  <c r="CL273" i="26"/>
  <c r="CM273" i="26" s="1"/>
  <c r="BK273" i="26" s="1"/>
  <c r="BL273" i="26" s="1"/>
  <c r="CF275" i="26"/>
  <c r="CG275" i="26" s="1"/>
  <c r="BE275" i="26" s="1"/>
  <c r="BF275" i="26" s="1"/>
  <c r="CD290" i="26"/>
  <c r="CE290" i="26" s="1"/>
  <c r="BC290" i="26" s="1"/>
  <c r="BD290" i="26" s="1"/>
  <c r="CL297" i="26"/>
  <c r="CM297" i="26" s="1"/>
  <c r="BK297" i="26" s="1"/>
  <c r="BL297" i="26" s="1"/>
  <c r="BX299" i="26"/>
  <c r="BY299" i="26" s="1"/>
  <c r="AW299" i="26" s="1"/>
  <c r="AX299" i="26" s="1"/>
  <c r="BR128" i="26"/>
  <c r="BS128" i="26" s="1"/>
  <c r="AQ128" i="26" s="1"/>
  <c r="AR128" i="26" s="1"/>
  <c r="CJ135" i="26"/>
  <c r="CK135" i="26" s="1"/>
  <c r="BI135" i="26" s="1"/>
  <c r="BJ135" i="26" s="1"/>
  <c r="BT147" i="26"/>
  <c r="BU147" i="26" s="1"/>
  <c r="AS147" i="26" s="1"/>
  <c r="AT147" i="26" s="1"/>
  <c r="CL148" i="26"/>
  <c r="CM148" i="26" s="1"/>
  <c r="BK148" i="26" s="1"/>
  <c r="BL148" i="26" s="1"/>
  <c r="CF152" i="26"/>
  <c r="CG152" i="26" s="1"/>
  <c r="BE152" i="26" s="1"/>
  <c r="BF152" i="26" s="1"/>
  <c r="BZ158" i="26"/>
  <c r="CA158" i="26" s="1"/>
  <c r="AY158" i="26" s="1"/>
  <c r="AZ158" i="26" s="1"/>
  <c r="CD165" i="26"/>
  <c r="CE165" i="26" s="1"/>
  <c r="BC165" i="26" s="1"/>
  <c r="BD165" i="26" s="1"/>
  <c r="CJ167" i="26"/>
  <c r="CK167" i="26" s="1"/>
  <c r="BI167" i="26" s="1"/>
  <c r="BJ167" i="26" s="1"/>
  <c r="CH169" i="26"/>
  <c r="CI169" i="26" s="1"/>
  <c r="BG169" i="26" s="1"/>
  <c r="BH169" i="26" s="1"/>
  <c r="CB170" i="26"/>
  <c r="CC170" i="26" s="1"/>
  <c r="BA170" i="26" s="1"/>
  <c r="BB170" i="26" s="1"/>
  <c r="BR181" i="26"/>
  <c r="BS181" i="26" s="1"/>
  <c r="AQ181" i="26" s="1"/>
  <c r="AR181" i="26" s="1"/>
  <c r="CD184" i="26"/>
  <c r="CE184" i="26" s="1"/>
  <c r="BC184" i="26" s="1"/>
  <c r="BD184" i="26" s="1"/>
  <c r="BV185" i="26"/>
  <c r="BW185" i="26" s="1"/>
  <c r="AU185" i="26" s="1"/>
  <c r="AV185" i="26" s="1"/>
  <c r="CL185" i="26"/>
  <c r="CM185" i="26" s="1"/>
  <c r="BK185" i="26" s="1"/>
  <c r="BL185" i="26" s="1"/>
  <c r="BZ189" i="26"/>
  <c r="CA189" i="26" s="1"/>
  <c r="AY189" i="26" s="1"/>
  <c r="AZ189" i="26" s="1"/>
  <c r="CH208" i="26"/>
  <c r="CI208" i="26" s="1"/>
  <c r="BG208" i="26" s="1"/>
  <c r="BH208" i="26" s="1"/>
  <c r="CH217" i="26"/>
  <c r="CI217" i="26" s="1"/>
  <c r="BG217" i="26" s="1"/>
  <c r="BH217" i="26" s="1"/>
  <c r="BR262" i="26"/>
  <c r="BS262" i="26" s="1"/>
  <c r="AQ262" i="26" s="1"/>
  <c r="AR262" i="26" s="1"/>
  <c r="CF262" i="26"/>
  <c r="CG262" i="26" s="1"/>
  <c r="BE262" i="26" s="1"/>
  <c r="BF262" i="26" s="1"/>
  <c r="BR270" i="26"/>
  <c r="BS270" i="26" s="1"/>
  <c r="AQ270" i="26" s="1"/>
  <c r="AR270" i="26" s="1"/>
  <c r="CH270" i="26"/>
  <c r="CI270" i="26" s="1"/>
  <c r="BG270" i="26" s="1"/>
  <c r="BH270" i="26" s="1"/>
  <c r="BQ271" i="26"/>
  <c r="AO271" i="26" s="1"/>
  <c r="AP271" i="26" s="1"/>
  <c r="BZ273" i="26"/>
  <c r="CA273" i="26" s="1"/>
  <c r="AY273" i="26" s="1"/>
  <c r="AZ273" i="26" s="1"/>
  <c r="BQ274" i="26"/>
  <c r="AO274" i="26" s="1"/>
  <c r="AP274" i="26" s="1"/>
  <c r="CL274" i="26"/>
  <c r="CM274" i="26" s="1"/>
  <c r="BK274" i="26" s="1"/>
  <c r="BL274" i="26" s="1"/>
  <c r="BT275" i="26"/>
  <c r="BU275" i="26" s="1"/>
  <c r="AS275" i="26" s="1"/>
  <c r="AT275" i="26" s="1"/>
  <c r="BZ279" i="26"/>
  <c r="CA279" i="26" s="1"/>
  <c r="AY279" i="26" s="1"/>
  <c r="AZ279" i="26" s="1"/>
  <c r="BX283" i="26"/>
  <c r="BY283" i="26" s="1"/>
  <c r="AW283" i="26" s="1"/>
  <c r="AX283" i="26" s="1"/>
  <c r="BQ286" i="26"/>
  <c r="AO286" i="26" s="1"/>
  <c r="CJ288" i="26"/>
  <c r="CK288" i="26" s="1"/>
  <c r="BI288" i="26" s="1"/>
  <c r="BJ288" i="26" s="1"/>
  <c r="BR289" i="26"/>
  <c r="BS289" i="26" s="1"/>
  <c r="AQ289" i="26" s="1"/>
  <c r="AR289" i="26" s="1"/>
  <c r="CF289" i="26"/>
  <c r="CG289" i="26" s="1"/>
  <c r="BE289" i="26" s="1"/>
  <c r="BF289" i="26" s="1"/>
  <c r="BR290" i="26"/>
  <c r="BS290" i="26" s="1"/>
  <c r="AQ290" i="26" s="1"/>
  <c r="AR290" i="26" s="1"/>
  <c r="CL290" i="26"/>
  <c r="CM290" i="26" s="1"/>
  <c r="BK290" i="26" s="1"/>
  <c r="BL290" i="26" s="1"/>
  <c r="CB293" i="26"/>
  <c r="CC293" i="26" s="1"/>
  <c r="BA293" i="26" s="1"/>
  <c r="BB293" i="26" s="1"/>
  <c r="BZ294" i="26"/>
  <c r="CA294" i="26" s="1"/>
  <c r="AY294" i="26" s="1"/>
  <c r="AZ294" i="26" s="1"/>
  <c r="CB295" i="26"/>
  <c r="CC295" i="26" s="1"/>
  <c r="BA295" i="26" s="1"/>
  <c r="BB295" i="26" s="1"/>
  <c r="BT296" i="26"/>
  <c r="BU296" i="26" s="1"/>
  <c r="AS296" i="26" s="1"/>
  <c r="AT296" i="26" s="1"/>
  <c r="CD298" i="26"/>
  <c r="CE298" i="26" s="1"/>
  <c r="BC298" i="26" s="1"/>
  <c r="BD298" i="26" s="1"/>
  <c r="CL299" i="26"/>
  <c r="CM299" i="26" s="1"/>
  <c r="BK299" i="26" s="1"/>
  <c r="BL299" i="26" s="1"/>
  <c r="CF300" i="26"/>
  <c r="CG300" i="26" s="1"/>
  <c r="BE300" i="26" s="1"/>
  <c r="BF300" i="26" s="1"/>
  <c r="BT301" i="26"/>
  <c r="BU301" i="26" s="1"/>
  <c r="AS301" i="26" s="1"/>
  <c r="AT301" i="26" s="1"/>
  <c r="BX275" i="26"/>
  <c r="BY275" i="26" s="1"/>
  <c r="AW275" i="26" s="1"/>
  <c r="AX275" i="26" s="1"/>
  <c r="CL289" i="26"/>
  <c r="CM289" i="26" s="1"/>
  <c r="BK289" i="26" s="1"/>
  <c r="BL289" i="26" s="1"/>
  <c r="BV290" i="26"/>
  <c r="BW290" i="26" s="1"/>
  <c r="AU290" i="26" s="1"/>
  <c r="AV290" i="26" s="1"/>
  <c r="BQ291" i="26"/>
  <c r="AO291" i="26" s="1"/>
  <c r="CF296" i="26"/>
  <c r="CG296" i="26" s="1"/>
  <c r="BE296" i="26" s="1"/>
  <c r="BF296" i="26" s="1"/>
  <c r="CB301" i="26"/>
  <c r="CC301" i="26" s="1"/>
  <c r="BA301" i="26" s="1"/>
  <c r="BB301" i="26" s="1"/>
  <c r="BX271" i="26"/>
  <c r="BY271" i="26" s="1"/>
  <c r="AW271" i="26" s="1"/>
  <c r="AX271" i="26" s="1"/>
  <c r="BR273" i="26"/>
  <c r="BS273" i="26" s="1"/>
  <c r="AQ273" i="26" s="1"/>
  <c r="AR273" i="26" s="1"/>
  <c r="CH273" i="26"/>
  <c r="CI273" i="26" s="1"/>
  <c r="BG273" i="26" s="1"/>
  <c r="BH273" i="26" s="1"/>
  <c r="CB275" i="26"/>
  <c r="CC275" i="26" s="1"/>
  <c r="BA275" i="26" s="1"/>
  <c r="BB275" i="26" s="1"/>
  <c r="BX286" i="26"/>
  <c r="BY286" i="26" s="1"/>
  <c r="AW286" i="26" s="1"/>
  <c r="AX286" i="26" s="1"/>
  <c r="BZ290" i="26"/>
  <c r="CA290" i="26" s="1"/>
  <c r="AY290" i="26" s="1"/>
  <c r="AZ290" i="26" s="1"/>
  <c r="BQ294" i="26"/>
  <c r="AO294" i="26" s="1"/>
  <c r="AP294" i="26" s="1"/>
  <c r="CF294" i="26"/>
  <c r="CG294" i="26" s="1"/>
  <c r="BE294" i="26" s="1"/>
  <c r="BF294" i="26" s="1"/>
  <c r="BR297" i="26"/>
  <c r="BS297" i="26" s="1"/>
  <c r="AQ297" i="26" s="1"/>
  <c r="AR297" i="26" s="1"/>
  <c r="CF297" i="26"/>
  <c r="CG297" i="26" s="1"/>
  <c r="BE297" i="26" s="1"/>
  <c r="BF297" i="26" s="1"/>
  <c r="BQ299" i="26"/>
  <c r="AO299" i="26" s="1"/>
  <c r="AP299" i="26" s="1"/>
  <c r="AP68" i="26"/>
  <c r="AP94" i="26"/>
  <c r="AP20" i="26"/>
  <c r="AP31" i="26"/>
  <c r="AP11" i="26"/>
  <c r="AP4" i="26"/>
  <c r="AP78" i="26"/>
  <c r="AP86" i="26"/>
  <c r="AP102" i="26"/>
  <c r="CB10" i="26"/>
  <c r="CC10" i="26" s="1"/>
  <c r="BA10" i="26" s="1"/>
  <c r="BB10" i="26" s="1"/>
  <c r="CJ18" i="26"/>
  <c r="CK18" i="26" s="1"/>
  <c r="BI18" i="26" s="1"/>
  <c r="BJ18" i="26" s="1"/>
  <c r="BT26" i="26"/>
  <c r="BU26" i="26" s="1"/>
  <c r="AS26" i="26" s="1"/>
  <c r="AT26" i="26" s="1"/>
  <c r="BT4" i="26"/>
  <c r="BU4" i="26" s="1"/>
  <c r="AS4" i="26" s="1"/>
  <c r="AT4" i="26" s="1"/>
  <c r="CB4" i="26"/>
  <c r="CC4" i="26" s="1"/>
  <c r="BA4" i="26" s="1"/>
  <c r="BB4" i="26" s="1"/>
  <c r="CJ4" i="26"/>
  <c r="CK4" i="26" s="1"/>
  <c r="BI4" i="26" s="1"/>
  <c r="BJ4" i="26" s="1"/>
  <c r="BT12" i="26"/>
  <c r="BU12" i="26" s="1"/>
  <c r="AS12" i="26" s="1"/>
  <c r="AT12" i="26" s="1"/>
  <c r="BZ14" i="26"/>
  <c r="CA14" i="26" s="1"/>
  <c r="AY14" i="26" s="1"/>
  <c r="AZ14" i="26" s="1"/>
  <c r="BT20" i="26"/>
  <c r="BU20" i="26" s="1"/>
  <c r="AS20" i="26" s="1"/>
  <c r="AT20" i="26" s="1"/>
  <c r="CB20" i="26"/>
  <c r="CC20" i="26" s="1"/>
  <c r="BA20" i="26" s="1"/>
  <c r="BB20" i="26" s="1"/>
  <c r="CJ20" i="26"/>
  <c r="CK20" i="26" s="1"/>
  <c r="BI20" i="26" s="1"/>
  <c r="BJ20" i="26" s="1"/>
  <c r="BZ22" i="26"/>
  <c r="CA22" i="26" s="1"/>
  <c r="AY22" i="26" s="1"/>
  <c r="AZ22" i="26" s="1"/>
  <c r="CD26" i="26"/>
  <c r="CE26" i="26" s="1"/>
  <c r="BC26" i="26" s="1"/>
  <c r="BD26" i="26" s="1"/>
  <c r="CB28" i="26"/>
  <c r="CC28" i="26" s="1"/>
  <c r="BA28" i="26" s="1"/>
  <c r="BB28" i="26" s="1"/>
  <c r="CJ28" i="26"/>
  <c r="CK28" i="26" s="1"/>
  <c r="BI28" i="26" s="1"/>
  <c r="BJ28" i="26" s="1"/>
  <c r="BZ30" i="26"/>
  <c r="CA30" i="26" s="1"/>
  <c r="AY30" i="26" s="1"/>
  <c r="AZ30" i="26" s="1"/>
  <c r="CH30" i="26"/>
  <c r="CI30" i="26" s="1"/>
  <c r="BG30" i="26" s="1"/>
  <c r="BH30" i="26" s="1"/>
  <c r="BV34" i="26"/>
  <c r="BW34" i="26" s="1"/>
  <c r="AU34" i="26" s="1"/>
  <c r="AV34" i="26" s="1"/>
  <c r="CD34" i="26"/>
  <c r="CE34" i="26" s="1"/>
  <c r="BC34" i="26" s="1"/>
  <c r="BD34" i="26" s="1"/>
  <c r="CL34" i="26"/>
  <c r="CM34" i="26" s="1"/>
  <c r="BK34" i="26" s="1"/>
  <c r="BL34" i="26" s="1"/>
  <c r="BR38" i="26"/>
  <c r="BS38" i="26" s="1"/>
  <c r="AQ38" i="26" s="1"/>
  <c r="AR38" i="26" s="1"/>
  <c r="BV42" i="26"/>
  <c r="BW42" i="26" s="1"/>
  <c r="AU42" i="26" s="1"/>
  <c r="AV42" i="26" s="1"/>
  <c r="CD42" i="26"/>
  <c r="CE42" i="26" s="1"/>
  <c r="BC42" i="26" s="1"/>
  <c r="BD42" i="26" s="1"/>
  <c r="CL42" i="26"/>
  <c r="CM42" i="26" s="1"/>
  <c r="BK42" i="26" s="1"/>
  <c r="BL42" i="26" s="1"/>
  <c r="BT44" i="26"/>
  <c r="BU44" i="26" s="1"/>
  <c r="AS44" i="26" s="1"/>
  <c r="AT44" i="26" s="1"/>
  <c r="BZ46" i="26"/>
  <c r="CA46" i="26" s="1"/>
  <c r="AY46" i="26" s="1"/>
  <c r="AZ46" i="26" s="1"/>
  <c r="CB52" i="26"/>
  <c r="CC52" i="26" s="1"/>
  <c r="BA52" i="26" s="1"/>
  <c r="BB52" i="26" s="1"/>
  <c r="CJ52" i="26"/>
  <c r="CK52" i="26" s="1"/>
  <c r="BI52" i="26" s="1"/>
  <c r="BJ52" i="26" s="1"/>
  <c r="BR54" i="26"/>
  <c r="BS54" i="26" s="1"/>
  <c r="AQ54" i="26" s="1"/>
  <c r="AR54" i="26" s="1"/>
  <c r="CH54" i="26"/>
  <c r="CI54" i="26" s="1"/>
  <c r="BG54" i="26" s="1"/>
  <c r="BH54" i="26" s="1"/>
  <c r="BX5" i="26"/>
  <c r="BY5" i="26" s="1"/>
  <c r="AW5" i="26" s="1"/>
  <c r="AX5" i="26" s="1"/>
  <c r="CF5" i="26"/>
  <c r="CG5" i="26" s="1"/>
  <c r="BE5" i="26" s="1"/>
  <c r="BF5" i="26" s="1"/>
  <c r="BV7" i="26"/>
  <c r="BW7" i="26" s="1"/>
  <c r="AU7" i="26" s="1"/>
  <c r="AV7" i="26" s="1"/>
  <c r="CD7" i="26"/>
  <c r="CE7" i="26" s="1"/>
  <c r="BC7" i="26" s="1"/>
  <c r="BD7" i="26" s="1"/>
  <c r="CL7" i="26"/>
  <c r="CM7" i="26" s="1"/>
  <c r="BK7" i="26" s="1"/>
  <c r="BL7" i="26" s="1"/>
  <c r="BQ8" i="26"/>
  <c r="AO8" i="26" s="1"/>
  <c r="BT9" i="26"/>
  <c r="BU9" i="26" s="1"/>
  <c r="AS9" i="26" s="1"/>
  <c r="AT9" i="26" s="1"/>
  <c r="CB9" i="26"/>
  <c r="CC9" i="26" s="1"/>
  <c r="BA9" i="26" s="1"/>
  <c r="BB9" i="26" s="1"/>
  <c r="CJ9" i="26"/>
  <c r="CK9" i="26" s="1"/>
  <c r="BI9" i="26" s="1"/>
  <c r="BJ9" i="26" s="1"/>
  <c r="BR11" i="26"/>
  <c r="BS11" i="26" s="1"/>
  <c r="AQ11" i="26" s="1"/>
  <c r="AR11" i="26" s="1"/>
  <c r="BZ11" i="26"/>
  <c r="CA11" i="26" s="1"/>
  <c r="AY11" i="26" s="1"/>
  <c r="AZ11" i="26" s="1"/>
  <c r="CH11" i="26"/>
  <c r="CI11" i="26" s="1"/>
  <c r="BG11" i="26" s="1"/>
  <c r="BH11" i="26" s="1"/>
  <c r="BX13" i="26"/>
  <c r="BY13" i="26" s="1"/>
  <c r="AW13" i="26" s="1"/>
  <c r="AX13" i="26" s="1"/>
  <c r="CF13" i="26"/>
  <c r="CG13" i="26" s="1"/>
  <c r="BE13" i="26" s="1"/>
  <c r="BF13" i="26" s="1"/>
  <c r="BV15" i="26"/>
  <c r="BW15" i="26" s="1"/>
  <c r="AU15" i="26" s="1"/>
  <c r="AV15" i="26" s="1"/>
  <c r="CD15" i="26"/>
  <c r="CE15" i="26" s="1"/>
  <c r="BC15" i="26" s="1"/>
  <c r="BD15" i="26" s="1"/>
  <c r="CL15" i="26"/>
  <c r="CM15" i="26" s="1"/>
  <c r="BK15" i="26" s="1"/>
  <c r="BL15" i="26" s="1"/>
  <c r="BQ16" i="26"/>
  <c r="AO16" i="26" s="1"/>
  <c r="BT17" i="26"/>
  <c r="BU17" i="26" s="1"/>
  <c r="AS17" i="26" s="1"/>
  <c r="AT17" i="26" s="1"/>
  <c r="CB17" i="26"/>
  <c r="CC17" i="26" s="1"/>
  <c r="BA17" i="26" s="1"/>
  <c r="BB17" i="26" s="1"/>
  <c r="CJ17" i="26"/>
  <c r="CK17" i="26" s="1"/>
  <c r="BI17" i="26" s="1"/>
  <c r="BJ17" i="26" s="1"/>
  <c r="BR19" i="26"/>
  <c r="BS19" i="26" s="1"/>
  <c r="AQ19" i="26" s="1"/>
  <c r="AR19" i="26" s="1"/>
  <c r="BZ19" i="26"/>
  <c r="CA19" i="26" s="1"/>
  <c r="AY19" i="26" s="1"/>
  <c r="AZ19" i="26" s="1"/>
  <c r="CH19" i="26"/>
  <c r="CI19" i="26" s="1"/>
  <c r="BG19" i="26" s="1"/>
  <c r="BH19" i="26" s="1"/>
  <c r="BX21" i="26"/>
  <c r="BY21" i="26" s="1"/>
  <c r="AW21" i="26" s="1"/>
  <c r="AX21" i="26" s="1"/>
  <c r="CF21" i="26"/>
  <c r="CG21" i="26" s="1"/>
  <c r="BE21" i="26" s="1"/>
  <c r="BF21" i="26" s="1"/>
  <c r="BV23" i="26"/>
  <c r="BW23" i="26" s="1"/>
  <c r="AU23" i="26" s="1"/>
  <c r="AV23" i="26" s="1"/>
  <c r="CD23" i="26"/>
  <c r="CE23" i="26" s="1"/>
  <c r="BC23" i="26" s="1"/>
  <c r="BD23" i="26" s="1"/>
  <c r="CL23" i="26"/>
  <c r="CM23" i="26" s="1"/>
  <c r="BK23" i="26" s="1"/>
  <c r="BL23" i="26" s="1"/>
  <c r="BQ24" i="26"/>
  <c r="AO24" i="26" s="1"/>
  <c r="BT25" i="26"/>
  <c r="BU25" i="26" s="1"/>
  <c r="AS25" i="26" s="1"/>
  <c r="AT25" i="26" s="1"/>
  <c r="CB25" i="26"/>
  <c r="CC25" i="26" s="1"/>
  <c r="BA25" i="26" s="1"/>
  <c r="BB25" i="26" s="1"/>
  <c r="BR27" i="26"/>
  <c r="BS27" i="26" s="1"/>
  <c r="AQ27" i="26" s="1"/>
  <c r="AR27" i="26" s="1"/>
  <c r="BZ27" i="26"/>
  <c r="CA27" i="26" s="1"/>
  <c r="AY27" i="26" s="1"/>
  <c r="AZ27" i="26" s="1"/>
  <c r="CH27" i="26"/>
  <c r="CI27" i="26" s="1"/>
  <c r="BG27" i="26" s="1"/>
  <c r="BH27" i="26" s="1"/>
  <c r="BX29" i="26"/>
  <c r="BY29" i="26" s="1"/>
  <c r="AW29" i="26" s="1"/>
  <c r="AX29" i="26" s="1"/>
  <c r="CF29" i="26"/>
  <c r="CG29" i="26" s="1"/>
  <c r="BE29" i="26" s="1"/>
  <c r="BF29" i="26" s="1"/>
  <c r="BV31" i="26"/>
  <c r="BW31" i="26" s="1"/>
  <c r="AU31" i="26" s="1"/>
  <c r="AV31" i="26" s="1"/>
  <c r="CD31" i="26"/>
  <c r="CE31" i="26" s="1"/>
  <c r="BC31" i="26" s="1"/>
  <c r="BD31" i="26" s="1"/>
  <c r="CL31" i="26"/>
  <c r="CM31" i="26" s="1"/>
  <c r="BK31" i="26" s="1"/>
  <c r="BL31" i="26" s="1"/>
  <c r="BQ32" i="26"/>
  <c r="AO32" i="26" s="1"/>
  <c r="BT33" i="26"/>
  <c r="BU33" i="26" s="1"/>
  <c r="AS33" i="26" s="1"/>
  <c r="AT33" i="26" s="1"/>
  <c r="CB33" i="26"/>
  <c r="CC33" i="26" s="1"/>
  <c r="BA33" i="26" s="1"/>
  <c r="BB33" i="26" s="1"/>
  <c r="BR35" i="26"/>
  <c r="BS35" i="26" s="1"/>
  <c r="AQ35" i="26" s="1"/>
  <c r="AR35" i="26" s="1"/>
  <c r="BZ35" i="26"/>
  <c r="CA35" i="26" s="1"/>
  <c r="AY35" i="26" s="1"/>
  <c r="AZ35" i="26" s="1"/>
  <c r="CH35" i="26"/>
  <c r="CI35" i="26" s="1"/>
  <c r="BG35" i="26" s="1"/>
  <c r="BH35" i="26" s="1"/>
  <c r="BX37" i="26"/>
  <c r="BY37" i="26" s="1"/>
  <c r="AW37" i="26" s="1"/>
  <c r="AX37" i="26" s="1"/>
  <c r="CF37" i="26"/>
  <c r="CG37" i="26" s="1"/>
  <c r="BE37" i="26" s="1"/>
  <c r="BF37" i="26" s="1"/>
  <c r="BV39" i="26"/>
  <c r="BW39" i="26" s="1"/>
  <c r="AU39" i="26" s="1"/>
  <c r="AV39" i="26" s="1"/>
  <c r="CD39" i="26"/>
  <c r="CE39" i="26" s="1"/>
  <c r="BC39" i="26" s="1"/>
  <c r="BD39" i="26" s="1"/>
  <c r="CL39" i="26"/>
  <c r="CM39" i="26" s="1"/>
  <c r="BK39" i="26" s="1"/>
  <c r="BL39" i="26" s="1"/>
  <c r="BQ40" i="26"/>
  <c r="AO40" i="26" s="1"/>
  <c r="BT41" i="26"/>
  <c r="BU41" i="26" s="1"/>
  <c r="AS41" i="26" s="1"/>
  <c r="AT41" i="26" s="1"/>
  <c r="CB41" i="26"/>
  <c r="CC41" i="26" s="1"/>
  <c r="BA41" i="26" s="1"/>
  <c r="BB41" i="26" s="1"/>
  <c r="BR43" i="26"/>
  <c r="BS43" i="26" s="1"/>
  <c r="AQ43" i="26" s="1"/>
  <c r="AR43" i="26" s="1"/>
  <c r="BZ43" i="26"/>
  <c r="CA43" i="26" s="1"/>
  <c r="AY43" i="26" s="1"/>
  <c r="AZ43" i="26" s="1"/>
  <c r="CH43" i="26"/>
  <c r="CI43" i="26" s="1"/>
  <c r="BG43" i="26" s="1"/>
  <c r="BH43" i="26" s="1"/>
  <c r="BX45" i="26"/>
  <c r="BY45" i="26" s="1"/>
  <c r="AW45" i="26" s="1"/>
  <c r="AX45" i="26" s="1"/>
  <c r="CF45" i="26"/>
  <c r="CG45" i="26" s="1"/>
  <c r="BE45" i="26" s="1"/>
  <c r="BF45" i="26" s="1"/>
  <c r="BV47" i="26"/>
  <c r="BW47" i="26" s="1"/>
  <c r="AU47" i="26" s="1"/>
  <c r="AV47" i="26" s="1"/>
  <c r="CD47" i="26"/>
  <c r="CE47" i="26" s="1"/>
  <c r="BC47" i="26" s="1"/>
  <c r="BD47" i="26" s="1"/>
  <c r="CL47" i="26"/>
  <c r="CM47" i="26" s="1"/>
  <c r="BK47" i="26" s="1"/>
  <c r="BL47" i="26" s="1"/>
  <c r="BQ48" i="26"/>
  <c r="AO48" i="26" s="1"/>
  <c r="BT49" i="26"/>
  <c r="BU49" i="26" s="1"/>
  <c r="AS49" i="26" s="1"/>
  <c r="AT49" i="26" s="1"/>
  <c r="CB49" i="26"/>
  <c r="CC49" i="26" s="1"/>
  <c r="BA49" i="26" s="1"/>
  <c r="BB49" i="26" s="1"/>
  <c r="BR51" i="26"/>
  <c r="BS51" i="26" s="1"/>
  <c r="AQ51" i="26" s="1"/>
  <c r="AR51" i="26" s="1"/>
  <c r="BZ51" i="26"/>
  <c r="CA51" i="26" s="1"/>
  <c r="AY51" i="26" s="1"/>
  <c r="AZ51" i="26" s="1"/>
  <c r="CH51" i="26"/>
  <c r="CI51" i="26" s="1"/>
  <c r="BG51" i="26" s="1"/>
  <c r="BH51" i="26" s="1"/>
  <c r="BX53" i="26"/>
  <c r="BY53" i="26" s="1"/>
  <c r="AW53" i="26" s="1"/>
  <c r="AX53" i="26" s="1"/>
  <c r="CF53" i="26"/>
  <c r="CG53" i="26" s="1"/>
  <c r="BE53" i="26" s="1"/>
  <c r="BF53" i="26" s="1"/>
  <c r="BV55" i="26"/>
  <c r="BW55" i="26" s="1"/>
  <c r="AU55" i="26" s="1"/>
  <c r="AV55" i="26" s="1"/>
  <c r="CD55" i="26"/>
  <c r="CE55" i="26" s="1"/>
  <c r="BC55" i="26" s="1"/>
  <c r="BD55" i="26" s="1"/>
  <c r="BX56" i="26"/>
  <c r="BY56" i="26" s="1"/>
  <c r="AW56" i="26" s="1"/>
  <c r="AX56" i="26" s="1"/>
  <c r="BQ57" i="26"/>
  <c r="AO57" i="26" s="1"/>
  <c r="BZ57" i="26"/>
  <c r="CA57" i="26" s="1"/>
  <c r="AY57" i="26" s="1"/>
  <c r="AZ57" i="26" s="1"/>
  <c r="BR58" i="26"/>
  <c r="BS58" i="26" s="1"/>
  <c r="AQ58" i="26" s="1"/>
  <c r="AR58" i="26" s="1"/>
  <c r="CB58" i="26"/>
  <c r="CC58" i="26" s="1"/>
  <c r="BA58" i="26" s="1"/>
  <c r="BB58" i="26" s="1"/>
  <c r="CF60" i="26"/>
  <c r="CG60" i="26" s="1"/>
  <c r="BE60" i="26" s="1"/>
  <c r="BF60" i="26" s="1"/>
  <c r="BR62" i="26"/>
  <c r="BS62" i="26" s="1"/>
  <c r="AQ62" i="26" s="1"/>
  <c r="AR62" i="26" s="1"/>
  <c r="CJ62" i="26"/>
  <c r="CK62" i="26" s="1"/>
  <c r="BI62" i="26" s="1"/>
  <c r="BJ62" i="26" s="1"/>
  <c r="BX64" i="26"/>
  <c r="BY64" i="26" s="1"/>
  <c r="AW64" i="26" s="1"/>
  <c r="AX64" i="26" s="1"/>
  <c r="BQ65" i="26"/>
  <c r="AO65" i="26" s="1"/>
  <c r="BZ65" i="26"/>
  <c r="CA65" i="26" s="1"/>
  <c r="AY65" i="26" s="1"/>
  <c r="AZ65" i="26" s="1"/>
  <c r="BR66" i="26"/>
  <c r="BS66" i="26" s="1"/>
  <c r="AQ66" i="26" s="1"/>
  <c r="AR66" i="26" s="1"/>
  <c r="CB66" i="26"/>
  <c r="CC66" i="26" s="1"/>
  <c r="BA66" i="26" s="1"/>
  <c r="BB66" i="26" s="1"/>
  <c r="BV68" i="26"/>
  <c r="BW68" i="26" s="1"/>
  <c r="AU68" i="26" s="1"/>
  <c r="AV68" i="26" s="1"/>
  <c r="CF68" i="26"/>
  <c r="CG68" i="26" s="1"/>
  <c r="BE68" i="26" s="1"/>
  <c r="BF68" i="26" s="1"/>
  <c r="BT70" i="26"/>
  <c r="BU70" i="26" s="1"/>
  <c r="AS70" i="26" s="1"/>
  <c r="AT70" i="26" s="1"/>
  <c r="BQ87" i="26"/>
  <c r="AO87" i="26" s="1"/>
  <c r="CL87" i="26"/>
  <c r="CM87" i="26" s="1"/>
  <c r="BK87" i="26" s="1"/>
  <c r="BL87" i="26" s="1"/>
  <c r="CD87" i="26"/>
  <c r="CE87" i="26" s="1"/>
  <c r="BC87" i="26" s="1"/>
  <c r="BD87" i="26" s="1"/>
  <c r="BV87" i="26"/>
  <c r="BW87" i="26" s="1"/>
  <c r="AU87" i="26" s="1"/>
  <c r="AV87" i="26" s="1"/>
  <c r="CH87" i="26"/>
  <c r="CI87" i="26" s="1"/>
  <c r="BG87" i="26" s="1"/>
  <c r="BH87" i="26" s="1"/>
  <c r="BZ87" i="26"/>
  <c r="CA87" i="26" s="1"/>
  <c r="AY87" i="26" s="1"/>
  <c r="AZ87" i="26" s="1"/>
  <c r="BR87" i="26"/>
  <c r="BS87" i="26" s="1"/>
  <c r="AQ87" i="26" s="1"/>
  <c r="AR87" i="26" s="1"/>
  <c r="BQ103" i="26"/>
  <c r="AO103" i="26" s="1"/>
  <c r="CL103" i="26"/>
  <c r="CM103" i="26" s="1"/>
  <c r="BK103" i="26" s="1"/>
  <c r="BL103" i="26" s="1"/>
  <c r="CD103" i="26"/>
  <c r="CE103" i="26" s="1"/>
  <c r="BC103" i="26" s="1"/>
  <c r="BD103" i="26" s="1"/>
  <c r="BV103" i="26"/>
  <c r="BW103" i="26" s="1"/>
  <c r="AU103" i="26" s="1"/>
  <c r="AV103" i="26" s="1"/>
  <c r="CH103" i="26"/>
  <c r="CI103" i="26" s="1"/>
  <c r="BG103" i="26" s="1"/>
  <c r="BH103" i="26" s="1"/>
  <c r="BZ103" i="26"/>
  <c r="CA103" i="26" s="1"/>
  <c r="AY103" i="26" s="1"/>
  <c r="AZ103" i="26" s="1"/>
  <c r="BR103" i="26"/>
  <c r="BS103" i="26" s="1"/>
  <c r="AQ103" i="26" s="1"/>
  <c r="AR103" i="26" s="1"/>
  <c r="CB106" i="26"/>
  <c r="CC106" i="26" s="1"/>
  <c r="BA106" i="26" s="1"/>
  <c r="BB106" i="26" s="1"/>
  <c r="CL118" i="26"/>
  <c r="CM118" i="26" s="1"/>
  <c r="BK118" i="26" s="1"/>
  <c r="BL118" i="26" s="1"/>
  <c r="CD118" i="26"/>
  <c r="CE118" i="26" s="1"/>
  <c r="BC118" i="26" s="1"/>
  <c r="BD118" i="26" s="1"/>
  <c r="BV118" i="26"/>
  <c r="BW118" i="26" s="1"/>
  <c r="AU118" i="26" s="1"/>
  <c r="AV118" i="26" s="1"/>
  <c r="CH118" i="26"/>
  <c r="CI118" i="26" s="1"/>
  <c r="BG118" i="26" s="1"/>
  <c r="BH118" i="26" s="1"/>
  <c r="BZ118" i="26"/>
  <c r="CA118" i="26" s="1"/>
  <c r="AY118" i="26" s="1"/>
  <c r="AZ118" i="26" s="1"/>
  <c r="BR118" i="26"/>
  <c r="BS118" i="26" s="1"/>
  <c r="AQ118" i="26" s="1"/>
  <c r="AR118" i="26" s="1"/>
  <c r="CF118" i="26"/>
  <c r="CG118" i="26" s="1"/>
  <c r="BE118" i="26" s="1"/>
  <c r="BF118" i="26" s="1"/>
  <c r="BX118" i="26"/>
  <c r="BY118" i="26" s="1"/>
  <c r="AW118" i="26" s="1"/>
  <c r="AX118" i="26" s="1"/>
  <c r="AP132" i="26"/>
  <c r="AP134" i="26"/>
  <c r="AP148" i="26"/>
  <c r="AP178" i="26"/>
  <c r="BT6" i="26"/>
  <c r="BU6" i="26" s="1"/>
  <c r="AS6" i="26" s="1"/>
  <c r="AT6" i="26" s="1"/>
  <c r="CB14" i="26"/>
  <c r="CC14" i="26" s="1"/>
  <c r="BA14" i="26" s="1"/>
  <c r="BB14" i="26" s="1"/>
  <c r="CJ14" i="26"/>
  <c r="CK14" i="26" s="1"/>
  <c r="BI14" i="26" s="1"/>
  <c r="BJ14" i="26" s="1"/>
  <c r="BX18" i="26"/>
  <c r="BY18" i="26" s="1"/>
  <c r="AW18" i="26" s="1"/>
  <c r="AX18" i="26" s="1"/>
  <c r="CF18" i="26"/>
  <c r="CG18" i="26" s="1"/>
  <c r="BE18" i="26" s="1"/>
  <c r="BF18" i="26" s="1"/>
  <c r="BT22" i="26"/>
  <c r="BU22" i="26" s="1"/>
  <c r="AS22" i="26" s="1"/>
  <c r="AT22" i="26" s="1"/>
  <c r="BX26" i="26"/>
  <c r="BY26" i="26" s="1"/>
  <c r="AW26" i="26" s="1"/>
  <c r="AX26" i="26" s="1"/>
  <c r="CF26" i="26"/>
  <c r="CG26" i="26" s="1"/>
  <c r="BE26" i="26" s="1"/>
  <c r="BF26" i="26" s="1"/>
  <c r="BT30" i="26"/>
  <c r="BU30" i="26" s="1"/>
  <c r="AS30" i="26" s="1"/>
  <c r="AT30" i="26" s="1"/>
  <c r="BT38" i="26"/>
  <c r="BU38" i="26" s="1"/>
  <c r="AS38" i="26" s="1"/>
  <c r="AT38" i="26" s="1"/>
  <c r="BX42" i="26"/>
  <c r="BY42" i="26" s="1"/>
  <c r="AW42" i="26" s="1"/>
  <c r="AX42" i="26" s="1"/>
  <c r="CF42" i="26"/>
  <c r="CG42" i="26" s="1"/>
  <c r="BE42" i="26" s="1"/>
  <c r="BF42" i="26" s="1"/>
  <c r="BT46" i="26"/>
  <c r="BU46" i="26" s="1"/>
  <c r="AS46" i="26" s="1"/>
  <c r="AT46" i="26" s="1"/>
  <c r="CB46" i="26"/>
  <c r="CC46" i="26" s="1"/>
  <c r="BA46" i="26" s="1"/>
  <c r="BB46" i="26" s="1"/>
  <c r="CJ46" i="26"/>
  <c r="CK46" i="26" s="1"/>
  <c r="BI46" i="26" s="1"/>
  <c r="BJ46" i="26" s="1"/>
  <c r="BX50" i="26"/>
  <c r="BY50" i="26" s="1"/>
  <c r="AW50" i="26" s="1"/>
  <c r="AX50" i="26" s="1"/>
  <c r="CF50" i="26"/>
  <c r="CG50" i="26" s="1"/>
  <c r="BE50" i="26" s="1"/>
  <c r="BF50" i="26" s="1"/>
  <c r="BT54" i="26"/>
  <c r="BU54" i="26" s="1"/>
  <c r="AS54" i="26" s="1"/>
  <c r="AT54" i="26" s="1"/>
  <c r="CB54" i="26"/>
  <c r="CC54" i="26" s="1"/>
  <c r="BA54" i="26" s="1"/>
  <c r="BB54" i="26" s="1"/>
  <c r="CJ54" i="26"/>
  <c r="CK54" i="26" s="1"/>
  <c r="BI54" i="26" s="1"/>
  <c r="BJ54" i="26" s="1"/>
  <c r="CH68" i="26"/>
  <c r="CI68" i="26" s="1"/>
  <c r="BG68" i="26" s="1"/>
  <c r="BH68" i="26" s="1"/>
  <c r="CH70" i="26"/>
  <c r="CI70" i="26" s="1"/>
  <c r="BG70" i="26" s="1"/>
  <c r="BH70" i="26" s="1"/>
  <c r="CJ71" i="26"/>
  <c r="CK71" i="26" s="1"/>
  <c r="BI71" i="26" s="1"/>
  <c r="BJ71" i="26" s="1"/>
  <c r="BV74" i="26"/>
  <c r="BW74" i="26" s="1"/>
  <c r="AU74" i="26" s="1"/>
  <c r="AV74" i="26" s="1"/>
  <c r="CJ74" i="26"/>
  <c r="CK74" i="26" s="1"/>
  <c r="BI74" i="26" s="1"/>
  <c r="BJ74" i="26" s="1"/>
  <c r="CF75" i="26"/>
  <c r="CG75" i="26" s="1"/>
  <c r="BE75" i="26" s="1"/>
  <c r="BF75" i="26" s="1"/>
  <c r="CH82" i="26"/>
  <c r="CI82" i="26" s="1"/>
  <c r="BG82" i="26" s="1"/>
  <c r="BH82" i="26" s="1"/>
  <c r="BZ82" i="26"/>
  <c r="CA82" i="26" s="1"/>
  <c r="AY82" i="26" s="1"/>
  <c r="AZ82" i="26" s="1"/>
  <c r="BR82" i="26"/>
  <c r="BS82" i="26" s="1"/>
  <c r="AQ82" i="26" s="1"/>
  <c r="AR82" i="26" s="1"/>
  <c r="CL82" i="26"/>
  <c r="CM82" i="26" s="1"/>
  <c r="BK82" i="26" s="1"/>
  <c r="BL82" i="26" s="1"/>
  <c r="CD82" i="26"/>
  <c r="CE82" i="26" s="1"/>
  <c r="BC82" i="26" s="1"/>
  <c r="BD82" i="26" s="1"/>
  <c r="BV82" i="26"/>
  <c r="BW82" i="26" s="1"/>
  <c r="AU82" i="26" s="1"/>
  <c r="AV82" i="26" s="1"/>
  <c r="BX82" i="26"/>
  <c r="BY82" i="26" s="1"/>
  <c r="AW82" i="26" s="1"/>
  <c r="AX82" i="26" s="1"/>
  <c r="AP85" i="26"/>
  <c r="CB86" i="26"/>
  <c r="CC86" i="26" s="1"/>
  <c r="BA86" i="26" s="1"/>
  <c r="BB86" i="26" s="1"/>
  <c r="CF90" i="26"/>
  <c r="CG90" i="26" s="1"/>
  <c r="BE90" i="26" s="1"/>
  <c r="BF90" i="26" s="1"/>
  <c r="CH98" i="26"/>
  <c r="CI98" i="26" s="1"/>
  <c r="BG98" i="26" s="1"/>
  <c r="BH98" i="26" s="1"/>
  <c r="BZ98" i="26"/>
  <c r="CA98" i="26" s="1"/>
  <c r="AY98" i="26" s="1"/>
  <c r="AZ98" i="26" s="1"/>
  <c r="BR98" i="26"/>
  <c r="BS98" i="26" s="1"/>
  <c r="AQ98" i="26" s="1"/>
  <c r="AR98" i="26" s="1"/>
  <c r="CL98" i="26"/>
  <c r="CM98" i="26" s="1"/>
  <c r="BK98" i="26" s="1"/>
  <c r="BL98" i="26" s="1"/>
  <c r="CD98" i="26"/>
  <c r="CE98" i="26" s="1"/>
  <c r="BC98" i="26" s="1"/>
  <c r="BD98" i="26" s="1"/>
  <c r="BV98" i="26"/>
  <c r="BW98" i="26" s="1"/>
  <c r="AU98" i="26" s="1"/>
  <c r="AV98" i="26" s="1"/>
  <c r="BX98" i="26"/>
  <c r="BY98" i="26" s="1"/>
  <c r="AW98" i="26" s="1"/>
  <c r="AX98" i="26" s="1"/>
  <c r="CB102" i="26"/>
  <c r="CC102" i="26" s="1"/>
  <c r="BA102" i="26" s="1"/>
  <c r="BB102" i="26" s="1"/>
  <c r="CL110" i="26"/>
  <c r="CM110" i="26" s="1"/>
  <c r="BK110" i="26" s="1"/>
  <c r="BL110" i="26" s="1"/>
  <c r="CD110" i="26"/>
  <c r="CE110" i="26" s="1"/>
  <c r="BC110" i="26" s="1"/>
  <c r="BD110" i="26" s="1"/>
  <c r="BV110" i="26"/>
  <c r="BW110" i="26" s="1"/>
  <c r="AU110" i="26" s="1"/>
  <c r="AV110" i="26" s="1"/>
  <c r="CH110" i="26"/>
  <c r="CI110" i="26" s="1"/>
  <c r="BG110" i="26" s="1"/>
  <c r="BH110" i="26" s="1"/>
  <c r="BZ110" i="26"/>
  <c r="CA110" i="26" s="1"/>
  <c r="AY110" i="26" s="1"/>
  <c r="AZ110" i="26" s="1"/>
  <c r="BR110" i="26"/>
  <c r="BS110" i="26" s="1"/>
  <c r="AQ110" i="26" s="1"/>
  <c r="AR110" i="26" s="1"/>
  <c r="CF110" i="26"/>
  <c r="CG110" i="26" s="1"/>
  <c r="BE110" i="26" s="1"/>
  <c r="BF110" i="26" s="1"/>
  <c r="BX110" i="26"/>
  <c r="BY110" i="26" s="1"/>
  <c r="AW110" i="26" s="1"/>
  <c r="AX110" i="26" s="1"/>
  <c r="AP156" i="26"/>
  <c r="CB6" i="26"/>
  <c r="CC6" i="26" s="1"/>
  <c r="BA6" i="26" s="1"/>
  <c r="BB6" i="26" s="1"/>
  <c r="CF10" i="26"/>
  <c r="CG10" i="26" s="1"/>
  <c r="BE10" i="26" s="1"/>
  <c r="BF10" i="26" s="1"/>
  <c r="CB22" i="26"/>
  <c r="CC22" i="26" s="1"/>
  <c r="BA22" i="26" s="1"/>
  <c r="BB22" i="26" s="1"/>
  <c r="CJ22" i="26"/>
  <c r="CK22" i="26" s="1"/>
  <c r="BI22" i="26" s="1"/>
  <c r="BJ22" i="26" s="1"/>
  <c r="CB30" i="26"/>
  <c r="CC30" i="26" s="1"/>
  <c r="BA30" i="26" s="1"/>
  <c r="BB30" i="26" s="1"/>
  <c r="CJ30" i="26"/>
  <c r="CK30" i="26" s="1"/>
  <c r="BI30" i="26" s="1"/>
  <c r="BJ30" i="26" s="1"/>
  <c r="BX34" i="26"/>
  <c r="BY34" i="26" s="1"/>
  <c r="AW34" i="26" s="1"/>
  <c r="AX34" i="26" s="1"/>
  <c r="CF34" i="26"/>
  <c r="CG34" i="26" s="1"/>
  <c r="BE34" i="26" s="1"/>
  <c r="BF34" i="26" s="1"/>
  <c r="CB38" i="26"/>
  <c r="CC38" i="26" s="1"/>
  <c r="BA38" i="26" s="1"/>
  <c r="BB38" i="26" s="1"/>
  <c r="CJ38" i="26"/>
  <c r="CK38" i="26" s="1"/>
  <c r="BI38" i="26" s="1"/>
  <c r="BJ38" i="26" s="1"/>
  <c r="BQ10" i="26"/>
  <c r="AO10" i="26" s="1"/>
  <c r="BT11" i="26"/>
  <c r="BU11" i="26" s="1"/>
  <c r="AS11" i="26" s="1"/>
  <c r="AT11" i="26" s="1"/>
  <c r="CB11" i="26"/>
  <c r="CC11" i="26" s="1"/>
  <c r="BA11" i="26" s="1"/>
  <c r="BB11" i="26" s="1"/>
  <c r="CJ11" i="26"/>
  <c r="CK11" i="26" s="1"/>
  <c r="BI11" i="26" s="1"/>
  <c r="BJ11" i="26" s="1"/>
  <c r="BX15" i="26"/>
  <c r="BY15" i="26" s="1"/>
  <c r="AW15" i="26" s="1"/>
  <c r="AX15" i="26" s="1"/>
  <c r="CF15" i="26"/>
  <c r="CG15" i="26" s="1"/>
  <c r="BE15" i="26" s="1"/>
  <c r="BF15" i="26" s="1"/>
  <c r="BQ18" i="26"/>
  <c r="AO18" i="26" s="1"/>
  <c r="BT19" i="26"/>
  <c r="BU19" i="26" s="1"/>
  <c r="AS19" i="26" s="1"/>
  <c r="AT19" i="26" s="1"/>
  <c r="CB19" i="26"/>
  <c r="CC19" i="26" s="1"/>
  <c r="BA19" i="26" s="1"/>
  <c r="BB19" i="26" s="1"/>
  <c r="CJ19" i="26"/>
  <c r="CK19" i="26" s="1"/>
  <c r="BI19" i="26" s="1"/>
  <c r="BJ19" i="26" s="1"/>
  <c r="BX23" i="26"/>
  <c r="BY23" i="26" s="1"/>
  <c r="AW23" i="26" s="1"/>
  <c r="AX23" i="26" s="1"/>
  <c r="CF23" i="26"/>
  <c r="CG23" i="26" s="1"/>
  <c r="BE23" i="26" s="1"/>
  <c r="BF23" i="26" s="1"/>
  <c r="BQ26" i="26"/>
  <c r="AO26" i="26" s="1"/>
  <c r="BT27" i="26"/>
  <c r="BU27" i="26" s="1"/>
  <c r="AS27" i="26" s="1"/>
  <c r="AT27" i="26" s="1"/>
  <c r="CB27" i="26"/>
  <c r="CC27" i="26" s="1"/>
  <c r="BA27" i="26" s="1"/>
  <c r="BB27" i="26" s="1"/>
  <c r="CJ27" i="26"/>
  <c r="CK27" i="26" s="1"/>
  <c r="BI27" i="26" s="1"/>
  <c r="BJ27" i="26" s="1"/>
  <c r="BX31" i="26"/>
  <c r="BY31" i="26" s="1"/>
  <c r="AW31" i="26" s="1"/>
  <c r="AX31" i="26" s="1"/>
  <c r="CF31" i="26"/>
  <c r="CG31" i="26" s="1"/>
  <c r="BE31" i="26" s="1"/>
  <c r="BF31" i="26" s="1"/>
  <c r="BQ34" i="26"/>
  <c r="AO34" i="26" s="1"/>
  <c r="BT35" i="26"/>
  <c r="BU35" i="26" s="1"/>
  <c r="AS35" i="26" s="1"/>
  <c r="AT35" i="26" s="1"/>
  <c r="CB35" i="26"/>
  <c r="CC35" i="26" s="1"/>
  <c r="BA35" i="26" s="1"/>
  <c r="BB35" i="26" s="1"/>
  <c r="CJ35" i="26"/>
  <c r="CK35" i="26" s="1"/>
  <c r="BI35" i="26" s="1"/>
  <c r="BJ35" i="26" s="1"/>
  <c r="BX39" i="26"/>
  <c r="BY39" i="26" s="1"/>
  <c r="AW39" i="26" s="1"/>
  <c r="AX39" i="26" s="1"/>
  <c r="CF39" i="26"/>
  <c r="CG39" i="26" s="1"/>
  <c r="BE39" i="26" s="1"/>
  <c r="BF39" i="26" s="1"/>
  <c r="BQ42" i="26"/>
  <c r="AO42" i="26" s="1"/>
  <c r="BT43" i="26"/>
  <c r="BU43" i="26" s="1"/>
  <c r="AS43" i="26" s="1"/>
  <c r="AT43" i="26" s="1"/>
  <c r="CB43" i="26"/>
  <c r="CC43" i="26" s="1"/>
  <c r="BA43" i="26" s="1"/>
  <c r="BB43" i="26" s="1"/>
  <c r="CJ43" i="26"/>
  <c r="CK43" i="26" s="1"/>
  <c r="BI43" i="26" s="1"/>
  <c r="BJ43" i="26" s="1"/>
  <c r="BX47" i="26"/>
  <c r="BY47" i="26" s="1"/>
  <c r="AW47" i="26" s="1"/>
  <c r="AX47" i="26" s="1"/>
  <c r="CF47" i="26"/>
  <c r="CG47" i="26" s="1"/>
  <c r="BE47" i="26" s="1"/>
  <c r="BF47" i="26" s="1"/>
  <c r="BQ50" i="26"/>
  <c r="AO50" i="26" s="1"/>
  <c r="BT51" i="26"/>
  <c r="BU51" i="26" s="1"/>
  <c r="AS51" i="26" s="1"/>
  <c r="AT51" i="26" s="1"/>
  <c r="CB51" i="26"/>
  <c r="CC51" i="26" s="1"/>
  <c r="BA51" i="26" s="1"/>
  <c r="BB51" i="26" s="1"/>
  <c r="CJ51" i="26"/>
  <c r="CK51" i="26" s="1"/>
  <c r="BI51" i="26" s="1"/>
  <c r="BJ51" i="26" s="1"/>
  <c r="BX55" i="26"/>
  <c r="BY55" i="26" s="1"/>
  <c r="AW55" i="26" s="1"/>
  <c r="AX55" i="26" s="1"/>
  <c r="CF55" i="26"/>
  <c r="CG55" i="26" s="1"/>
  <c r="BE55" i="26" s="1"/>
  <c r="BF55" i="26" s="1"/>
  <c r="BQ56" i="26"/>
  <c r="AO56" i="26" s="1"/>
  <c r="BZ56" i="26"/>
  <c r="CA56" i="26" s="1"/>
  <c r="AY56" i="26" s="1"/>
  <c r="AZ56" i="26" s="1"/>
  <c r="CB57" i="26"/>
  <c r="CC57" i="26" s="1"/>
  <c r="BA57" i="26" s="1"/>
  <c r="BB57" i="26" s="1"/>
  <c r="CD58" i="26"/>
  <c r="CE58" i="26" s="1"/>
  <c r="BC58" i="26" s="1"/>
  <c r="BD58" i="26" s="1"/>
  <c r="BZ60" i="26"/>
  <c r="CA60" i="26" s="1"/>
  <c r="AY60" i="26" s="1"/>
  <c r="AZ60" i="26" s="1"/>
  <c r="BT62" i="26"/>
  <c r="BU62" i="26" s="1"/>
  <c r="AS62" i="26" s="1"/>
  <c r="AT62" i="26" s="1"/>
  <c r="CL62" i="26"/>
  <c r="CM62" i="26" s="1"/>
  <c r="BK62" i="26" s="1"/>
  <c r="BL62" i="26" s="1"/>
  <c r="BQ64" i="26"/>
  <c r="AO64" i="26" s="1"/>
  <c r="BZ64" i="26"/>
  <c r="CA64" i="26" s="1"/>
  <c r="AY64" i="26" s="1"/>
  <c r="AZ64" i="26" s="1"/>
  <c r="CB65" i="26"/>
  <c r="CC65" i="26" s="1"/>
  <c r="BA65" i="26" s="1"/>
  <c r="BB65" i="26" s="1"/>
  <c r="CD66" i="26"/>
  <c r="CE66" i="26" s="1"/>
  <c r="BC66" i="26" s="1"/>
  <c r="BD66" i="26" s="1"/>
  <c r="BX68" i="26"/>
  <c r="BY68" i="26" s="1"/>
  <c r="AW68" i="26" s="1"/>
  <c r="AX68" i="26" s="1"/>
  <c r="BX70" i="26"/>
  <c r="BY70" i="26" s="1"/>
  <c r="AW70" i="26" s="1"/>
  <c r="AX70" i="26" s="1"/>
  <c r="CJ70" i="26"/>
  <c r="CK70" i="26" s="1"/>
  <c r="BI70" i="26" s="1"/>
  <c r="BJ70" i="26" s="1"/>
  <c r="BX71" i="26"/>
  <c r="BY71" i="26" s="1"/>
  <c r="AW71" i="26" s="1"/>
  <c r="AX71" i="26" s="1"/>
  <c r="BX74" i="26"/>
  <c r="BY74" i="26" s="1"/>
  <c r="AW74" i="26" s="1"/>
  <c r="AX74" i="26" s="1"/>
  <c r="CH83" i="26"/>
  <c r="CI83" i="26" s="1"/>
  <c r="BG83" i="26" s="1"/>
  <c r="BH83" i="26" s="1"/>
  <c r="BZ83" i="26"/>
  <c r="CA83" i="26" s="1"/>
  <c r="AY83" i="26" s="1"/>
  <c r="AZ83" i="26" s="1"/>
  <c r="BR83" i="26"/>
  <c r="BS83" i="26" s="1"/>
  <c r="AQ83" i="26" s="1"/>
  <c r="AR83" i="26" s="1"/>
  <c r="BQ83" i="26"/>
  <c r="AO83" i="26" s="1"/>
  <c r="CL83" i="26"/>
  <c r="CM83" i="26" s="1"/>
  <c r="BK83" i="26" s="1"/>
  <c r="BL83" i="26" s="1"/>
  <c r="CD83" i="26"/>
  <c r="CE83" i="26" s="1"/>
  <c r="BC83" i="26" s="1"/>
  <c r="BD83" i="26" s="1"/>
  <c r="BV83" i="26"/>
  <c r="BW83" i="26" s="1"/>
  <c r="AU83" i="26" s="1"/>
  <c r="AV83" i="26" s="1"/>
  <c r="BQ90" i="26"/>
  <c r="AO90" i="26" s="1"/>
  <c r="CH99" i="26"/>
  <c r="CI99" i="26" s="1"/>
  <c r="BG99" i="26" s="1"/>
  <c r="BH99" i="26" s="1"/>
  <c r="BZ99" i="26"/>
  <c r="CA99" i="26" s="1"/>
  <c r="AY99" i="26" s="1"/>
  <c r="AZ99" i="26" s="1"/>
  <c r="BR99" i="26"/>
  <c r="BS99" i="26" s="1"/>
  <c r="AQ99" i="26" s="1"/>
  <c r="AR99" i="26" s="1"/>
  <c r="BQ99" i="26"/>
  <c r="AO99" i="26" s="1"/>
  <c r="CL99" i="26"/>
  <c r="CM99" i="26" s="1"/>
  <c r="BK99" i="26" s="1"/>
  <c r="BL99" i="26" s="1"/>
  <c r="CD99" i="26"/>
  <c r="CE99" i="26" s="1"/>
  <c r="BC99" i="26" s="1"/>
  <c r="BD99" i="26" s="1"/>
  <c r="BV99" i="26"/>
  <c r="BW99" i="26" s="1"/>
  <c r="AU99" i="26" s="1"/>
  <c r="AV99" i="26" s="1"/>
  <c r="CJ110" i="26"/>
  <c r="CK110" i="26" s="1"/>
  <c r="BI110" i="26" s="1"/>
  <c r="BJ110" i="26" s="1"/>
  <c r="AP164" i="26"/>
  <c r="BT10" i="26"/>
  <c r="BU10" i="26" s="1"/>
  <c r="AS10" i="26" s="1"/>
  <c r="AT10" i="26" s="1"/>
  <c r="CJ6" i="26"/>
  <c r="CK6" i="26" s="1"/>
  <c r="BI6" i="26" s="1"/>
  <c r="BJ6" i="26" s="1"/>
  <c r="BT14" i="26"/>
  <c r="BU14" i="26" s="1"/>
  <c r="AS14" i="26" s="1"/>
  <c r="AT14" i="26" s="1"/>
  <c r="BX4" i="26"/>
  <c r="BY4" i="26" s="1"/>
  <c r="AW4" i="26" s="1"/>
  <c r="AX4" i="26" s="1"/>
  <c r="CD6" i="26"/>
  <c r="CE6" i="26" s="1"/>
  <c r="BC6" i="26" s="1"/>
  <c r="BD6" i="26" s="1"/>
  <c r="BT8" i="26"/>
  <c r="BU8" i="26" s="1"/>
  <c r="AS8" i="26" s="1"/>
  <c r="AT8" i="26" s="1"/>
  <c r="CJ8" i="26"/>
  <c r="CK8" i="26" s="1"/>
  <c r="BI8" i="26" s="1"/>
  <c r="BJ8" i="26" s="1"/>
  <c r="BZ10" i="26"/>
  <c r="CA10" i="26" s="1"/>
  <c r="AY10" i="26" s="1"/>
  <c r="AZ10" i="26" s="1"/>
  <c r="CH10" i="26"/>
  <c r="CI10" i="26" s="1"/>
  <c r="BG10" i="26" s="1"/>
  <c r="BH10" i="26" s="1"/>
  <c r="BX12" i="26"/>
  <c r="BY12" i="26" s="1"/>
  <c r="AW12" i="26" s="1"/>
  <c r="AX12" i="26" s="1"/>
  <c r="CF12" i="26"/>
  <c r="CG12" i="26" s="1"/>
  <c r="BE12" i="26" s="1"/>
  <c r="BF12" i="26" s="1"/>
  <c r="BV14" i="26"/>
  <c r="BW14" i="26" s="1"/>
  <c r="AU14" i="26" s="1"/>
  <c r="AV14" i="26" s="1"/>
  <c r="CD14" i="26"/>
  <c r="CE14" i="26" s="1"/>
  <c r="BC14" i="26" s="1"/>
  <c r="BD14" i="26" s="1"/>
  <c r="CL14" i="26"/>
  <c r="CM14" i="26" s="1"/>
  <c r="BK14" i="26" s="1"/>
  <c r="BL14" i="26" s="1"/>
  <c r="CB16" i="26"/>
  <c r="CC16" i="26" s="1"/>
  <c r="BA16" i="26" s="1"/>
  <c r="BB16" i="26" s="1"/>
  <c r="CJ16" i="26"/>
  <c r="CK16" i="26" s="1"/>
  <c r="BI16" i="26" s="1"/>
  <c r="BJ16" i="26" s="1"/>
  <c r="BZ18" i="26"/>
  <c r="CA18" i="26" s="1"/>
  <c r="AY18" i="26" s="1"/>
  <c r="AZ18" i="26" s="1"/>
  <c r="CH18" i="26"/>
  <c r="CI18" i="26" s="1"/>
  <c r="BG18" i="26" s="1"/>
  <c r="BH18" i="26" s="1"/>
  <c r="BX20" i="26"/>
  <c r="BY20" i="26" s="1"/>
  <c r="AW20" i="26" s="1"/>
  <c r="AX20" i="26" s="1"/>
  <c r="BV22" i="26"/>
  <c r="BW22" i="26" s="1"/>
  <c r="AU22" i="26" s="1"/>
  <c r="AV22" i="26" s="1"/>
  <c r="CD22" i="26"/>
  <c r="CE22" i="26" s="1"/>
  <c r="BC22" i="26" s="1"/>
  <c r="BD22" i="26" s="1"/>
  <c r="CL22" i="26"/>
  <c r="CM22" i="26" s="1"/>
  <c r="BK22" i="26" s="1"/>
  <c r="BL22" i="26" s="1"/>
  <c r="BT24" i="26"/>
  <c r="BU24" i="26" s="1"/>
  <c r="AS24" i="26" s="1"/>
  <c r="AT24" i="26" s="1"/>
  <c r="CB24" i="26"/>
  <c r="CC24" i="26" s="1"/>
  <c r="BA24" i="26" s="1"/>
  <c r="BB24" i="26" s="1"/>
  <c r="BZ26" i="26"/>
  <c r="CA26" i="26" s="1"/>
  <c r="AY26" i="26" s="1"/>
  <c r="AZ26" i="26" s="1"/>
  <c r="CH26" i="26"/>
  <c r="CI26" i="26" s="1"/>
  <c r="BG26" i="26" s="1"/>
  <c r="BH26" i="26" s="1"/>
  <c r="BX28" i="26"/>
  <c r="BY28" i="26" s="1"/>
  <c r="AW28" i="26" s="1"/>
  <c r="AX28" i="26" s="1"/>
  <c r="BV30" i="26"/>
  <c r="BW30" i="26" s="1"/>
  <c r="AU30" i="26" s="1"/>
  <c r="AV30" i="26" s="1"/>
  <c r="CD30" i="26"/>
  <c r="CE30" i="26" s="1"/>
  <c r="BC30" i="26" s="1"/>
  <c r="BD30" i="26" s="1"/>
  <c r="CL30" i="26"/>
  <c r="CM30" i="26" s="1"/>
  <c r="BK30" i="26" s="1"/>
  <c r="BL30" i="26" s="1"/>
  <c r="BT32" i="26"/>
  <c r="BU32" i="26" s="1"/>
  <c r="AS32" i="26" s="1"/>
  <c r="AT32" i="26" s="1"/>
  <c r="CB32" i="26"/>
  <c r="CC32" i="26" s="1"/>
  <c r="BA32" i="26" s="1"/>
  <c r="BB32" i="26" s="1"/>
  <c r="BR34" i="26"/>
  <c r="BS34" i="26" s="1"/>
  <c r="AQ34" i="26" s="1"/>
  <c r="AR34" i="26" s="1"/>
  <c r="CH34" i="26"/>
  <c r="CI34" i="26" s="1"/>
  <c r="BG34" i="26" s="1"/>
  <c r="BH34" i="26" s="1"/>
  <c r="BX36" i="26"/>
  <c r="BY36" i="26" s="1"/>
  <c r="AW36" i="26" s="1"/>
  <c r="AX36" i="26" s="1"/>
  <c r="CF36" i="26"/>
  <c r="CG36" i="26" s="1"/>
  <c r="BE36" i="26" s="1"/>
  <c r="BF36" i="26" s="1"/>
  <c r="BV38" i="26"/>
  <c r="BW38" i="26" s="1"/>
  <c r="AU38" i="26" s="1"/>
  <c r="AV38" i="26" s="1"/>
  <c r="CD38" i="26"/>
  <c r="CE38" i="26" s="1"/>
  <c r="BC38" i="26" s="1"/>
  <c r="BD38" i="26" s="1"/>
  <c r="CL38" i="26"/>
  <c r="CM38" i="26" s="1"/>
  <c r="BK38" i="26" s="1"/>
  <c r="BL38" i="26" s="1"/>
  <c r="BR42" i="26"/>
  <c r="BS42" i="26" s="1"/>
  <c r="AQ42" i="26" s="1"/>
  <c r="AR42" i="26" s="1"/>
  <c r="CH42" i="26"/>
  <c r="CI42" i="26" s="1"/>
  <c r="BG42" i="26" s="1"/>
  <c r="BH42" i="26" s="1"/>
  <c r="BX44" i="26"/>
  <c r="BY44" i="26" s="1"/>
  <c r="AW44" i="26" s="1"/>
  <c r="AX44" i="26" s="1"/>
  <c r="CF44" i="26"/>
  <c r="CG44" i="26" s="1"/>
  <c r="BE44" i="26" s="1"/>
  <c r="BF44" i="26" s="1"/>
  <c r="BV46" i="26"/>
  <c r="BW46" i="26" s="1"/>
  <c r="AU46" i="26" s="1"/>
  <c r="AV46" i="26" s="1"/>
  <c r="CD46" i="26"/>
  <c r="CE46" i="26" s="1"/>
  <c r="BC46" i="26" s="1"/>
  <c r="BD46" i="26" s="1"/>
  <c r="CL46" i="26"/>
  <c r="CM46" i="26" s="1"/>
  <c r="BK46" i="26" s="1"/>
  <c r="BL46" i="26" s="1"/>
  <c r="CB48" i="26"/>
  <c r="CC48" i="26" s="1"/>
  <c r="BA48" i="26" s="1"/>
  <c r="BB48" i="26" s="1"/>
  <c r="CJ48" i="26"/>
  <c r="CK48" i="26" s="1"/>
  <c r="BI48" i="26" s="1"/>
  <c r="BJ48" i="26" s="1"/>
  <c r="BR50" i="26"/>
  <c r="BS50" i="26" s="1"/>
  <c r="AQ50" i="26" s="1"/>
  <c r="AR50" i="26" s="1"/>
  <c r="CF52" i="26"/>
  <c r="CG52" i="26" s="1"/>
  <c r="BE52" i="26" s="1"/>
  <c r="BF52" i="26" s="1"/>
  <c r="BV54" i="26"/>
  <c r="BW54" i="26" s="1"/>
  <c r="AU54" i="26" s="1"/>
  <c r="AV54" i="26" s="1"/>
  <c r="CD54" i="26"/>
  <c r="CE54" i="26" s="1"/>
  <c r="BC54" i="26" s="1"/>
  <c r="BD54" i="26" s="1"/>
  <c r="CL54" i="26"/>
  <c r="CM54" i="26" s="1"/>
  <c r="BK54" i="26" s="1"/>
  <c r="BL54" i="26" s="1"/>
  <c r="CL57" i="26"/>
  <c r="CM57" i="26" s="1"/>
  <c r="BK57" i="26" s="1"/>
  <c r="BL57" i="26" s="1"/>
  <c r="BT65" i="26"/>
  <c r="BU65" i="26" s="1"/>
  <c r="AS65" i="26" s="1"/>
  <c r="AT65" i="26" s="1"/>
  <c r="CL65" i="26"/>
  <c r="CM65" i="26" s="1"/>
  <c r="BK65" i="26" s="1"/>
  <c r="BL65" i="26" s="1"/>
  <c r="BZ68" i="26"/>
  <c r="CA68" i="26" s="1"/>
  <c r="AY68" i="26" s="1"/>
  <c r="AZ68" i="26" s="1"/>
  <c r="CJ68" i="26"/>
  <c r="CK68" i="26" s="1"/>
  <c r="BI68" i="26" s="1"/>
  <c r="BJ68" i="26" s="1"/>
  <c r="CL74" i="26"/>
  <c r="CM74" i="26" s="1"/>
  <c r="BK74" i="26" s="1"/>
  <c r="BL74" i="26" s="1"/>
  <c r="BT75" i="26"/>
  <c r="BU75" i="26" s="1"/>
  <c r="AS75" i="26" s="1"/>
  <c r="AT75" i="26" s="1"/>
  <c r="CL78" i="26"/>
  <c r="CM78" i="26" s="1"/>
  <c r="BK78" i="26" s="1"/>
  <c r="BL78" i="26" s="1"/>
  <c r="CD78" i="26"/>
  <c r="CE78" i="26" s="1"/>
  <c r="BC78" i="26" s="1"/>
  <c r="BD78" i="26" s="1"/>
  <c r="BV78" i="26"/>
  <c r="BW78" i="26" s="1"/>
  <c r="AU78" i="26" s="1"/>
  <c r="AV78" i="26" s="1"/>
  <c r="CH78" i="26"/>
  <c r="CI78" i="26" s="1"/>
  <c r="BG78" i="26" s="1"/>
  <c r="BH78" i="26" s="1"/>
  <c r="BZ78" i="26"/>
  <c r="CA78" i="26" s="1"/>
  <c r="AY78" i="26" s="1"/>
  <c r="AZ78" i="26" s="1"/>
  <c r="BR78" i="26"/>
  <c r="BS78" i="26" s="1"/>
  <c r="AQ78" i="26" s="1"/>
  <c r="AR78" i="26" s="1"/>
  <c r="BX78" i="26"/>
  <c r="BY78" i="26" s="1"/>
  <c r="AW78" i="26" s="1"/>
  <c r="AX78" i="26" s="1"/>
  <c r="CB82" i="26"/>
  <c r="CC82" i="26" s="1"/>
  <c r="BA82" i="26" s="1"/>
  <c r="BB82" i="26" s="1"/>
  <c r="CF86" i="26"/>
  <c r="CG86" i="26" s="1"/>
  <c r="BE86" i="26" s="1"/>
  <c r="BF86" i="26" s="1"/>
  <c r="BT90" i="26"/>
  <c r="BU90" i="26" s="1"/>
  <c r="AS90" i="26" s="1"/>
  <c r="AT90" i="26" s="1"/>
  <c r="CL94" i="26"/>
  <c r="CM94" i="26" s="1"/>
  <c r="BK94" i="26" s="1"/>
  <c r="BL94" i="26" s="1"/>
  <c r="CD94" i="26"/>
  <c r="CE94" i="26" s="1"/>
  <c r="BC94" i="26" s="1"/>
  <c r="BD94" i="26" s="1"/>
  <c r="BV94" i="26"/>
  <c r="BW94" i="26" s="1"/>
  <c r="AU94" i="26" s="1"/>
  <c r="AV94" i="26" s="1"/>
  <c r="CH94" i="26"/>
  <c r="CI94" i="26" s="1"/>
  <c r="BG94" i="26" s="1"/>
  <c r="BH94" i="26" s="1"/>
  <c r="BZ94" i="26"/>
  <c r="CA94" i="26" s="1"/>
  <c r="AY94" i="26" s="1"/>
  <c r="AZ94" i="26" s="1"/>
  <c r="BR94" i="26"/>
  <c r="BS94" i="26" s="1"/>
  <c r="AQ94" i="26" s="1"/>
  <c r="AR94" i="26" s="1"/>
  <c r="BX94" i="26"/>
  <c r="BY94" i="26" s="1"/>
  <c r="AW94" i="26" s="1"/>
  <c r="AX94" i="26" s="1"/>
  <c r="CB98" i="26"/>
  <c r="CC98" i="26" s="1"/>
  <c r="BA98" i="26" s="1"/>
  <c r="BB98" i="26" s="1"/>
  <c r="CF102" i="26"/>
  <c r="CG102" i="26" s="1"/>
  <c r="BE102" i="26" s="1"/>
  <c r="BF102" i="26" s="1"/>
  <c r="CH106" i="26"/>
  <c r="CI106" i="26" s="1"/>
  <c r="BG106" i="26" s="1"/>
  <c r="BH106" i="26" s="1"/>
  <c r="BZ106" i="26"/>
  <c r="CA106" i="26" s="1"/>
  <c r="AY106" i="26" s="1"/>
  <c r="AZ106" i="26" s="1"/>
  <c r="BR106" i="26"/>
  <c r="BS106" i="26" s="1"/>
  <c r="AQ106" i="26" s="1"/>
  <c r="AR106" i="26" s="1"/>
  <c r="BQ106" i="26"/>
  <c r="AO106" i="26" s="1"/>
  <c r="CL106" i="26"/>
  <c r="CM106" i="26" s="1"/>
  <c r="BK106" i="26" s="1"/>
  <c r="BL106" i="26" s="1"/>
  <c r="CD106" i="26"/>
  <c r="CE106" i="26" s="1"/>
  <c r="BC106" i="26" s="1"/>
  <c r="BD106" i="26" s="1"/>
  <c r="BV106" i="26"/>
  <c r="BW106" i="26" s="1"/>
  <c r="AU106" i="26" s="1"/>
  <c r="AV106" i="26" s="1"/>
  <c r="CJ106" i="26"/>
  <c r="CK106" i="26" s="1"/>
  <c r="BI106" i="26" s="1"/>
  <c r="BJ106" i="26" s="1"/>
  <c r="BQ119" i="26"/>
  <c r="AO119" i="26" s="1"/>
  <c r="CF119" i="26"/>
  <c r="CG119" i="26" s="1"/>
  <c r="BE119" i="26" s="1"/>
  <c r="BF119" i="26" s="1"/>
  <c r="BX119" i="26"/>
  <c r="BY119" i="26" s="1"/>
  <c r="AW119" i="26" s="1"/>
  <c r="AX119" i="26" s="1"/>
  <c r="CL119" i="26"/>
  <c r="CM119" i="26" s="1"/>
  <c r="BK119" i="26" s="1"/>
  <c r="BL119" i="26" s="1"/>
  <c r="CD119" i="26"/>
  <c r="CE119" i="26" s="1"/>
  <c r="BC119" i="26" s="1"/>
  <c r="BD119" i="26" s="1"/>
  <c r="BV119" i="26"/>
  <c r="BW119" i="26" s="1"/>
  <c r="AU119" i="26" s="1"/>
  <c r="AV119" i="26" s="1"/>
  <c r="CH119" i="26"/>
  <c r="CI119" i="26" s="1"/>
  <c r="BG119" i="26" s="1"/>
  <c r="BH119" i="26" s="1"/>
  <c r="BZ119" i="26"/>
  <c r="CA119" i="26" s="1"/>
  <c r="AY119" i="26" s="1"/>
  <c r="AZ119" i="26" s="1"/>
  <c r="BR119" i="26"/>
  <c r="BS119" i="26" s="1"/>
  <c r="AQ119" i="26" s="1"/>
  <c r="AR119" i="26" s="1"/>
  <c r="CJ119" i="26"/>
  <c r="CK119" i="26" s="1"/>
  <c r="BI119" i="26" s="1"/>
  <c r="BJ119" i="26" s="1"/>
  <c r="CL126" i="26"/>
  <c r="CM126" i="26" s="1"/>
  <c r="BK126" i="26" s="1"/>
  <c r="BL126" i="26" s="1"/>
  <c r="CD126" i="26"/>
  <c r="CE126" i="26" s="1"/>
  <c r="BC126" i="26" s="1"/>
  <c r="BD126" i="26" s="1"/>
  <c r="BV126" i="26"/>
  <c r="BW126" i="26" s="1"/>
  <c r="AU126" i="26" s="1"/>
  <c r="AV126" i="26" s="1"/>
  <c r="CH126" i="26"/>
  <c r="CI126" i="26" s="1"/>
  <c r="BG126" i="26" s="1"/>
  <c r="BH126" i="26" s="1"/>
  <c r="BZ126" i="26"/>
  <c r="CA126" i="26" s="1"/>
  <c r="AY126" i="26" s="1"/>
  <c r="AZ126" i="26" s="1"/>
  <c r="BR126" i="26"/>
  <c r="BS126" i="26" s="1"/>
  <c r="AQ126" i="26" s="1"/>
  <c r="AR126" i="26" s="1"/>
  <c r="BQ126" i="26"/>
  <c r="AO126" i="26" s="1"/>
  <c r="CF126" i="26"/>
  <c r="CG126" i="26" s="1"/>
  <c r="BE126" i="26" s="1"/>
  <c r="BF126" i="26" s="1"/>
  <c r="BX126" i="26"/>
  <c r="BY126" i="26" s="1"/>
  <c r="AW126" i="26" s="1"/>
  <c r="AX126" i="26" s="1"/>
  <c r="BT126" i="26"/>
  <c r="BU126" i="26" s="1"/>
  <c r="AS126" i="26" s="1"/>
  <c r="AT126" i="26" s="1"/>
  <c r="AP141" i="26"/>
  <c r="AP172" i="26"/>
  <c r="CJ10" i="26"/>
  <c r="CK10" i="26" s="1"/>
  <c r="BI10" i="26" s="1"/>
  <c r="BJ10" i="26" s="1"/>
  <c r="CB18" i="26"/>
  <c r="CC18" i="26" s="1"/>
  <c r="BA18" i="26" s="1"/>
  <c r="BB18" i="26" s="1"/>
  <c r="BX10" i="26"/>
  <c r="BY10" i="26" s="1"/>
  <c r="AW10" i="26" s="1"/>
  <c r="AX10" i="26" s="1"/>
  <c r="CF4" i="26"/>
  <c r="CG4" i="26" s="1"/>
  <c r="BE4" i="26" s="1"/>
  <c r="BF4" i="26" s="1"/>
  <c r="BV6" i="26"/>
  <c r="BW6" i="26" s="1"/>
  <c r="AU6" i="26" s="1"/>
  <c r="AV6" i="26" s="1"/>
  <c r="CL6" i="26"/>
  <c r="CM6" i="26" s="1"/>
  <c r="BK6" i="26" s="1"/>
  <c r="BL6" i="26" s="1"/>
  <c r="BR10" i="26"/>
  <c r="BS10" i="26" s="1"/>
  <c r="AQ10" i="26" s="1"/>
  <c r="AR10" i="26" s="1"/>
  <c r="BR18" i="26"/>
  <c r="BS18" i="26" s="1"/>
  <c r="AQ18" i="26" s="1"/>
  <c r="AR18" i="26" s="1"/>
  <c r="CF20" i="26"/>
  <c r="CG20" i="26" s="1"/>
  <c r="BE20" i="26" s="1"/>
  <c r="BF20" i="26" s="1"/>
  <c r="BR26" i="26"/>
  <c r="BS26" i="26" s="1"/>
  <c r="AQ26" i="26" s="1"/>
  <c r="AR26" i="26" s="1"/>
  <c r="CF28" i="26"/>
  <c r="CG28" i="26" s="1"/>
  <c r="BE28" i="26" s="1"/>
  <c r="BF28" i="26" s="1"/>
  <c r="BZ34" i="26"/>
  <c r="CA34" i="26" s="1"/>
  <c r="AY34" i="26" s="1"/>
  <c r="AZ34" i="26" s="1"/>
  <c r="BT40" i="26"/>
  <c r="BU40" i="26" s="1"/>
  <c r="AS40" i="26" s="1"/>
  <c r="AT40" i="26" s="1"/>
  <c r="CB40" i="26"/>
  <c r="CC40" i="26" s="1"/>
  <c r="BA40" i="26" s="1"/>
  <c r="BB40" i="26" s="1"/>
  <c r="BZ42" i="26"/>
  <c r="CA42" i="26" s="1"/>
  <c r="AY42" i="26" s="1"/>
  <c r="AZ42" i="26" s="1"/>
  <c r="BZ50" i="26"/>
  <c r="CA50" i="26" s="1"/>
  <c r="AY50" i="26" s="1"/>
  <c r="AZ50" i="26" s="1"/>
  <c r="CH50" i="26"/>
  <c r="CI50" i="26" s="1"/>
  <c r="BG50" i="26" s="1"/>
  <c r="BH50" i="26" s="1"/>
  <c r="BX52" i="26"/>
  <c r="BY52" i="26" s="1"/>
  <c r="AW52" i="26" s="1"/>
  <c r="AX52" i="26" s="1"/>
  <c r="BT57" i="26"/>
  <c r="BU57" i="26" s="1"/>
  <c r="AS57" i="26" s="1"/>
  <c r="AT57" i="26" s="1"/>
  <c r="BT5" i="26"/>
  <c r="BU5" i="26" s="1"/>
  <c r="AS5" i="26" s="1"/>
  <c r="AT5" i="26" s="1"/>
  <c r="CB5" i="26"/>
  <c r="CC5" i="26" s="1"/>
  <c r="BA5" i="26" s="1"/>
  <c r="BB5" i="26" s="1"/>
  <c r="BR7" i="26"/>
  <c r="BS7" i="26" s="1"/>
  <c r="AQ7" i="26" s="1"/>
  <c r="AR7" i="26" s="1"/>
  <c r="BZ7" i="26"/>
  <c r="CA7" i="26" s="1"/>
  <c r="AY7" i="26" s="1"/>
  <c r="AZ7" i="26" s="1"/>
  <c r="CH7" i="26"/>
  <c r="CI7" i="26" s="1"/>
  <c r="BG7" i="26" s="1"/>
  <c r="BH7" i="26" s="1"/>
  <c r="BX9" i="26"/>
  <c r="BY9" i="26" s="1"/>
  <c r="AW9" i="26" s="1"/>
  <c r="AX9" i="26" s="1"/>
  <c r="BV11" i="26"/>
  <c r="BW11" i="26" s="1"/>
  <c r="AU11" i="26" s="1"/>
  <c r="AV11" i="26" s="1"/>
  <c r="CD11" i="26"/>
  <c r="CE11" i="26" s="1"/>
  <c r="BC11" i="26" s="1"/>
  <c r="BD11" i="26" s="1"/>
  <c r="CL11" i="26"/>
  <c r="CM11" i="26" s="1"/>
  <c r="BK11" i="26" s="1"/>
  <c r="BL11" i="26" s="1"/>
  <c r="BQ12" i="26"/>
  <c r="AO12" i="26" s="1"/>
  <c r="BT13" i="26"/>
  <c r="BU13" i="26" s="1"/>
  <c r="AS13" i="26" s="1"/>
  <c r="AT13" i="26" s="1"/>
  <c r="CB13" i="26"/>
  <c r="CC13" i="26" s="1"/>
  <c r="BA13" i="26" s="1"/>
  <c r="BB13" i="26" s="1"/>
  <c r="BR15" i="26"/>
  <c r="BS15" i="26" s="1"/>
  <c r="AQ15" i="26" s="1"/>
  <c r="AR15" i="26" s="1"/>
  <c r="BZ15" i="26"/>
  <c r="CA15" i="26" s="1"/>
  <c r="AY15" i="26" s="1"/>
  <c r="AZ15" i="26" s="1"/>
  <c r="CH15" i="26"/>
  <c r="CI15" i="26" s="1"/>
  <c r="BG15" i="26" s="1"/>
  <c r="BH15" i="26" s="1"/>
  <c r="BX17" i="26"/>
  <c r="BY17" i="26" s="1"/>
  <c r="AW17" i="26" s="1"/>
  <c r="AX17" i="26" s="1"/>
  <c r="BV19" i="26"/>
  <c r="BW19" i="26" s="1"/>
  <c r="AU19" i="26" s="1"/>
  <c r="AV19" i="26" s="1"/>
  <c r="CD19" i="26"/>
  <c r="CE19" i="26" s="1"/>
  <c r="BC19" i="26" s="1"/>
  <c r="BD19" i="26" s="1"/>
  <c r="CL19" i="26"/>
  <c r="CM19" i="26" s="1"/>
  <c r="BK19" i="26" s="1"/>
  <c r="BL19" i="26" s="1"/>
  <c r="BT21" i="26"/>
  <c r="BU21" i="26" s="1"/>
  <c r="AS21" i="26" s="1"/>
  <c r="AT21" i="26" s="1"/>
  <c r="CB21" i="26"/>
  <c r="CC21" i="26" s="1"/>
  <c r="BA21" i="26" s="1"/>
  <c r="BB21" i="26" s="1"/>
  <c r="BR23" i="26"/>
  <c r="BS23" i="26" s="1"/>
  <c r="AQ23" i="26" s="1"/>
  <c r="AR23" i="26" s="1"/>
  <c r="BZ23" i="26"/>
  <c r="CA23" i="26" s="1"/>
  <c r="AY23" i="26" s="1"/>
  <c r="AZ23" i="26" s="1"/>
  <c r="CH23" i="26"/>
  <c r="CI23" i="26" s="1"/>
  <c r="BG23" i="26" s="1"/>
  <c r="BH23" i="26" s="1"/>
  <c r="BV27" i="26"/>
  <c r="BW27" i="26" s="1"/>
  <c r="AU27" i="26" s="1"/>
  <c r="AV27" i="26" s="1"/>
  <c r="CD27" i="26"/>
  <c r="CE27" i="26" s="1"/>
  <c r="BC27" i="26" s="1"/>
  <c r="BD27" i="26" s="1"/>
  <c r="CL27" i="26"/>
  <c r="CM27" i="26" s="1"/>
  <c r="BK27" i="26" s="1"/>
  <c r="BL27" i="26" s="1"/>
  <c r="BQ28" i="26"/>
  <c r="AO28" i="26" s="1"/>
  <c r="BT29" i="26"/>
  <c r="BU29" i="26" s="1"/>
  <c r="AS29" i="26" s="1"/>
  <c r="AT29" i="26" s="1"/>
  <c r="CB29" i="26"/>
  <c r="CC29" i="26" s="1"/>
  <c r="BA29" i="26" s="1"/>
  <c r="BB29" i="26" s="1"/>
  <c r="BR31" i="26"/>
  <c r="BS31" i="26" s="1"/>
  <c r="AQ31" i="26" s="1"/>
  <c r="AR31" i="26" s="1"/>
  <c r="BZ31" i="26"/>
  <c r="CA31" i="26" s="1"/>
  <c r="AY31" i="26" s="1"/>
  <c r="AZ31" i="26" s="1"/>
  <c r="CH31" i="26"/>
  <c r="CI31" i="26" s="1"/>
  <c r="BG31" i="26" s="1"/>
  <c r="BH31" i="26" s="1"/>
  <c r="BV35" i="26"/>
  <c r="BW35" i="26" s="1"/>
  <c r="AU35" i="26" s="1"/>
  <c r="AV35" i="26" s="1"/>
  <c r="CD35" i="26"/>
  <c r="CE35" i="26" s="1"/>
  <c r="BC35" i="26" s="1"/>
  <c r="BD35" i="26" s="1"/>
  <c r="CL35" i="26"/>
  <c r="CM35" i="26" s="1"/>
  <c r="BK35" i="26" s="1"/>
  <c r="BL35" i="26" s="1"/>
  <c r="BQ36" i="26"/>
  <c r="AO36" i="26" s="1"/>
  <c r="BT37" i="26"/>
  <c r="BU37" i="26" s="1"/>
  <c r="AS37" i="26" s="1"/>
  <c r="AT37" i="26" s="1"/>
  <c r="CB37" i="26"/>
  <c r="CC37" i="26" s="1"/>
  <c r="BA37" i="26" s="1"/>
  <c r="BB37" i="26" s="1"/>
  <c r="BR39" i="26"/>
  <c r="BS39" i="26" s="1"/>
  <c r="AQ39" i="26" s="1"/>
  <c r="AR39" i="26" s="1"/>
  <c r="BZ39" i="26"/>
  <c r="CA39" i="26" s="1"/>
  <c r="AY39" i="26" s="1"/>
  <c r="AZ39" i="26" s="1"/>
  <c r="CH39" i="26"/>
  <c r="CI39" i="26" s="1"/>
  <c r="BG39" i="26" s="1"/>
  <c r="BH39" i="26" s="1"/>
  <c r="BV43" i="26"/>
  <c r="BW43" i="26" s="1"/>
  <c r="AU43" i="26" s="1"/>
  <c r="AV43" i="26" s="1"/>
  <c r="CD43" i="26"/>
  <c r="CE43" i="26" s="1"/>
  <c r="BC43" i="26" s="1"/>
  <c r="BD43" i="26" s="1"/>
  <c r="CL43" i="26"/>
  <c r="CM43" i="26" s="1"/>
  <c r="BK43" i="26" s="1"/>
  <c r="BL43" i="26" s="1"/>
  <c r="BQ44" i="26"/>
  <c r="AO44" i="26" s="1"/>
  <c r="BT45" i="26"/>
  <c r="BU45" i="26" s="1"/>
  <c r="AS45" i="26" s="1"/>
  <c r="AT45" i="26" s="1"/>
  <c r="CB45" i="26"/>
  <c r="CC45" i="26" s="1"/>
  <c r="BA45" i="26" s="1"/>
  <c r="BB45" i="26" s="1"/>
  <c r="BR47" i="26"/>
  <c r="BS47" i="26" s="1"/>
  <c r="AQ47" i="26" s="1"/>
  <c r="AR47" i="26" s="1"/>
  <c r="BZ47" i="26"/>
  <c r="CA47" i="26" s="1"/>
  <c r="AY47" i="26" s="1"/>
  <c r="AZ47" i="26" s="1"/>
  <c r="CH47" i="26"/>
  <c r="CI47" i="26" s="1"/>
  <c r="BG47" i="26" s="1"/>
  <c r="BH47" i="26" s="1"/>
  <c r="BV51" i="26"/>
  <c r="BW51" i="26" s="1"/>
  <c r="AU51" i="26" s="1"/>
  <c r="AV51" i="26" s="1"/>
  <c r="CD51" i="26"/>
  <c r="CE51" i="26" s="1"/>
  <c r="BC51" i="26" s="1"/>
  <c r="BD51" i="26" s="1"/>
  <c r="CL51" i="26"/>
  <c r="CM51" i="26" s="1"/>
  <c r="BK51" i="26" s="1"/>
  <c r="BL51" i="26" s="1"/>
  <c r="BQ52" i="26"/>
  <c r="AO52" i="26" s="1"/>
  <c r="BT53" i="26"/>
  <c r="BU53" i="26" s="1"/>
  <c r="AS53" i="26" s="1"/>
  <c r="AT53" i="26" s="1"/>
  <c r="CB53" i="26"/>
  <c r="CC53" i="26" s="1"/>
  <c r="BA53" i="26" s="1"/>
  <c r="BB53" i="26" s="1"/>
  <c r="BR55" i="26"/>
  <c r="BS55" i="26" s="1"/>
  <c r="AQ55" i="26" s="1"/>
  <c r="AR55" i="26" s="1"/>
  <c r="BZ55" i="26"/>
  <c r="CA55" i="26" s="1"/>
  <c r="AY55" i="26" s="1"/>
  <c r="AZ55" i="26" s="1"/>
  <c r="CB56" i="26"/>
  <c r="CC56" i="26" s="1"/>
  <c r="BA56" i="26" s="1"/>
  <c r="BB56" i="26" s="1"/>
  <c r="CL56" i="26"/>
  <c r="CM56" i="26" s="1"/>
  <c r="BK56" i="26" s="1"/>
  <c r="BL56" i="26" s="1"/>
  <c r="CF58" i="26"/>
  <c r="CG58" i="26" s="1"/>
  <c r="BE58" i="26" s="1"/>
  <c r="BF58" i="26" s="1"/>
  <c r="CL59" i="26"/>
  <c r="CM59" i="26" s="1"/>
  <c r="BK59" i="26" s="1"/>
  <c r="BL59" i="26" s="1"/>
  <c r="CD59" i="26"/>
  <c r="CE59" i="26" s="1"/>
  <c r="BC59" i="26" s="1"/>
  <c r="BD59" i="26" s="1"/>
  <c r="BV59" i="26"/>
  <c r="BW59" i="26" s="1"/>
  <c r="AU59" i="26" s="1"/>
  <c r="AV59" i="26" s="1"/>
  <c r="CH59" i="26"/>
  <c r="CI59" i="26" s="1"/>
  <c r="BG59" i="26" s="1"/>
  <c r="BH59" i="26" s="1"/>
  <c r="CB60" i="26"/>
  <c r="CC60" i="26" s="1"/>
  <c r="BA60" i="26" s="1"/>
  <c r="BB60" i="26" s="1"/>
  <c r="BV62" i="26"/>
  <c r="BW62" i="26" s="1"/>
  <c r="AU62" i="26" s="1"/>
  <c r="AV62" i="26" s="1"/>
  <c r="CF62" i="26"/>
  <c r="CG62" i="26" s="1"/>
  <c r="BE62" i="26" s="1"/>
  <c r="BF62" i="26" s="1"/>
  <c r="CH63" i="26"/>
  <c r="CI63" i="26" s="1"/>
  <c r="BG63" i="26" s="1"/>
  <c r="BH63" i="26" s="1"/>
  <c r="BZ63" i="26"/>
  <c r="CA63" i="26" s="1"/>
  <c r="AY63" i="26" s="1"/>
  <c r="AZ63" i="26" s="1"/>
  <c r="BR63" i="26"/>
  <c r="BS63" i="26" s="1"/>
  <c r="AQ63" i="26" s="1"/>
  <c r="AR63" i="26" s="1"/>
  <c r="CB64" i="26"/>
  <c r="CC64" i="26" s="1"/>
  <c r="BA64" i="26" s="1"/>
  <c r="BB64" i="26" s="1"/>
  <c r="CL64" i="26"/>
  <c r="CM64" i="26" s="1"/>
  <c r="BK64" i="26" s="1"/>
  <c r="BL64" i="26" s="1"/>
  <c r="CF66" i="26"/>
  <c r="CG66" i="26" s="1"/>
  <c r="BE66" i="26" s="1"/>
  <c r="BF66" i="26" s="1"/>
  <c r="CH67" i="26"/>
  <c r="CI67" i="26" s="1"/>
  <c r="BG67" i="26" s="1"/>
  <c r="BH67" i="26" s="1"/>
  <c r="CL67" i="26"/>
  <c r="CM67" i="26" s="1"/>
  <c r="BK67" i="26" s="1"/>
  <c r="BL67" i="26" s="1"/>
  <c r="CD67" i="26"/>
  <c r="CE67" i="26" s="1"/>
  <c r="BC67" i="26" s="1"/>
  <c r="BD67" i="26" s="1"/>
  <c r="BV67" i="26"/>
  <c r="BW67" i="26" s="1"/>
  <c r="AU67" i="26" s="1"/>
  <c r="AV67" i="26" s="1"/>
  <c r="CL68" i="26"/>
  <c r="CM68" i="26" s="1"/>
  <c r="BK68" i="26" s="1"/>
  <c r="BL68" i="26" s="1"/>
  <c r="BQ79" i="26"/>
  <c r="AO79" i="26" s="1"/>
  <c r="CL79" i="26"/>
  <c r="CM79" i="26" s="1"/>
  <c r="BK79" i="26" s="1"/>
  <c r="BL79" i="26" s="1"/>
  <c r="CD79" i="26"/>
  <c r="CE79" i="26" s="1"/>
  <c r="BC79" i="26" s="1"/>
  <c r="BD79" i="26" s="1"/>
  <c r="BV79" i="26"/>
  <c r="BW79" i="26" s="1"/>
  <c r="AU79" i="26" s="1"/>
  <c r="AV79" i="26" s="1"/>
  <c r="CH79" i="26"/>
  <c r="CI79" i="26" s="1"/>
  <c r="BG79" i="26" s="1"/>
  <c r="BH79" i="26" s="1"/>
  <c r="BZ79" i="26"/>
  <c r="CA79" i="26" s="1"/>
  <c r="AY79" i="26" s="1"/>
  <c r="AZ79" i="26" s="1"/>
  <c r="BR79" i="26"/>
  <c r="BS79" i="26" s="1"/>
  <c r="AQ79" i="26" s="1"/>
  <c r="AR79" i="26" s="1"/>
  <c r="BQ95" i="26"/>
  <c r="AO95" i="26" s="1"/>
  <c r="CL95" i="26"/>
  <c r="CM95" i="26" s="1"/>
  <c r="BK95" i="26" s="1"/>
  <c r="BL95" i="26" s="1"/>
  <c r="CD95" i="26"/>
  <c r="CE95" i="26" s="1"/>
  <c r="BC95" i="26" s="1"/>
  <c r="BD95" i="26" s="1"/>
  <c r="BV95" i="26"/>
  <c r="BW95" i="26" s="1"/>
  <c r="AU95" i="26" s="1"/>
  <c r="AV95" i="26" s="1"/>
  <c r="CH95" i="26"/>
  <c r="CI95" i="26" s="1"/>
  <c r="BG95" i="26" s="1"/>
  <c r="BH95" i="26" s="1"/>
  <c r="BZ95" i="26"/>
  <c r="CA95" i="26" s="1"/>
  <c r="AY95" i="26" s="1"/>
  <c r="AZ95" i="26" s="1"/>
  <c r="BR95" i="26"/>
  <c r="BS95" i="26" s="1"/>
  <c r="AQ95" i="26" s="1"/>
  <c r="AR95" i="26" s="1"/>
  <c r="BQ111" i="26"/>
  <c r="AO111" i="26" s="1"/>
  <c r="CF111" i="26"/>
  <c r="CG111" i="26" s="1"/>
  <c r="BE111" i="26" s="1"/>
  <c r="BF111" i="26" s="1"/>
  <c r="BX111" i="26"/>
  <c r="BY111" i="26" s="1"/>
  <c r="AW111" i="26" s="1"/>
  <c r="AX111" i="26" s="1"/>
  <c r="CL111" i="26"/>
  <c r="CM111" i="26" s="1"/>
  <c r="BK111" i="26" s="1"/>
  <c r="BL111" i="26" s="1"/>
  <c r="CD111" i="26"/>
  <c r="CE111" i="26" s="1"/>
  <c r="BC111" i="26" s="1"/>
  <c r="BD111" i="26" s="1"/>
  <c r="BV111" i="26"/>
  <c r="BW111" i="26" s="1"/>
  <c r="AU111" i="26" s="1"/>
  <c r="AV111" i="26" s="1"/>
  <c r="CH111" i="26"/>
  <c r="CI111" i="26" s="1"/>
  <c r="BG111" i="26" s="1"/>
  <c r="BH111" i="26" s="1"/>
  <c r="BZ111" i="26"/>
  <c r="CA111" i="26" s="1"/>
  <c r="AY111" i="26" s="1"/>
  <c r="AZ111" i="26" s="1"/>
  <c r="BR111" i="26"/>
  <c r="BS111" i="26" s="1"/>
  <c r="AQ111" i="26" s="1"/>
  <c r="AR111" i="26" s="1"/>
  <c r="CJ111" i="26"/>
  <c r="CK111" i="26" s="1"/>
  <c r="BI111" i="26" s="1"/>
  <c r="BJ111" i="26" s="1"/>
  <c r="AP118" i="26"/>
  <c r="CB126" i="26"/>
  <c r="CC126" i="26" s="1"/>
  <c r="BA126" i="26" s="1"/>
  <c r="BB126" i="26" s="1"/>
  <c r="AP161" i="26"/>
  <c r="BT18" i="26"/>
  <c r="BU18" i="26" s="1"/>
  <c r="AS18" i="26" s="1"/>
  <c r="AT18" i="26" s="1"/>
  <c r="CB26" i="26"/>
  <c r="CC26" i="26" s="1"/>
  <c r="BA26" i="26" s="1"/>
  <c r="BB26" i="26" s="1"/>
  <c r="CJ26" i="26"/>
  <c r="CK26" i="26" s="1"/>
  <c r="BI26" i="26" s="1"/>
  <c r="BJ26" i="26" s="1"/>
  <c r="BT34" i="26"/>
  <c r="BU34" i="26" s="1"/>
  <c r="AS34" i="26" s="1"/>
  <c r="AT34" i="26" s="1"/>
  <c r="CL70" i="26"/>
  <c r="CM70" i="26" s="1"/>
  <c r="BK70" i="26" s="1"/>
  <c r="BL70" i="26" s="1"/>
  <c r="CD70" i="26"/>
  <c r="CE70" i="26" s="1"/>
  <c r="BC70" i="26" s="1"/>
  <c r="BD70" i="26" s="1"/>
  <c r="BV70" i="26"/>
  <c r="BW70" i="26" s="1"/>
  <c r="AU70" i="26" s="1"/>
  <c r="AV70" i="26" s="1"/>
  <c r="CB70" i="26"/>
  <c r="CC70" i="26" s="1"/>
  <c r="BA70" i="26" s="1"/>
  <c r="BB70" i="26" s="1"/>
  <c r="BQ71" i="26"/>
  <c r="AO71" i="26" s="1"/>
  <c r="CL71" i="26"/>
  <c r="CM71" i="26" s="1"/>
  <c r="BK71" i="26" s="1"/>
  <c r="BL71" i="26" s="1"/>
  <c r="CD71" i="26"/>
  <c r="CE71" i="26" s="1"/>
  <c r="BC71" i="26" s="1"/>
  <c r="BD71" i="26" s="1"/>
  <c r="BV71" i="26"/>
  <c r="BW71" i="26" s="1"/>
  <c r="AU71" i="26" s="1"/>
  <c r="AV71" i="26" s="1"/>
  <c r="CH71" i="26"/>
  <c r="CI71" i="26" s="1"/>
  <c r="BG71" i="26" s="1"/>
  <c r="BH71" i="26" s="1"/>
  <c r="BZ71" i="26"/>
  <c r="CA71" i="26" s="1"/>
  <c r="AY71" i="26" s="1"/>
  <c r="AZ71" i="26" s="1"/>
  <c r="BR71" i="26"/>
  <c r="BS71" i="26" s="1"/>
  <c r="AQ71" i="26" s="1"/>
  <c r="AR71" i="26" s="1"/>
  <c r="CH74" i="26"/>
  <c r="CI74" i="26" s="1"/>
  <c r="BG74" i="26" s="1"/>
  <c r="BH74" i="26" s="1"/>
  <c r="BZ74" i="26"/>
  <c r="CA74" i="26" s="1"/>
  <c r="AY74" i="26" s="1"/>
  <c r="AZ74" i="26" s="1"/>
  <c r="BR74" i="26"/>
  <c r="BS74" i="26" s="1"/>
  <c r="AQ74" i="26" s="1"/>
  <c r="AR74" i="26" s="1"/>
  <c r="CH75" i="26"/>
  <c r="CI75" i="26" s="1"/>
  <c r="BG75" i="26" s="1"/>
  <c r="BH75" i="26" s="1"/>
  <c r="BZ75" i="26"/>
  <c r="CA75" i="26" s="1"/>
  <c r="AY75" i="26" s="1"/>
  <c r="AZ75" i="26" s="1"/>
  <c r="BR75" i="26"/>
  <c r="BS75" i="26" s="1"/>
  <c r="AQ75" i="26" s="1"/>
  <c r="AR75" i="26" s="1"/>
  <c r="BQ75" i="26"/>
  <c r="AO75" i="26" s="1"/>
  <c r="CL75" i="26"/>
  <c r="CM75" i="26" s="1"/>
  <c r="BK75" i="26" s="1"/>
  <c r="BL75" i="26" s="1"/>
  <c r="CD75" i="26"/>
  <c r="CE75" i="26" s="1"/>
  <c r="BC75" i="26" s="1"/>
  <c r="BD75" i="26" s="1"/>
  <c r="BV75" i="26"/>
  <c r="BW75" i="26" s="1"/>
  <c r="AU75" i="26" s="1"/>
  <c r="AV75" i="26" s="1"/>
  <c r="BX75" i="26"/>
  <c r="BY75" i="26" s="1"/>
  <c r="AW75" i="26" s="1"/>
  <c r="AX75" i="26" s="1"/>
  <c r="CH90" i="26"/>
  <c r="CI90" i="26" s="1"/>
  <c r="BG90" i="26" s="1"/>
  <c r="BH90" i="26" s="1"/>
  <c r="BZ90" i="26"/>
  <c r="CA90" i="26" s="1"/>
  <c r="AY90" i="26" s="1"/>
  <c r="AZ90" i="26" s="1"/>
  <c r="BR90" i="26"/>
  <c r="BS90" i="26" s="1"/>
  <c r="AQ90" i="26" s="1"/>
  <c r="AR90" i="26" s="1"/>
  <c r="CL90" i="26"/>
  <c r="CM90" i="26" s="1"/>
  <c r="BK90" i="26" s="1"/>
  <c r="BL90" i="26" s="1"/>
  <c r="CD90" i="26"/>
  <c r="CE90" i="26" s="1"/>
  <c r="BC90" i="26" s="1"/>
  <c r="BD90" i="26" s="1"/>
  <c r="BV90" i="26"/>
  <c r="BW90" i="26" s="1"/>
  <c r="AU90" i="26" s="1"/>
  <c r="AV90" i="26" s="1"/>
  <c r="BX90" i="26"/>
  <c r="BY90" i="26" s="1"/>
  <c r="AW90" i="26" s="1"/>
  <c r="AX90" i="26" s="1"/>
  <c r="AP154" i="26"/>
  <c r="AP169" i="26"/>
  <c r="CB34" i="26"/>
  <c r="CC34" i="26" s="1"/>
  <c r="BA34" i="26" s="1"/>
  <c r="BB34" i="26" s="1"/>
  <c r="BT42" i="26"/>
  <c r="BU42" i="26" s="1"/>
  <c r="AS42" i="26" s="1"/>
  <c r="AT42" i="26" s="1"/>
  <c r="CB42" i="26"/>
  <c r="CC42" i="26" s="1"/>
  <c r="BA42" i="26" s="1"/>
  <c r="BB42" i="26" s="1"/>
  <c r="BT50" i="26"/>
  <c r="BU50" i="26" s="1"/>
  <c r="AS50" i="26" s="1"/>
  <c r="AT50" i="26" s="1"/>
  <c r="CB50" i="26"/>
  <c r="CC50" i="26" s="1"/>
  <c r="BA50" i="26" s="1"/>
  <c r="BB50" i="26" s="1"/>
  <c r="CJ50" i="26"/>
  <c r="CK50" i="26" s="1"/>
  <c r="BI50" i="26" s="1"/>
  <c r="BJ50" i="26" s="1"/>
  <c r="BQ6" i="26"/>
  <c r="AO6" i="26" s="1"/>
  <c r="BT7" i="26"/>
  <c r="BU7" i="26" s="1"/>
  <c r="AS7" i="26" s="1"/>
  <c r="AT7" i="26" s="1"/>
  <c r="CB7" i="26"/>
  <c r="CC7" i="26" s="1"/>
  <c r="BA7" i="26" s="1"/>
  <c r="BB7" i="26" s="1"/>
  <c r="BX11" i="26"/>
  <c r="BY11" i="26" s="1"/>
  <c r="AW11" i="26" s="1"/>
  <c r="AX11" i="26" s="1"/>
  <c r="BQ14" i="26"/>
  <c r="AO14" i="26" s="1"/>
  <c r="BT15" i="26"/>
  <c r="BU15" i="26" s="1"/>
  <c r="AS15" i="26" s="1"/>
  <c r="AT15" i="26" s="1"/>
  <c r="CB15" i="26"/>
  <c r="CC15" i="26" s="1"/>
  <c r="BA15" i="26" s="1"/>
  <c r="BB15" i="26" s="1"/>
  <c r="BX19" i="26"/>
  <c r="BY19" i="26" s="1"/>
  <c r="AW19" i="26" s="1"/>
  <c r="AX19" i="26" s="1"/>
  <c r="BQ22" i="26"/>
  <c r="AO22" i="26" s="1"/>
  <c r="BT23" i="26"/>
  <c r="BU23" i="26" s="1"/>
  <c r="AS23" i="26" s="1"/>
  <c r="AT23" i="26" s="1"/>
  <c r="CB23" i="26"/>
  <c r="CC23" i="26" s="1"/>
  <c r="BA23" i="26" s="1"/>
  <c r="BB23" i="26" s="1"/>
  <c r="BX27" i="26"/>
  <c r="BY27" i="26" s="1"/>
  <c r="AW27" i="26" s="1"/>
  <c r="AX27" i="26" s="1"/>
  <c r="BQ30" i="26"/>
  <c r="AO30" i="26" s="1"/>
  <c r="BT31" i="26"/>
  <c r="BU31" i="26" s="1"/>
  <c r="AS31" i="26" s="1"/>
  <c r="AT31" i="26" s="1"/>
  <c r="CB31" i="26"/>
  <c r="CC31" i="26" s="1"/>
  <c r="BA31" i="26" s="1"/>
  <c r="BB31" i="26" s="1"/>
  <c r="BX35" i="26"/>
  <c r="BY35" i="26" s="1"/>
  <c r="AW35" i="26" s="1"/>
  <c r="AX35" i="26" s="1"/>
  <c r="BQ38" i="26"/>
  <c r="AO38" i="26" s="1"/>
  <c r="BT39" i="26"/>
  <c r="BU39" i="26" s="1"/>
  <c r="AS39" i="26" s="1"/>
  <c r="AT39" i="26" s="1"/>
  <c r="CB39" i="26"/>
  <c r="CC39" i="26" s="1"/>
  <c r="BA39" i="26" s="1"/>
  <c r="BB39" i="26" s="1"/>
  <c r="BX43" i="26"/>
  <c r="BY43" i="26" s="1"/>
  <c r="AW43" i="26" s="1"/>
  <c r="AX43" i="26" s="1"/>
  <c r="BQ46" i="26"/>
  <c r="AO46" i="26" s="1"/>
  <c r="BT47" i="26"/>
  <c r="BU47" i="26" s="1"/>
  <c r="AS47" i="26" s="1"/>
  <c r="AT47" i="26" s="1"/>
  <c r="CB47" i="26"/>
  <c r="CC47" i="26" s="1"/>
  <c r="BA47" i="26" s="1"/>
  <c r="BB47" i="26" s="1"/>
  <c r="BX51" i="26"/>
  <c r="BY51" i="26" s="1"/>
  <c r="AW51" i="26" s="1"/>
  <c r="AX51" i="26" s="1"/>
  <c r="BQ54" i="26"/>
  <c r="AO54" i="26" s="1"/>
  <c r="BT55" i="26"/>
  <c r="BU55" i="26" s="1"/>
  <c r="AS55" i="26" s="1"/>
  <c r="AT55" i="26" s="1"/>
  <c r="CB55" i="26"/>
  <c r="CC55" i="26" s="1"/>
  <c r="BA55" i="26" s="1"/>
  <c r="BB55" i="26" s="1"/>
  <c r="CD60" i="26"/>
  <c r="CE60" i="26" s="1"/>
  <c r="BC60" i="26" s="1"/>
  <c r="BD60" i="26" s="1"/>
  <c r="CD68" i="26"/>
  <c r="CE68" i="26" s="1"/>
  <c r="BC68" i="26" s="1"/>
  <c r="BD68" i="26" s="1"/>
  <c r="BQ70" i="26"/>
  <c r="AO70" i="26" s="1"/>
  <c r="BQ74" i="26"/>
  <c r="AO74" i="26" s="1"/>
  <c r="CD74" i="26"/>
  <c r="CE74" i="26" s="1"/>
  <c r="BC74" i="26" s="1"/>
  <c r="BD74" i="26" s="1"/>
  <c r="BQ82" i="26"/>
  <c r="AO82" i="26" s="1"/>
  <c r="CH91" i="26"/>
  <c r="CI91" i="26" s="1"/>
  <c r="BG91" i="26" s="1"/>
  <c r="BH91" i="26" s="1"/>
  <c r="BZ91" i="26"/>
  <c r="CA91" i="26" s="1"/>
  <c r="AY91" i="26" s="1"/>
  <c r="AZ91" i="26" s="1"/>
  <c r="BR91" i="26"/>
  <c r="BS91" i="26" s="1"/>
  <c r="AQ91" i="26" s="1"/>
  <c r="AR91" i="26" s="1"/>
  <c r="BQ91" i="26"/>
  <c r="AO91" i="26" s="1"/>
  <c r="CL91" i="26"/>
  <c r="CM91" i="26" s="1"/>
  <c r="BK91" i="26" s="1"/>
  <c r="BL91" i="26" s="1"/>
  <c r="CD91" i="26"/>
  <c r="CE91" i="26" s="1"/>
  <c r="BC91" i="26" s="1"/>
  <c r="BD91" i="26" s="1"/>
  <c r="BV91" i="26"/>
  <c r="BW91" i="26" s="1"/>
  <c r="AU91" i="26" s="1"/>
  <c r="AV91" i="26" s="1"/>
  <c r="BQ98" i="26"/>
  <c r="AO98" i="26" s="1"/>
  <c r="BT110" i="26"/>
  <c r="BU110" i="26" s="1"/>
  <c r="AS110" i="26" s="1"/>
  <c r="AT110" i="26" s="1"/>
  <c r="AP150" i="26"/>
  <c r="AF150" i="26" s="1"/>
  <c r="BR6" i="26"/>
  <c r="BS6" i="26" s="1"/>
  <c r="AQ6" i="26" s="1"/>
  <c r="AR6" i="26" s="1"/>
  <c r="BZ6" i="26"/>
  <c r="CA6" i="26" s="1"/>
  <c r="AY6" i="26" s="1"/>
  <c r="AZ6" i="26" s="1"/>
  <c r="BV10" i="26"/>
  <c r="BW10" i="26" s="1"/>
  <c r="AU10" i="26" s="1"/>
  <c r="AV10" i="26" s="1"/>
  <c r="CD10" i="26"/>
  <c r="CE10" i="26" s="1"/>
  <c r="BC10" i="26" s="1"/>
  <c r="BD10" i="26" s="1"/>
  <c r="CB12" i="26"/>
  <c r="CC12" i="26" s="1"/>
  <c r="BA12" i="26" s="1"/>
  <c r="BB12" i="26" s="1"/>
  <c r="BR14" i="26"/>
  <c r="BS14" i="26" s="1"/>
  <c r="AQ14" i="26" s="1"/>
  <c r="AR14" i="26" s="1"/>
  <c r="BV18" i="26"/>
  <c r="BW18" i="26" s="1"/>
  <c r="AU18" i="26" s="1"/>
  <c r="AV18" i="26" s="1"/>
  <c r="CD18" i="26"/>
  <c r="CE18" i="26" s="1"/>
  <c r="BC18" i="26" s="1"/>
  <c r="BD18" i="26" s="1"/>
  <c r="BR22" i="26"/>
  <c r="BS22" i="26" s="1"/>
  <c r="AQ22" i="26" s="1"/>
  <c r="AR22" i="26" s="1"/>
  <c r="BV26" i="26"/>
  <c r="BW26" i="26" s="1"/>
  <c r="AU26" i="26" s="1"/>
  <c r="AV26" i="26" s="1"/>
  <c r="BT36" i="26"/>
  <c r="BU36" i="26" s="1"/>
  <c r="AS36" i="26" s="1"/>
  <c r="AT36" i="26" s="1"/>
  <c r="CB36" i="26"/>
  <c r="CC36" i="26" s="1"/>
  <c r="BA36" i="26" s="1"/>
  <c r="BB36" i="26" s="1"/>
  <c r="BZ38" i="26"/>
  <c r="CA38" i="26" s="1"/>
  <c r="AY38" i="26" s="1"/>
  <c r="AZ38" i="26" s="1"/>
  <c r="CB44" i="26"/>
  <c r="CC44" i="26" s="1"/>
  <c r="BA44" i="26" s="1"/>
  <c r="BB44" i="26" s="1"/>
  <c r="BR46" i="26"/>
  <c r="BS46" i="26" s="1"/>
  <c r="AQ46" i="26" s="1"/>
  <c r="AR46" i="26" s="1"/>
  <c r="BV50" i="26"/>
  <c r="BW50" i="26" s="1"/>
  <c r="AU50" i="26" s="1"/>
  <c r="AV50" i="26" s="1"/>
  <c r="CD50" i="26"/>
  <c r="CE50" i="26" s="1"/>
  <c r="BC50" i="26" s="1"/>
  <c r="BD50" i="26" s="1"/>
  <c r="CF57" i="26"/>
  <c r="CG57" i="26" s="1"/>
  <c r="BE57" i="26" s="1"/>
  <c r="BF57" i="26" s="1"/>
  <c r="BX57" i="26"/>
  <c r="BY57" i="26" s="1"/>
  <c r="AW57" i="26" s="1"/>
  <c r="AX57" i="26" s="1"/>
  <c r="CH57" i="26"/>
  <c r="CI57" i="26" s="1"/>
  <c r="BG57" i="26" s="1"/>
  <c r="BH57" i="26" s="1"/>
  <c r="CF65" i="26"/>
  <c r="CG65" i="26" s="1"/>
  <c r="BE65" i="26" s="1"/>
  <c r="BF65" i="26" s="1"/>
  <c r="BX65" i="26"/>
  <c r="BY65" i="26" s="1"/>
  <c r="AW65" i="26" s="1"/>
  <c r="AX65" i="26" s="1"/>
  <c r="CH65" i="26"/>
  <c r="CI65" i="26" s="1"/>
  <c r="BG65" i="26" s="1"/>
  <c r="BH65" i="26" s="1"/>
  <c r="BT68" i="26"/>
  <c r="BU68" i="26" s="1"/>
  <c r="AS68" i="26" s="1"/>
  <c r="AT68" i="26" s="1"/>
  <c r="BR70" i="26"/>
  <c r="BS70" i="26" s="1"/>
  <c r="AQ70" i="26" s="1"/>
  <c r="AR70" i="26" s="1"/>
  <c r="CF70" i="26"/>
  <c r="CG70" i="26" s="1"/>
  <c r="BE70" i="26" s="1"/>
  <c r="BF70" i="26" s="1"/>
  <c r="BT71" i="26"/>
  <c r="BU71" i="26" s="1"/>
  <c r="AS71" i="26" s="1"/>
  <c r="AT71" i="26" s="1"/>
  <c r="CF71" i="26"/>
  <c r="CG71" i="26" s="1"/>
  <c r="BE71" i="26" s="1"/>
  <c r="BF71" i="26" s="1"/>
  <c r="BT74" i="26"/>
  <c r="BU74" i="26" s="1"/>
  <c r="AS74" i="26" s="1"/>
  <c r="AT74" i="26" s="1"/>
  <c r="CF74" i="26"/>
  <c r="CG74" i="26" s="1"/>
  <c r="BE74" i="26" s="1"/>
  <c r="BF74" i="26" s="1"/>
  <c r="CB75" i="26"/>
  <c r="CC75" i="26" s="1"/>
  <c r="BA75" i="26" s="1"/>
  <c r="BB75" i="26" s="1"/>
  <c r="CL86" i="26"/>
  <c r="CM86" i="26" s="1"/>
  <c r="BK86" i="26" s="1"/>
  <c r="BL86" i="26" s="1"/>
  <c r="CD86" i="26"/>
  <c r="CE86" i="26" s="1"/>
  <c r="BC86" i="26" s="1"/>
  <c r="BD86" i="26" s="1"/>
  <c r="BV86" i="26"/>
  <c r="BW86" i="26" s="1"/>
  <c r="AU86" i="26" s="1"/>
  <c r="AV86" i="26" s="1"/>
  <c r="CH86" i="26"/>
  <c r="CI86" i="26" s="1"/>
  <c r="BG86" i="26" s="1"/>
  <c r="BH86" i="26" s="1"/>
  <c r="BZ86" i="26"/>
  <c r="CA86" i="26" s="1"/>
  <c r="AY86" i="26" s="1"/>
  <c r="AZ86" i="26" s="1"/>
  <c r="BR86" i="26"/>
  <c r="BS86" i="26" s="1"/>
  <c r="AQ86" i="26" s="1"/>
  <c r="AR86" i="26" s="1"/>
  <c r="BX86" i="26"/>
  <c r="BY86" i="26" s="1"/>
  <c r="AW86" i="26" s="1"/>
  <c r="AX86" i="26" s="1"/>
  <c r="CB90" i="26"/>
  <c r="CC90" i="26" s="1"/>
  <c r="BA90" i="26" s="1"/>
  <c r="BB90" i="26" s="1"/>
  <c r="CL102" i="26"/>
  <c r="CM102" i="26" s="1"/>
  <c r="BK102" i="26" s="1"/>
  <c r="BL102" i="26" s="1"/>
  <c r="CD102" i="26"/>
  <c r="CE102" i="26" s="1"/>
  <c r="BC102" i="26" s="1"/>
  <c r="BD102" i="26" s="1"/>
  <c r="BV102" i="26"/>
  <c r="BW102" i="26" s="1"/>
  <c r="AU102" i="26" s="1"/>
  <c r="AV102" i="26" s="1"/>
  <c r="CH102" i="26"/>
  <c r="CI102" i="26" s="1"/>
  <c r="BG102" i="26" s="1"/>
  <c r="BH102" i="26" s="1"/>
  <c r="BZ102" i="26"/>
  <c r="CA102" i="26" s="1"/>
  <c r="AY102" i="26" s="1"/>
  <c r="AZ102" i="26" s="1"/>
  <c r="BR102" i="26"/>
  <c r="BS102" i="26" s="1"/>
  <c r="AQ102" i="26" s="1"/>
  <c r="AR102" i="26" s="1"/>
  <c r="BX102" i="26"/>
  <c r="BY102" i="26" s="1"/>
  <c r="AW102" i="26" s="1"/>
  <c r="AX102" i="26" s="1"/>
  <c r="AP140" i="26"/>
  <c r="BT61" i="26"/>
  <c r="BU61" i="26" s="1"/>
  <c r="AS61" i="26" s="1"/>
  <c r="AT61" i="26" s="1"/>
  <c r="CB61" i="26"/>
  <c r="CC61" i="26" s="1"/>
  <c r="BA61" i="26" s="1"/>
  <c r="BB61" i="26" s="1"/>
  <c r="BT69" i="26"/>
  <c r="BU69" i="26" s="1"/>
  <c r="AS69" i="26" s="1"/>
  <c r="AT69" i="26" s="1"/>
  <c r="CB69" i="26"/>
  <c r="CC69" i="26" s="1"/>
  <c r="BA69" i="26" s="1"/>
  <c r="BB69" i="26" s="1"/>
  <c r="BX73" i="26"/>
  <c r="BY73" i="26" s="1"/>
  <c r="AW73" i="26" s="1"/>
  <c r="AX73" i="26" s="1"/>
  <c r="CF73" i="26"/>
  <c r="CG73" i="26" s="1"/>
  <c r="BE73" i="26" s="1"/>
  <c r="BF73" i="26" s="1"/>
  <c r="BQ76" i="26"/>
  <c r="AO76" i="26" s="1"/>
  <c r="BT77" i="26"/>
  <c r="BU77" i="26" s="1"/>
  <c r="AS77" i="26" s="1"/>
  <c r="AT77" i="26" s="1"/>
  <c r="CB77" i="26"/>
  <c r="CC77" i="26" s="1"/>
  <c r="BA77" i="26" s="1"/>
  <c r="BB77" i="26" s="1"/>
  <c r="BX81" i="26"/>
  <c r="BY81" i="26" s="1"/>
  <c r="AW81" i="26" s="1"/>
  <c r="AX81" i="26" s="1"/>
  <c r="CF81" i="26"/>
  <c r="CG81" i="26" s="1"/>
  <c r="BE81" i="26" s="1"/>
  <c r="BF81" i="26" s="1"/>
  <c r="BQ84" i="26"/>
  <c r="AO84" i="26" s="1"/>
  <c r="BT85" i="26"/>
  <c r="BU85" i="26" s="1"/>
  <c r="AS85" i="26" s="1"/>
  <c r="AT85" i="26" s="1"/>
  <c r="CB85" i="26"/>
  <c r="CC85" i="26" s="1"/>
  <c r="BA85" i="26" s="1"/>
  <c r="BB85" i="26" s="1"/>
  <c r="BX89" i="26"/>
  <c r="BY89" i="26" s="1"/>
  <c r="AW89" i="26" s="1"/>
  <c r="AX89" i="26" s="1"/>
  <c r="CF89" i="26"/>
  <c r="CG89" i="26" s="1"/>
  <c r="BE89" i="26" s="1"/>
  <c r="BF89" i="26" s="1"/>
  <c r="BQ92" i="26"/>
  <c r="AO92" i="26" s="1"/>
  <c r="BT93" i="26"/>
  <c r="BU93" i="26" s="1"/>
  <c r="AS93" i="26" s="1"/>
  <c r="AT93" i="26" s="1"/>
  <c r="CB93" i="26"/>
  <c r="CC93" i="26" s="1"/>
  <c r="BA93" i="26" s="1"/>
  <c r="BB93" i="26" s="1"/>
  <c r="BX97" i="26"/>
  <c r="BY97" i="26" s="1"/>
  <c r="AW97" i="26" s="1"/>
  <c r="AX97" i="26" s="1"/>
  <c r="CF97" i="26"/>
  <c r="CG97" i="26" s="1"/>
  <c r="BE97" i="26" s="1"/>
  <c r="BF97" i="26" s="1"/>
  <c r="BQ100" i="26"/>
  <c r="AO100" i="26" s="1"/>
  <c r="BT101" i="26"/>
  <c r="BU101" i="26" s="1"/>
  <c r="AS101" i="26" s="1"/>
  <c r="AT101" i="26" s="1"/>
  <c r="CB101" i="26"/>
  <c r="CC101" i="26" s="1"/>
  <c r="BA101" i="26" s="1"/>
  <c r="BB101" i="26" s="1"/>
  <c r="BX105" i="26"/>
  <c r="BY105" i="26" s="1"/>
  <c r="AW105" i="26" s="1"/>
  <c r="AX105" i="26" s="1"/>
  <c r="CF105" i="26"/>
  <c r="CG105" i="26" s="1"/>
  <c r="BE105" i="26" s="1"/>
  <c r="BF105" i="26" s="1"/>
  <c r="BV107" i="26"/>
  <c r="BW107" i="26" s="1"/>
  <c r="AU107" i="26" s="1"/>
  <c r="AV107" i="26" s="1"/>
  <c r="CD107" i="26"/>
  <c r="CE107" i="26" s="1"/>
  <c r="BC107" i="26" s="1"/>
  <c r="BD107" i="26" s="1"/>
  <c r="CL107" i="26"/>
  <c r="CM107" i="26" s="1"/>
  <c r="BK107" i="26" s="1"/>
  <c r="BL107" i="26" s="1"/>
  <c r="BQ108" i="26"/>
  <c r="AO108" i="26" s="1"/>
  <c r="BT109" i="26"/>
  <c r="BU109" i="26" s="1"/>
  <c r="AS109" i="26" s="1"/>
  <c r="AT109" i="26" s="1"/>
  <c r="CB109" i="26"/>
  <c r="CC109" i="26" s="1"/>
  <c r="BA109" i="26" s="1"/>
  <c r="BB109" i="26" s="1"/>
  <c r="BX113" i="26"/>
  <c r="BY113" i="26" s="1"/>
  <c r="AW113" i="26" s="1"/>
  <c r="AX113" i="26" s="1"/>
  <c r="CF113" i="26"/>
  <c r="CG113" i="26" s="1"/>
  <c r="BE113" i="26" s="1"/>
  <c r="BF113" i="26" s="1"/>
  <c r="BV115" i="26"/>
  <c r="BW115" i="26" s="1"/>
  <c r="AU115" i="26" s="1"/>
  <c r="AV115" i="26" s="1"/>
  <c r="CD115" i="26"/>
  <c r="CE115" i="26" s="1"/>
  <c r="BC115" i="26" s="1"/>
  <c r="BD115" i="26" s="1"/>
  <c r="CL115" i="26"/>
  <c r="CM115" i="26" s="1"/>
  <c r="BK115" i="26" s="1"/>
  <c r="BL115" i="26" s="1"/>
  <c r="BQ116" i="26"/>
  <c r="AO116" i="26" s="1"/>
  <c r="BT117" i="26"/>
  <c r="BU117" i="26" s="1"/>
  <c r="AS117" i="26" s="1"/>
  <c r="AT117" i="26" s="1"/>
  <c r="CB117" i="26"/>
  <c r="CC117" i="26" s="1"/>
  <c r="BA117" i="26" s="1"/>
  <c r="BB117" i="26" s="1"/>
  <c r="BX121" i="26"/>
  <c r="BY121" i="26" s="1"/>
  <c r="AW121" i="26" s="1"/>
  <c r="AX121" i="26" s="1"/>
  <c r="CF121" i="26"/>
  <c r="CG121" i="26" s="1"/>
  <c r="BE121" i="26" s="1"/>
  <c r="BF121" i="26" s="1"/>
  <c r="BV123" i="26"/>
  <c r="BW123" i="26" s="1"/>
  <c r="AU123" i="26" s="1"/>
  <c r="AV123" i="26" s="1"/>
  <c r="CD123" i="26"/>
  <c r="CE123" i="26" s="1"/>
  <c r="BC123" i="26" s="1"/>
  <c r="BD123" i="26" s="1"/>
  <c r="CL123" i="26"/>
  <c r="CM123" i="26" s="1"/>
  <c r="BK123" i="26" s="1"/>
  <c r="BL123" i="26" s="1"/>
  <c r="BQ124" i="26"/>
  <c r="AO124" i="26" s="1"/>
  <c r="BT125" i="26"/>
  <c r="BU125" i="26" s="1"/>
  <c r="AS125" i="26" s="1"/>
  <c r="AT125" i="26" s="1"/>
  <c r="CB125" i="26"/>
  <c r="CC125" i="26" s="1"/>
  <c r="BA125" i="26" s="1"/>
  <c r="BB125" i="26" s="1"/>
  <c r="BR127" i="26"/>
  <c r="BS127" i="26" s="1"/>
  <c r="AQ127" i="26" s="1"/>
  <c r="AR127" i="26" s="1"/>
  <c r="BZ127" i="26"/>
  <c r="CA127" i="26" s="1"/>
  <c r="AY127" i="26" s="1"/>
  <c r="AZ127" i="26" s="1"/>
  <c r="CH127" i="26"/>
  <c r="CI127" i="26" s="1"/>
  <c r="BG127" i="26" s="1"/>
  <c r="BH127" i="26" s="1"/>
  <c r="BX129" i="26"/>
  <c r="BY129" i="26" s="1"/>
  <c r="AW129" i="26" s="1"/>
  <c r="AX129" i="26" s="1"/>
  <c r="CF129" i="26"/>
  <c r="CG129" i="26" s="1"/>
  <c r="BE129" i="26" s="1"/>
  <c r="BF129" i="26" s="1"/>
  <c r="BQ131" i="26"/>
  <c r="AO131" i="26" s="1"/>
  <c r="CB131" i="26"/>
  <c r="CC131" i="26" s="1"/>
  <c r="BA131" i="26" s="1"/>
  <c r="BB131" i="26" s="1"/>
  <c r="BT132" i="26"/>
  <c r="BU132" i="26" s="1"/>
  <c r="AS132" i="26" s="1"/>
  <c r="AT132" i="26" s="1"/>
  <c r="BZ136" i="26"/>
  <c r="CA136" i="26" s="1"/>
  <c r="AY136" i="26" s="1"/>
  <c r="AZ136" i="26" s="1"/>
  <c r="CJ136" i="26"/>
  <c r="CK136" i="26" s="1"/>
  <c r="BI136" i="26" s="1"/>
  <c r="BJ136" i="26" s="1"/>
  <c r="BZ138" i="26"/>
  <c r="CA138" i="26" s="1"/>
  <c r="AY138" i="26" s="1"/>
  <c r="AZ138" i="26" s="1"/>
  <c r="BQ139" i="26"/>
  <c r="AO139" i="26" s="1"/>
  <c r="BT140" i="26"/>
  <c r="BU140" i="26" s="1"/>
  <c r="AS140" i="26" s="1"/>
  <c r="AT140" i="26" s="1"/>
  <c r="BZ144" i="26"/>
  <c r="CA144" i="26" s="1"/>
  <c r="AY144" i="26" s="1"/>
  <c r="AZ144" i="26" s="1"/>
  <c r="CJ144" i="26"/>
  <c r="CK144" i="26" s="1"/>
  <c r="BI144" i="26" s="1"/>
  <c r="BJ144" i="26" s="1"/>
  <c r="BZ146" i="26"/>
  <c r="CA146" i="26" s="1"/>
  <c r="AY146" i="26" s="1"/>
  <c r="AZ146" i="26" s="1"/>
  <c r="BQ147" i="26"/>
  <c r="AO147" i="26" s="1"/>
  <c r="BT148" i="26"/>
  <c r="BU148" i="26" s="1"/>
  <c r="AS148" i="26" s="1"/>
  <c r="AT148" i="26" s="1"/>
  <c r="BZ152" i="26"/>
  <c r="CA152" i="26" s="1"/>
  <c r="AY152" i="26" s="1"/>
  <c r="AZ152" i="26" s="1"/>
  <c r="CJ152" i="26"/>
  <c r="CK152" i="26" s="1"/>
  <c r="BI152" i="26" s="1"/>
  <c r="BJ152" i="26" s="1"/>
  <c r="BZ154" i="26"/>
  <c r="CA154" i="26" s="1"/>
  <c r="AY154" i="26" s="1"/>
  <c r="AZ154" i="26" s="1"/>
  <c r="BQ155" i="26"/>
  <c r="AO155" i="26" s="1"/>
  <c r="BT156" i="26"/>
  <c r="BU156" i="26" s="1"/>
  <c r="AS156" i="26" s="1"/>
  <c r="AT156" i="26" s="1"/>
  <c r="BZ160" i="26"/>
  <c r="CA160" i="26" s="1"/>
  <c r="AY160" i="26" s="1"/>
  <c r="AZ160" i="26" s="1"/>
  <c r="CJ160" i="26"/>
  <c r="CK160" i="26" s="1"/>
  <c r="BI160" i="26" s="1"/>
  <c r="BJ160" i="26" s="1"/>
  <c r="BZ162" i="26"/>
  <c r="CA162" i="26" s="1"/>
  <c r="AY162" i="26" s="1"/>
  <c r="AZ162" i="26" s="1"/>
  <c r="BQ163" i="26"/>
  <c r="AO163" i="26" s="1"/>
  <c r="BT164" i="26"/>
  <c r="BU164" i="26" s="1"/>
  <c r="AS164" i="26" s="1"/>
  <c r="AT164" i="26" s="1"/>
  <c r="BZ168" i="26"/>
  <c r="CA168" i="26" s="1"/>
  <c r="AY168" i="26" s="1"/>
  <c r="AZ168" i="26" s="1"/>
  <c r="CJ168" i="26"/>
  <c r="CK168" i="26" s="1"/>
  <c r="BI168" i="26" s="1"/>
  <c r="BJ168" i="26" s="1"/>
  <c r="BZ170" i="26"/>
  <c r="CA170" i="26" s="1"/>
  <c r="AY170" i="26" s="1"/>
  <c r="AZ170" i="26" s="1"/>
  <c r="BQ171" i="26"/>
  <c r="AO171" i="26" s="1"/>
  <c r="BT172" i="26"/>
  <c r="BU172" i="26" s="1"/>
  <c r="AS172" i="26" s="1"/>
  <c r="AT172" i="26" s="1"/>
  <c r="BZ176" i="26"/>
  <c r="CA176" i="26" s="1"/>
  <c r="AY176" i="26" s="1"/>
  <c r="AZ176" i="26" s="1"/>
  <c r="CJ176" i="26"/>
  <c r="CK176" i="26" s="1"/>
  <c r="BI176" i="26" s="1"/>
  <c r="BJ176" i="26" s="1"/>
  <c r="BZ178" i="26"/>
  <c r="CA178" i="26" s="1"/>
  <c r="AY178" i="26" s="1"/>
  <c r="AZ178" i="26" s="1"/>
  <c r="CL178" i="26"/>
  <c r="CM178" i="26" s="1"/>
  <c r="BK178" i="26" s="1"/>
  <c r="BL178" i="26" s="1"/>
  <c r="BT182" i="26"/>
  <c r="BU182" i="26" s="1"/>
  <c r="AS182" i="26" s="1"/>
  <c r="AT182" i="26" s="1"/>
  <c r="BR184" i="26"/>
  <c r="BS184" i="26" s="1"/>
  <c r="AQ184" i="26" s="1"/>
  <c r="AR184" i="26" s="1"/>
  <c r="BT186" i="26"/>
  <c r="BU186" i="26" s="1"/>
  <c r="AS186" i="26" s="1"/>
  <c r="AT186" i="26" s="1"/>
  <c r="CH190" i="26"/>
  <c r="CI190" i="26" s="1"/>
  <c r="BG190" i="26" s="1"/>
  <c r="BH190" i="26" s="1"/>
  <c r="BZ190" i="26"/>
  <c r="CA190" i="26" s="1"/>
  <c r="AY190" i="26" s="1"/>
  <c r="AZ190" i="26" s="1"/>
  <c r="BR190" i="26"/>
  <c r="BS190" i="26" s="1"/>
  <c r="AQ190" i="26" s="1"/>
  <c r="AR190" i="26" s="1"/>
  <c r="BQ190" i="26"/>
  <c r="AO190" i="26" s="1"/>
  <c r="BT190" i="26"/>
  <c r="BU190" i="26" s="1"/>
  <c r="AS190" i="26" s="1"/>
  <c r="AT190" i="26" s="1"/>
  <c r="BZ192" i="26"/>
  <c r="CA192" i="26" s="1"/>
  <c r="AY192" i="26" s="1"/>
  <c r="AZ192" i="26" s="1"/>
  <c r="CH198" i="26"/>
  <c r="CI198" i="26" s="1"/>
  <c r="BG198" i="26" s="1"/>
  <c r="BH198" i="26" s="1"/>
  <c r="BZ198" i="26"/>
  <c r="CA198" i="26" s="1"/>
  <c r="AY198" i="26" s="1"/>
  <c r="AZ198" i="26" s="1"/>
  <c r="BR198" i="26"/>
  <c r="BS198" i="26" s="1"/>
  <c r="AQ198" i="26" s="1"/>
  <c r="AR198" i="26" s="1"/>
  <c r="BQ198" i="26"/>
  <c r="AO198" i="26" s="1"/>
  <c r="CL198" i="26"/>
  <c r="CM198" i="26" s="1"/>
  <c r="BK198" i="26" s="1"/>
  <c r="BL198" i="26" s="1"/>
  <c r="CD198" i="26"/>
  <c r="CE198" i="26" s="1"/>
  <c r="BC198" i="26" s="1"/>
  <c r="BD198" i="26" s="1"/>
  <c r="BV198" i="26"/>
  <c r="BW198" i="26" s="1"/>
  <c r="AU198" i="26" s="1"/>
  <c r="AV198" i="26" s="1"/>
  <c r="CJ198" i="26"/>
  <c r="CK198" i="26" s="1"/>
  <c r="BI198" i="26" s="1"/>
  <c r="BJ198" i="26" s="1"/>
  <c r="BT114" i="26"/>
  <c r="BU114" i="26" s="1"/>
  <c r="AS114" i="26" s="1"/>
  <c r="AT114" i="26" s="1"/>
  <c r="CB114" i="26"/>
  <c r="CC114" i="26" s="1"/>
  <c r="BA114" i="26" s="1"/>
  <c r="BB114" i="26" s="1"/>
  <c r="CJ114" i="26"/>
  <c r="CK114" i="26" s="1"/>
  <c r="BI114" i="26" s="1"/>
  <c r="BJ114" i="26" s="1"/>
  <c r="BT122" i="26"/>
  <c r="BU122" i="26" s="1"/>
  <c r="AS122" i="26" s="1"/>
  <c r="AT122" i="26" s="1"/>
  <c r="CB122" i="26"/>
  <c r="CC122" i="26" s="1"/>
  <c r="BA122" i="26" s="1"/>
  <c r="BB122" i="26" s="1"/>
  <c r="CJ122" i="26"/>
  <c r="CK122" i="26" s="1"/>
  <c r="BI122" i="26" s="1"/>
  <c r="BJ122" i="26" s="1"/>
  <c r="BT130" i="26"/>
  <c r="BU130" i="26" s="1"/>
  <c r="AS130" i="26" s="1"/>
  <c r="AT130" i="26" s="1"/>
  <c r="CB130" i="26"/>
  <c r="CC130" i="26" s="1"/>
  <c r="BA130" i="26" s="1"/>
  <c r="BB130" i="26" s="1"/>
  <c r="CJ130" i="26"/>
  <c r="CK130" i="26" s="1"/>
  <c r="BI130" i="26" s="1"/>
  <c r="BJ130" i="26" s="1"/>
  <c r="BV132" i="26"/>
  <c r="BW132" i="26" s="1"/>
  <c r="AU132" i="26" s="1"/>
  <c r="AV132" i="26" s="1"/>
  <c r="CF132" i="26"/>
  <c r="CG132" i="26" s="1"/>
  <c r="BE132" i="26" s="1"/>
  <c r="BF132" i="26" s="1"/>
  <c r="BV140" i="26"/>
  <c r="BW140" i="26" s="1"/>
  <c r="AU140" i="26" s="1"/>
  <c r="AV140" i="26" s="1"/>
  <c r="CF140" i="26"/>
  <c r="CG140" i="26" s="1"/>
  <c r="BE140" i="26" s="1"/>
  <c r="BF140" i="26" s="1"/>
  <c r="CL144" i="26"/>
  <c r="CM144" i="26" s="1"/>
  <c r="BK144" i="26" s="1"/>
  <c r="BL144" i="26" s="1"/>
  <c r="BV148" i="26"/>
  <c r="BW148" i="26" s="1"/>
  <c r="AU148" i="26" s="1"/>
  <c r="AV148" i="26" s="1"/>
  <c r="CF148" i="26"/>
  <c r="CG148" i="26" s="1"/>
  <c r="BE148" i="26" s="1"/>
  <c r="BF148" i="26" s="1"/>
  <c r="CL152" i="26"/>
  <c r="CM152" i="26" s="1"/>
  <c r="BK152" i="26" s="1"/>
  <c r="BL152" i="26" s="1"/>
  <c r="BV156" i="26"/>
  <c r="BW156" i="26" s="1"/>
  <c r="AU156" i="26" s="1"/>
  <c r="AV156" i="26" s="1"/>
  <c r="CF156" i="26"/>
  <c r="CG156" i="26" s="1"/>
  <c r="BE156" i="26" s="1"/>
  <c r="BF156" i="26" s="1"/>
  <c r="CL160" i="26"/>
  <c r="CM160" i="26" s="1"/>
  <c r="BK160" i="26" s="1"/>
  <c r="BL160" i="26" s="1"/>
  <c r="BV164" i="26"/>
  <c r="BW164" i="26" s="1"/>
  <c r="AU164" i="26" s="1"/>
  <c r="AV164" i="26" s="1"/>
  <c r="CF164" i="26"/>
  <c r="CG164" i="26" s="1"/>
  <c r="BE164" i="26" s="1"/>
  <c r="BF164" i="26" s="1"/>
  <c r="CL168" i="26"/>
  <c r="CM168" i="26" s="1"/>
  <c r="BK168" i="26" s="1"/>
  <c r="BL168" i="26" s="1"/>
  <c r="BV172" i="26"/>
  <c r="BW172" i="26" s="1"/>
  <c r="AU172" i="26" s="1"/>
  <c r="AV172" i="26" s="1"/>
  <c r="CF172" i="26"/>
  <c r="CG172" i="26" s="1"/>
  <c r="BE172" i="26" s="1"/>
  <c r="BF172" i="26" s="1"/>
  <c r="CL176" i="26"/>
  <c r="CM176" i="26" s="1"/>
  <c r="BK176" i="26" s="1"/>
  <c r="BL176" i="26" s="1"/>
  <c r="CB192" i="26"/>
  <c r="CC192" i="26" s="1"/>
  <c r="BA192" i="26" s="1"/>
  <c r="BB192" i="26" s="1"/>
  <c r="BT202" i="26"/>
  <c r="BU202" i="26" s="1"/>
  <c r="AS202" i="26" s="1"/>
  <c r="AT202" i="26" s="1"/>
  <c r="BT127" i="26"/>
  <c r="BU127" i="26" s="1"/>
  <c r="AS127" i="26" s="1"/>
  <c r="AT127" i="26" s="1"/>
  <c r="CB127" i="26"/>
  <c r="CC127" i="26" s="1"/>
  <c r="BA127" i="26" s="1"/>
  <c r="BB127" i="26" s="1"/>
  <c r="CJ127" i="26"/>
  <c r="CK127" i="26" s="1"/>
  <c r="BI127" i="26" s="1"/>
  <c r="BJ127" i="26" s="1"/>
  <c r="CH132" i="26"/>
  <c r="CI132" i="26" s="1"/>
  <c r="BG132" i="26" s="1"/>
  <c r="BH132" i="26" s="1"/>
  <c r="CH140" i="26"/>
  <c r="CI140" i="26" s="1"/>
  <c r="BG140" i="26" s="1"/>
  <c r="BH140" i="26" s="1"/>
  <c r="CH148" i="26"/>
  <c r="CI148" i="26" s="1"/>
  <c r="BG148" i="26" s="1"/>
  <c r="BH148" i="26" s="1"/>
  <c r="CH156" i="26"/>
  <c r="CI156" i="26" s="1"/>
  <c r="BG156" i="26" s="1"/>
  <c r="BH156" i="26" s="1"/>
  <c r="CH164" i="26"/>
  <c r="CI164" i="26" s="1"/>
  <c r="BG164" i="26" s="1"/>
  <c r="BH164" i="26" s="1"/>
  <c r="CH172" i="26"/>
  <c r="CI172" i="26" s="1"/>
  <c r="BG172" i="26" s="1"/>
  <c r="BH172" i="26" s="1"/>
  <c r="CF179" i="26"/>
  <c r="CG179" i="26" s="1"/>
  <c r="BE179" i="26" s="1"/>
  <c r="BF179" i="26" s="1"/>
  <c r="BX179" i="26"/>
  <c r="BY179" i="26" s="1"/>
  <c r="AW179" i="26" s="1"/>
  <c r="AX179" i="26" s="1"/>
  <c r="CL179" i="26"/>
  <c r="CM179" i="26" s="1"/>
  <c r="BK179" i="26" s="1"/>
  <c r="BL179" i="26" s="1"/>
  <c r="CD179" i="26"/>
  <c r="CE179" i="26" s="1"/>
  <c r="BC179" i="26" s="1"/>
  <c r="BD179" i="26" s="1"/>
  <c r="BV179" i="26"/>
  <c r="BW179" i="26" s="1"/>
  <c r="AU179" i="26" s="1"/>
  <c r="AV179" i="26" s="1"/>
  <c r="CH179" i="26"/>
  <c r="CI179" i="26" s="1"/>
  <c r="BG179" i="26" s="1"/>
  <c r="BH179" i="26" s="1"/>
  <c r="BZ179" i="26"/>
  <c r="CA179" i="26" s="1"/>
  <c r="AY179" i="26" s="1"/>
  <c r="AZ179" i="26" s="1"/>
  <c r="BR179" i="26"/>
  <c r="BS179" i="26" s="1"/>
  <c r="AQ179" i="26" s="1"/>
  <c r="AR179" i="26" s="1"/>
  <c r="CB179" i="26"/>
  <c r="CC179" i="26" s="1"/>
  <c r="BA179" i="26" s="1"/>
  <c r="BB179" i="26" s="1"/>
  <c r="CD192" i="26"/>
  <c r="CE192" i="26" s="1"/>
  <c r="BC192" i="26" s="1"/>
  <c r="BD192" i="26" s="1"/>
  <c r="AP201" i="26"/>
  <c r="BX202" i="26"/>
  <c r="BY202" i="26" s="1"/>
  <c r="AW202" i="26" s="1"/>
  <c r="AX202" i="26" s="1"/>
  <c r="AP245" i="26"/>
  <c r="BT76" i="26"/>
  <c r="BU76" i="26" s="1"/>
  <c r="AS76" i="26" s="1"/>
  <c r="AT76" i="26" s="1"/>
  <c r="CB76" i="26"/>
  <c r="CC76" i="26" s="1"/>
  <c r="BA76" i="26" s="1"/>
  <c r="BB76" i="26" s="1"/>
  <c r="CJ76" i="26"/>
  <c r="CK76" i="26" s="1"/>
  <c r="BI76" i="26" s="1"/>
  <c r="BJ76" i="26" s="1"/>
  <c r="BT84" i="26"/>
  <c r="BU84" i="26" s="1"/>
  <c r="AS84" i="26" s="1"/>
  <c r="AT84" i="26" s="1"/>
  <c r="CB84" i="26"/>
  <c r="CC84" i="26" s="1"/>
  <c r="BA84" i="26" s="1"/>
  <c r="BB84" i="26" s="1"/>
  <c r="CJ84" i="26"/>
  <c r="CK84" i="26" s="1"/>
  <c r="BI84" i="26" s="1"/>
  <c r="BJ84" i="26" s="1"/>
  <c r="BT92" i="26"/>
  <c r="BU92" i="26" s="1"/>
  <c r="AS92" i="26" s="1"/>
  <c r="AT92" i="26" s="1"/>
  <c r="CB92" i="26"/>
  <c r="CC92" i="26" s="1"/>
  <c r="BA92" i="26" s="1"/>
  <c r="BB92" i="26" s="1"/>
  <c r="CJ92" i="26"/>
  <c r="CK92" i="26" s="1"/>
  <c r="BI92" i="26" s="1"/>
  <c r="BJ92" i="26" s="1"/>
  <c r="BT100" i="26"/>
  <c r="BU100" i="26" s="1"/>
  <c r="AS100" i="26" s="1"/>
  <c r="AT100" i="26" s="1"/>
  <c r="CB100" i="26"/>
  <c r="CC100" i="26" s="1"/>
  <c r="BA100" i="26" s="1"/>
  <c r="BB100" i="26" s="1"/>
  <c r="CJ100" i="26"/>
  <c r="CK100" i="26" s="1"/>
  <c r="BI100" i="26" s="1"/>
  <c r="BJ100" i="26" s="1"/>
  <c r="BX104" i="26"/>
  <c r="BY104" i="26" s="1"/>
  <c r="AW104" i="26" s="1"/>
  <c r="AX104" i="26" s="1"/>
  <c r="CF104" i="26"/>
  <c r="CG104" i="26" s="1"/>
  <c r="BE104" i="26" s="1"/>
  <c r="BF104" i="26" s="1"/>
  <c r="BQ107" i="26"/>
  <c r="AO107" i="26" s="1"/>
  <c r="BT108" i="26"/>
  <c r="BU108" i="26" s="1"/>
  <c r="AS108" i="26" s="1"/>
  <c r="AT108" i="26" s="1"/>
  <c r="CB108" i="26"/>
  <c r="CC108" i="26" s="1"/>
  <c r="BA108" i="26" s="1"/>
  <c r="BB108" i="26" s="1"/>
  <c r="CJ108" i="26"/>
  <c r="CK108" i="26" s="1"/>
  <c r="BI108" i="26" s="1"/>
  <c r="BJ108" i="26" s="1"/>
  <c r="BX112" i="26"/>
  <c r="BY112" i="26" s="1"/>
  <c r="AW112" i="26" s="1"/>
  <c r="AX112" i="26" s="1"/>
  <c r="CF112" i="26"/>
  <c r="CG112" i="26" s="1"/>
  <c r="BE112" i="26" s="1"/>
  <c r="BF112" i="26" s="1"/>
  <c r="BV114" i="26"/>
  <c r="BW114" i="26" s="1"/>
  <c r="AU114" i="26" s="1"/>
  <c r="AV114" i="26" s="1"/>
  <c r="CD114" i="26"/>
  <c r="CE114" i="26" s="1"/>
  <c r="BC114" i="26" s="1"/>
  <c r="BD114" i="26" s="1"/>
  <c r="CL114" i="26"/>
  <c r="CM114" i="26" s="1"/>
  <c r="BK114" i="26" s="1"/>
  <c r="BL114" i="26" s="1"/>
  <c r="BQ115" i="26"/>
  <c r="AO115" i="26" s="1"/>
  <c r="BT116" i="26"/>
  <c r="BU116" i="26" s="1"/>
  <c r="AS116" i="26" s="1"/>
  <c r="AT116" i="26" s="1"/>
  <c r="CB116" i="26"/>
  <c r="CC116" i="26" s="1"/>
  <c r="BA116" i="26" s="1"/>
  <c r="BB116" i="26" s="1"/>
  <c r="CJ116" i="26"/>
  <c r="CK116" i="26" s="1"/>
  <c r="BI116" i="26" s="1"/>
  <c r="BJ116" i="26" s="1"/>
  <c r="BX120" i="26"/>
  <c r="BY120" i="26" s="1"/>
  <c r="AW120" i="26" s="1"/>
  <c r="AX120" i="26" s="1"/>
  <c r="CF120" i="26"/>
  <c r="CG120" i="26" s="1"/>
  <c r="BE120" i="26" s="1"/>
  <c r="BF120" i="26" s="1"/>
  <c r="BV122" i="26"/>
  <c r="BW122" i="26" s="1"/>
  <c r="AU122" i="26" s="1"/>
  <c r="AV122" i="26" s="1"/>
  <c r="CD122" i="26"/>
  <c r="CE122" i="26" s="1"/>
  <c r="BC122" i="26" s="1"/>
  <c r="BD122" i="26" s="1"/>
  <c r="CL122" i="26"/>
  <c r="CM122" i="26" s="1"/>
  <c r="BK122" i="26" s="1"/>
  <c r="BL122" i="26" s="1"/>
  <c r="BQ123" i="26"/>
  <c r="AO123" i="26" s="1"/>
  <c r="BT124" i="26"/>
  <c r="BU124" i="26" s="1"/>
  <c r="AS124" i="26" s="1"/>
  <c r="AT124" i="26" s="1"/>
  <c r="CB124" i="26"/>
  <c r="CC124" i="26" s="1"/>
  <c r="BA124" i="26" s="1"/>
  <c r="BB124" i="26" s="1"/>
  <c r="CJ124" i="26"/>
  <c r="CK124" i="26" s="1"/>
  <c r="BI124" i="26" s="1"/>
  <c r="BJ124" i="26" s="1"/>
  <c r="BX128" i="26"/>
  <c r="BY128" i="26" s="1"/>
  <c r="AW128" i="26" s="1"/>
  <c r="AX128" i="26" s="1"/>
  <c r="CF128" i="26"/>
  <c r="CG128" i="26" s="1"/>
  <c r="BE128" i="26" s="1"/>
  <c r="BF128" i="26" s="1"/>
  <c r="BV130" i="26"/>
  <c r="BW130" i="26" s="1"/>
  <c r="AU130" i="26" s="1"/>
  <c r="AV130" i="26" s="1"/>
  <c r="CD130" i="26"/>
  <c r="CE130" i="26" s="1"/>
  <c r="BC130" i="26" s="1"/>
  <c r="BD130" i="26" s="1"/>
  <c r="CL130" i="26"/>
  <c r="CM130" i="26" s="1"/>
  <c r="BK130" i="26" s="1"/>
  <c r="BL130" i="26" s="1"/>
  <c r="BX132" i="26"/>
  <c r="BY132" i="26" s="1"/>
  <c r="AW132" i="26" s="1"/>
  <c r="AX132" i="26" s="1"/>
  <c r="CD136" i="26"/>
  <c r="CE136" i="26" s="1"/>
  <c r="BC136" i="26" s="1"/>
  <c r="BD136" i="26" s="1"/>
  <c r="CL139" i="26"/>
  <c r="CM139" i="26" s="1"/>
  <c r="BK139" i="26" s="1"/>
  <c r="BL139" i="26" s="1"/>
  <c r="CD139" i="26"/>
  <c r="CE139" i="26" s="1"/>
  <c r="BC139" i="26" s="1"/>
  <c r="BD139" i="26" s="1"/>
  <c r="BV139" i="26"/>
  <c r="BW139" i="26" s="1"/>
  <c r="AU139" i="26" s="1"/>
  <c r="AV139" i="26" s="1"/>
  <c r="CH139" i="26"/>
  <c r="CI139" i="26" s="1"/>
  <c r="BG139" i="26" s="1"/>
  <c r="BH139" i="26" s="1"/>
  <c r="BZ139" i="26"/>
  <c r="CA139" i="26" s="1"/>
  <c r="AY139" i="26" s="1"/>
  <c r="AZ139" i="26" s="1"/>
  <c r="BR139" i="26"/>
  <c r="BS139" i="26" s="1"/>
  <c r="AQ139" i="26" s="1"/>
  <c r="AR139" i="26" s="1"/>
  <c r="CF139" i="26"/>
  <c r="CG139" i="26" s="1"/>
  <c r="BE139" i="26" s="1"/>
  <c r="BF139" i="26" s="1"/>
  <c r="BX140" i="26"/>
  <c r="BY140" i="26" s="1"/>
  <c r="AW140" i="26" s="1"/>
  <c r="AX140" i="26" s="1"/>
  <c r="CD144" i="26"/>
  <c r="CE144" i="26" s="1"/>
  <c r="BC144" i="26" s="1"/>
  <c r="BD144" i="26" s="1"/>
  <c r="CL147" i="26"/>
  <c r="CM147" i="26" s="1"/>
  <c r="BK147" i="26" s="1"/>
  <c r="BL147" i="26" s="1"/>
  <c r="CD147" i="26"/>
  <c r="CE147" i="26" s="1"/>
  <c r="BC147" i="26" s="1"/>
  <c r="BD147" i="26" s="1"/>
  <c r="BV147" i="26"/>
  <c r="BW147" i="26" s="1"/>
  <c r="AU147" i="26" s="1"/>
  <c r="AV147" i="26" s="1"/>
  <c r="CH147" i="26"/>
  <c r="CI147" i="26" s="1"/>
  <c r="BG147" i="26" s="1"/>
  <c r="BH147" i="26" s="1"/>
  <c r="BZ147" i="26"/>
  <c r="CA147" i="26" s="1"/>
  <c r="AY147" i="26" s="1"/>
  <c r="AZ147" i="26" s="1"/>
  <c r="BR147" i="26"/>
  <c r="BS147" i="26" s="1"/>
  <c r="AQ147" i="26" s="1"/>
  <c r="AR147" i="26" s="1"/>
  <c r="CF147" i="26"/>
  <c r="CG147" i="26" s="1"/>
  <c r="BE147" i="26" s="1"/>
  <c r="BF147" i="26" s="1"/>
  <c r="BX148" i="26"/>
  <c r="BY148" i="26" s="1"/>
  <c r="AW148" i="26" s="1"/>
  <c r="AX148" i="26" s="1"/>
  <c r="CD152" i="26"/>
  <c r="CE152" i="26" s="1"/>
  <c r="BC152" i="26" s="1"/>
  <c r="BD152" i="26" s="1"/>
  <c r="CL155" i="26"/>
  <c r="CM155" i="26" s="1"/>
  <c r="BK155" i="26" s="1"/>
  <c r="BL155" i="26" s="1"/>
  <c r="CD155" i="26"/>
  <c r="CE155" i="26" s="1"/>
  <c r="BC155" i="26" s="1"/>
  <c r="BD155" i="26" s="1"/>
  <c r="BV155" i="26"/>
  <c r="BW155" i="26" s="1"/>
  <c r="AU155" i="26" s="1"/>
  <c r="AV155" i="26" s="1"/>
  <c r="CH155" i="26"/>
  <c r="CI155" i="26" s="1"/>
  <c r="BG155" i="26" s="1"/>
  <c r="BH155" i="26" s="1"/>
  <c r="BZ155" i="26"/>
  <c r="CA155" i="26" s="1"/>
  <c r="AY155" i="26" s="1"/>
  <c r="AZ155" i="26" s="1"/>
  <c r="BR155" i="26"/>
  <c r="BS155" i="26" s="1"/>
  <c r="AQ155" i="26" s="1"/>
  <c r="AR155" i="26" s="1"/>
  <c r="CF155" i="26"/>
  <c r="CG155" i="26" s="1"/>
  <c r="BE155" i="26" s="1"/>
  <c r="BF155" i="26" s="1"/>
  <c r="BX156" i="26"/>
  <c r="BY156" i="26" s="1"/>
  <c r="AW156" i="26" s="1"/>
  <c r="AX156" i="26" s="1"/>
  <c r="CD160" i="26"/>
  <c r="CE160" i="26" s="1"/>
  <c r="BC160" i="26" s="1"/>
  <c r="BD160" i="26" s="1"/>
  <c r="CL163" i="26"/>
  <c r="CM163" i="26" s="1"/>
  <c r="BK163" i="26" s="1"/>
  <c r="BL163" i="26" s="1"/>
  <c r="CD163" i="26"/>
  <c r="CE163" i="26" s="1"/>
  <c r="BC163" i="26" s="1"/>
  <c r="BD163" i="26" s="1"/>
  <c r="BV163" i="26"/>
  <c r="BW163" i="26" s="1"/>
  <c r="AU163" i="26" s="1"/>
  <c r="AV163" i="26" s="1"/>
  <c r="CH163" i="26"/>
  <c r="CI163" i="26" s="1"/>
  <c r="BG163" i="26" s="1"/>
  <c r="BH163" i="26" s="1"/>
  <c r="BZ163" i="26"/>
  <c r="CA163" i="26" s="1"/>
  <c r="AY163" i="26" s="1"/>
  <c r="AZ163" i="26" s="1"/>
  <c r="BR163" i="26"/>
  <c r="BS163" i="26" s="1"/>
  <c r="AQ163" i="26" s="1"/>
  <c r="AR163" i="26" s="1"/>
  <c r="CF163" i="26"/>
  <c r="CG163" i="26" s="1"/>
  <c r="BE163" i="26" s="1"/>
  <c r="BF163" i="26" s="1"/>
  <c r="BX164" i="26"/>
  <c r="BY164" i="26" s="1"/>
  <c r="AW164" i="26" s="1"/>
  <c r="AX164" i="26" s="1"/>
  <c r="CD168" i="26"/>
  <c r="CE168" i="26" s="1"/>
  <c r="BC168" i="26" s="1"/>
  <c r="BD168" i="26" s="1"/>
  <c r="CL171" i="26"/>
  <c r="CM171" i="26" s="1"/>
  <c r="BK171" i="26" s="1"/>
  <c r="BL171" i="26" s="1"/>
  <c r="CD171" i="26"/>
  <c r="CE171" i="26" s="1"/>
  <c r="BC171" i="26" s="1"/>
  <c r="BD171" i="26" s="1"/>
  <c r="BV171" i="26"/>
  <c r="BW171" i="26" s="1"/>
  <c r="AU171" i="26" s="1"/>
  <c r="AV171" i="26" s="1"/>
  <c r="CH171" i="26"/>
  <c r="CI171" i="26" s="1"/>
  <c r="BG171" i="26" s="1"/>
  <c r="BH171" i="26" s="1"/>
  <c r="BZ171" i="26"/>
  <c r="CA171" i="26" s="1"/>
  <c r="AY171" i="26" s="1"/>
  <c r="AZ171" i="26" s="1"/>
  <c r="BR171" i="26"/>
  <c r="BS171" i="26" s="1"/>
  <c r="AQ171" i="26" s="1"/>
  <c r="AR171" i="26" s="1"/>
  <c r="CF171" i="26"/>
  <c r="CG171" i="26" s="1"/>
  <c r="BE171" i="26" s="1"/>
  <c r="BF171" i="26" s="1"/>
  <c r="BX172" i="26"/>
  <c r="BY172" i="26" s="1"/>
  <c r="AW172" i="26" s="1"/>
  <c r="AX172" i="26" s="1"/>
  <c r="CD176" i="26"/>
  <c r="CE176" i="26" s="1"/>
  <c r="BC176" i="26" s="1"/>
  <c r="BD176" i="26" s="1"/>
  <c r="BQ179" i="26"/>
  <c r="AO179" i="26" s="1"/>
  <c r="CH182" i="26"/>
  <c r="CI182" i="26" s="1"/>
  <c r="BG182" i="26" s="1"/>
  <c r="BH182" i="26" s="1"/>
  <c r="BZ182" i="26"/>
  <c r="CA182" i="26" s="1"/>
  <c r="AY182" i="26" s="1"/>
  <c r="AZ182" i="26" s="1"/>
  <c r="BR182" i="26"/>
  <c r="BS182" i="26" s="1"/>
  <c r="AQ182" i="26" s="1"/>
  <c r="AR182" i="26" s="1"/>
  <c r="BQ182" i="26"/>
  <c r="AO182" i="26" s="1"/>
  <c r="BX182" i="26"/>
  <c r="BY182" i="26" s="1"/>
  <c r="AW182" i="26" s="1"/>
  <c r="AX182" i="26" s="1"/>
  <c r="CB186" i="26"/>
  <c r="CC186" i="26" s="1"/>
  <c r="BA186" i="26" s="1"/>
  <c r="BB186" i="26" s="1"/>
  <c r="CH192" i="26"/>
  <c r="CI192" i="26" s="1"/>
  <c r="BG192" i="26" s="1"/>
  <c r="BH192" i="26" s="1"/>
  <c r="CL194" i="26"/>
  <c r="CM194" i="26" s="1"/>
  <c r="BK194" i="26" s="1"/>
  <c r="BL194" i="26" s="1"/>
  <c r="CD194" i="26"/>
  <c r="CE194" i="26" s="1"/>
  <c r="BC194" i="26" s="1"/>
  <c r="BD194" i="26" s="1"/>
  <c r="BV194" i="26"/>
  <c r="BW194" i="26" s="1"/>
  <c r="AU194" i="26" s="1"/>
  <c r="AV194" i="26" s="1"/>
  <c r="BQ194" i="26"/>
  <c r="AO194" i="26" s="1"/>
  <c r="BR194" i="26"/>
  <c r="BS194" i="26" s="1"/>
  <c r="AQ194" i="26" s="1"/>
  <c r="AR194" i="26" s="1"/>
  <c r="CB202" i="26"/>
  <c r="CC202" i="26" s="1"/>
  <c r="BA202" i="26" s="1"/>
  <c r="BB202" i="26" s="1"/>
  <c r="BT206" i="26"/>
  <c r="BU206" i="26" s="1"/>
  <c r="AS206" i="26" s="1"/>
  <c r="AT206" i="26" s="1"/>
  <c r="AP215" i="26"/>
  <c r="CL218" i="26"/>
  <c r="CM218" i="26" s="1"/>
  <c r="BK218" i="26" s="1"/>
  <c r="BL218" i="26" s="1"/>
  <c r="CD218" i="26"/>
  <c r="CE218" i="26" s="1"/>
  <c r="BC218" i="26" s="1"/>
  <c r="BD218" i="26" s="1"/>
  <c r="BV218" i="26"/>
  <c r="BW218" i="26" s="1"/>
  <c r="AU218" i="26" s="1"/>
  <c r="AV218" i="26" s="1"/>
  <c r="CH218" i="26"/>
  <c r="CI218" i="26" s="1"/>
  <c r="BG218" i="26" s="1"/>
  <c r="BH218" i="26" s="1"/>
  <c r="BZ218" i="26"/>
  <c r="CA218" i="26" s="1"/>
  <c r="AY218" i="26" s="1"/>
  <c r="AZ218" i="26" s="1"/>
  <c r="BR218" i="26"/>
  <c r="BS218" i="26" s="1"/>
  <c r="AQ218" i="26" s="1"/>
  <c r="AR218" i="26" s="1"/>
  <c r="BQ218" i="26"/>
  <c r="AO218" i="26" s="1"/>
  <c r="CF218" i="26"/>
  <c r="CG218" i="26" s="1"/>
  <c r="BE218" i="26" s="1"/>
  <c r="BF218" i="26" s="1"/>
  <c r="BX218" i="26"/>
  <c r="BY218" i="26" s="1"/>
  <c r="AW218" i="26" s="1"/>
  <c r="AX218" i="26" s="1"/>
  <c r="BT218" i="26"/>
  <c r="BU218" i="26" s="1"/>
  <c r="AS218" i="26" s="1"/>
  <c r="AT218" i="26" s="1"/>
  <c r="AP261" i="26"/>
  <c r="AP282" i="26"/>
  <c r="BQ72" i="26"/>
  <c r="AO72" i="26" s="1"/>
  <c r="BT73" i="26"/>
  <c r="BU73" i="26" s="1"/>
  <c r="AS73" i="26" s="1"/>
  <c r="AT73" i="26" s="1"/>
  <c r="CB73" i="26"/>
  <c r="CC73" i="26" s="1"/>
  <c r="BA73" i="26" s="1"/>
  <c r="BB73" i="26" s="1"/>
  <c r="BQ80" i="26"/>
  <c r="AO80" i="26" s="1"/>
  <c r="BT81" i="26"/>
  <c r="BU81" i="26" s="1"/>
  <c r="AS81" i="26" s="1"/>
  <c r="AT81" i="26" s="1"/>
  <c r="CB81" i="26"/>
  <c r="CC81" i="26" s="1"/>
  <c r="BA81" i="26" s="1"/>
  <c r="BB81" i="26" s="1"/>
  <c r="BQ88" i="26"/>
  <c r="AO88" i="26" s="1"/>
  <c r="BT89" i="26"/>
  <c r="BU89" i="26" s="1"/>
  <c r="AS89" i="26" s="1"/>
  <c r="AT89" i="26" s="1"/>
  <c r="CB89" i="26"/>
  <c r="CC89" i="26" s="1"/>
  <c r="BA89" i="26" s="1"/>
  <c r="BB89" i="26" s="1"/>
  <c r="BQ96" i="26"/>
  <c r="AO96" i="26" s="1"/>
  <c r="BT97" i="26"/>
  <c r="BU97" i="26" s="1"/>
  <c r="AS97" i="26" s="1"/>
  <c r="AT97" i="26" s="1"/>
  <c r="CB97" i="26"/>
  <c r="CC97" i="26" s="1"/>
  <c r="BA97" i="26" s="1"/>
  <c r="BB97" i="26" s="1"/>
  <c r="BQ104" i="26"/>
  <c r="AO104" i="26" s="1"/>
  <c r="BT105" i="26"/>
  <c r="BU105" i="26" s="1"/>
  <c r="AS105" i="26" s="1"/>
  <c r="AT105" i="26" s="1"/>
  <c r="CB105" i="26"/>
  <c r="CC105" i="26" s="1"/>
  <c r="BA105" i="26" s="1"/>
  <c r="BB105" i="26" s="1"/>
  <c r="BR107" i="26"/>
  <c r="BS107" i="26" s="1"/>
  <c r="AQ107" i="26" s="1"/>
  <c r="AR107" i="26" s="1"/>
  <c r="BZ107" i="26"/>
  <c r="CA107" i="26" s="1"/>
  <c r="AY107" i="26" s="1"/>
  <c r="AZ107" i="26" s="1"/>
  <c r="CH107" i="26"/>
  <c r="CI107" i="26" s="1"/>
  <c r="BG107" i="26" s="1"/>
  <c r="BH107" i="26" s="1"/>
  <c r="BQ112" i="26"/>
  <c r="AO112" i="26" s="1"/>
  <c r="BT113" i="26"/>
  <c r="BU113" i="26" s="1"/>
  <c r="AS113" i="26" s="1"/>
  <c r="AT113" i="26" s="1"/>
  <c r="CB113" i="26"/>
  <c r="CC113" i="26" s="1"/>
  <c r="BA113" i="26" s="1"/>
  <c r="BB113" i="26" s="1"/>
  <c r="BR115" i="26"/>
  <c r="BS115" i="26" s="1"/>
  <c r="AQ115" i="26" s="1"/>
  <c r="AR115" i="26" s="1"/>
  <c r="BZ115" i="26"/>
  <c r="CA115" i="26" s="1"/>
  <c r="AY115" i="26" s="1"/>
  <c r="AZ115" i="26" s="1"/>
  <c r="CH115" i="26"/>
  <c r="CI115" i="26" s="1"/>
  <c r="BG115" i="26" s="1"/>
  <c r="BH115" i="26" s="1"/>
  <c r="BQ120" i="26"/>
  <c r="AO120" i="26" s="1"/>
  <c r="BT121" i="26"/>
  <c r="BU121" i="26" s="1"/>
  <c r="AS121" i="26" s="1"/>
  <c r="AT121" i="26" s="1"/>
  <c r="CB121" i="26"/>
  <c r="CC121" i="26" s="1"/>
  <c r="BA121" i="26" s="1"/>
  <c r="BB121" i="26" s="1"/>
  <c r="BR123" i="26"/>
  <c r="BS123" i="26" s="1"/>
  <c r="AQ123" i="26" s="1"/>
  <c r="AR123" i="26" s="1"/>
  <c r="BZ123" i="26"/>
  <c r="CA123" i="26" s="1"/>
  <c r="AY123" i="26" s="1"/>
  <c r="AZ123" i="26" s="1"/>
  <c r="CH123" i="26"/>
  <c r="CI123" i="26" s="1"/>
  <c r="BG123" i="26" s="1"/>
  <c r="BH123" i="26" s="1"/>
  <c r="BV127" i="26"/>
  <c r="BW127" i="26" s="1"/>
  <c r="AU127" i="26" s="1"/>
  <c r="AV127" i="26" s="1"/>
  <c r="CD127" i="26"/>
  <c r="CE127" i="26" s="1"/>
  <c r="BC127" i="26" s="1"/>
  <c r="BD127" i="26" s="1"/>
  <c r="CL127" i="26"/>
  <c r="CM127" i="26" s="1"/>
  <c r="BK127" i="26" s="1"/>
  <c r="BL127" i="26" s="1"/>
  <c r="BQ128" i="26"/>
  <c r="AO128" i="26" s="1"/>
  <c r="BT129" i="26"/>
  <c r="BU129" i="26" s="1"/>
  <c r="AS129" i="26" s="1"/>
  <c r="AT129" i="26" s="1"/>
  <c r="CB129" i="26"/>
  <c r="CC129" i="26" s="1"/>
  <c r="BA129" i="26" s="1"/>
  <c r="BB129" i="26" s="1"/>
  <c r="BZ132" i="26"/>
  <c r="CA132" i="26" s="1"/>
  <c r="AY132" i="26" s="1"/>
  <c r="AZ132" i="26" s="1"/>
  <c r="CJ132" i="26"/>
  <c r="CK132" i="26" s="1"/>
  <c r="BI132" i="26" s="1"/>
  <c r="BJ132" i="26" s="1"/>
  <c r="BQ135" i="26"/>
  <c r="AO135" i="26" s="1"/>
  <c r="BT136" i="26"/>
  <c r="BU136" i="26" s="1"/>
  <c r="AS136" i="26" s="1"/>
  <c r="AT136" i="26" s="1"/>
  <c r="BZ140" i="26"/>
  <c r="CA140" i="26" s="1"/>
  <c r="AY140" i="26" s="1"/>
  <c r="AZ140" i="26" s="1"/>
  <c r="CJ140" i="26"/>
  <c r="CK140" i="26" s="1"/>
  <c r="BI140" i="26" s="1"/>
  <c r="BJ140" i="26" s="1"/>
  <c r="BQ143" i="26"/>
  <c r="AO143" i="26" s="1"/>
  <c r="BT144" i="26"/>
  <c r="BU144" i="26" s="1"/>
  <c r="AS144" i="26" s="1"/>
  <c r="AT144" i="26" s="1"/>
  <c r="BZ148" i="26"/>
  <c r="CA148" i="26" s="1"/>
  <c r="AY148" i="26" s="1"/>
  <c r="AZ148" i="26" s="1"/>
  <c r="CJ148" i="26"/>
  <c r="CK148" i="26" s="1"/>
  <c r="BI148" i="26" s="1"/>
  <c r="BJ148" i="26" s="1"/>
  <c r="BQ151" i="26"/>
  <c r="AO151" i="26" s="1"/>
  <c r="BT152" i="26"/>
  <c r="BU152" i="26" s="1"/>
  <c r="AS152" i="26" s="1"/>
  <c r="AT152" i="26" s="1"/>
  <c r="BZ156" i="26"/>
  <c r="CA156" i="26" s="1"/>
  <c r="AY156" i="26" s="1"/>
  <c r="AZ156" i="26" s="1"/>
  <c r="CJ156" i="26"/>
  <c r="CK156" i="26" s="1"/>
  <c r="BI156" i="26" s="1"/>
  <c r="BJ156" i="26" s="1"/>
  <c r="BQ159" i="26"/>
  <c r="AO159" i="26" s="1"/>
  <c r="BT160" i="26"/>
  <c r="BU160" i="26" s="1"/>
  <c r="AS160" i="26" s="1"/>
  <c r="AT160" i="26" s="1"/>
  <c r="BZ164" i="26"/>
  <c r="CA164" i="26" s="1"/>
  <c r="AY164" i="26" s="1"/>
  <c r="AZ164" i="26" s="1"/>
  <c r="CJ164" i="26"/>
  <c r="CK164" i="26" s="1"/>
  <c r="BI164" i="26" s="1"/>
  <c r="BJ164" i="26" s="1"/>
  <c r="BQ167" i="26"/>
  <c r="AO167" i="26" s="1"/>
  <c r="BT168" i="26"/>
  <c r="BU168" i="26" s="1"/>
  <c r="AS168" i="26" s="1"/>
  <c r="AT168" i="26" s="1"/>
  <c r="BZ172" i="26"/>
  <c r="CA172" i="26" s="1"/>
  <c r="AY172" i="26" s="1"/>
  <c r="AZ172" i="26" s="1"/>
  <c r="CJ172" i="26"/>
  <c r="CK172" i="26" s="1"/>
  <c r="BI172" i="26" s="1"/>
  <c r="BJ172" i="26" s="1"/>
  <c r="BQ175" i="26"/>
  <c r="AO175" i="26" s="1"/>
  <c r="BT176" i="26"/>
  <c r="BU176" i="26" s="1"/>
  <c r="AS176" i="26" s="1"/>
  <c r="AT176" i="26" s="1"/>
  <c r="CB182" i="26"/>
  <c r="CC182" i="26" s="1"/>
  <c r="BA182" i="26" s="1"/>
  <c r="BB182" i="26" s="1"/>
  <c r="CF184" i="26"/>
  <c r="CG184" i="26" s="1"/>
  <c r="BE184" i="26" s="1"/>
  <c r="BF184" i="26" s="1"/>
  <c r="BX184" i="26"/>
  <c r="BY184" i="26" s="1"/>
  <c r="AW184" i="26" s="1"/>
  <c r="AX184" i="26" s="1"/>
  <c r="BQ184" i="26"/>
  <c r="AO184" i="26" s="1"/>
  <c r="BZ184" i="26"/>
  <c r="CA184" i="26" s="1"/>
  <c r="AY184" i="26" s="1"/>
  <c r="AZ184" i="26" s="1"/>
  <c r="BT194" i="26"/>
  <c r="BU194" i="26" s="1"/>
  <c r="AS194" i="26" s="1"/>
  <c r="AT194" i="26" s="1"/>
  <c r="AP205" i="26"/>
  <c r="CL210" i="26"/>
  <c r="CM210" i="26" s="1"/>
  <c r="BK210" i="26" s="1"/>
  <c r="BL210" i="26" s="1"/>
  <c r="CD210" i="26"/>
  <c r="CE210" i="26" s="1"/>
  <c r="BC210" i="26" s="1"/>
  <c r="BD210" i="26" s="1"/>
  <c r="BV210" i="26"/>
  <c r="BW210" i="26" s="1"/>
  <c r="AU210" i="26" s="1"/>
  <c r="AV210" i="26" s="1"/>
  <c r="CH210" i="26"/>
  <c r="CI210" i="26" s="1"/>
  <c r="BG210" i="26" s="1"/>
  <c r="BH210" i="26" s="1"/>
  <c r="BZ210" i="26"/>
  <c r="CA210" i="26" s="1"/>
  <c r="AY210" i="26" s="1"/>
  <c r="AZ210" i="26" s="1"/>
  <c r="BR210" i="26"/>
  <c r="BS210" i="26" s="1"/>
  <c r="AQ210" i="26" s="1"/>
  <c r="AR210" i="26" s="1"/>
  <c r="BQ210" i="26"/>
  <c r="AO210" i="26" s="1"/>
  <c r="CJ210" i="26"/>
  <c r="CK210" i="26" s="1"/>
  <c r="BI210" i="26" s="1"/>
  <c r="BJ210" i="26" s="1"/>
  <c r="CB218" i="26"/>
  <c r="CC218" i="26" s="1"/>
  <c r="BA218" i="26" s="1"/>
  <c r="BB218" i="26" s="1"/>
  <c r="AP265" i="26"/>
  <c r="AP286" i="26"/>
  <c r="CF192" i="26"/>
  <c r="CG192" i="26" s="1"/>
  <c r="BE192" i="26" s="1"/>
  <c r="BF192" i="26" s="1"/>
  <c r="BX192" i="26"/>
  <c r="BY192" i="26" s="1"/>
  <c r="AW192" i="26" s="1"/>
  <c r="AX192" i="26" s="1"/>
  <c r="BQ192" i="26"/>
  <c r="AO192" i="26" s="1"/>
  <c r="BR192" i="26"/>
  <c r="BS192" i="26" s="1"/>
  <c r="AQ192" i="26" s="1"/>
  <c r="AR192" i="26" s="1"/>
  <c r="CL192" i="26"/>
  <c r="CM192" i="26" s="1"/>
  <c r="BK192" i="26" s="1"/>
  <c r="BL192" i="26" s="1"/>
  <c r="CL202" i="26"/>
  <c r="CM202" i="26" s="1"/>
  <c r="BK202" i="26" s="1"/>
  <c r="BL202" i="26" s="1"/>
  <c r="CD202" i="26"/>
  <c r="CE202" i="26" s="1"/>
  <c r="BC202" i="26" s="1"/>
  <c r="BD202" i="26" s="1"/>
  <c r="BV202" i="26"/>
  <c r="BW202" i="26" s="1"/>
  <c r="AU202" i="26" s="1"/>
  <c r="AV202" i="26" s="1"/>
  <c r="CH202" i="26"/>
  <c r="CI202" i="26" s="1"/>
  <c r="BG202" i="26" s="1"/>
  <c r="BH202" i="26" s="1"/>
  <c r="BZ202" i="26"/>
  <c r="CA202" i="26" s="1"/>
  <c r="AY202" i="26" s="1"/>
  <c r="AZ202" i="26" s="1"/>
  <c r="BR202" i="26"/>
  <c r="BS202" i="26" s="1"/>
  <c r="AQ202" i="26" s="1"/>
  <c r="AR202" i="26" s="1"/>
  <c r="BQ202" i="26"/>
  <c r="AO202" i="26" s="1"/>
  <c r="CJ202" i="26"/>
  <c r="CK202" i="26" s="1"/>
  <c r="BI202" i="26" s="1"/>
  <c r="BJ202" i="26" s="1"/>
  <c r="BT107" i="26"/>
  <c r="BU107" i="26" s="1"/>
  <c r="AS107" i="26" s="1"/>
  <c r="AT107" i="26" s="1"/>
  <c r="CB107" i="26"/>
  <c r="CC107" i="26" s="1"/>
  <c r="BA107" i="26" s="1"/>
  <c r="BB107" i="26" s="1"/>
  <c r="BQ114" i="26"/>
  <c r="AO114" i="26" s="1"/>
  <c r="BT115" i="26"/>
  <c r="BU115" i="26" s="1"/>
  <c r="AS115" i="26" s="1"/>
  <c r="AT115" i="26" s="1"/>
  <c r="CB115" i="26"/>
  <c r="CC115" i="26" s="1"/>
  <c r="BA115" i="26" s="1"/>
  <c r="BB115" i="26" s="1"/>
  <c r="BQ122" i="26"/>
  <c r="AO122" i="26" s="1"/>
  <c r="BT123" i="26"/>
  <c r="BU123" i="26" s="1"/>
  <c r="AS123" i="26" s="1"/>
  <c r="AT123" i="26" s="1"/>
  <c r="CB123" i="26"/>
  <c r="CC123" i="26" s="1"/>
  <c r="BA123" i="26" s="1"/>
  <c r="BB123" i="26" s="1"/>
  <c r="BX127" i="26"/>
  <c r="BY127" i="26" s="1"/>
  <c r="AW127" i="26" s="1"/>
  <c r="AX127" i="26" s="1"/>
  <c r="CF127" i="26"/>
  <c r="CG127" i="26" s="1"/>
  <c r="BE127" i="26" s="1"/>
  <c r="BF127" i="26" s="1"/>
  <c r="BQ130" i="26"/>
  <c r="AO130" i="26" s="1"/>
  <c r="CL131" i="26"/>
  <c r="CM131" i="26" s="1"/>
  <c r="BK131" i="26" s="1"/>
  <c r="BL131" i="26" s="1"/>
  <c r="CD131" i="26"/>
  <c r="CE131" i="26" s="1"/>
  <c r="BC131" i="26" s="1"/>
  <c r="BD131" i="26" s="1"/>
  <c r="BV131" i="26"/>
  <c r="BW131" i="26" s="1"/>
  <c r="AU131" i="26" s="1"/>
  <c r="AV131" i="26" s="1"/>
  <c r="CH131" i="26"/>
  <c r="CI131" i="26" s="1"/>
  <c r="BG131" i="26" s="1"/>
  <c r="BH131" i="26" s="1"/>
  <c r="BZ131" i="26"/>
  <c r="CA131" i="26" s="1"/>
  <c r="AY131" i="26" s="1"/>
  <c r="AZ131" i="26" s="1"/>
  <c r="BR131" i="26"/>
  <c r="BS131" i="26" s="1"/>
  <c r="AQ131" i="26" s="1"/>
  <c r="AR131" i="26" s="1"/>
  <c r="CJ131" i="26"/>
  <c r="CK131" i="26" s="1"/>
  <c r="BI131" i="26" s="1"/>
  <c r="BJ131" i="26" s="1"/>
  <c r="BR132" i="26"/>
  <c r="BS132" i="26" s="1"/>
  <c r="AQ132" i="26" s="1"/>
  <c r="AR132" i="26" s="1"/>
  <c r="CB132" i="26"/>
  <c r="CC132" i="26" s="1"/>
  <c r="BA132" i="26" s="1"/>
  <c r="BB132" i="26" s="1"/>
  <c r="CH136" i="26"/>
  <c r="CI136" i="26" s="1"/>
  <c r="BG136" i="26" s="1"/>
  <c r="BH136" i="26" s="1"/>
  <c r="BR140" i="26"/>
  <c r="BS140" i="26" s="1"/>
  <c r="AQ140" i="26" s="1"/>
  <c r="AR140" i="26" s="1"/>
  <c r="CB140" i="26"/>
  <c r="CC140" i="26" s="1"/>
  <c r="BA140" i="26" s="1"/>
  <c r="BB140" i="26" s="1"/>
  <c r="CH144" i="26"/>
  <c r="CI144" i="26" s="1"/>
  <c r="BG144" i="26" s="1"/>
  <c r="BH144" i="26" s="1"/>
  <c r="BR148" i="26"/>
  <c r="BS148" i="26" s="1"/>
  <c r="AQ148" i="26" s="1"/>
  <c r="AR148" i="26" s="1"/>
  <c r="CB148" i="26"/>
  <c r="CC148" i="26" s="1"/>
  <c r="BA148" i="26" s="1"/>
  <c r="BB148" i="26" s="1"/>
  <c r="AP152" i="26"/>
  <c r="CH152" i="26"/>
  <c r="CI152" i="26" s="1"/>
  <c r="BG152" i="26" s="1"/>
  <c r="BH152" i="26" s="1"/>
  <c r="BR156" i="26"/>
  <c r="BS156" i="26" s="1"/>
  <c r="AQ156" i="26" s="1"/>
  <c r="AR156" i="26" s="1"/>
  <c r="CB156" i="26"/>
  <c r="CC156" i="26" s="1"/>
  <c r="BA156" i="26" s="1"/>
  <c r="BB156" i="26" s="1"/>
  <c r="CH160" i="26"/>
  <c r="CI160" i="26" s="1"/>
  <c r="BG160" i="26" s="1"/>
  <c r="BH160" i="26" s="1"/>
  <c r="BR164" i="26"/>
  <c r="BS164" i="26" s="1"/>
  <c r="AQ164" i="26" s="1"/>
  <c r="AR164" i="26" s="1"/>
  <c r="CB164" i="26"/>
  <c r="CC164" i="26" s="1"/>
  <c r="BA164" i="26" s="1"/>
  <c r="BB164" i="26" s="1"/>
  <c r="CH168" i="26"/>
  <c r="CI168" i="26" s="1"/>
  <c r="BG168" i="26" s="1"/>
  <c r="BH168" i="26" s="1"/>
  <c r="BR172" i="26"/>
  <c r="BS172" i="26" s="1"/>
  <c r="AQ172" i="26" s="1"/>
  <c r="AR172" i="26" s="1"/>
  <c r="CB172" i="26"/>
  <c r="CC172" i="26" s="1"/>
  <c r="BA172" i="26" s="1"/>
  <c r="BB172" i="26" s="1"/>
  <c r="CH176" i="26"/>
  <c r="CI176" i="26" s="1"/>
  <c r="BG176" i="26" s="1"/>
  <c r="BH176" i="26" s="1"/>
  <c r="BT192" i="26"/>
  <c r="BU192" i="26" s="1"/>
  <c r="AS192" i="26" s="1"/>
  <c r="AT192" i="26" s="1"/>
  <c r="AP221" i="26"/>
  <c r="BT72" i="26"/>
  <c r="BU72" i="26" s="1"/>
  <c r="AS72" i="26" s="1"/>
  <c r="AT72" i="26" s="1"/>
  <c r="CB72" i="26"/>
  <c r="CC72" i="26" s="1"/>
  <c r="BA72" i="26" s="1"/>
  <c r="BB72" i="26" s="1"/>
  <c r="BX76" i="26"/>
  <c r="BY76" i="26" s="1"/>
  <c r="AW76" i="26" s="1"/>
  <c r="AX76" i="26" s="1"/>
  <c r="BT80" i="26"/>
  <c r="BU80" i="26" s="1"/>
  <c r="AS80" i="26" s="1"/>
  <c r="AT80" i="26" s="1"/>
  <c r="CB80" i="26"/>
  <c r="CC80" i="26" s="1"/>
  <c r="BA80" i="26" s="1"/>
  <c r="BB80" i="26" s="1"/>
  <c r="BX84" i="26"/>
  <c r="BY84" i="26" s="1"/>
  <c r="AW84" i="26" s="1"/>
  <c r="AX84" i="26" s="1"/>
  <c r="BT88" i="26"/>
  <c r="BU88" i="26" s="1"/>
  <c r="AS88" i="26" s="1"/>
  <c r="AT88" i="26" s="1"/>
  <c r="CB88" i="26"/>
  <c r="CC88" i="26" s="1"/>
  <c r="BA88" i="26" s="1"/>
  <c r="BB88" i="26" s="1"/>
  <c r="BX92" i="26"/>
  <c r="BY92" i="26" s="1"/>
  <c r="AW92" i="26" s="1"/>
  <c r="AX92" i="26" s="1"/>
  <c r="BT96" i="26"/>
  <c r="BU96" i="26" s="1"/>
  <c r="AS96" i="26" s="1"/>
  <c r="AT96" i="26" s="1"/>
  <c r="CB96" i="26"/>
  <c r="CC96" i="26" s="1"/>
  <c r="BA96" i="26" s="1"/>
  <c r="BB96" i="26" s="1"/>
  <c r="BX100" i="26"/>
  <c r="BY100" i="26" s="1"/>
  <c r="AW100" i="26" s="1"/>
  <c r="AX100" i="26" s="1"/>
  <c r="BT104" i="26"/>
  <c r="BU104" i="26" s="1"/>
  <c r="AS104" i="26" s="1"/>
  <c r="AT104" i="26" s="1"/>
  <c r="CB104" i="26"/>
  <c r="CC104" i="26" s="1"/>
  <c r="BA104" i="26" s="1"/>
  <c r="BB104" i="26" s="1"/>
  <c r="BX108" i="26"/>
  <c r="BY108" i="26" s="1"/>
  <c r="AW108" i="26" s="1"/>
  <c r="AX108" i="26" s="1"/>
  <c r="BT112" i="26"/>
  <c r="BU112" i="26" s="1"/>
  <c r="AS112" i="26" s="1"/>
  <c r="AT112" i="26" s="1"/>
  <c r="CB112" i="26"/>
  <c r="CC112" i="26" s="1"/>
  <c r="BA112" i="26" s="1"/>
  <c r="BB112" i="26" s="1"/>
  <c r="BR114" i="26"/>
  <c r="BS114" i="26" s="1"/>
  <c r="AQ114" i="26" s="1"/>
  <c r="AR114" i="26" s="1"/>
  <c r="BZ114" i="26"/>
  <c r="CA114" i="26" s="1"/>
  <c r="AY114" i="26" s="1"/>
  <c r="AZ114" i="26" s="1"/>
  <c r="BX116" i="26"/>
  <c r="BY116" i="26" s="1"/>
  <c r="AW116" i="26" s="1"/>
  <c r="AX116" i="26" s="1"/>
  <c r="BT120" i="26"/>
  <c r="BU120" i="26" s="1"/>
  <c r="AS120" i="26" s="1"/>
  <c r="AT120" i="26" s="1"/>
  <c r="CB120" i="26"/>
  <c r="CC120" i="26" s="1"/>
  <c r="BA120" i="26" s="1"/>
  <c r="BB120" i="26" s="1"/>
  <c r="BR122" i="26"/>
  <c r="BS122" i="26" s="1"/>
  <c r="AQ122" i="26" s="1"/>
  <c r="AR122" i="26" s="1"/>
  <c r="BZ122" i="26"/>
  <c r="CA122" i="26" s="1"/>
  <c r="AY122" i="26" s="1"/>
  <c r="AZ122" i="26" s="1"/>
  <c r="BX124" i="26"/>
  <c r="BY124" i="26" s="1"/>
  <c r="AW124" i="26" s="1"/>
  <c r="AX124" i="26" s="1"/>
  <c r="BT128" i="26"/>
  <c r="BU128" i="26" s="1"/>
  <c r="AS128" i="26" s="1"/>
  <c r="AT128" i="26" s="1"/>
  <c r="CB128" i="26"/>
  <c r="CC128" i="26" s="1"/>
  <c r="BA128" i="26" s="1"/>
  <c r="BB128" i="26" s="1"/>
  <c r="BR130" i="26"/>
  <c r="BS130" i="26" s="1"/>
  <c r="AQ130" i="26" s="1"/>
  <c r="AR130" i="26" s="1"/>
  <c r="BZ130" i="26"/>
  <c r="CA130" i="26" s="1"/>
  <c r="AY130" i="26" s="1"/>
  <c r="AZ130" i="26" s="1"/>
  <c r="CD132" i="26"/>
  <c r="CE132" i="26" s="1"/>
  <c r="BC132" i="26" s="1"/>
  <c r="BD132" i="26" s="1"/>
  <c r="CH135" i="26"/>
  <c r="CI135" i="26" s="1"/>
  <c r="BG135" i="26" s="1"/>
  <c r="BH135" i="26" s="1"/>
  <c r="BZ135" i="26"/>
  <c r="CA135" i="26" s="1"/>
  <c r="AY135" i="26" s="1"/>
  <c r="AZ135" i="26" s="1"/>
  <c r="BR135" i="26"/>
  <c r="BS135" i="26" s="1"/>
  <c r="AQ135" i="26" s="1"/>
  <c r="AR135" i="26" s="1"/>
  <c r="CL135" i="26"/>
  <c r="CM135" i="26" s="1"/>
  <c r="BK135" i="26" s="1"/>
  <c r="BL135" i="26" s="1"/>
  <c r="CD135" i="26"/>
  <c r="CE135" i="26" s="1"/>
  <c r="BC135" i="26" s="1"/>
  <c r="BD135" i="26" s="1"/>
  <c r="BV135" i="26"/>
  <c r="BW135" i="26" s="1"/>
  <c r="AU135" i="26" s="1"/>
  <c r="AV135" i="26" s="1"/>
  <c r="CF135" i="26"/>
  <c r="CG135" i="26" s="1"/>
  <c r="BE135" i="26" s="1"/>
  <c r="BF135" i="26" s="1"/>
  <c r="BX136" i="26"/>
  <c r="BY136" i="26" s="1"/>
  <c r="AW136" i="26" s="1"/>
  <c r="AX136" i="26" s="1"/>
  <c r="CD140" i="26"/>
  <c r="CE140" i="26" s="1"/>
  <c r="BC140" i="26" s="1"/>
  <c r="BD140" i="26" s="1"/>
  <c r="CH143" i="26"/>
  <c r="CI143" i="26" s="1"/>
  <c r="BG143" i="26" s="1"/>
  <c r="BH143" i="26" s="1"/>
  <c r="BZ143" i="26"/>
  <c r="CA143" i="26" s="1"/>
  <c r="AY143" i="26" s="1"/>
  <c r="AZ143" i="26" s="1"/>
  <c r="BR143" i="26"/>
  <c r="BS143" i="26" s="1"/>
  <c r="AQ143" i="26" s="1"/>
  <c r="AR143" i="26" s="1"/>
  <c r="CL143" i="26"/>
  <c r="CM143" i="26" s="1"/>
  <c r="BK143" i="26" s="1"/>
  <c r="BL143" i="26" s="1"/>
  <c r="CD143" i="26"/>
  <c r="CE143" i="26" s="1"/>
  <c r="BC143" i="26" s="1"/>
  <c r="BD143" i="26" s="1"/>
  <c r="BV143" i="26"/>
  <c r="BW143" i="26" s="1"/>
  <c r="AU143" i="26" s="1"/>
  <c r="AV143" i="26" s="1"/>
  <c r="CF143" i="26"/>
  <c r="CG143" i="26" s="1"/>
  <c r="BE143" i="26" s="1"/>
  <c r="BF143" i="26" s="1"/>
  <c r="BX144" i="26"/>
  <c r="BY144" i="26" s="1"/>
  <c r="AW144" i="26" s="1"/>
  <c r="AX144" i="26" s="1"/>
  <c r="CD148" i="26"/>
  <c r="CE148" i="26" s="1"/>
  <c r="BC148" i="26" s="1"/>
  <c r="BD148" i="26" s="1"/>
  <c r="CH151" i="26"/>
  <c r="CI151" i="26" s="1"/>
  <c r="BG151" i="26" s="1"/>
  <c r="BH151" i="26" s="1"/>
  <c r="BZ151" i="26"/>
  <c r="CA151" i="26" s="1"/>
  <c r="AY151" i="26" s="1"/>
  <c r="AZ151" i="26" s="1"/>
  <c r="BR151" i="26"/>
  <c r="BS151" i="26" s="1"/>
  <c r="AQ151" i="26" s="1"/>
  <c r="AR151" i="26" s="1"/>
  <c r="CL151" i="26"/>
  <c r="CM151" i="26" s="1"/>
  <c r="BK151" i="26" s="1"/>
  <c r="BL151" i="26" s="1"/>
  <c r="CD151" i="26"/>
  <c r="CE151" i="26" s="1"/>
  <c r="BC151" i="26" s="1"/>
  <c r="BD151" i="26" s="1"/>
  <c r="BV151" i="26"/>
  <c r="BW151" i="26" s="1"/>
  <c r="AU151" i="26" s="1"/>
  <c r="AV151" i="26" s="1"/>
  <c r="CF151" i="26"/>
  <c r="CG151" i="26" s="1"/>
  <c r="BE151" i="26" s="1"/>
  <c r="BF151" i="26" s="1"/>
  <c r="BX152" i="26"/>
  <c r="BY152" i="26" s="1"/>
  <c r="AW152" i="26" s="1"/>
  <c r="AX152" i="26" s="1"/>
  <c r="CD156" i="26"/>
  <c r="CE156" i="26" s="1"/>
  <c r="BC156" i="26" s="1"/>
  <c r="BD156" i="26" s="1"/>
  <c r="CH159" i="26"/>
  <c r="CI159" i="26" s="1"/>
  <c r="BG159" i="26" s="1"/>
  <c r="BH159" i="26" s="1"/>
  <c r="BZ159" i="26"/>
  <c r="CA159" i="26" s="1"/>
  <c r="AY159" i="26" s="1"/>
  <c r="AZ159" i="26" s="1"/>
  <c r="BR159" i="26"/>
  <c r="BS159" i="26" s="1"/>
  <c r="AQ159" i="26" s="1"/>
  <c r="AR159" i="26" s="1"/>
  <c r="CL159" i="26"/>
  <c r="CM159" i="26" s="1"/>
  <c r="BK159" i="26" s="1"/>
  <c r="BL159" i="26" s="1"/>
  <c r="CD159" i="26"/>
  <c r="CE159" i="26" s="1"/>
  <c r="BC159" i="26" s="1"/>
  <c r="BD159" i="26" s="1"/>
  <c r="BV159" i="26"/>
  <c r="BW159" i="26" s="1"/>
  <c r="AU159" i="26" s="1"/>
  <c r="AV159" i="26" s="1"/>
  <c r="CF159" i="26"/>
  <c r="CG159" i="26" s="1"/>
  <c r="BE159" i="26" s="1"/>
  <c r="BF159" i="26" s="1"/>
  <c r="BX160" i="26"/>
  <c r="BY160" i="26" s="1"/>
  <c r="AW160" i="26" s="1"/>
  <c r="AX160" i="26" s="1"/>
  <c r="CD164" i="26"/>
  <c r="CE164" i="26" s="1"/>
  <c r="BC164" i="26" s="1"/>
  <c r="BD164" i="26" s="1"/>
  <c r="CH167" i="26"/>
  <c r="CI167" i="26" s="1"/>
  <c r="BG167" i="26" s="1"/>
  <c r="BH167" i="26" s="1"/>
  <c r="BZ167" i="26"/>
  <c r="CA167" i="26" s="1"/>
  <c r="AY167" i="26" s="1"/>
  <c r="AZ167" i="26" s="1"/>
  <c r="BR167" i="26"/>
  <c r="BS167" i="26" s="1"/>
  <c r="AQ167" i="26" s="1"/>
  <c r="AR167" i="26" s="1"/>
  <c r="CL167" i="26"/>
  <c r="CM167" i="26" s="1"/>
  <c r="BK167" i="26" s="1"/>
  <c r="BL167" i="26" s="1"/>
  <c r="CD167" i="26"/>
  <c r="CE167" i="26" s="1"/>
  <c r="BC167" i="26" s="1"/>
  <c r="BD167" i="26" s="1"/>
  <c r="BV167" i="26"/>
  <c r="BW167" i="26" s="1"/>
  <c r="AU167" i="26" s="1"/>
  <c r="AV167" i="26" s="1"/>
  <c r="CF167" i="26"/>
  <c r="CG167" i="26" s="1"/>
  <c r="BE167" i="26" s="1"/>
  <c r="BF167" i="26" s="1"/>
  <c r="BX168" i="26"/>
  <c r="BY168" i="26" s="1"/>
  <c r="AW168" i="26" s="1"/>
  <c r="AX168" i="26" s="1"/>
  <c r="CD172" i="26"/>
  <c r="CE172" i="26" s="1"/>
  <c r="BC172" i="26" s="1"/>
  <c r="BD172" i="26" s="1"/>
  <c r="CH175" i="26"/>
  <c r="CI175" i="26" s="1"/>
  <c r="BG175" i="26" s="1"/>
  <c r="BH175" i="26" s="1"/>
  <c r="BZ175" i="26"/>
  <c r="CA175" i="26" s="1"/>
  <c r="AY175" i="26" s="1"/>
  <c r="AZ175" i="26" s="1"/>
  <c r="BR175" i="26"/>
  <c r="BS175" i="26" s="1"/>
  <c r="AQ175" i="26" s="1"/>
  <c r="AR175" i="26" s="1"/>
  <c r="CL175" i="26"/>
  <c r="CM175" i="26" s="1"/>
  <c r="BK175" i="26" s="1"/>
  <c r="BL175" i="26" s="1"/>
  <c r="CD175" i="26"/>
  <c r="CE175" i="26" s="1"/>
  <c r="BC175" i="26" s="1"/>
  <c r="BD175" i="26" s="1"/>
  <c r="BV175" i="26"/>
  <c r="BW175" i="26" s="1"/>
  <c r="AU175" i="26" s="1"/>
  <c r="AV175" i="26" s="1"/>
  <c r="CF175" i="26"/>
  <c r="CG175" i="26" s="1"/>
  <c r="BE175" i="26" s="1"/>
  <c r="BF175" i="26" s="1"/>
  <c r="BX176" i="26"/>
  <c r="BY176" i="26" s="1"/>
  <c r="AW176" i="26" s="1"/>
  <c r="AX176" i="26" s="1"/>
  <c r="CJ179" i="26"/>
  <c r="CK179" i="26" s="1"/>
  <c r="BI179" i="26" s="1"/>
  <c r="BJ179" i="26" s="1"/>
  <c r="CL186" i="26"/>
  <c r="CM186" i="26" s="1"/>
  <c r="BK186" i="26" s="1"/>
  <c r="BL186" i="26" s="1"/>
  <c r="CD186" i="26"/>
  <c r="CE186" i="26" s="1"/>
  <c r="BC186" i="26" s="1"/>
  <c r="BD186" i="26" s="1"/>
  <c r="BV186" i="26"/>
  <c r="BW186" i="26" s="1"/>
  <c r="AU186" i="26" s="1"/>
  <c r="AV186" i="26" s="1"/>
  <c r="BQ186" i="26"/>
  <c r="AO186" i="26" s="1"/>
  <c r="BR186" i="26"/>
  <c r="BS186" i="26" s="1"/>
  <c r="AQ186" i="26" s="1"/>
  <c r="AR186" i="26" s="1"/>
  <c r="BV192" i="26"/>
  <c r="BW192" i="26" s="1"/>
  <c r="AU192" i="26" s="1"/>
  <c r="AV192" i="26" s="1"/>
  <c r="CH206" i="26"/>
  <c r="CI206" i="26" s="1"/>
  <c r="BG206" i="26" s="1"/>
  <c r="BH206" i="26" s="1"/>
  <c r="BZ206" i="26"/>
  <c r="CA206" i="26" s="1"/>
  <c r="AY206" i="26" s="1"/>
  <c r="AZ206" i="26" s="1"/>
  <c r="BR206" i="26"/>
  <c r="BS206" i="26" s="1"/>
  <c r="AQ206" i="26" s="1"/>
  <c r="AR206" i="26" s="1"/>
  <c r="BQ206" i="26"/>
  <c r="AO206" i="26" s="1"/>
  <c r="CL206" i="26"/>
  <c r="CM206" i="26" s="1"/>
  <c r="BK206" i="26" s="1"/>
  <c r="BL206" i="26" s="1"/>
  <c r="CD206" i="26"/>
  <c r="CE206" i="26" s="1"/>
  <c r="BC206" i="26" s="1"/>
  <c r="BD206" i="26" s="1"/>
  <c r="BV206" i="26"/>
  <c r="BW206" i="26" s="1"/>
  <c r="AU206" i="26" s="1"/>
  <c r="AV206" i="26" s="1"/>
  <c r="CJ206" i="26"/>
  <c r="CK206" i="26" s="1"/>
  <c r="BI206" i="26" s="1"/>
  <c r="BJ206" i="26" s="1"/>
  <c r="BX133" i="26"/>
  <c r="BY133" i="26" s="1"/>
  <c r="AW133" i="26" s="1"/>
  <c r="AX133" i="26" s="1"/>
  <c r="CF133" i="26"/>
  <c r="CG133" i="26" s="1"/>
  <c r="BE133" i="26" s="1"/>
  <c r="BF133" i="26" s="1"/>
  <c r="BT137" i="26"/>
  <c r="BU137" i="26" s="1"/>
  <c r="AS137" i="26" s="1"/>
  <c r="AT137" i="26" s="1"/>
  <c r="CB137" i="26"/>
  <c r="CC137" i="26" s="1"/>
  <c r="BA137" i="26" s="1"/>
  <c r="BB137" i="26" s="1"/>
  <c r="CJ137" i="26"/>
  <c r="CK137" i="26" s="1"/>
  <c r="BI137" i="26" s="1"/>
  <c r="BJ137" i="26" s="1"/>
  <c r="BX141" i="26"/>
  <c r="BY141" i="26" s="1"/>
  <c r="AW141" i="26" s="1"/>
  <c r="AX141" i="26" s="1"/>
  <c r="CF141" i="26"/>
  <c r="CG141" i="26" s="1"/>
  <c r="BE141" i="26" s="1"/>
  <c r="BF141" i="26" s="1"/>
  <c r="BT145" i="26"/>
  <c r="BU145" i="26" s="1"/>
  <c r="AS145" i="26" s="1"/>
  <c r="AT145" i="26" s="1"/>
  <c r="CB145" i="26"/>
  <c r="CC145" i="26" s="1"/>
  <c r="BA145" i="26" s="1"/>
  <c r="BB145" i="26" s="1"/>
  <c r="CJ145" i="26"/>
  <c r="CK145" i="26" s="1"/>
  <c r="BI145" i="26" s="1"/>
  <c r="BJ145" i="26" s="1"/>
  <c r="BX149" i="26"/>
  <c r="BY149" i="26" s="1"/>
  <c r="AW149" i="26" s="1"/>
  <c r="AX149" i="26" s="1"/>
  <c r="CF149" i="26"/>
  <c r="CG149" i="26" s="1"/>
  <c r="BE149" i="26" s="1"/>
  <c r="BF149" i="26" s="1"/>
  <c r="BT153" i="26"/>
  <c r="BU153" i="26" s="1"/>
  <c r="AS153" i="26" s="1"/>
  <c r="AT153" i="26" s="1"/>
  <c r="CB153" i="26"/>
  <c r="CC153" i="26" s="1"/>
  <c r="BA153" i="26" s="1"/>
  <c r="BB153" i="26" s="1"/>
  <c r="CJ153" i="26"/>
  <c r="CK153" i="26" s="1"/>
  <c r="BI153" i="26" s="1"/>
  <c r="BJ153" i="26" s="1"/>
  <c r="BX157" i="26"/>
  <c r="BY157" i="26" s="1"/>
  <c r="AW157" i="26" s="1"/>
  <c r="AX157" i="26" s="1"/>
  <c r="CF157" i="26"/>
  <c r="CG157" i="26" s="1"/>
  <c r="BE157" i="26" s="1"/>
  <c r="BF157" i="26" s="1"/>
  <c r="BT161" i="26"/>
  <c r="BU161" i="26" s="1"/>
  <c r="AS161" i="26" s="1"/>
  <c r="AT161" i="26" s="1"/>
  <c r="CB161" i="26"/>
  <c r="CC161" i="26" s="1"/>
  <c r="BA161" i="26" s="1"/>
  <c r="BB161" i="26" s="1"/>
  <c r="CJ161" i="26"/>
  <c r="CK161" i="26" s="1"/>
  <c r="BI161" i="26" s="1"/>
  <c r="BJ161" i="26" s="1"/>
  <c r="BX165" i="26"/>
  <c r="BY165" i="26" s="1"/>
  <c r="AW165" i="26" s="1"/>
  <c r="AX165" i="26" s="1"/>
  <c r="CF165" i="26"/>
  <c r="CG165" i="26" s="1"/>
  <c r="BE165" i="26" s="1"/>
  <c r="BF165" i="26" s="1"/>
  <c r="BT169" i="26"/>
  <c r="BU169" i="26" s="1"/>
  <c r="AS169" i="26" s="1"/>
  <c r="AT169" i="26" s="1"/>
  <c r="CB169" i="26"/>
  <c r="CC169" i="26" s="1"/>
  <c r="BA169" i="26" s="1"/>
  <c r="BB169" i="26" s="1"/>
  <c r="CJ169" i="26"/>
  <c r="CK169" i="26" s="1"/>
  <c r="BI169" i="26" s="1"/>
  <c r="BJ169" i="26" s="1"/>
  <c r="BX173" i="26"/>
  <c r="BY173" i="26" s="1"/>
  <c r="AW173" i="26" s="1"/>
  <c r="AX173" i="26" s="1"/>
  <c r="CF173" i="26"/>
  <c r="CG173" i="26" s="1"/>
  <c r="BE173" i="26" s="1"/>
  <c r="BF173" i="26" s="1"/>
  <c r="BT177" i="26"/>
  <c r="BU177" i="26" s="1"/>
  <c r="AS177" i="26" s="1"/>
  <c r="AT177" i="26" s="1"/>
  <c r="CB177" i="26"/>
  <c r="CC177" i="26" s="1"/>
  <c r="BA177" i="26" s="1"/>
  <c r="BB177" i="26" s="1"/>
  <c r="CJ177" i="26"/>
  <c r="CK177" i="26" s="1"/>
  <c r="BI177" i="26" s="1"/>
  <c r="BJ177" i="26" s="1"/>
  <c r="BX181" i="26"/>
  <c r="BY181" i="26" s="1"/>
  <c r="AW181" i="26" s="1"/>
  <c r="AX181" i="26" s="1"/>
  <c r="CF181" i="26"/>
  <c r="CG181" i="26" s="1"/>
  <c r="BE181" i="26" s="1"/>
  <c r="BF181" i="26" s="1"/>
  <c r="BV183" i="26"/>
  <c r="BW183" i="26" s="1"/>
  <c r="AU183" i="26" s="1"/>
  <c r="AV183" i="26" s="1"/>
  <c r="CD183" i="26"/>
  <c r="CE183" i="26" s="1"/>
  <c r="BC183" i="26" s="1"/>
  <c r="BD183" i="26" s="1"/>
  <c r="CL183" i="26"/>
  <c r="CM183" i="26" s="1"/>
  <c r="BK183" i="26" s="1"/>
  <c r="BL183" i="26" s="1"/>
  <c r="BT185" i="26"/>
  <c r="BU185" i="26" s="1"/>
  <c r="AS185" i="26" s="1"/>
  <c r="AT185" i="26" s="1"/>
  <c r="CB185" i="26"/>
  <c r="CC185" i="26" s="1"/>
  <c r="BA185" i="26" s="1"/>
  <c r="BB185" i="26" s="1"/>
  <c r="CJ185" i="26"/>
  <c r="CK185" i="26" s="1"/>
  <c r="BI185" i="26" s="1"/>
  <c r="BJ185" i="26" s="1"/>
  <c r="BR187" i="26"/>
  <c r="BS187" i="26" s="1"/>
  <c r="AQ187" i="26" s="1"/>
  <c r="AR187" i="26" s="1"/>
  <c r="BZ187" i="26"/>
  <c r="CA187" i="26" s="1"/>
  <c r="AY187" i="26" s="1"/>
  <c r="AZ187" i="26" s="1"/>
  <c r="CH187" i="26"/>
  <c r="CI187" i="26" s="1"/>
  <c r="BG187" i="26" s="1"/>
  <c r="BH187" i="26" s="1"/>
  <c r="BX189" i="26"/>
  <c r="BY189" i="26" s="1"/>
  <c r="AW189" i="26" s="1"/>
  <c r="AX189" i="26" s="1"/>
  <c r="CF189" i="26"/>
  <c r="CG189" i="26" s="1"/>
  <c r="BE189" i="26" s="1"/>
  <c r="BF189" i="26" s="1"/>
  <c r="BV191" i="26"/>
  <c r="BW191" i="26" s="1"/>
  <c r="AU191" i="26" s="1"/>
  <c r="AV191" i="26" s="1"/>
  <c r="CD191" i="26"/>
  <c r="CE191" i="26" s="1"/>
  <c r="BC191" i="26" s="1"/>
  <c r="BD191" i="26" s="1"/>
  <c r="CL191" i="26"/>
  <c r="CM191" i="26" s="1"/>
  <c r="BK191" i="26" s="1"/>
  <c r="BL191" i="26" s="1"/>
  <c r="BT193" i="26"/>
  <c r="BU193" i="26" s="1"/>
  <c r="AS193" i="26" s="1"/>
  <c r="AT193" i="26" s="1"/>
  <c r="CB193" i="26"/>
  <c r="CC193" i="26" s="1"/>
  <c r="BA193" i="26" s="1"/>
  <c r="BB193" i="26" s="1"/>
  <c r="CJ193" i="26"/>
  <c r="CK193" i="26" s="1"/>
  <c r="BI193" i="26" s="1"/>
  <c r="BJ193" i="26" s="1"/>
  <c r="BR195" i="26"/>
  <c r="BS195" i="26" s="1"/>
  <c r="AQ195" i="26" s="1"/>
  <c r="AR195" i="26" s="1"/>
  <c r="BZ195" i="26"/>
  <c r="CA195" i="26" s="1"/>
  <c r="AY195" i="26" s="1"/>
  <c r="AZ195" i="26" s="1"/>
  <c r="CH195" i="26"/>
  <c r="CI195" i="26" s="1"/>
  <c r="BG195" i="26" s="1"/>
  <c r="BH195" i="26" s="1"/>
  <c r="BX197" i="26"/>
  <c r="BY197" i="26" s="1"/>
  <c r="AW197" i="26" s="1"/>
  <c r="AX197" i="26" s="1"/>
  <c r="CF197" i="26"/>
  <c r="CG197" i="26" s="1"/>
  <c r="BE197" i="26" s="1"/>
  <c r="BF197" i="26" s="1"/>
  <c r="BV199" i="26"/>
  <c r="BW199" i="26" s="1"/>
  <c r="AU199" i="26" s="1"/>
  <c r="AV199" i="26" s="1"/>
  <c r="CD199" i="26"/>
  <c r="CE199" i="26" s="1"/>
  <c r="BC199" i="26" s="1"/>
  <c r="BD199" i="26" s="1"/>
  <c r="CL199" i="26"/>
  <c r="CM199" i="26" s="1"/>
  <c r="BK199" i="26" s="1"/>
  <c r="BL199" i="26" s="1"/>
  <c r="BQ200" i="26"/>
  <c r="AO200" i="26" s="1"/>
  <c r="BT201" i="26"/>
  <c r="BU201" i="26" s="1"/>
  <c r="AS201" i="26" s="1"/>
  <c r="AT201" i="26" s="1"/>
  <c r="CB201" i="26"/>
  <c r="CC201" i="26" s="1"/>
  <c r="BA201" i="26" s="1"/>
  <c r="BB201" i="26" s="1"/>
  <c r="CJ201" i="26"/>
  <c r="CK201" i="26" s="1"/>
  <c r="BI201" i="26" s="1"/>
  <c r="BJ201" i="26" s="1"/>
  <c r="BR203" i="26"/>
  <c r="BS203" i="26" s="1"/>
  <c r="AQ203" i="26" s="1"/>
  <c r="AR203" i="26" s="1"/>
  <c r="BZ203" i="26"/>
  <c r="CA203" i="26" s="1"/>
  <c r="AY203" i="26" s="1"/>
  <c r="AZ203" i="26" s="1"/>
  <c r="CH203" i="26"/>
  <c r="CI203" i="26" s="1"/>
  <c r="BG203" i="26" s="1"/>
  <c r="BH203" i="26" s="1"/>
  <c r="BX205" i="26"/>
  <c r="BY205" i="26" s="1"/>
  <c r="AW205" i="26" s="1"/>
  <c r="AX205" i="26" s="1"/>
  <c r="CF205" i="26"/>
  <c r="CG205" i="26" s="1"/>
  <c r="BE205" i="26" s="1"/>
  <c r="BF205" i="26" s="1"/>
  <c r="BV207" i="26"/>
  <c r="BW207" i="26" s="1"/>
  <c r="AU207" i="26" s="1"/>
  <c r="AV207" i="26" s="1"/>
  <c r="CD207" i="26"/>
  <c r="CE207" i="26" s="1"/>
  <c r="BC207" i="26" s="1"/>
  <c r="BD207" i="26" s="1"/>
  <c r="CL207" i="26"/>
  <c r="CM207" i="26" s="1"/>
  <c r="BK207" i="26" s="1"/>
  <c r="BL207" i="26" s="1"/>
  <c r="BQ208" i="26"/>
  <c r="AO208" i="26" s="1"/>
  <c r="BT209" i="26"/>
  <c r="BU209" i="26" s="1"/>
  <c r="AS209" i="26" s="1"/>
  <c r="AT209" i="26" s="1"/>
  <c r="CB209" i="26"/>
  <c r="CC209" i="26" s="1"/>
  <c r="BA209" i="26" s="1"/>
  <c r="BB209" i="26" s="1"/>
  <c r="CJ209" i="26"/>
  <c r="CK209" i="26" s="1"/>
  <c r="BI209" i="26" s="1"/>
  <c r="BJ209" i="26" s="1"/>
  <c r="BR211" i="26"/>
  <c r="BS211" i="26" s="1"/>
  <c r="AQ211" i="26" s="1"/>
  <c r="AR211" i="26" s="1"/>
  <c r="BZ211" i="26"/>
  <c r="CA211" i="26" s="1"/>
  <c r="AY211" i="26" s="1"/>
  <c r="AZ211" i="26" s="1"/>
  <c r="CH211" i="26"/>
  <c r="CI211" i="26" s="1"/>
  <c r="BG211" i="26" s="1"/>
  <c r="BH211" i="26" s="1"/>
  <c r="BX213" i="26"/>
  <c r="BY213" i="26" s="1"/>
  <c r="AW213" i="26" s="1"/>
  <c r="AX213" i="26" s="1"/>
  <c r="CF213" i="26"/>
  <c r="CG213" i="26" s="1"/>
  <c r="BE213" i="26" s="1"/>
  <c r="BF213" i="26" s="1"/>
  <c r="BV215" i="26"/>
  <c r="BW215" i="26" s="1"/>
  <c r="AU215" i="26" s="1"/>
  <c r="AV215" i="26" s="1"/>
  <c r="CD215" i="26"/>
  <c r="CE215" i="26" s="1"/>
  <c r="BC215" i="26" s="1"/>
  <c r="BD215" i="26" s="1"/>
  <c r="CL215" i="26"/>
  <c r="CM215" i="26" s="1"/>
  <c r="BK215" i="26" s="1"/>
  <c r="BL215" i="26" s="1"/>
  <c r="BQ216" i="26"/>
  <c r="AO216" i="26" s="1"/>
  <c r="BT217" i="26"/>
  <c r="BU217" i="26" s="1"/>
  <c r="AS217" i="26" s="1"/>
  <c r="AT217" i="26" s="1"/>
  <c r="CB217" i="26"/>
  <c r="CC217" i="26" s="1"/>
  <c r="BA217" i="26" s="1"/>
  <c r="BB217" i="26" s="1"/>
  <c r="CJ217" i="26"/>
  <c r="CK217" i="26" s="1"/>
  <c r="BI217" i="26" s="1"/>
  <c r="BJ217" i="26" s="1"/>
  <c r="BR219" i="26"/>
  <c r="BS219" i="26" s="1"/>
  <c r="AQ219" i="26" s="1"/>
  <c r="AR219" i="26" s="1"/>
  <c r="BZ219" i="26"/>
  <c r="CA219" i="26" s="1"/>
  <c r="AY219" i="26" s="1"/>
  <c r="AZ219" i="26" s="1"/>
  <c r="CH219" i="26"/>
  <c r="CI219" i="26" s="1"/>
  <c r="BG219" i="26" s="1"/>
  <c r="BH219" i="26" s="1"/>
  <c r="BX221" i="26"/>
  <c r="BY221" i="26" s="1"/>
  <c r="AW221" i="26" s="1"/>
  <c r="AX221" i="26" s="1"/>
  <c r="CF221" i="26"/>
  <c r="CG221" i="26" s="1"/>
  <c r="BE221" i="26" s="1"/>
  <c r="BF221" i="26" s="1"/>
  <c r="BV223" i="26"/>
  <c r="BW223" i="26" s="1"/>
  <c r="AU223" i="26" s="1"/>
  <c r="AV223" i="26" s="1"/>
  <c r="CD223" i="26"/>
  <c r="CE223" i="26" s="1"/>
  <c r="BC223" i="26" s="1"/>
  <c r="BD223" i="26" s="1"/>
  <c r="CL223" i="26"/>
  <c r="CM223" i="26" s="1"/>
  <c r="BK223" i="26" s="1"/>
  <c r="BL223" i="26" s="1"/>
  <c r="BQ224" i="26"/>
  <c r="AO224" i="26" s="1"/>
  <c r="BT225" i="26"/>
  <c r="BU225" i="26" s="1"/>
  <c r="AS225" i="26" s="1"/>
  <c r="AT225" i="26" s="1"/>
  <c r="CB225" i="26"/>
  <c r="CC225" i="26" s="1"/>
  <c r="BA225" i="26" s="1"/>
  <c r="BB225" i="26" s="1"/>
  <c r="CJ225" i="26"/>
  <c r="CK225" i="26" s="1"/>
  <c r="BI225" i="26" s="1"/>
  <c r="BJ225" i="26" s="1"/>
  <c r="BR227" i="26"/>
  <c r="BS227" i="26" s="1"/>
  <c r="AQ227" i="26" s="1"/>
  <c r="AR227" i="26" s="1"/>
  <c r="BZ227" i="26"/>
  <c r="CA227" i="26" s="1"/>
  <c r="AY227" i="26" s="1"/>
  <c r="AZ227" i="26" s="1"/>
  <c r="CH227" i="26"/>
  <c r="CI227" i="26" s="1"/>
  <c r="BG227" i="26" s="1"/>
  <c r="BH227" i="26" s="1"/>
  <c r="BX229" i="26"/>
  <c r="BY229" i="26" s="1"/>
  <c r="AW229" i="26" s="1"/>
  <c r="AX229" i="26" s="1"/>
  <c r="CF229" i="26"/>
  <c r="CG229" i="26" s="1"/>
  <c r="BE229" i="26" s="1"/>
  <c r="BF229" i="26" s="1"/>
  <c r="BV231" i="26"/>
  <c r="BW231" i="26" s="1"/>
  <c r="AU231" i="26" s="1"/>
  <c r="AV231" i="26" s="1"/>
  <c r="CD231" i="26"/>
  <c r="CE231" i="26" s="1"/>
  <c r="BC231" i="26" s="1"/>
  <c r="BD231" i="26" s="1"/>
  <c r="CL231" i="26"/>
  <c r="CM231" i="26" s="1"/>
  <c r="BK231" i="26" s="1"/>
  <c r="BL231" i="26" s="1"/>
  <c r="BQ232" i="26"/>
  <c r="AO232" i="26" s="1"/>
  <c r="BT233" i="26"/>
  <c r="BU233" i="26" s="1"/>
  <c r="AS233" i="26" s="1"/>
  <c r="AT233" i="26" s="1"/>
  <c r="CB233" i="26"/>
  <c r="CC233" i="26" s="1"/>
  <c r="BA233" i="26" s="1"/>
  <c r="BB233" i="26" s="1"/>
  <c r="CJ233" i="26"/>
  <c r="CK233" i="26" s="1"/>
  <c r="BI233" i="26" s="1"/>
  <c r="BJ233" i="26" s="1"/>
  <c r="BR235" i="26"/>
  <c r="BS235" i="26" s="1"/>
  <c r="AQ235" i="26" s="1"/>
  <c r="AR235" i="26" s="1"/>
  <c r="BZ235" i="26"/>
  <c r="CA235" i="26" s="1"/>
  <c r="AY235" i="26" s="1"/>
  <c r="AZ235" i="26" s="1"/>
  <c r="CH235" i="26"/>
  <c r="CI235" i="26" s="1"/>
  <c r="BG235" i="26" s="1"/>
  <c r="BH235" i="26" s="1"/>
  <c r="BX237" i="26"/>
  <c r="BY237" i="26" s="1"/>
  <c r="AW237" i="26" s="1"/>
  <c r="AX237" i="26" s="1"/>
  <c r="CF237" i="26"/>
  <c r="CG237" i="26" s="1"/>
  <c r="BE237" i="26" s="1"/>
  <c r="BF237" i="26" s="1"/>
  <c r="BV239" i="26"/>
  <c r="BW239" i="26" s="1"/>
  <c r="AU239" i="26" s="1"/>
  <c r="AV239" i="26" s="1"/>
  <c r="CD239" i="26"/>
  <c r="CE239" i="26" s="1"/>
  <c r="BC239" i="26" s="1"/>
  <c r="BD239" i="26" s="1"/>
  <c r="CL239" i="26"/>
  <c r="CM239" i="26" s="1"/>
  <c r="BK239" i="26" s="1"/>
  <c r="BL239" i="26" s="1"/>
  <c r="BQ240" i="26"/>
  <c r="AO240" i="26" s="1"/>
  <c r="BT241" i="26"/>
  <c r="BU241" i="26" s="1"/>
  <c r="AS241" i="26" s="1"/>
  <c r="AT241" i="26" s="1"/>
  <c r="CB241" i="26"/>
  <c r="CC241" i="26" s="1"/>
  <c r="BA241" i="26" s="1"/>
  <c r="BB241" i="26" s="1"/>
  <c r="CJ241" i="26"/>
  <c r="CK241" i="26" s="1"/>
  <c r="BI241" i="26" s="1"/>
  <c r="BJ241" i="26" s="1"/>
  <c r="BR243" i="26"/>
  <c r="BS243" i="26" s="1"/>
  <c r="AQ243" i="26" s="1"/>
  <c r="AR243" i="26" s="1"/>
  <c r="BZ243" i="26"/>
  <c r="CA243" i="26" s="1"/>
  <c r="AY243" i="26" s="1"/>
  <c r="AZ243" i="26" s="1"/>
  <c r="CH243" i="26"/>
  <c r="CI243" i="26" s="1"/>
  <c r="BG243" i="26" s="1"/>
  <c r="BH243" i="26" s="1"/>
  <c r="BX245" i="26"/>
  <c r="BY245" i="26" s="1"/>
  <c r="AW245" i="26" s="1"/>
  <c r="AX245" i="26" s="1"/>
  <c r="CF245" i="26"/>
  <c r="CG245" i="26" s="1"/>
  <c r="BE245" i="26" s="1"/>
  <c r="BF245" i="26" s="1"/>
  <c r="BV247" i="26"/>
  <c r="BW247" i="26" s="1"/>
  <c r="AU247" i="26" s="1"/>
  <c r="AV247" i="26" s="1"/>
  <c r="CD247" i="26"/>
  <c r="CE247" i="26" s="1"/>
  <c r="BC247" i="26" s="1"/>
  <c r="BD247" i="26" s="1"/>
  <c r="CL247" i="26"/>
  <c r="CM247" i="26" s="1"/>
  <c r="BK247" i="26" s="1"/>
  <c r="BL247" i="26" s="1"/>
  <c r="BQ248" i="26"/>
  <c r="AO248" i="26" s="1"/>
  <c r="BT249" i="26"/>
  <c r="BU249" i="26" s="1"/>
  <c r="AS249" i="26" s="1"/>
  <c r="AT249" i="26" s="1"/>
  <c r="CB249" i="26"/>
  <c r="CC249" i="26" s="1"/>
  <c r="BA249" i="26" s="1"/>
  <c r="BB249" i="26" s="1"/>
  <c r="CJ249" i="26"/>
  <c r="CK249" i="26" s="1"/>
  <c r="BI249" i="26" s="1"/>
  <c r="BJ249" i="26" s="1"/>
  <c r="BR251" i="26"/>
  <c r="BS251" i="26" s="1"/>
  <c r="AQ251" i="26" s="1"/>
  <c r="AR251" i="26" s="1"/>
  <c r="BZ251" i="26"/>
  <c r="CA251" i="26" s="1"/>
  <c r="AY251" i="26" s="1"/>
  <c r="AZ251" i="26" s="1"/>
  <c r="CH251" i="26"/>
  <c r="CI251" i="26" s="1"/>
  <c r="BG251" i="26" s="1"/>
  <c r="BH251" i="26" s="1"/>
  <c r="BX253" i="26"/>
  <c r="BY253" i="26" s="1"/>
  <c r="AW253" i="26" s="1"/>
  <c r="AX253" i="26" s="1"/>
  <c r="CF253" i="26"/>
  <c r="CG253" i="26" s="1"/>
  <c r="BE253" i="26" s="1"/>
  <c r="BF253" i="26" s="1"/>
  <c r="BV255" i="26"/>
  <c r="BW255" i="26" s="1"/>
  <c r="AU255" i="26" s="1"/>
  <c r="AV255" i="26" s="1"/>
  <c r="CD255" i="26"/>
  <c r="CE255" i="26" s="1"/>
  <c r="BC255" i="26" s="1"/>
  <c r="BD255" i="26" s="1"/>
  <c r="CL255" i="26"/>
  <c r="CM255" i="26" s="1"/>
  <c r="BK255" i="26" s="1"/>
  <c r="BL255" i="26" s="1"/>
  <c r="BQ256" i="26"/>
  <c r="AO256" i="26" s="1"/>
  <c r="CB257" i="26"/>
  <c r="CC257" i="26" s="1"/>
  <c r="BA257" i="26" s="1"/>
  <c r="BB257" i="26" s="1"/>
  <c r="CL257" i="26"/>
  <c r="CM257" i="26" s="1"/>
  <c r="BK257" i="26" s="1"/>
  <c r="BL257" i="26" s="1"/>
  <c r="CF259" i="26"/>
  <c r="CG259" i="26" s="1"/>
  <c r="BE259" i="26" s="1"/>
  <c r="BF259" i="26" s="1"/>
  <c r="CH260" i="26"/>
  <c r="CI260" i="26" s="1"/>
  <c r="BG260" i="26" s="1"/>
  <c r="BH260" i="26" s="1"/>
  <c r="BZ260" i="26"/>
  <c r="CA260" i="26" s="1"/>
  <c r="AY260" i="26" s="1"/>
  <c r="AZ260" i="26" s="1"/>
  <c r="BR260" i="26"/>
  <c r="BS260" i="26" s="1"/>
  <c r="AQ260" i="26" s="1"/>
  <c r="AR260" i="26" s="1"/>
  <c r="CL260" i="26"/>
  <c r="CM260" i="26" s="1"/>
  <c r="BK260" i="26" s="1"/>
  <c r="BL260" i="26" s="1"/>
  <c r="CD260" i="26"/>
  <c r="CE260" i="26" s="1"/>
  <c r="BC260" i="26" s="1"/>
  <c r="BD260" i="26" s="1"/>
  <c r="BV260" i="26"/>
  <c r="BW260" i="26" s="1"/>
  <c r="AU260" i="26" s="1"/>
  <c r="AV260" i="26" s="1"/>
  <c r="CD261" i="26"/>
  <c r="CE261" i="26" s="1"/>
  <c r="BC261" i="26" s="1"/>
  <c r="BD261" i="26" s="1"/>
  <c r="BQ263" i="26"/>
  <c r="AO263" i="26" s="1"/>
  <c r="CB263" i="26"/>
  <c r="CC263" i="26" s="1"/>
  <c r="BA263" i="26" s="1"/>
  <c r="BB263" i="26" s="1"/>
  <c r="CL263" i="26"/>
  <c r="CM263" i="26" s="1"/>
  <c r="BK263" i="26" s="1"/>
  <c r="BL263" i="26" s="1"/>
  <c r="BV265" i="26"/>
  <c r="BW265" i="26" s="1"/>
  <c r="AU265" i="26" s="1"/>
  <c r="AV265" i="26" s="1"/>
  <c r="CF265" i="26"/>
  <c r="CG265" i="26" s="1"/>
  <c r="BE265" i="26" s="1"/>
  <c r="BF265" i="26" s="1"/>
  <c r="AP266" i="26"/>
  <c r="BV267" i="26"/>
  <c r="BW267" i="26" s="1"/>
  <c r="AU267" i="26" s="1"/>
  <c r="AV267" i="26" s="1"/>
  <c r="CB269" i="26"/>
  <c r="CC269" i="26" s="1"/>
  <c r="BA269" i="26" s="1"/>
  <c r="BB269" i="26" s="1"/>
  <c r="BV275" i="26"/>
  <c r="BW275" i="26" s="1"/>
  <c r="AU275" i="26" s="1"/>
  <c r="AV275" i="26" s="1"/>
  <c r="BX276" i="26"/>
  <c r="BY276" i="26" s="1"/>
  <c r="AW276" i="26" s="1"/>
  <c r="AX276" i="26" s="1"/>
  <c r="BZ277" i="26"/>
  <c r="CA277" i="26" s="1"/>
  <c r="AY277" i="26" s="1"/>
  <c r="AZ277" i="26" s="1"/>
  <c r="CL277" i="26"/>
  <c r="CM277" i="26" s="1"/>
  <c r="BK277" i="26" s="1"/>
  <c r="BL277" i="26" s="1"/>
  <c r="BR279" i="26"/>
  <c r="BS279" i="26" s="1"/>
  <c r="AQ279" i="26" s="1"/>
  <c r="AR279" i="26" s="1"/>
  <c r="BT280" i="26"/>
  <c r="BU280" i="26" s="1"/>
  <c r="AS280" i="26" s="1"/>
  <c r="AT280" i="26" s="1"/>
  <c r="BT283" i="26"/>
  <c r="BU283" i="26" s="1"/>
  <c r="AS283" i="26" s="1"/>
  <c r="AT283" i="26" s="1"/>
  <c r="CF283" i="26"/>
  <c r="CG283" i="26" s="1"/>
  <c r="BE283" i="26" s="1"/>
  <c r="BF283" i="26" s="1"/>
  <c r="BT284" i="26"/>
  <c r="BU284" i="26" s="1"/>
  <c r="AS284" i="26" s="1"/>
  <c r="AT284" i="26" s="1"/>
  <c r="BV285" i="26"/>
  <c r="BW285" i="26" s="1"/>
  <c r="AU285" i="26" s="1"/>
  <c r="AV285" i="26" s="1"/>
  <c r="CL287" i="26"/>
  <c r="CM287" i="26" s="1"/>
  <c r="BK287" i="26" s="1"/>
  <c r="BL287" i="26" s="1"/>
  <c r="CD287" i="26"/>
  <c r="CE287" i="26" s="1"/>
  <c r="BC287" i="26" s="1"/>
  <c r="BD287" i="26" s="1"/>
  <c r="BV287" i="26"/>
  <c r="BW287" i="26" s="1"/>
  <c r="AU287" i="26" s="1"/>
  <c r="AV287" i="26" s="1"/>
  <c r="CF287" i="26"/>
  <c r="CG287" i="26" s="1"/>
  <c r="BE287" i="26" s="1"/>
  <c r="BF287" i="26" s="1"/>
  <c r="BX287" i="26"/>
  <c r="BY287" i="26" s="1"/>
  <c r="AW287" i="26" s="1"/>
  <c r="AX287" i="26" s="1"/>
  <c r="AP290" i="26"/>
  <c r="CB292" i="26"/>
  <c r="CC292" i="26" s="1"/>
  <c r="BA292" i="26" s="1"/>
  <c r="BB292" i="26" s="1"/>
  <c r="CD293" i="26"/>
  <c r="CE293" i="26" s="1"/>
  <c r="BC293" i="26" s="1"/>
  <c r="BD293" i="26" s="1"/>
  <c r="BR295" i="26"/>
  <c r="BS295" i="26" s="1"/>
  <c r="AQ295" i="26" s="1"/>
  <c r="AR295" i="26" s="1"/>
  <c r="BT214" i="26"/>
  <c r="BU214" i="26" s="1"/>
  <c r="AS214" i="26" s="1"/>
  <c r="AT214" i="26" s="1"/>
  <c r="CB214" i="26"/>
  <c r="CC214" i="26" s="1"/>
  <c r="BA214" i="26" s="1"/>
  <c r="BB214" i="26" s="1"/>
  <c r="CJ214" i="26"/>
  <c r="CK214" i="26" s="1"/>
  <c r="BI214" i="26" s="1"/>
  <c r="BJ214" i="26" s="1"/>
  <c r="BT222" i="26"/>
  <c r="BU222" i="26" s="1"/>
  <c r="AS222" i="26" s="1"/>
  <c r="AT222" i="26" s="1"/>
  <c r="CB222" i="26"/>
  <c r="CC222" i="26" s="1"/>
  <c r="BA222" i="26" s="1"/>
  <c r="BB222" i="26" s="1"/>
  <c r="CJ222" i="26"/>
  <c r="CK222" i="26" s="1"/>
  <c r="BI222" i="26" s="1"/>
  <c r="BJ222" i="26" s="1"/>
  <c r="BX226" i="26"/>
  <c r="BY226" i="26" s="1"/>
  <c r="AW226" i="26" s="1"/>
  <c r="AX226" i="26" s="1"/>
  <c r="CF226" i="26"/>
  <c r="CG226" i="26" s="1"/>
  <c r="BE226" i="26" s="1"/>
  <c r="BF226" i="26" s="1"/>
  <c r="BT230" i="26"/>
  <c r="BU230" i="26" s="1"/>
  <c r="AS230" i="26" s="1"/>
  <c r="AT230" i="26" s="1"/>
  <c r="CB230" i="26"/>
  <c r="CC230" i="26" s="1"/>
  <c r="BA230" i="26" s="1"/>
  <c r="BB230" i="26" s="1"/>
  <c r="CJ230" i="26"/>
  <c r="CK230" i="26" s="1"/>
  <c r="BI230" i="26" s="1"/>
  <c r="BJ230" i="26" s="1"/>
  <c r="BX234" i="26"/>
  <c r="BY234" i="26" s="1"/>
  <c r="AW234" i="26" s="1"/>
  <c r="AX234" i="26" s="1"/>
  <c r="CF234" i="26"/>
  <c r="CG234" i="26" s="1"/>
  <c r="BE234" i="26" s="1"/>
  <c r="BF234" i="26" s="1"/>
  <c r="BT238" i="26"/>
  <c r="BU238" i="26" s="1"/>
  <c r="AS238" i="26" s="1"/>
  <c r="AT238" i="26" s="1"/>
  <c r="CB238" i="26"/>
  <c r="CC238" i="26" s="1"/>
  <c r="BA238" i="26" s="1"/>
  <c r="BB238" i="26" s="1"/>
  <c r="CJ238" i="26"/>
  <c r="CK238" i="26" s="1"/>
  <c r="BI238" i="26" s="1"/>
  <c r="BJ238" i="26" s="1"/>
  <c r="BX242" i="26"/>
  <c r="BY242" i="26" s="1"/>
  <c r="AW242" i="26" s="1"/>
  <c r="AX242" i="26" s="1"/>
  <c r="CF242" i="26"/>
  <c r="CG242" i="26" s="1"/>
  <c r="BE242" i="26" s="1"/>
  <c r="BF242" i="26" s="1"/>
  <c r="BT246" i="26"/>
  <c r="BU246" i="26" s="1"/>
  <c r="AS246" i="26" s="1"/>
  <c r="AT246" i="26" s="1"/>
  <c r="CB246" i="26"/>
  <c r="CC246" i="26" s="1"/>
  <c r="BA246" i="26" s="1"/>
  <c r="BB246" i="26" s="1"/>
  <c r="CJ246" i="26"/>
  <c r="CK246" i="26" s="1"/>
  <c r="BI246" i="26" s="1"/>
  <c r="BJ246" i="26" s="1"/>
  <c r="BX250" i="26"/>
  <c r="BY250" i="26" s="1"/>
  <c r="AW250" i="26" s="1"/>
  <c r="AX250" i="26" s="1"/>
  <c r="CF250" i="26"/>
  <c r="CG250" i="26" s="1"/>
  <c r="BE250" i="26" s="1"/>
  <c r="BF250" i="26" s="1"/>
  <c r="BT254" i="26"/>
  <c r="BU254" i="26" s="1"/>
  <c r="AS254" i="26" s="1"/>
  <c r="AT254" i="26" s="1"/>
  <c r="CB254" i="26"/>
  <c r="CC254" i="26" s="1"/>
  <c r="BA254" i="26" s="1"/>
  <c r="BB254" i="26" s="1"/>
  <c r="CJ254" i="26"/>
  <c r="CK254" i="26" s="1"/>
  <c r="BI254" i="26" s="1"/>
  <c r="BJ254" i="26" s="1"/>
  <c r="CH265" i="26"/>
  <c r="CI265" i="26" s="1"/>
  <c r="BG265" i="26" s="1"/>
  <c r="BH265" i="26" s="1"/>
  <c r="BR269" i="26"/>
  <c r="BS269" i="26" s="1"/>
  <c r="AQ269" i="26" s="1"/>
  <c r="AR269" i="26" s="1"/>
  <c r="CD269" i="26"/>
  <c r="CE269" i="26" s="1"/>
  <c r="BC269" i="26" s="1"/>
  <c r="BD269" i="26" s="1"/>
  <c r="CJ285" i="26"/>
  <c r="CK285" i="26" s="1"/>
  <c r="BI285" i="26" s="1"/>
  <c r="BJ285" i="26" s="1"/>
  <c r="BT187" i="26"/>
  <c r="BU187" i="26" s="1"/>
  <c r="AS187" i="26" s="1"/>
  <c r="AT187" i="26" s="1"/>
  <c r="CB187" i="26"/>
  <c r="CC187" i="26" s="1"/>
  <c r="BA187" i="26" s="1"/>
  <c r="BB187" i="26" s="1"/>
  <c r="CJ187" i="26"/>
  <c r="CK187" i="26" s="1"/>
  <c r="BI187" i="26" s="1"/>
  <c r="BJ187" i="26" s="1"/>
  <c r="BT195" i="26"/>
  <c r="BU195" i="26" s="1"/>
  <c r="AS195" i="26" s="1"/>
  <c r="AT195" i="26" s="1"/>
  <c r="CB195" i="26"/>
  <c r="CC195" i="26" s="1"/>
  <c r="BA195" i="26" s="1"/>
  <c r="BB195" i="26" s="1"/>
  <c r="CJ195" i="26"/>
  <c r="CK195" i="26" s="1"/>
  <c r="BI195" i="26" s="1"/>
  <c r="BJ195" i="26" s="1"/>
  <c r="BT203" i="26"/>
  <c r="BU203" i="26" s="1"/>
  <c r="AS203" i="26" s="1"/>
  <c r="AT203" i="26" s="1"/>
  <c r="CB203" i="26"/>
  <c r="CC203" i="26" s="1"/>
  <c r="BA203" i="26" s="1"/>
  <c r="BB203" i="26" s="1"/>
  <c r="CJ203" i="26"/>
  <c r="CK203" i="26" s="1"/>
  <c r="BI203" i="26" s="1"/>
  <c r="BJ203" i="26" s="1"/>
  <c r="BT211" i="26"/>
  <c r="BU211" i="26" s="1"/>
  <c r="AS211" i="26" s="1"/>
  <c r="AT211" i="26" s="1"/>
  <c r="CB211" i="26"/>
  <c r="CC211" i="26" s="1"/>
  <c r="BA211" i="26" s="1"/>
  <c r="BB211" i="26" s="1"/>
  <c r="CJ211" i="26"/>
  <c r="CK211" i="26" s="1"/>
  <c r="BI211" i="26" s="1"/>
  <c r="BJ211" i="26" s="1"/>
  <c r="BT219" i="26"/>
  <c r="BU219" i="26" s="1"/>
  <c r="AS219" i="26" s="1"/>
  <c r="AT219" i="26" s="1"/>
  <c r="CB219" i="26"/>
  <c r="CC219" i="26" s="1"/>
  <c r="BA219" i="26" s="1"/>
  <c r="BB219" i="26" s="1"/>
  <c r="CJ219" i="26"/>
  <c r="CK219" i="26" s="1"/>
  <c r="BI219" i="26" s="1"/>
  <c r="BJ219" i="26" s="1"/>
  <c r="BQ226" i="26"/>
  <c r="AO226" i="26" s="1"/>
  <c r="BT227" i="26"/>
  <c r="BU227" i="26" s="1"/>
  <c r="AS227" i="26" s="1"/>
  <c r="AT227" i="26" s="1"/>
  <c r="CB227" i="26"/>
  <c r="CC227" i="26" s="1"/>
  <c r="BA227" i="26" s="1"/>
  <c r="BB227" i="26" s="1"/>
  <c r="CJ227" i="26"/>
  <c r="CK227" i="26" s="1"/>
  <c r="BI227" i="26" s="1"/>
  <c r="BJ227" i="26" s="1"/>
  <c r="BX231" i="26"/>
  <c r="BY231" i="26" s="1"/>
  <c r="AW231" i="26" s="1"/>
  <c r="AX231" i="26" s="1"/>
  <c r="CF231" i="26"/>
  <c r="CG231" i="26" s="1"/>
  <c r="BE231" i="26" s="1"/>
  <c r="BF231" i="26" s="1"/>
  <c r="BQ234" i="26"/>
  <c r="AO234" i="26" s="1"/>
  <c r="BT235" i="26"/>
  <c r="BU235" i="26" s="1"/>
  <c r="AS235" i="26" s="1"/>
  <c r="AT235" i="26" s="1"/>
  <c r="CB235" i="26"/>
  <c r="CC235" i="26" s="1"/>
  <c r="BA235" i="26" s="1"/>
  <c r="BB235" i="26" s="1"/>
  <c r="CJ235" i="26"/>
  <c r="CK235" i="26" s="1"/>
  <c r="BI235" i="26" s="1"/>
  <c r="BJ235" i="26" s="1"/>
  <c r="BX239" i="26"/>
  <c r="BY239" i="26" s="1"/>
  <c r="AW239" i="26" s="1"/>
  <c r="AX239" i="26" s="1"/>
  <c r="CF239" i="26"/>
  <c r="CG239" i="26" s="1"/>
  <c r="BE239" i="26" s="1"/>
  <c r="BF239" i="26" s="1"/>
  <c r="BQ242" i="26"/>
  <c r="AO242" i="26" s="1"/>
  <c r="BT243" i="26"/>
  <c r="BU243" i="26" s="1"/>
  <c r="AS243" i="26" s="1"/>
  <c r="AT243" i="26" s="1"/>
  <c r="CB243" i="26"/>
  <c r="CC243" i="26" s="1"/>
  <c r="BA243" i="26" s="1"/>
  <c r="BB243" i="26" s="1"/>
  <c r="CJ243" i="26"/>
  <c r="CK243" i="26" s="1"/>
  <c r="BI243" i="26" s="1"/>
  <c r="BJ243" i="26" s="1"/>
  <c r="BX247" i="26"/>
  <c r="BY247" i="26" s="1"/>
  <c r="AW247" i="26" s="1"/>
  <c r="AX247" i="26" s="1"/>
  <c r="CF247" i="26"/>
  <c r="CG247" i="26" s="1"/>
  <c r="BE247" i="26" s="1"/>
  <c r="BF247" i="26" s="1"/>
  <c r="BQ250" i="26"/>
  <c r="AO250" i="26" s="1"/>
  <c r="BT251" i="26"/>
  <c r="BU251" i="26" s="1"/>
  <c r="AS251" i="26" s="1"/>
  <c r="AT251" i="26" s="1"/>
  <c r="CB251" i="26"/>
  <c r="CC251" i="26" s="1"/>
  <c r="BA251" i="26" s="1"/>
  <c r="BB251" i="26" s="1"/>
  <c r="CJ251" i="26"/>
  <c r="CK251" i="26" s="1"/>
  <c r="BI251" i="26" s="1"/>
  <c r="BJ251" i="26" s="1"/>
  <c r="BX255" i="26"/>
  <c r="BY255" i="26" s="1"/>
  <c r="AW255" i="26" s="1"/>
  <c r="AX255" i="26" s="1"/>
  <c r="CF255" i="26"/>
  <c r="CG255" i="26" s="1"/>
  <c r="BE255" i="26" s="1"/>
  <c r="BF255" i="26" s="1"/>
  <c r="BV257" i="26"/>
  <c r="BW257" i="26" s="1"/>
  <c r="AU257" i="26" s="1"/>
  <c r="AV257" i="26" s="1"/>
  <c r="CH259" i="26"/>
  <c r="CI259" i="26" s="1"/>
  <c r="BG259" i="26" s="1"/>
  <c r="BH259" i="26" s="1"/>
  <c r="BV261" i="26"/>
  <c r="BW261" i="26" s="1"/>
  <c r="AU261" i="26" s="1"/>
  <c r="AV261" i="26" s="1"/>
  <c r="CF261" i="26"/>
  <c r="CG261" i="26" s="1"/>
  <c r="BE261" i="26" s="1"/>
  <c r="BF261" i="26" s="1"/>
  <c r="BT263" i="26"/>
  <c r="BU263" i="26" s="1"/>
  <c r="AS263" i="26" s="1"/>
  <c r="AT263" i="26" s="1"/>
  <c r="CD263" i="26"/>
  <c r="CE263" i="26" s="1"/>
  <c r="BC263" i="26" s="1"/>
  <c r="BD263" i="26" s="1"/>
  <c r="CL264" i="26"/>
  <c r="CM264" i="26" s="1"/>
  <c r="BK264" i="26" s="1"/>
  <c r="BL264" i="26" s="1"/>
  <c r="CD264" i="26"/>
  <c r="CE264" i="26" s="1"/>
  <c r="BC264" i="26" s="1"/>
  <c r="BD264" i="26" s="1"/>
  <c r="BV264" i="26"/>
  <c r="BW264" i="26" s="1"/>
  <c r="AU264" i="26" s="1"/>
  <c r="AV264" i="26" s="1"/>
  <c r="CH264" i="26"/>
  <c r="CI264" i="26" s="1"/>
  <c r="BG264" i="26" s="1"/>
  <c r="BH264" i="26" s="1"/>
  <c r="BZ264" i="26"/>
  <c r="CA264" i="26" s="1"/>
  <c r="AY264" i="26" s="1"/>
  <c r="AZ264" i="26" s="1"/>
  <c r="BR264" i="26"/>
  <c r="BS264" i="26" s="1"/>
  <c r="AQ264" i="26" s="1"/>
  <c r="AR264" i="26" s="1"/>
  <c r="CF264" i="26"/>
  <c r="CG264" i="26" s="1"/>
  <c r="BE264" i="26" s="1"/>
  <c r="BF264" i="26" s="1"/>
  <c r="BX265" i="26"/>
  <c r="BY265" i="26" s="1"/>
  <c r="AW265" i="26" s="1"/>
  <c r="AX265" i="26" s="1"/>
  <c r="CJ267" i="26"/>
  <c r="CK267" i="26" s="1"/>
  <c r="BI267" i="26" s="1"/>
  <c r="BJ267" i="26" s="1"/>
  <c r="CJ283" i="26"/>
  <c r="CK283" i="26" s="1"/>
  <c r="BI283" i="26" s="1"/>
  <c r="BJ283" i="26" s="1"/>
  <c r="BZ285" i="26"/>
  <c r="CA285" i="26" s="1"/>
  <c r="AY285" i="26" s="1"/>
  <c r="AZ285" i="26" s="1"/>
  <c r="CL285" i="26"/>
  <c r="CM285" i="26" s="1"/>
  <c r="BK285" i="26" s="1"/>
  <c r="BL285" i="26" s="1"/>
  <c r="BQ292" i="26"/>
  <c r="AO292" i="26" s="1"/>
  <c r="CL295" i="26"/>
  <c r="CM295" i="26" s="1"/>
  <c r="BK295" i="26" s="1"/>
  <c r="BL295" i="26" s="1"/>
  <c r="CD295" i="26"/>
  <c r="CE295" i="26" s="1"/>
  <c r="BC295" i="26" s="1"/>
  <c r="BD295" i="26" s="1"/>
  <c r="BV295" i="26"/>
  <c r="BW295" i="26" s="1"/>
  <c r="AU295" i="26" s="1"/>
  <c r="AV295" i="26" s="1"/>
  <c r="CF295" i="26"/>
  <c r="CG295" i="26" s="1"/>
  <c r="BE295" i="26" s="1"/>
  <c r="BF295" i="26" s="1"/>
  <c r="BX295" i="26"/>
  <c r="BY295" i="26" s="1"/>
  <c r="AW295" i="26" s="1"/>
  <c r="AX295" i="26" s="1"/>
  <c r="BT200" i="26"/>
  <c r="BU200" i="26" s="1"/>
  <c r="AS200" i="26" s="1"/>
  <c r="AT200" i="26" s="1"/>
  <c r="CB200" i="26"/>
  <c r="CC200" i="26" s="1"/>
  <c r="BA200" i="26" s="1"/>
  <c r="BB200" i="26" s="1"/>
  <c r="CJ200" i="26"/>
  <c r="CK200" i="26" s="1"/>
  <c r="BI200" i="26" s="1"/>
  <c r="BJ200" i="26" s="1"/>
  <c r="BT208" i="26"/>
  <c r="BU208" i="26" s="1"/>
  <c r="AS208" i="26" s="1"/>
  <c r="AT208" i="26" s="1"/>
  <c r="CB208" i="26"/>
  <c r="CC208" i="26" s="1"/>
  <c r="BA208" i="26" s="1"/>
  <c r="BB208" i="26" s="1"/>
  <c r="CJ208" i="26"/>
  <c r="CK208" i="26" s="1"/>
  <c r="BI208" i="26" s="1"/>
  <c r="BJ208" i="26" s="1"/>
  <c r="BV214" i="26"/>
  <c r="BW214" i="26" s="1"/>
  <c r="AU214" i="26" s="1"/>
  <c r="AV214" i="26" s="1"/>
  <c r="CD214" i="26"/>
  <c r="CE214" i="26" s="1"/>
  <c r="BC214" i="26" s="1"/>
  <c r="BD214" i="26" s="1"/>
  <c r="CL214" i="26"/>
  <c r="CM214" i="26" s="1"/>
  <c r="BK214" i="26" s="1"/>
  <c r="BL214" i="26" s="1"/>
  <c r="BT216" i="26"/>
  <c r="BU216" i="26" s="1"/>
  <c r="AS216" i="26" s="1"/>
  <c r="AT216" i="26" s="1"/>
  <c r="CB216" i="26"/>
  <c r="CC216" i="26" s="1"/>
  <c r="BA216" i="26" s="1"/>
  <c r="BB216" i="26" s="1"/>
  <c r="CJ216" i="26"/>
  <c r="CK216" i="26" s="1"/>
  <c r="BI216" i="26" s="1"/>
  <c r="BJ216" i="26" s="1"/>
  <c r="BV222" i="26"/>
  <c r="BW222" i="26" s="1"/>
  <c r="AU222" i="26" s="1"/>
  <c r="AV222" i="26" s="1"/>
  <c r="CD222" i="26"/>
  <c r="CE222" i="26" s="1"/>
  <c r="BC222" i="26" s="1"/>
  <c r="BD222" i="26" s="1"/>
  <c r="CL222" i="26"/>
  <c r="CM222" i="26" s="1"/>
  <c r="BK222" i="26" s="1"/>
  <c r="BL222" i="26" s="1"/>
  <c r="BT224" i="26"/>
  <c r="BU224" i="26" s="1"/>
  <c r="AS224" i="26" s="1"/>
  <c r="AT224" i="26" s="1"/>
  <c r="CB224" i="26"/>
  <c r="CC224" i="26" s="1"/>
  <c r="BA224" i="26" s="1"/>
  <c r="BB224" i="26" s="1"/>
  <c r="CJ224" i="26"/>
  <c r="CK224" i="26" s="1"/>
  <c r="BI224" i="26" s="1"/>
  <c r="BJ224" i="26" s="1"/>
  <c r="BR226" i="26"/>
  <c r="BS226" i="26" s="1"/>
  <c r="AQ226" i="26" s="1"/>
  <c r="AR226" i="26" s="1"/>
  <c r="BZ226" i="26"/>
  <c r="CA226" i="26" s="1"/>
  <c r="AY226" i="26" s="1"/>
  <c r="AZ226" i="26" s="1"/>
  <c r="CH226" i="26"/>
  <c r="CI226" i="26" s="1"/>
  <c r="BG226" i="26" s="1"/>
  <c r="BH226" i="26" s="1"/>
  <c r="BV230" i="26"/>
  <c r="BW230" i="26" s="1"/>
  <c r="AU230" i="26" s="1"/>
  <c r="AV230" i="26" s="1"/>
  <c r="CD230" i="26"/>
  <c r="CE230" i="26" s="1"/>
  <c r="BC230" i="26" s="1"/>
  <c r="BD230" i="26" s="1"/>
  <c r="CL230" i="26"/>
  <c r="CM230" i="26" s="1"/>
  <c r="BK230" i="26" s="1"/>
  <c r="BL230" i="26" s="1"/>
  <c r="BT232" i="26"/>
  <c r="BU232" i="26" s="1"/>
  <c r="AS232" i="26" s="1"/>
  <c r="AT232" i="26" s="1"/>
  <c r="CB232" i="26"/>
  <c r="CC232" i="26" s="1"/>
  <c r="BA232" i="26" s="1"/>
  <c r="BB232" i="26" s="1"/>
  <c r="CJ232" i="26"/>
  <c r="CK232" i="26" s="1"/>
  <c r="BI232" i="26" s="1"/>
  <c r="BJ232" i="26" s="1"/>
  <c r="BR234" i="26"/>
  <c r="BS234" i="26" s="1"/>
  <c r="AQ234" i="26" s="1"/>
  <c r="AR234" i="26" s="1"/>
  <c r="BZ234" i="26"/>
  <c r="CA234" i="26" s="1"/>
  <c r="AY234" i="26" s="1"/>
  <c r="AZ234" i="26" s="1"/>
  <c r="CH234" i="26"/>
  <c r="CI234" i="26" s="1"/>
  <c r="BG234" i="26" s="1"/>
  <c r="BH234" i="26" s="1"/>
  <c r="BV238" i="26"/>
  <c r="BW238" i="26" s="1"/>
  <c r="AU238" i="26" s="1"/>
  <c r="AV238" i="26" s="1"/>
  <c r="CD238" i="26"/>
  <c r="CE238" i="26" s="1"/>
  <c r="BC238" i="26" s="1"/>
  <c r="BD238" i="26" s="1"/>
  <c r="CL238" i="26"/>
  <c r="CM238" i="26" s="1"/>
  <c r="BK238" i="26" s="1"/>
  <c r="BL238" i="26" s="1"/>
  <c r="BT240" i="26"/>
  <c r="BU240" i="26" s="1"/>
  <c r="AS240" i="26" s="1"/>
  <c r="AT240" i="26" s="1"/>
  <c r="CB240" i="26"/>
  <c r="CC240" i="26" s="1"/>
  <c r="BA240" i="26" s="1"/>
  <c r="BB240" i="26" s="1"/>
  <c r="CJ240" i="26"/>
  <c r="CK240" i="26" s="1"/>
  <c r="BI240" i="26" s="1"/>
  <c r="BJ240" i="26" s="1"/>
  <c r="BR242" i="26"/>
  <c r="BS242" i="26" s="1"/>
  <c r="AQ242" i="26" s="1"/>
  <c r="AR242" i="26" s="1"/>
  <c r="BZ242" i="26"/>
  <c r="CA242" i="26" s="1"/>
  <c r="AY242" i="26" s="1"/>
  <c r="AZ242" i="26" s="1"/>
  <c r="CH242" i="26"/>
  <c r="CI242" i="26" s="1"/>
  <c r="BG242" i="26" s="1"/>
  <c r="BH242" i="26" s="1"/>
  <c r="BV246" i="26"/>
  <c r="BW246" i="26" s="1"/>
  <c r="AU246" i="26" s="1"/>
  <c r="AV246" i="26" s="1"/>
  <c r="CD246" i="26"/>
  <c r="CE246" i="26" s="1"/>
  <c r="BC246" i="26" s="1"/>
  <c r="BD246" i="26" s="1"/>
  <c r="CL246" i="26"/>
  <c r="CM246" i="26" s="1"/>
  <c r="BK246" i="26" s="1"/>
  <c r="BL246" i="26" s="1"/>
  <c r="BT248" i="26"/>
  <c r="BU248" i="26" s="1"/>
  <c r="AS248" i="26" s="1"/>
  <c r="AT248" i="26" s="1"/>
  <c r="CB248" i="26"/>
  <c r="CC248" i="26" s="1"/>
  <c r="BA248" i="26" s="1"/>
  <c r="BB248" i="26" s="1"/>
  <c r="CJ248" i="26"/>
  <c r="CK248" i="26" s="1"/>
  <c r="BI248" i="26" s="1"/>
  <c r="BJ248" i="26" s="1"/>
  <c r="BR250" i="26"/>
  <c r="BS250" i="26" s="1"/>
  <c r="AQ250" i="26" s="1"/>
  <c r="AR250" i="26" s="1"/>
  <c r="BZ250" i="26"/>
  <c r="CA250" i="26" s="1"/>
  <c r="AY250" i="26" s="1"/>
  <c r="AZ250" i="26" s="1"/>
  <c r="CH250" i="26"/>
  <c r="CI250" i="26" s="1"/>
  <c r="BG250" i="26" s="1"/>
  <c r="BH250" i="26" s="1"/>
  <c r="BV254" i="26"/>
  <c r="BW254" i="26" s="1"/>
  <c r="AU254" i="26" s="1"/>
  <c r="AV254" i="26" s="1"/>
  <c r="CD254" i="26"/>
  <c r="CE254" i="26" s="1"/>
  <c r="BC254" i="26" s="1"/>
  <c r="BD254" i="26" s="1"/>
  <c r="CL254" i="26"/>
  <c r="CM254" i="26" s="1"/>
  <c r="BK254" i="26" s="1"/>
  <c r="BL254" i="26" s="1"/>
  <c r="CH256" i="26"/>
  <c r="CI256" i="26" s="1"/>
  <c r="BG256" i="26" s="1"/>
  <c r="BH256" i="26" s="1"/>
  <c r="BZ256" i="26"/>
  <c r="CA256" i="26" s="1"/>
  <c r="AY256" i="26" s="1"/>
  <c r="AZ256" i="26" s="1"/>
  <c r="BT256" i="26"/>
  <c r="BU256" i="26" s="1"/>
  <c r="AS256" i="26" s="1"/>
  <c r="AT256" i="26" s="1"/>
  <c r="CL256" i="26"/>
  <c r="CM256" i="26" s="1"/>
  <c r="BK256" i="26" s="1"/>
  <c r="BL256" i="26" s="1"/>
  <c r="CF258" i="26"/>
  <c r="CG258" i="26" s="1"/>
  <c r="BE258" i="26" s="1"/>
  <c r="BF258" i="26" s="1"/>
  <c r="BX258" i="26"/>
  <c r="BY258" i="26" s="1"/>
  <c r="AW258" i="26" s="1"/>
  <c r="AX258" i="26" s="1"/>
  <c r="CH258" i="26"/>
  <c r="CI258" i="26" s="1"/>
  <c r="BG258" i="26" s="1"/>
  <c r="BH258" i="26" s="1"/>
  <c r="CH261" i="26"/>
  <c r="CI261" i="26" s="1"/>
  <c r="BG261" i="26" s="1"/>
  <c r="BH261" i="26" s="1"/>
  <c r="CF263" i="26"/>
  <c r="CG263" i="26" s="1"/>
  <c r="BE263" i="26" s="1"/>
  <c r="BF263" i="26" s="1"/>
  <c r="BZ265" i="26"/>
  <c r="CA265" i="26" s="1"/>
  <c r="AY265" i="26" s="1"/>
  <c r="AZ265" i="26" s="1"/>
  <c r="CJ265" i="26"/>
  <c r="CK265" i="26" s="1"/>
  <c r="BI265" i="26" s="1"/>
  <c r="BJ265" i="26" s="1"/>
  <c r="BT269" i="26"/>
  <c r="BU269" i="26" s="1"/>
  <c r="AS269" i="26" s="1"/>
  <c r="AT269" i="26" s="1"/>
  <c r="CH269" i="26"/>
  <c r="CI269" i="26" s="1"/>
  <c r="BG269" i="26" s="1"/>
  <c r="BH269" i="26" s="1"/>
  <c r="CF277" i="26"/>
  <c r="CG277" i="26" s="1"/>
  <c r="BE277" i="26" s="1"/>
  <c r="BF277" i="26" s="1"/>
  <c r="BX277" i="26"/>
  <c r="BY277" i="26" s="1"/>
  <c r="AW277" i="26" s="1"/>
  <c r="AX277" i="26" s="1"/>
  <c r="BQ277" i="26"/>
  <c r="AO277" i="26" s="1"/>
  <c r="BR277" i="26"/>
  <c r="BS277" i="26" s="1"/>
  <c r="AQ277" i="26" s="1"/>
  <c r="AR277" i="26" s="1"/>
  <c r="CD277" i="26"/>
  <c r="CE277" i="26" s="1"/>
  <c r="BC277" i="26" s="1"/>
  <c r="BD277" i="26" s="1"/>
  <c r="BT133" i="26"/>
  <c r="BU133" i="26" s="1"/>
  <c r="AS133" i="26" s="1"/>
  <c r="AT133" i="26" s="1"/>
  <c r="CB133" i="26"/>
  <c r="CC133" i="26" s="1"/>
  <c r="BA133" i="26" s="1"/>
  <c r="BB133" i="26" s="1"/>
  <c r="BX137" i="26"/>
  <c r="BY137" i="26" s="1"/>
  <c r="AW137" i="26" s="1"/>
  <c r="AX137" i="26" s="1"/>
  <c r="BT141" i="26"/>
  <c r="BU141" i="26" s="1"/>
  <c r="AS141" i="26" s="1"/>
  <c r="AT141" i="26" s="1"/>
  <c r="CB141" i="26"/>
  <c r="CC141" i="26" s="1"/>
  <c r="BA141" i="26" s="1"/>
  <c r="BB141" i="26" s="1"/>
  <c r="BX145" i="26"/>
  <c r="BY145" i="26" s="1"/>
  <c r="AW145" i="26" s="1"/>
  <c r="AX145" i="26" s="1"/>
  <c r="BT149" i="26"/>
  <c r="BU149" i="26" s="1"/>
  <c r="AS149" i="26" s="1"/>
  <c r="AT149" i="26" s="1"/>
  <c r="CB149" i="26"/>
  <c r="CC149" i="26" s="1"/>
  <c r="BA149" i="26" s="1"/>
  <c r="BB149" i="26" s="1"/>
  <c r="BX153" i="26"/>
  <c r="BY153" i="26" s="1"/>
  <c r="AW153" i="26" s="1"/>
  <c r="AX153" i="26" s="1"/>
  <c r="BT157" i="26"/>
  <c r="BU157" i="26" s="1"/>
  <c r="AS157" i="26" s="1"/>
  <c r="AT157" i="26" s="1"/>
  <c r="CB157" i="26"/>
  <c r="CC157" i="26" s="1"/>
  <c r="BA157" i="26" s="1"/>
  <c r="BB157" i="26" s="1"/>
  <c r="BX161" i="26"/>
  <c r="BY161" i="26" s="1"/>
  <c r="AW161" i="26" s="1"/>
  <c r="AX161" i="26" s="1"/>
  <c r="BT165" i="26"/>
  <c r="BU165" i="26" s="1"/>
  <c r="AS165" i="26" s="1"/>
  <c r="AT165" i="26" s="1"/>
  <c r="CB165" i="26"/>
  <c r="CC165" i="26" s="1"/>
  <c r="BA165" i="26" s="1"/>
  <c r="BB165" i="26" s="1"/>
  <c r="BX169" i="26"/>
  <c r="BY169" i="26" s="1"/>
  <c r="AW169" i="26" s="1"/>
  <c r="AX169" i="26" s="1"/>
  <c r="BT173" i="26"/>
  <c r="BU173" i="26" s="1"/>
  <c r="AS173" i="26" s="1"/>
  <c r="AT173" i="26" s="1"/>
  <c r="CB173" i="26"/>
  <c r="CC173" i="26" s="1"/>
  <c r="BA173" i="26" s="1"/>
  <c r="BB173" i="26" s="1"/>
  <c r="BX177" i="26"/>
  <c r="BY177" i="26" s="1"/>
  <c r="AW177" i="26" s="1"/>
  <c r="AX177" i="26" s="1"/>
  <c r="BQ180" i="26"/>
  <c r="AO180" i="26" s="1"/>
  <c r="BT181" i="26"/>
  <c r="BU181" i="26" s="1"/>
  <c r="AS181" i="26" s="1"/>
  <c r="AT181" i="26" s="1"/>
  <c r="CB181" i="26"/>
  <c r="CC181" i="26" s="1"/>
  <c r="BA181" i="26" s="1"/>
  <c r="BB181" i="26" s="1"/>
  <c r="BR183" i="26"/>
  <c r="BS183" i="26" s="1"/>
  <c r="AQ183" i="26" s="1"/>
  <c r="AR183" i="26" s="1"/>
  <c r="BZ183" i="26"/>
  <c r="CA183" i="26" s="1"/>
  <c r="AY183" i="26" s="1"/>
  <c r="AZ183" i="26" s="1"/>
  <c r="CH183" i="26"/>
  <c r="CI183" i="26" s="1"/>
  <c r="BG183" i="26" s="1"/>
  <c r="BH183" i="26" s="1"/>
  <c r="BX185" i="26"/>
  <c r="BY185" i="26" s="1"/>
  <c r="AW185" i="26" s="1"/>
  <c r="AX185" i="26" s="1"/>
  <c r="BV187" i="26"/>
  <c r="BW187" i="26" s="1"/>
  <c r="AU187" i="26" s="1"/>
  <c r="AV187" i="26" s="1"/>
  <c r="CD187" i="26"/>
  <c r="CE187" i="26" s="1"/>
  <c r="BC187" i="26" s="1"/>
  <c r="BD187" i="26" s="1"/>
  <c r="CL187" i="26"/>
  <c r="CM187" i="26" s="1"/>
  <c r="BK187" i="26" s="1"/>
  <c r="BL187" i="26" s="1"/>
  <c r="BQ188" i="26"/>
  <c r="AO188" i="26" s="1"/>
  <c r="BT189" i="26"/>
  <c r="BU189" i="26" s="1"/>
  <c r="AS189" i="26" s="1"/>
  <c r="AT189" i="26" s="1"/>
  <c r="CB189" i="26"/>
  <c r="CC189" i="26" s="1"/>
  <c r="BA189" i="26" s="1"/>
  <c r="BB189" i="26" s="1"/>
  <c r="BR191" i="26"/>
  <c r="BS191" i="26" s="1"/>
  <c r="AQ191" i="26" s="1"/>
  <c r="AR191" i="26" s="1"/>
  <c r="BZ191" i="26"/>
  <c r="CA191" i="26" s="1"/>
  <c r="AY191" i="26" s="1"/>
  <c r="AZ191" i="26" s="1"/>
  <c r="CH191" i="26"/>
  <c r="CI191" i="26" s="1"/>
  <c r="BG191" i="26" s="1"/>
  <c r="BH191" i="26" s="1"/>
  <c r="BX193" i="26"/>
  <c r="BY193" i="26" s="1"/>
  <c r="AW193" i="26" s="1"/>
  <c r="AX193" i="26" s="1"/>
  <c r="BV195" i="26"/>
  <c r="BW195" i="26" s="1"/>
  <c r="AU195" i="26" s="1"/>
  <c r="AV195" i="26" s="1"/>
  <c r="CD195" i="26"/>
  <c r="CE195" i="26" s="1"/>
  <c r="BC195" i="26" s="1"/>
  <c r="BD195" i="26" s="1"/>
  <c r="CL195" i="26"/>
  <c r="CM195" i="26" s="1"/>
  <c r="BK195" i="26" s="1"/>
  <c r="BL195" i="26" s="1"/>
  <c r="BQ196" i="26"/>
  <c r="AO196" i="26" s="1"/>
  <c r="BT197" i="26"/>
  <c r="BU197" i="26" s="1"/>
  <c r="AS197" i="26" s="1"/>
  <c r="AT197" i="26" s="1"/>
  <c r="CB197" i="26"/>
  <c r="CC197" i="26" s="1"/>
  <c r="BA197" i="26" s="1"/>
  <c r="BB197" i="26" s="1"/>
  <c r="BR199" i="26"/>
  <c r="BS199" i="26" s="1"/>
  <c r="AQ199" i="26" s="1"/>
  <c r="AR199" i="26" s="1"/>
  <c r="BZ199" i="26"/>
  <c r="CA199" i="26" s="1"/>
  <c r="AY199" i="26" s="1"/>
  <c r="AZ199" i="26" s="1"/>
  <c r="CH199" i="26"/>
  <c r="CI199" i="26" s="1"/>
  <c r="BG199" i="26" s="1"/>
  <c r="BH199" i="26" s="1"/>
  <c r="BX201" i="26"/>
  <c r="BY201" i="26" s="1"/>
  <c r="AW201" i="26" s="1"/>
  <c r="AX201" i="26" s="1"/>
  <c r="BV203" i="26"/>
  <c r="BW203" i="26" s="1"/>
  <c r="AU203" i="26" s="1"/>
  <c r="AV203" i="26" s="1"/>
  <c r="CD203" i="26"/>
  <c r="CE203" i="26" s="1"/>
  <c r="BC203" i="26" s="1"/>
  <c r="BD203" i="26" s="1"/>
  <c r="CL203" i="26"/>
  <c r="CM203" i="26" s="1"/>
  <c r="BK203" i="26" s="1"/>
  <c r="BL203" i="26" s="1"/>
  <c r="BQ204" i="26"/>
  <c r="AO204" i="26" s="1"/>
  <c r="BT205" i="26"/>
  <c r="BU205" i="26" s="1"/>
  <c r="AS205" i="26" s="1"/>
  <c r="AT205" i="26" s="1"/>
  <c r="CB205" i="26"/>
  <c r="CC205" i="26" s="1"/>
  <c r="BA205" i="26" s="1"/>
  <c r="BB205" i="26" s="1"/>
  <c r="BR207" i="26"/>
  <c r="BS207" i="26" s="1"/>
  <c r="AQ207" i="26" s="1"/>
  <c r="AR207" i="26" s="1"/>
  <c r="BZ207" i="26"/>
  <c r="CA207" i="26" s="1"/>
  <c r="AY207" i="26" s="1"/>
  <c r="AZ207" i="26" s="1"/>
  <c r="CH207" i="26"/>
  <c r="CI207" i="26" s="1"/>
  <c r="BG207" i="26" s="1"/>
  <c r="BH207" i="26" s="1"/>
  <c r="BX209" i="26"/>
  <c r="BY209" i="26" s="1"/>
  <c r="AW209" i="26" s="1"/>
  <c r="AX209" i="26" s="1"/>
  <c r="BV211" i="26"/>
  <c r="BW211" i="26" s="1"/>
  <c r="AU211" i="26" s="1"/>
  <c r="AV211" i="26" s="1"/>
  <c r="CD211" i="26"/>
  <c r="CE211" i="26" s="1"/>
  <c r="BC211" i="26" s="1"/>
  <c r="BD211" i="26" s="1"/>
  <c r="CL211" i="26"/>
  <c r="CM211" i="26" s="1"/>
  <c r="BK211" i="26" s="1"/>
  <c r="BL211" i="26" s="1"/>
  <c r="BQ212" i="26"/>
  <c r="AO212" i="26" s="1"/>
  <c r="BT213" i="26"/>
  <c r="BU213" i="26" s="1"/>
  <c r="AS213" i="26" s="1"/>
  <c r="AT213" i="26" s="1"/>
  <c r="CB213" i="26"/>
  <c r="CC213" i="26" s="1"/>
  <c r="BA213" i="26" s="1"/>
  <c r="BB213" i="26" s="1"/>
  <c r="BR215" i="26"/>
  <c r="BS215" i="26" s="1"/>
  <c r="AQ215" i="26" s="1"/>
  <c r="AR215" i="26" s="1"/>
  <c r="BZ215" i="26"/>
  <c r="CA215" i="26" s="1"/>
  <c r="AY215" i="26" s="1"/>
  <c r="AZ215" i="26" s="1"/>
  <c r="CH215" i="26"/>
  <c r="CI215" i="26" s="1"/>
  <c r="BG215" i="26" s="1"/>
  <c r="BH215" i="26" s="1"/>
  <c r="BX217" i="26"/>
  <c r="BY217" i="26" s="1"/>
  <c r="AW217" i="26" s="1"/>
  <c r="AX217" i="26" s="1"/>
  <c r="BV219" i="26"/>
  <c r="BW219" i="26" s="1"/>
  <c r="AU219" i="26" s="1"/>
  <c r="AV219" i="26" s="1"/>
  <c r="CD219" i="26"/>
  <c r="CE219" i="26" s="1"/>
  <c r="BC219" i="26" s="1"/>
  <c r="BD219" i="26" s="1"/>
  <c r="CL219" i="26"/>
  <c r="CM219" i="26" s="1"/>
  <c r="BK219" i="26" s="1"/>
  <c r="BL219" i="26" s="1"/>
  <c r="BQ220" i="26"/>
  <c r="AO220" i="26" s="1"/>
  <c r="BT221" i="26"/>
  <c r="BU221" i="26" s="1"/>
  <c r="AS221" i="26" s="1"/>
  <c r="AT221" i="26" s="1"/>
  <c r="CB221" i="26"/>
  <c r="CC221" i="26" s="1"/>
  <c r="BA221" i="26" s="1"/>
  <c r="BB221" i="26" s="1"/>
  <c r="BR223" i="26"/>
  <c r="BS223" i="26" s="1"/>
  <c r="AQ223" i="26" s="1"/>
  <c r="AR223" i="26" s="1"/>
  <c r="BZ223" i="26"/>
  <c r="CA223" i="26" s="1"/>
  <c r="AY223" i="26" s="1"/>
  <c r="AZ223" i="26" s="1"/>
  <c r="CH223" i="26"/>
  <c r="CI223" i="26" s="1"/>
  <c r="BG223" i="26" s="1"/>
  <c r="BH223" i="26" s="1"/>
  <c r="BX225" i="26"/>
  <c r="BY225" i="26" s="1"/>
  <c r="AW225" i="26" s="1"/>
  <c r="AX225" i="26" s="1"/>
  <c r="BV227" i="26"/>
  <c r="BW227" i="26" s="1"/>
  <c r="AU227" i="26" s="1"/>
  <c r="AV227" i="26" s="1"/>
  <c r="CD227" i="26"/>
  <c r="CE227" i="26" s="1"/>
  <c r="BC227" i="26" s="1"/>
  <c r="BD227" i="26" s="1"/>
  <c r="CL227" i="26"/>
  <c r="CM227" i="26" s="1"/>
  <c r="BK227" i="26" s="1"/>
  <c r="BL227" i="26" s="1"/>
  <c r="BQ228" i="26"/>
  <c r="AO228" i="26" s="1"/>
  <c r="BT229" i="26"/>
  <c r="BU229" i="26" s="1"/>
  <c r="AS229" i="26" s="1"/>
  <c r="AT229" i="26" s="1"/>
  <c r="CB229" i="26"/>
  <c r="CC229" i="26" s="1"/>
  <c r="BA229" i="26" s="1"/>
  <c r="BB229" i="26" s="1"/>
  <c r="BR231" i="26"/>
  <c r="BS231" i="26" s="1"/>
  <c r="AQ231" i="26" s="1"/>
  <c r="AR231" i="26" s="1"/>
  <c r="BZ231" i="26"/>
  <c r="CA231" i="26" s="1"/>
  <c r="AY231" i="26" s="1"/>
  <c r="AZ231" i="26" s="1"/>
  <c r="CH231" i="26"/>
  <c r="CI231" i="26" s="1"/>
  <c r="BG231" i="26" s="1"/>
  <c r="BH231" i="26" s="1"/>
  <c r="BX233" i="26"/>
  <c r="BY233" i="26" s="1"/>
  <c r="AW233" i="26" s="1"/>
  <c r="AX233" i="26" s="1"/>
  <c r="BV235" i="26"/>
  <c r="BW235" i="26" s="1"/>
  <c r="AU235" i="26" s="1"/>
  <c r="AV235" i="26" s="1"/>
  <c r="CD235" i="26"/>
  <c r="CE235" i="26" s="1"/>
  <c r="BC235" i="26" s="1"/>
  <c r="BD235" i="26" s="1"/>
  <c r="CL235" i="26"/>
  <c r="CM235" i="26" s="1"/>
  <c r="BK235" i="26" s="1"/>
  <c r="BL235" i="26" s="1"/>
  <c r="BQ236" i="26"/>
  <c r="AO236" i="26" s="1"/>
  <c r="BT237" i="26"/>
  <c r="BU237" i="26" s="1"/>
  <c r="AS237" i="26" s="1"/>
  <c r="AT237" i="26" s="1"/>
  <c r="CB237" i="26"/>
  <c r="CC237" i="26" s="1"/>
  <c r="BA237" i="26" s="1"/>
  <c r="BB237" i="26" s="1"/>
  <c r="BR239" i="26"/>
  <c r="BS239" i="26" s="1"/>
  <c r="AQ239" i="26" s="1"/>
  <c r="AR239" i="26" s="1"/>
  <c r="BZ239" i="26"/>
  <c r="CA239" i="26" s="1"/>
  <c r="AY239" i="26" s="1"/>
  <c r="AZ239" i="26" s="1"/>
  <c r="CH239" i="26"/>
  <c r="CI239" i="26" s="1"/>
  <c r="BG239" i="26" s="1"/>
  <c r="BH239" i="26" s="1"/>
  <c r="BV243" i="26"/>
  <c r="BW243" i="26" s="1"/>
  <c r="AU243" i="26" s="1"/>
  <c r="AV243" i="26" s="1"/>
  <c r="CD243" i="26"/>
  <c r="CE243" i="26" s="1"/>
  <c r="BC243" i="26" s="1"/>
  <c r="BD243" i="26" s="1"/>
  <c r="CL243" i="26"/>
  <c r="CM243" i="26" s="1"/>
  <c r="BK243" i="26" s="1"/>
  <c r="BL243" i="26" s="1"/>
  <c r="BQ244" i="26"/>
  <c r="AO244" i="26" s="1"/>
  <c r="BT245" i="26"/>
  <c r="BU245" i="26" s="1"/>
  <c r="AS245" i="26" s="1"/>
  <c r="AT245" i="26" s="1"/>
  <c r="CB245" i="26"/>
  <c r="CC245" i="26" s="1"/>
  <c r="BA245" i="26" s="1"/>
  <c r="BB245" i="26" s="1"/>
  <c r="BR247" i="26"/>
  <c r="BS247" i="26" s="1"/>
  <c r="AQ247" i="26" s="1"/>
  <c r="AR247" i="26" s="1"/>
  <c r="BZ247" i="26"/>
  <c r="CA247" i="26" s="1"/>
  <c r="AY247" i="26" s="1"/>
  <c r="AZ247" i="26" s="1"/>
  <c r="CH247" i="26"/>
  <c r="CI247" i="26" s="1"/>
  <c r="BG247" i="26" s="1"/>
  <c r="BH247" i="26" s="1"/>
  <c r="BV251" i="26"/>
  <c r="BW251" i="26" s="1"/>
  <c r="AU251" i="26" s="1"/>
  <c r="AV251" i="26" s="1"/>
  <c r="CD251" i="26"/>
  <c r="CE251" i="26" s="1"/>
  <c r="BC251" i="26" s="1"/>
  <c r="BD251" i="26" s="1"/>
  <c r="CL251" i="26"/>
  <c r="CM251" i="26" s="1"/>
  <c r="BK251" i="26" s="1"/>
  <c r="BL251" i="26" s="1"/>
  <c r="BQ252" i="26"/>
  <c r="AO252" i="26" s="1"/>
  <c r="BT253" i="26"/>
  <c r="BU253" i="26" s="1"/>
  <c r="AS253" i="26" s="1"/>
  <c r="AT253" i="26" s="1"/>
  <c r="CB253" i="26"/>
  <c r="CC253" i="26" s="1"/>
  <c r="BA253" i="26" s="1"/>
  <c r="BB253" i="26" s="1"/>
  <c r="BR255" i="26"/>
  <c r="BS255" i="26" s="1"/>
  <c r="AQ255" i="26" s="1"/>
  <c r="AR255" i="26" s="1"/>
  <c r="BZ255" i="26"/>
  <c r="CA255" i="26" s="1"/>
  <c r="AY255" i="26" s="1"/>
  <c r="AZ255" i="26" s="1"/>
  <c r="CH255" i="26"/>
  <c r="CI255" i="26" s="1"/>
  <c r="BG255" i="26" s="1"/>
  <c r="BH255" i="26" s="1"/>
  <c r="CD256" i="26"/>
  <c r="CE256" i="26" s="1"/>
  <c r="BC256" i="26" s="1"/>
  <c r="BD256" i="26" s="1"/>
  <c r="BX257" i="26"/>
  <c r="BY257" i="26" s="1"/>
  <c r="AW257" i="26" s="1"/>
  <c r="AX257" i="26" s="1"/>
  <c r="BQ258" i="26"/>
  <c r="AO258" i="26" s="1"/>
  <c r="BZ258" i="26"/>
  <c r="CA258" i="26" s="1"/>
  <c r="AY258" i="26" s="1"/>
  <c r="AZ258" i="26" s="1"/>
  <c r="BR259" i="26"/>
  <c r="BS259" i="26" s="1"/>
  <c r="AQ259" i="26" s="1"/>
  <c r="AR259" i="26" s="1"/>
  <c r="CB259" i="26"/>
  <c r="CC259" i="26" s="1"/>
  <c r="BA259" i="26" s="1"/>
  <c r="BB259" i="26" s="1"/>
  <c r="BX261" i="26"/>
  <c r="BY261" i="26" s="1"/>
  <c r="AW261" i="26" s="1"/>
  <c r="AX261" i="26" s="1"/>
  <c r="BV263" i="26"/>
  <c r="BW263" i="26" s="1"/>
  <c r="AU263" i="26" s="1"/>
  <c r="AV263" i="26" s="1"/>
  <c r="BX264" i="26"/>
  <c r="BY264" i="26" s="1"/>
  <c r="AW264" i="26" s="1"/>
  <c r="AX264" i="26" s="1"/>
  <c r="CL265" i="26"/>
  <c r="CM265" i="26" s="1"/>
  <c r="BK265" i="26" s="1"/>
  <c r="BL265" i="26" s="1"/>
  <c r="BQ267" i="26"/>
  <c r="AO267" i="26" s="1"/>
  <c r="CB267" i="26"/>
  <c r="CC267" i="26" s="1"/>
  <c r="BA267" i="26" s="1"/>
  <c r="BB267" i="26" s="1"/>
  <c r="CL267" i="26"/>
  <c r="CM267" i="26" s="1"/>
  <c r="BK267" i="26" s="1"/>
  <c r="BL267" i="26" s="1"/>
  <c r="CL271" i="26"/>
  <c r="CM271" i="26" s="1"/>
  <c r="BK271" i="26" s="1"/>
  <c r="BL271" i="26" s="1"/>
  <c r="CD271" i="26"/>
  <c r="CE271" i="26" s="1"/>
  <c r="BC271" i="26" s="1"/>
  <c r="BD271" i="26" s="1"/>
  <c r="BV271" i="26"/>
  <c r="BW271" i="26" s="1"/>
  <c r="AU271" i="26" s="1"/>
  <c r="AV271" i="26" s="1"/>
  <c r="CB271" i="26"/>
  <c r="CC271" i="26" s="1"/>
  <c r="BA271" i="26" s="1"/>
  <c r="BB271" i="26" s="1"/>
  <c r="BQ272" i="26"/>
  <c r="AO272" i="26" s="1"/>
  <c r="CL272" i="26"/>
  <c r="CM272" i="26" s="1"/>
  <c r="BK272" i="26" s="1"/>
  <c r="BL272" i="26" s="1"/>
  <c r="CD272" i="26"/>
  <c r="CE272" i="26" s="1"/>
  <c r="BC272" i="26" s="1"/>
  <c r="BD272" i="26" s="1"/>
  <c r="BV272" i="26"/>
  <c r="BW272" i="26" s="1"/>
  <c r="AU272" i="26" s="1"/>
  <c r="AV272" i="26" s="1"/>
  <c r="CH272" i="26"/>
  <c r="CI272" i="26" s="1"/>
  <c r="BG272" i="26" s="1"/>
  <c r="BH272" i="26" s="1"/>
  <c r="BZ272" i="26"/>
  <c r="CA272" i="26" s="1"/>
  <c r="AY272" i="26" s="1"/>
  <c r="AZ272" i="26" s="1"/>
  <c r="BR272" i="26"/>
  <c r="BS272" i="26" s="1"/>
  <c r="AQ272" i="26" s="1"/>
  <c r="AR272" i="26" s="1"/>
  <c r="CH275" i="26"/>
  <c r="CI275" i="26" s="1"/>
  <c r="BG275" i="26" s="1"/>
  <c r="BH275" i="26" s="1"/>
  <c r="BZ275" i="26"/>
  <c r="CA275" i="26" s="1"/>
  <c r="AY275" i="26" s="1"/>
  <c r="AZ275" i="26" s="1"/>
  <c r="BR275" i="26"/>
  <c r="BS275" i="26" s="1"/>
  <c r="AQ275" i="26" s="1"/>
  <c r="AR275" i="26" s="1"/>
  <c r="CH276" i="26"/>
  <c r="CI276" i="26" s="1"/>
  <c r="BG276" i="26" s="1"/>
  <c r="BH276" i="26" s="1"/>
  <c r="BZ276" i="26"/>
  <c r="CA276" i="26" s="1"/>
  <c r="AY276" i="26" s="1"/>
  <c r="AZ276" i="26" s="1"/>
  <c r="BR276" i="26"/>
  <c r="BS276" i="26" s="1"/>
  <c r="AQ276" i="26" s="1"/>
  <c r="AR276" i="26" s="1"/>
  <c r="CL276" i="26"/>
  <c r="CM276" i="26" s="1"/>
  <c r="BK276" i="26" s="1"/>
  <c r="BL276" i="26" s="1"/>
  <c r="CD276" i="26"/>
  <c r="CE276" i="26" s="1"/>
  <c r="BC276" i="26" s="1"/>
  <c r="BD276" i="26" s="1"/>
  <c r="BV276" i="26"/>
  <c r="BW276" i="26" s="1"/>
  <c r="AU276" i="26" s="1"/>
  <c r="AV276" i="26" s="1"/>
  <c r="BQ276" i="26"/>
  <c r="AO276" i="26" s="1"/>
  <c r="BT292" i="26"/>
  <c r="BU292" i="26" s="1"/>
  <c r="AS292" i="26" s="1"/>
  <c r="AT292" i="26" s="1"/>
  <c r="BV293" i="26"/>
  <c r="BW293" i="26" s="1"/>
  <c r="AU293" i="26" s="1"/>
  <c r="AV293" i="26" s="1"/>
  <c r="BZ295" i="26"/>
  <c r="CA295" i="26" s="1"/>
  <c r="AY295" i="26" s="1"/>
  <c r="AZ295" i="26" s="1"/>
  <c r="BQ296" i="26"/>
  <c r="AO296" i="26" s="1"/>
  <c r="CL296" i="26"/>
  <c r="CM296" i="26" s="1"/>
  <c r="BK296" i="26" s="1"/>
  <c r="BL296" i="26" s="1"/>
  <c r="CD296" i="26"/>
  <c r="CE296" i="26" s="1"/>
  <c r="BC296" i="26" s="1"/>
  <c r="BD296" i="26" s="1"/>
  <c r="BV296" i="26"/>
  <c r="BW296" i="26" s="1"/>
  <c r="AU296" i="26" s="1"/>
  <c r="AV296" i="26" s="1"/>
  <c r="CH296" i="26"/>
  <c r="CI296" i="26" s="1"/>
  <c r="BG296" i="26" s="1"/>
  <c r="BH296" i="26" s="1"/>
  <c r="BZ296" i="26"/>
  <c r="CA296" i="26" s="1"/>
  <c r="AY296" i="26" s="1"/>
  <c r="AZ296" i="26" s="1"/>
  <c r="BR296" i="26"/>
  <c r="BS296" i="26" s="1"/>
  <c r="AQ296" i="26" s="1"/>
  <c r="AR296" i="26" s="1"/>
  <c r="BX296" i="26"/>
  <c r="BY296" i="26" s="1"/>
  <c r="AW296" i="26" s="1"/>
  <c r="AX296" i="26" s="1"/>
  <c r="CF301" i="26"/>
  <c r="CG301" i="26" s="1"/>
  <c r="BE301" i="26" s="1"/>
  <c r="BF301" i="26" s="1"/>
  <c r="BX301" i="26"/>
  <c r="BY301" i="26" s="1"/>
  <c r="AW301" i="26" s="1"/>
  <c r="AX301" i="26" s="1"/>
  <c r="CH301" i="26"/>
  <c r="CI301" i="26" s="1"/>
  <c r="BG301" i="26" s="1"/>
  <c r="BH301" i="26" s="1"/>
  <c r="BZ301" i="26"/>
  <c r="CA301" i="26" s="1"/>
  <c r="AY301" i="26" s="1"/>
  <c r="AZ301" i="26" s="1"/>
  <c r="BR301" i="26"/>
  <c r="BS301" i="26" s="1"/>
  <c r="AQ301" i="26" s="1"/>
  <c r="AR301" i="26" s="1"/>
  <c r="BQ301" i="26"/>
  <c r="AO301" i="26" s="1"/>
  <c r="CL301" i="26"/>
  <c r="CM301" i="26" s="1"/>
  <c r="BK301" i="26" s="1"/>
  <c r="BL301" i="26" s="1"/>
  <c r="BT226" i="26"/>
  <c r="BU226" i="26" s="1"/>
  <c r="AS226" i="26" s="1"/>
  <c r="AT226" i="26" s="1"/>
  <c r="CB226" i="26"/>
  <c r="CC226" i="26" s="1"/>
  <c r="BA226" i="26" s="1"/>
  <c r="BB226" i="26" s="1"/>
  <c r="CJ226" i="26"/>
  <c r="CK226" i="26" s="1"/>
  <c r="BI226" i="26" s="1"/>
  <c r="BJ226" i="26" s="1"/>
  <c r="BT234" i="26"/>
  <c r="BU234" i="26" s="1"/>
  <c r="AS234" i="26" s="1"/>
  <c r="AT234" i="26" s="1"/>
  <c r="CB234" i="26"/>
  <c r="CC234" i="26" s="1"/>
  <c r="BA234" i="26" s="1"/>
  <c r="BB234" i="26" s="1"/>
  <c r="CJ234" i="26"/>
  <c r="CK234" i="26" s="1"/>
  <c r="BI234" i="26" s="1"/>
  <c r="BJ234" i="26" s="1"/>
  <c r="BT242" i="26"/>
  <c r="BU242" i="26" s="1"/>
  <c r="AS242" i="26" s="1"/>
  <c r="AT242" i="26" s="1"/>
  <c r="CB242" i="26"/>
  <c r="CC242" i="26" s="1"/>
  <c r="BA242" i="26" s="1"/>
  <c r="BB242" i="26" s="1"/>
  <c r="CJ242" i="26"/>
  <c r="CK242" i="26" s="1"/>
  <c r="BI242" i="26" s="1"/>
  <c r="BJ242" i="26" s="1"/>
  <c r="BT250" i="26"/>
  <c r="BU250" i="26" s="1"/>
  <c r="AS250" i="26" s="1"/>
  <c r="AT250" i="26" s="1"/>
  <c r="CB250" i="26"/>
  <c r="CC250" i="26" s="1"/>
  <c r="BA250" i="26" s="1"/>
  <c r="BB250" i="26" s="1"/>
  <c r="CJ250" i="26"/>
  <c r="CK250" i="26" s="1"/>
  <c r="BI250" i="26" s="1"/>
  <c r="BJ250" i="26" s="1"/>
  <c r="CF269" i="26"/>
  <c r="CG269" i="26" s="1"/>
  <c r="BE269" i="26" s="1"/>
  <c r="BF269" i="26" s="1"/>
  <c r="BX269" i="26"/>
  <c r="BY269" i="26" s="1"/>
  <c r="AW269" i="26" s="1"/>
  <c r="AX269" i="26" s="1"/>
  <c r="BQ269" i="26"/>
  <c r="AO269" i="26" s="1"/>
  <c r="CJ269" i="26"/>
  <c r="CK269" i="26" s="1"/>
  <c r="BI269" i="26" s="1"/>
  <c r="BJ269" i="26" s="1"/>
  <c r="CF285" i="26"/>
  <c r="CG285" i="26" s="1"/>
  <c r="BE285" i="26" s="1"/>
  <c r="BF285" i="26" s="1"/>
  <c r="BX285" i="26"/>
  <c r="BY285" i="26" s="1"/>
  <c r="AW285" i="26" s="1"/>
  <c r="AX285" i="26" s="1"/>
  <c r="BQ285" i="26"/>
  <c r="AO285" i="26" s="1"/>
  <c r="BR285" i="26"/>
  <c r="BS285" i="26" s="1"/>
  <c r="AQ285" i="26" s="1"/>
  <c r="AR285" i="26" s="1"/>
  <c r="CD285" i="26"/>
  <c r="CE285" i="26" s="1"/>
  <c r="BC285" i="26" s="1"/>
  <c r="BD285" i="26" s="1"/>
  <c r="BT183" i="26"/>
  <c r="BU183" i="26" s="1"/>
  <c r="AS183" i="26" s="1"/>
  <c r="AT183" i="26" s="1"/>
  <c r="CB183" i="26"/>
  <c r="CC183" i="26" s="1"/>
  <c r="BA183" i="26" s="1"/>
  <c r="BB183" i="26" s="1"/>
  <c r="BX187" i="26"/>
  <c r="BY187" i="26" s="1"/>
  <c r="AW187" i="26" s="1"/>
  <c r="AX187" i="26" s="1"/>
  <c r="CF187" i="26"/>
  <c r="CG187" i="26" s="1"/>
  <c r="BE187" i="26" s="1"/>
  <c r="BF187" i="26" s="1"/>
  <c r="BT191" i="26"/>
  <c r="BU191" i="26" s="1"/>
  <c r="AS191" i="26" s="1"/>
  <c r="AT191" i="26" s="1"/>
  <c r="CB191" i="26"/>
  <c r="CC191" i="26" s="1"/>
  <c r="BA191" i="26" s="1"/>
  <c r="BB191" i="26" s="1"/>
  <c r="BX195" i="26"/>
  <c r="BY195" i="26" s="1"/>
  <c r="AW195" i="26" s="1"/>
  <c r="AX195" i="26" s="1"/>
  <c r="CF195" i="26"/>
  <c r="CG195" i="26" s="1"/>
  <c r="BE195" i="26" s="1"/>
  <c r="BF195" i="26" s="1"/>
  <c r="BT199" i="26"/>
  <c r="BU199" i="26" s="1"/>
  <c r="AS199" i="26" s="1"/>
  <c r="AT199" i="26" s="1"/>
  <c r="CB199" i="26"/>
  <c r="CC199" i="26" s="1"/>
  <c r="BA199" i="26" s="1"/>
  <c r="BB199" i="26" s="1"/>
  <c r="BX203" i="26"/>
  <c r="BY203" i="26" s="1"/>
  <c r="AW203" i="26" s="1"/>
  <c r="AX203" i="26" s="1"/>
  <c r="CF203" i="26"/>
  <c r="CG203" i="26" s="1"/>
  <c r="BE203" i="26" s="1"/>
  <c r="BF203" i="26" s="1"/>
  <c r="BT207" i="26"/>
  <c r="BU207" i="26" s="1"/>
  <c r="AS207" i="26" s="1"/>
  <c r="AT207" i="26" s="1"/>
  <c r="CB207" i="26"/>
  <c r="CC207" i="26" s="1"/>
  <c r="BA207" i="26" s="1"/>
  <c r="BB207" i="26" s="1"/>
  <c r="BX211" i="26"/>
  <c r="BY211" i="26" s="1"/>
  <c r="AW211" i="26" s="1"/>
  <c r="AX211" i="26" s="1"/>
  <c r="BQ214" i="26"/>
  <c r="AO214" i="26" s="1"/>
  <c r="BT215" i="26"/>
  <c r="BU215" i="26" s="1"/>
  <c r="AS215" i="26" s="1"/>
  <c r="AT215" i="26" s="1"/>
  <c r="CB215" i="26"/>
  <c r="CC215" i="26" s="1"/>
  <c r="BA215" i="26" s="1"/>
  <c r="BB215" i="26" s="1"/>
  <c r="BX219" i="26"/>
  <c r="BY219" i="26" s="1"/>
  <c r="AW219" i="26" s="1"/>
  <c r="AX219" i="26" s="1"/>
  <c r="BQ222" i="26"/>
  <c r="AO222" i="26" s="1"/>
  <c r="BT223" i="26"/>
  <c r="BU223" i="26" s="1"/>
  <c r="AS223" i="26" s="1"/>
  <c r="AT223" i="26" s="1"/>
  <c r="CB223" i="26"/>
  <c r="CC223" i="26" s="1"/>
  <c r="BA223" i="26" s="1"/>
  <c r="BB223" i="26" s="1"/>
  <c r="BX227" i="26"/>
  <c r="BY227" i="26" s="1"/>
  <c r="AW227" i="26" s="1"/>
  <c r="AX227" i="26" s="1"/>
  <c r="BQ230" i="26"/>
  <c r="AO230" i="26" s="1"/>
  <c r="BT231" i="26"/>
  <c r="BU231" i="26" s="1"/>
  <c r="AS231" i="26" s="1"/>
  <c r="AT231" i="26" s="1"/>
  <c r="CB231" i="26"/>
  <c r="CC231" i="26" s="1"/>
  <c r="BA231" i="26" s="1"/>
  <c r="BB231" i="26" s="1"/>
  <c r="BX235" i="26"/>
  <c r="BY235" i="26" s="1"/>
  <c r="AW235" i="26" s="1"/>
  <c r="AX235" i="26" s="1"/>
  <c r="BQ238" i="26"/>
  <c r="AO238" i="26" s="1"/>
  <c r="BT239" i="26"/>
  <c r="BU239" i="26" s="1"/>
  <c r="AS239" i="26" s="1"/>
  <c r="AT239" i="26" s="1"/>
  <c r="CB239" i="26"/>
  <c r="CC239" i="26" s="1"/>
  <c r="BA239" i="26" s="1"/>
  <c r="BB239" i="26" s="1"/>
  <c r="BX243" i="26"/>
  <c r="BY243" i="26" s="1"/>
  <c r="AW243" i="26" s="1"/>
  <c r="AX243" i="26" s="1"/>
  <c r="BQ246" i="26"/>
  <c r="AO246" i="26" s="1"/>
  <c r="BT247" i="26"/>
  <c r="BU247" i="26" s="1"/>
  <c r="AS247" i="26" s="1"/>
  <c r="AT247" i="26" s="1"/>
  <c r="CB247" i="26"/>
  <c r="CC247" i="26" s="1"/>
  <c r="BA247" i="26" s="1"/>
  <c r="BB247" i="26" s="1"/>
  <c r="BX251" i="26"/>
  <c r="BY251" i="26" s="1"/>
  <c r="AW251" i="26" s="1"/>
  <c r="AX251" i="26" s="1"/>
  <c r="BQ254" i="26"/>
  <c r="AO254" i="26" s="1"/>
  <c r="BT255" i="26"/>
  <c r="BU255" i="26" s="1"/>
  <c r="AS255" i="26" s="1"/>
  <c r="AT255" i="26" s="1"/>
  <c r="CB255" i="26"/>
  <c r="CC255" i="26" s="1"/>
  <c r="BA255" i="26" s="1"/>
  <c r="BB255" i="26" s="1"/>
  <c r="CF256" i="26"/>
  <c r="CG256" i="26" s="1"/>
  <c r="BE256" i="26" s="1"/>
  <c r="BF256" i="26" s="1"/>
  <c r="BQ257" i="26"/>
  <c r="AO257" i="26" s="1"/>
  <c r="CB258" i="26"/>
  <c r="CC258" i="26" s="1"/>
  <c r="BA258" i="26" s="1"/>
  <c r="BB258" i="26" s="1"/>
  <c r="CL261" i="26"/>
  <c r="CM261" i="26" s="1"/>
  <c r="BK261" i="26" s="1"/>
  <c r="BL261" i="26" s="1"/>
  <c r="CJ263" i="26"/>
  <c r="CK263" i="26" s="1"/>
  <c r="BI263" i="26" s="1"/>
  <c r="BJ263" i="26" s="1"/>
  <c r="CD265" i="26"/>
  <c r="CE265" i="26" s="1"/>
  <c r="BC265" i="26" s="1"/>
  <c r="BD265" i="26" s="1"/>
  <c r="BT267" i="26"/>
  <c r="BU267" i="26" s="1"/>
  <c r="AS267" i="26" s="1"/>
  <c r="AT267" i="26" s="1"/>
  <c r="CD267" i="26"/>
  <c r="CE267" i="26" s="1"/>
  <c r="BC267" i="26" s="1"/>
  <c r="BD267" i="26" s="1"/>
  <c r="CH268" i="26"/>
  <c r="CI268" i="26" s="1"/>
  <c r="BG268" i="26" s="1"/>
  <c r="BH268" i="26" s="1"/>
  <c r="BZ268" i="26"/>
  <c r="CA268" i="26" s="1"/>
  <c r="AY268" i="26" s="1"/>
  <c r="AZ268" i="26" s="1"/>
  <c r="BR268" i="26"/>
  <c r="BS268" i="26" s="1"/>
  <c r="AQ268" i="26" s="1"/>
  <c r="AR268" i="26" s="1"/>
  <c r="CL268" i="26"/>
  <c r="CM268" i="26" s="1"/>
  <c r="BK268" i="26" s="1"/>
  <c r="BL268" i="26" s="1"/>
  <c r="CD268" i="26"/>
  <c r="CE268" i="26" s="1"/>
  <c r="BC268" i="26" s="1"/>
  <c r="BD268" i="26" s="1"/>
  <c r="BV268" i="26"/>
  <c r="BW268" i="26" s="1"/>
  <c r="AU268" i="26" s="1"/>
  <c r="AV268" i="26" s="1"/>
  <c r="CF268" i="26"/>
  <c r="CG268" i="26" s="1"/>
  <c r="BE268" i="26" s="1"/>
  <c r="BF268" i="26" s="1"/>
  <c r="BZ269" i="26"/>
  <c r="CA269" i="26" s="1"/>
  <c r="AY269" i="26" s="1"/>
  <c r="AZ269" i="26" s="1"/>
  <c r="CL269" i="26"/>
  <c r="CM269" i="26" s="1"/>
  <c r="BK269" i="26" s="1"/>
  <c r="BL269" i="26" s="1"/>
  <c r="BV277" i="26"/>
  <c r="BW277" i="26" s="1"/>
  <c r="AU277" i="26" s="1"/>
  <c r="AV277" i="26" s="1"/>
  <c r="CL279" i="26"/>
  <c r="CM279" i="26" s="1"/>
  <c r="BK279" i="26" s="1"/>
  <c r="BL279" i="26" s="1"/>
  <c r="CD279" i="26"/>
  <c r="CE279" i="26" s="1"/>
  <c r="BC279" i="26" s="1"/>
  <c r="BD279" i="26" s="1"/>
  <c r="BV279" i="26"/>
  <c r="BW279" i="26" s="1"/>
  <c r="AU279" i="26" s="1"/>
  <c r="AV279" i="26" s="1"/>
  <c r="CB279" i="26"/>
  <c r="CC279" i="26" s="1"/>
  <c r="BA279" i="26" s="1"/>
  <c r="BB279" i="26" s="1"/>
  <c r="BQ280" i="26"/>
  <c r="AO280" i="26" s="1"/>
  <c r="CL280" i="26"/>
  <c r="CM280" i="26" s="1"/>
  <c r="BK280" i="26" s="1"/>
  <c r="BL280" i="26" s="1"/>
  <c r="CD280" i="26"/>
  <c r="CE280" i="26" s="1"/>
  <c r="BC280" i="26" s="1"/>
  <c r="BD280" i="26" s="1"/>
  <c r="BV280" i="26"/>
  <c r="BW280" i="26" s="1"/>
  <c r="AU280" i="26" s="1"/>
  <c r="AV280" i="26" s="1"/>
  <c r="CH280" i="26"/>
  <c r="CI280" i="26" s="1"/>
  <c r="BG280" i="26" s="1"/>
  <c r="BH280" i="26" s="1"/>
  <c r="BZ280" i="26"/>
  <c r="CA280" i="26" s="1"/>
  <c r="AY280" i="26" s="1"/>
  <c r="AZ280" i="26" s="1"/>
  <c r="BR280" i="26"/>
  <c r="BS280" i="26" s="1"/>
  <c r="AQ280" i="26" s="1"/>
  <c r="AR280" i="26" s="1"/>
  <c r="CH283" i="26"/>
  <c r="CI283" i="26" s="1"/>
  <c r="BG283" i="26" s="1"/>
  <c r="BH283" i="26" s="1"/>
  <c r="BZ283" i="26"/>
  <c r="CA283" i="26" s="1"/>
  <c r="AY283" i="26" s="1"/>
  <c r="AZ283" i="26" s="1"/>
  <c r="BR283" i="26"/>
  <c r="BS283" i="26" s="1"/>
  <c r="AQ283" i="26" s="1"/>
  <c r="AR283" i="26" s="1"/>
  <c r="CH284" i="26"/>
  <c r="CI284" i="26" s="1"/>
  <c r="BG284" i="26" s="1"/>
  <c r="BH284" i="26" s="1"/>
  <c r="BZ284" i="26"/>
  <c r="CA284" i="26" s="1"/>
  <c r="AY284" i="26" s="1"/>
  <c r="AZ284" i="26" s="1"/>
  <c r="BR284" i="26"/>
  <c r="BS284" i="26" s="1"/>
  <c r="AQ284" i="26" s="1"/>
  <c r="AR284" i="26" s="1"/>
  <c r="CL284" i="26"/>
  <c r="CM284" i="26" s="1"/>
  <c r="BK284" i="26" s="1"/>
  <c r="BL284" i="26" s="1"/>
  <c r="CD284" i="26"/>
  <c r="CE284" i="26" s="1"/>
  <c r="BC284" i="26" s="1"/>
  <c r="BD284" i="26" s="1"/>
  <c r="BV284" i="26"/>
  <c r="BW284" i="26" s="1"/>
  <c r="AU284" i="26" s="1"/>
  <c r="AV284" i="26" s="1"/>
  <c r="BQ284" i="26"/>
  <c r="AO284" i="26" s="1"/>
  <c r="BQ288" i="26"/>
  <c r="AO288" i="26" s="1"/>
  <c r="CL288" i="26"/>
  <c r="CM288" i="26" s="1"/>
  <c r="BK288" i="26" s="1"/>
  <c r="BL288" i="26" s="1"/>
  <c r="CD288" i="26"/>
  <c r="CE288" i="26" s="1"/>
  <c r="BC288" i="26" s="1"/>
  <c r="BD288" i="26" s="1"/>
  <c r="BV288" i="26"/>
  <c r="BW288" i="26" s="1"/>
  <c r="AU288" i="26" s="1"/>
  <c r="AV288" i="26" s="1"/>
  <c r="CH288" i="26"/>
  <c r="CI288" i="26" s="1"/>
  <c r="BG288" i="26" s="1"/>
  <c r="BH288" i="26" s="1"/>
  <c r="BZ288" i="26"/>
  <c r="CA288" i="26" s="1"/>
  <c r="AY288" i="26" s="1"/>
  <c r="AZ288" i="26" s="1"/>
  <c r="BR288" i="26"/>
  <c r="BS288" i="26" s="1"/>
  <c r="AQ288" i="26" s="1"/>
  <c r="AR288" i="26" s="1"/>
  <c r="BX288" i="26"/>
  <c r="BY288" i="26" s="1"/>
  <c r="AW288" i="26" s="1"/>
  <c r="AX288" i="26" s="1"/>
  <c r="CH292" i="26"/>
  <c r="CI292" i="26" s="1"/>
  <c r="BG292" i="26" s="1"/>
  <c r="BH292" i="26" s="1"/>
  <c r="BZ292" i="26"/>
  <c r="CA292" i="26" s="1"/>
  <c r="AY292" i="26" s="1"/>
  <c r="AZ292" i="26" s="1"/>
  <c r="BR292" i="26"/>
  <c r="BS292" i="26" s="1"/>
  <c r="AQ292" i="26" s="1"/>
  <c r="AR292" i="26" s="1"/>
  <c r="CL292" i="26"/>
  <c r="CM292" i="26" s="1"/>
  <c r="BK292" i="26" s="1"/>
  <c r="BL292" i="26" s="1"/>
  <c r="CD292" i="26"/>
  <c r="CE292" i="26" s="1"/>
  <c r="BC292" i="26" s="1"/>
  <c r="BD292" i="26" s="1"/>
  <c r="BV292" i="26"/>
  <c r="BW292" i="26" s="1"/>
  <c r="AU292" i="26" s="1"/>
  <c r="AV292" i="26" s="1"/>
  <c r="CF293" i="26"/>
  <c r="CG293" i="26" s="1"/>
  <c r="BE293" i="26" s="1"/>
  <c r="BF293" i="26" s="1"/>
  <c r="BX293" i="26"/>
  <c r="BY293" i="26" s="1"/>
  <c r="AW293" i="26" s="1"/>
  <c r="AX293" i="26" s="1"/>
  <c r="CH293" i="26"/>
  <c r="CI293" i="26" s="1"/>
  <c r="BG293" i="26" s="1"/>
  <c r="BH293" i="26" s="1"/>
  <c r="BZ293" i="26"/>
  <c r="CA293" i="26" s="1"/>
  <c r="AY293" i="26" s="1"/>
  <c r="AZ293" i="26" s="1"/>
  <c r="BR293" i="26"/>
  <c r="BS293" i="26" s="1"/>
  <c r="AQ293" i="26" s="1"/>
  <c r="AR293" i="26" s="1"/>
  <c r="BQ293" i="26"/>
  <c r="AO293" i="26" s="1"/>
  <c r="AP298" i="26"/>
  <c r="BT180" i="26"/>
  <c r="BU180" i="26" s="1"/>
  <c r="AS180" i="26" s="1"/>
  <c r="AT180" i="26" s="1"/>
  <c r="CB180" i="26"/>
  <c r="CC180" i="26" s="1"/>
  <c r="BA180" i="26" s="1"/>
  <c r="BB180" i="26" s="1"/>
  <c r="BT188" i="26"/>
  <c r="BU188" i="26" s="1"/>
  <c r="AS188" i="26" s="1"/>
  <c r="AT188" i="26" s="1"/>
  <c r="CB188" i="26"/>
  <c r="CC188" i="26" s="1"/>
  <c r="BA188" i="26" s="1"/>
  <c r="BB188" i="26" s="1"/>
  <c r="BT196" i="26"/>
  <c r="BU196" i="26" s="1"/>
  <c r="AS196" i="26" s="1"/>
  <c r="AT196" i="26" s="1"/>
  <c r="CB196" i="26"/>
  <c r="CC196" i="26" s="1"/>
  <c r="BA196" i="26" s="1"/>
  <c r="BB196" i="26" s="1"/>
  <c r="BX200" i="26"/>
  <c r="BY200" i="26" s="1"/>
  <c r="AW200" i="26" s="1"/>
  <c r="AX200" i="26" s="1"/>
  <c r="BT204" i="26"/>
  <c r="BU204" i="26" s="1"/>
  <c r="AS204" i="26" s="1"/>
  <c r="AT204" i="26" s="1"/>
  <c r="CB204" i="26"/>
  <c r="CC204" i="26" s="1"/>
  <c r="BA204" i="26" s="1"/>
  <c r="BB204" i="26" s="1"/>
  <c r="BX208" i="26"/>
  <c r="BY208" i="26" s="1"/>
  <c r="AW208" i="26" s="1"/>
  <c r="AX208" i="26" s="1"/>
  <c r="BT212" i="26"/>
  <c r="BU212" i="26" s="1"/>
  <c r="AS212" i="26" s="1"/>
  <c r="AT212" i="26" s="1"/>
  <c r="CB212" i="26"/>
  <c r="CC212" i="26" s="1"/>
  <c r="BA212" i="26" s="1"/>
  <c r="BB212" i="26" s="1"/>
  <c r="BR214" i="26"/>
  <c r="BS214" i="26" s="1"/>
  <c r="AQ214" i="26" s="1"/>
  <c r="AR214" i="26" s="1"/>
  <c r="BZ214" i="26"/>
  <c r="CA214" i="26" s="1"/>
  <c r="AY214" i="26" s="1"/>
  <c r="AZ214" i="26" s="1"/>
  <c r="BX216" i="26"/>
  <c r="BY216" i="26" s="1"/>
  <c r="AW216" i="26" s="1"/>
  <c r="AX216" i="26" s="1"/>
  <c r="BT220" i="26"/>
  <c r="BU220" i="26" s="1"/>
  <c r="AS220" i="26" s="1"/>
  <c r="AT220" i="26" s="1"/>
  <c r="CB220" i="26"/>
  <c r="CC220" i="26" s="1"/>
  <c r="BA220" i="26" s="1"/>
  <c r="BB220" i="26" s="1"/>
  <c r="BR222" i="26"/>
  <c r="BS222" i="26" s="1"/>
  <c r="AQ222" i="26" s="1"/>
  <c r="AR222" i="26" s="1"/>
  <c r="BZ222" i="26"/>
  <c r="CA222" i="26" s="1"/>
  <c r="AY222" i="26" s="1"/>
  <c r="AZ222" i="26" s="1"/>
  <c r="BX224" i="26"/>
  <c r="BY224" i="26" s="1"/>
  <c r="AW224" i="26" s="1"/>
  <c r="AX224" i="26" s="1"/>
  <c r="BV226" i="26"/>
  <c r="BW226" i="26" s="1"/>
  <c r="AU226" i="26" s="1"/>
  <c r="AV226" i="26" s="1"/>
  <c r="CD226" i="26"/>
  <c r="CE226" i="26" s="1"/>
  <c r="BC226" i="26" s="1"/>
  <c r="BD226" i="26" s="1"/>
  <c r="BT228" i="26"/>
  <c r="BU228" i="26" s="1"/>
  <c r="AS228" i="26" s="1"/>
  <c r="AT228" i="26" s="1"/>
  <c r="CB228" i="26"/>
  <c r="CC228" i="26" s="1"/>
  <c r="BA228" i="26" s="1"/>
  <c r="BB228" i="26" s="1"/>
  <c r="BR230" i="26"/>
  <c r="BS230" i="26" s="1"/>
  <c r="AQ230" i="26" s="1"/>
  <c r="AR230" i="26" s="1"/>
  <c r="BZ230" i="26"/>
  <c r="CA230" i="26" s="1"/>
  <c r="AY230" i="26" s="1"/>
  <c r="AZ230" i="26" s="1"/>
  <c r="BX232" i="26"/>
  <c r="BY232" i="26" s="1"/>
  <c r="AW232" i="26" s="1"/>
  <c r="AX232" i="26" s="1"/>
  <c r="BV234" i="26"/>
  <c r="BW234" i="26" s="1"/>
  <c r="AU234" i="26" s="1"/>
  <c r="AV234" i="26" s="1"/>
  <c r="CD234" i="26"/>
  <c r="CE234" i="26" s="1"/>
  <c r="BC234" i="26" s="1"/>
  <c r="BD234" i="26" s="1"/>
  <c r="BT236" i="26"/>
  <c r="BU236" i="26" s="1"/>
  <c r="AS236" i="26" s="1"/>
  <c r="AT236" i="26" s="1"/>
  <c r="CB236" i="26"/>
  <c r="CC236" i="26" s="1"/>
  <c r="BA236" i="26" s="1"/>
  <c r="BB236" i="26" s="1"/>
  <c r="BR238" i="26"/>
  <c r="BS238" i="26" s="1"/>
  <c r="AQ238" i="26" s="1"/>
  <c r="AR238" i="26" s="1"/>
  <c r="BZ238" i="26"/>
  <c r="CA238" i="26" s="1"/>
  <c r="AY238" i="26" s="1"/>
  <c r="AZ238" i="26" s="1"/>
  <c r="BX240" i="26"/>
  <c r="BY240" i="26" s="1"/>
  <c r="AW240" i="26" s="1"/>
  <c r="AX240" i="26" s="1"/>
  <c r="BV242" i="26"/>
  <c r="BW242" i="26" s="1"/>
  <c r="AU242" i="26" s="1"/>
  <c r="AV242" i="26" s="1"/>
  <c r="CD242" i="26"/>
  <c r="CE242" i="26" s="1"/>
  <c r="BC242" i="26" s="1"/>
  <c r="BD242" i="26" s="1"/>
  <c r="BT244" i="26"/>
  <c r="BU244" i="26" s="1"/>
  <c r="AS244" i="26" s="1"/>
  <c r="AT244" i="26" s="1"/>
  <c r="CB244" i="26"/>
  <c r="CC244" i="26" s="1"/>
  <c r="BA244" i="26" s="1"/>
  <c r="BB244" i="26" s="1"/>
  <c r="BR246" i="26"/>
  <c r="BS246" i="26" s="1"/>
  <c r="AQ246" i="26" s="1"/>
  <c r="AR246" i="26" s="1"/>
  <c r="BZ246" i="26"/>
  <c r="CA246" i="26" s="1"/>
  <c r="AY246" i="26" s="1"/>
  <c r="AZ246" i="26" s="1"/>
  <c r="BX248" i="26"/>
  <c r="BY248" i="26" s="1"/>
  <c r="AW248" i="26" s="1"/>
  <c r="AX248" i="26" s="1"/>
  <c r="BV250" i="26"/>
  <c r="BW250" i="26" s="1"/>
  <c r="AU250" i="26" s="1"/>
  <c r="AV250" i="26" s="1"/>
  <c r="CD250" i="26"/>
  <c r="CE250" i="26" s="1"/>
  <c r="BC250" i="26" s="1"/>
  <c r="BD250" i="26" s="1"/>
  <c r="BT252" i="26"/>
  <c r="BU252" i="26" s="1"/>
  <c r="AS252" i="26" s="1"/>
  <c r="AT252" i="26" s="1"/>
  <c r="CB252" i="26"/>
  <c r="CC252" i="26" s="1"/>
  <c r="BA252" i="26" s="1"/>
  <c r="BB252" i="26" s="1"/>
  <c r="BR254" i="26"/>
  <c r="BS254" i="26" s="1"/>
  <c r="AQ254" i="26" s="1"/>
  <c r="AR254" i="26" s="1"/>
  <c r="BZ254" i="26"/>
  <c r="CA254" i="26" s="1"/>
  <c r="AY254" i="26" s="1"/>
  <c r="AZ254" i="26" s="1"/>
  <c r="BX256" i="26"/>
  <c r="BY256" i="26" s="1"/>
  <c r="AW256" i="26" s="1"/>
  <c r="AX256" i="26" s="1"/>
  <c r="BT258" i="26"/>
  <c r="BU258" i="26" s="1"/>
  <c r="AS258" i="26" s="1"/>
  <c r="AT258" i="26" s="1"/>
  <c r="CL258" i="26"/>
  <c r="CM258" i="26" s="1"/>
  <c r="BK258" i="26" s="1"/>
  <c r="BL258" i="26" s="1"/>
  <c r="BR261" i="26"/>
  <c r="BS261" i="26" s="1"/>
  <c r="AQ261" i="26" s="1"/>
  <c r="AR261" i="26" s="1"/>
  <c r="CB261" i="26"/>
  <c r="CC261" i="26" s="1"/>
  <c r="BA261" i="26" s="1"/>
  <c r="BB261" i="26" s="1"/>
  <c r="BT265" i="26"/>
  <c r="BU265" i="26" s="1"/>
  <c r="AS265" i="26" s="1"/>
  <c r="AT265" i="26" s="1"/>
  <c r="CJ277" i="26"/>
  <c r="CK277" i="26" s="1"/>
  <c r="BI277" i="26" s="1"/>
  <c r="BJ277" i="26" s="1"/>
  <c r="BT285" i="26"/>
  <c r="BU285" i="26" s="1"/>
  <c r="AS285" i="26" s="1"/>
  <c r="AT285" i="26" s="1"/>
  <c r="CH285" i="26"/>
  <c r="CI285" i="26" s="1"/>
  <c r="BG285" i="26" s="1"/>
  <c r="BH285" i="26" s="1"/>
  <c r="BT262" i="26"/>
  <c r="BU262" i="26" s="1"/>
  <c r="AS262" i="26" s="1"/>
  <c r="AT262" i="26" s="1"/>
  <c r="CB262" i="26"/>
  <c r="CC262" i="26" s="1"/>
  <c r="BA262" i="26" s="1"/>
  <c r="BB262" i="26" s="1"/>
  <c r="BX266" i="26"/>
  <c r="BY266" i="26" s="1"/>
  <c r="AW266" i="26" s="1"/>
  <c r="AX266" i="26" s="1"/>
  <c r="CF266" i="26"/>
  <c r="CG266" i="26" s="1"/>
  <c r="BE266" i="26" s="1"/>
  <c r="BF266" i="26" s="1"/>
  <c r="BT270" i="26"/>
  <c r="BU270" i="26" s="1"/>
  <c r="AS270" i="26" s="1"/>
  <c r="AT270" i="26" s="1"/>
  <c r="CB270" i="26"/>
  <c r="CC270" i="26" s="1"/>
  <c r="BA270" i="26" s="1"/>
  <c r="BB270" i="26" s="1"/>
  <c r="BX274" i="26"/>
  <c r="BY274" i="26" s="1"/>
  <c r="AW274" i="26" s="1"/>
  <c r="AX274" i="26" s="1"/>
  <c r="CF274" i="26"/>
  <c r="CG274" i="26" s="1"/>
  <c r="BE274" i="26" s="1"/>
  <c r="BF274" i="26" s="1"/>
  <c r="BT278" i="26"/>
  <c r="BU278" i="26" s="1"/>
  <c r="AS278" i="26" s="1"/>
  <c r="AT278" i="26" s="1"/>
  <c r="CB278" i="26"/>
  <c r="CC278" i="26" s="1"/>
  <c r="BA278" i="26" s="1"/>
  <c r="BB278" i="26" s="1"/>
  <c r="BX282" i="26"/>
  <c r="BY282" i="26" s="1"/>
  <c r="AW282" i="26" s="1"/>
  <c r="AX282" i="26" s="1"/>
  <c r="CF282" i="26"/>
  <c r="CG282" i="26" s="1"/>
  <c r="BE282" i="26" s="1"/>
  <c r="BF282" i="26" s="1"/>
  <c r="BT286" i="26"/>
  <c r="BU286" i="26" s="1"/>
  <c r="AS286" i="26" s="1"/>
  <c r="AT286" i="26" s="1"/>
  <c r="CB286" i="26"/>
  <c r="CC286" i="26" s="1"/>
  <c r="BA286" i="26" s="1"/>
  <c r="BB286" i="26" s="1"/>
  <c r="BX290" i="26"/>
  <c r="BY290" i="26" s="1"/>
  <c r="AW290" i="26" s="1"/>
  <c r="AX290" i="26" s="1"/>
  <c r="CF290" i="26"/>
  <c r="CG290" i="26" s="1"/>
  <c r="BE290" i="26" s="1"/>
  <c r="BF290" i="26" s="1"/>
  <c r="BT294" i="26"/>
  <c r="BU294" i="26" s="1"/>
  <c r="AS294" i="26" s="1"/>
  <c r="AT294" i="26" s="1"/>
  <c r="CB294" i="26"/>
  <c r="CC294" i="26" s="1"/>
  <c r="BA294" i="26" s="1"/>
  <c r="BB294" i="26" s="1"/>
  <c r="BX298" i="26"/>
  <c r="BY298" i="26" s="1"/>
  <c r="AW298" i="26" s="1"/>
  <c r="AX298" i="26" s="1"/>
  <c r="CF298" i="26"/>
  <c r="CG298" i="26" s="1"/>
  <c r="BE298" i="26" s="1"/>
  <c r="BF298" i="26" s="1"/>
  <c r="BV300" i="26"/>
  <c r="BW300" i="26" s="1"/>
  <c r="AU300" i="26" s="1"/>
  <c r="AV300" i="26" s="1"/>
  <c r="CD300" i="26"/>
  <c r="CE300" i="26" s="1"/>
  <c r="BC300" i="26" s="1"/>
  <c r="BD300" i="26" s="1"/>
  <c r="CL300" i="26"/>
  <c r="CM300" i="26" s="1"/>
  <c r="BK300" i="26" s="1"/>
  <c r="BL300" i="26" s="1"/>
  <c r="BT291" i="26"/>
  <c r="BU291" i="26" s="1"/>
  <c r="AS291" i="26" s="1"/>
  <c r="AT291" i="26" s="1"/>
  <c r="CB291" i="26"/>
  <c r="CC291" i="26" s="1"/>
  <c r="BA291" i="26" s="1"/>
  <c r="BB291" i="26" s="1"/>
  <c r="CJ291" i="26"/>
  <c r="CK291" i="26" s="1"/>
  <c r="BI291" i="26" s="1"/>
  <c r="BJ291" i="26" s="1"/>
  <c r="BT299" i="26"/>
  <c r="BU299" i="26" s="1"/>
  <c r="AS299" i="26" s="1"/>
  <c r="AT299" i="26" s="1"/>
  <c r="CB299" i="26"/>
  <c r="CC299" i="26" s="1"/>
  <c r="BA299" i="26" s="1"/>
  <c r="BB299" i="26" s="1"/>
  <c r="CJ299" i="26"/>
  <c r="CK299" i="26" s="1"/>
  <c r="BI299" i="26" s="1"/>
  <c r="BJ299" i="26" s="1"/>
  <c r="BT266" i="26"/>
  <c r="BU266" i="26" s="1"/>
  <c r="AS266" i="26" s="1"/>
  <c r="AT266" i="26" s="1"/>
  <c r="CB266" i="26"/>
  <c r="CC266" i="26" s="1"/>
  <c r="BA266" i="26" s="1"/>
  <c r="BB266" i="26" s="1"/>
  <c r="BQ273" i="26"/>
  <c r="AO273" i="26" s="1"/>
  <c r="BT274" i="26"/>
  <c r="BU274" i="26" s="1"/>
  <c r="AS274" i="26" s="1"/>
  <c r="AT274" i="26" s="1"/>
  <c r="CB274" i="26"/>
  <c r="CC274" i="26" s="1"/>
  <c r="BA274" i="26" s="1"/>
  <c r="BB274" i="26" s="1"/>
  <c r="BQ281" i="26"/>
  <c r="AO281" i="26" s="1"/>
  <c r="BT282" i="26"/>
  <c r="BU282" i="26" s="1"/>
  <c r="AS282" i="26" s="1"/>
  <c r="AT282" i="26" s="1"/>
  <c r="CB282" i="26"/>
  <c r="CC282" i="26" s="1"/>
  <c r="BA282" i="26" s="1"/>
  <c r="BB282" i="26" s="1"/>
  <c r="BQ289" i="26"/>
  <c r="AO289" i="26" s="1"/>
  <c r="BT290" i="26"/>
  <c r="BU290" i="26" s="1"/>
  <c r="AS290" i="26" s="1"/>
  <c r="AT290" i="26" s="1"/>
  <c r="CB290" i="26"/>
  <c r="CC290" i="26" s="1"/>
  <c r="BA290" i="26" s="1"/>
  <c r="BB290" i="26" s="1"/>
  <c r="BQ297" i="26"/>
  <c r="AO297" i="26" s="1"/>
  <c r="BT298" i="26"/>
  <c r="BU298" i="26" s="1"/>
  <c r="AS298" i="26" s="1"/>
  <c r="AT298" i="26" s="1"/>
  <c r="CB298" i="26"/>
  <c r="CC298" i="26" s="1"/>
  <c r="BA298" i="26" s="1"/>
  <c r="BB298" i="26" s="1"/>
  <c r="BR300" i="26"/>
  <c r="BS300" i="26" s="1"/>
  <c r="AQ300" i="26" s="1"/>
  <c r="AR300" i="26" s="1"/>
  <c r="BZ300" i="26"/>
  <c r="CA300" i="26" s="1"/>
  <c r="AY300" i="26" s="1"/>
  <c r="AZ300" i="26" s="1"/>
  <c r="CH300" i="26"/>
  <c r="CI300" i="26" s="1"/>
  <c r="BG300" i="26" s="1"/>
  <c r="BH300" i="26" s="1"/>
  <c r="BT300" i="26"/>
  <c r="BU300" i="26" s="1"/>
  <c r="AS300" i="26" s="1"/>
  <c r="AT300" i="26" s="1"/>
  <c r="CB300" i="26"/>
  <c r="CC300" i="26" s="1"/>
  <c r="BA300" i="26" s="1"/>
  <c r="BB300" i="26" s="1"/>
  <c r="BT273" i="26"/>
  <c r="BU273" i="26" s="1"/>
  <c r="AS273" i="26" s="1"/>
  <c r="AT273" i="26" s="1"/>
  <c r="CB273" i="26"/>
  <c r="CC273" i="26" s="1"/>
  <c r="BA273" i="26" s="1"/>
  <c r="BB273" i="26" s="1"/>
  <c r="BT281" i="26"/>
  <c r="BU281" i="26" s="1"/>
  <c r="AS281" i="26" s="1"/>
  <c r="AT281" i="26" s="1"/>
  <c r="CB281" i="26"/>
  <c r="CC281" i="26" s="1"/>
  <c r="BA281" i="26" s="1"/>
  <c r="BB281" i="26" s="1"/>
  <c r="BT289" i="26"/>
  <c r="BU289" i="26" s="1"/>
  <c r="AS289" i="26" s="1"/>
  <c r="AT289" i="26" s="1"/>
  <c r="CB289" i="26"/>
  <c r="CC289" i="26" s="1"/>
  <c r="BA289" i="26" s="1"/>
  <c r="BB289" i="26" s="1"/>
  <c r="BR291" i="26"/>
  <c r="BS291" i="26" s="1"/>
  <c r="AQ291" i="26" s="1"/>
  <c r="AR291" i="26" s="1"/>
  <c r="BZ291" i="26"/>
  <c r="CA291" i="26" s="1"/>
  <c r="AY291" i="26" s="1"/>
  <c r="AZ291" i="26" s="1"/>
  <c r="BT297" i="26"/>
  <c r="BU297" i="26" s="1"/>
  <c r="AS297" i="26" s="1"/>
  <c r="AT297" i="26" s="1"/>
  <c r="CB297" i="26"/>
  <c r="CC297" i="26" s="1"/>
  <c r="BA297" i="26" s="1"/>
  <c r="BB297" i="26" s="1"/>
  <c r="BR299" i="26"/>
  <c r="BS299" i="26" s="1"/>
  <c r="AQ299" i="26" s="1"/>
  <c r="AR299" i="26" s="1"/>
  <c r="BZ299" i="26"/>
  <c r="CA299" i="26" s="1"/>
  <c r="AY299" i="26" s="1"/>
  <c r="AZ299" i="26" s="1"/>
  <c r="Q59" i="18"/>
  <c r="P59" i="18"/>
  <c r="N59" i="18"/>
  <c r="M59" i="18"/>
  <c r="K59" i="18"/>
  <c r="J59" i="18"/>
  <c r="H59" i="18"/>
  <c r="G59" i="18"/>
  <c r="E59" i="18"/>
  <c r="D59" i="18"/>
  <c r="B59" i="18"/>
  <c r="Q58" i="18"/>
  <c r="P58" i="18"/>
  <c r="N58" i="18"/>
  <c r="M58" i="18"/>
  <c r="K58" i="18"/>
  <c r="J58" i="18"/>
  <c r="H58" i="18"/>
  <c r="G58" i="18"/>
  <c r="E58" i="18"/>
  <c r="D58" i="18"/>
  <c r="B58" i="18"/>
  <c r="Q57" i="18"/>
  <c r="P57" i="18"/>
  <c r="N57" i="18"/>
  <c r="M57" i="18"/>
  <c r="K57" i="18"/>
  <c r="J57" i="18"/>
  <c r="H57" i="18"/>
  <c r="G57" i="18"/>
  <c r="E57" i="18"/>
  <c r="D57" i="18"/>
  <c r="B57" i="18"/>
  <c r="Q56" i="18"/>
  <c r="P56" i="18"/>
  <c r="N56" i="18"/>
  <c r="M56" i="18"/>
  <c r="K56" i="18"/>
  <c r="J56" i="18"/>
  <c r="H56" i="18"/>
  <c r="G56" i="18"/>
  <c r="E56" i="18"/>
  <c r="D56" i="18"/>
  <c r="B56" i="18"/>
  <c r="Q55" i="18"/>
  <c r="P55" i="18"/>
  <c r="N55" i="18"/>
  <c r="M55" i="18"/>
  <c r="K55" i="18"/>
  <c r="J55" i="18"/>
  <c r="H55" i="18"/>
  <c r="G55" i="18"/>
  <c r="E55" i="18"/>
  <c r="D55" i="18"/>
  <c r="B55" i="18"/>
  <c r="Q54" i="18"/>
  <c r="P54" i="18"/>
  <c r="N54" i="18"/>
  <c r="M54" i="18"/>
  <c r="K54" i="18"/>
  <c r="J54" i="18"/>
  <c r="H54" i="18"/>
  <c r="G54" i="18"/>
  <c r="E54" i="18"/>
  <c r="D54" i="18"/>
  <c r="B54" i="18"/>
  <c r="Q53" i="18"/>
  <c r="P53" i="18"/>
  <c r="N53" i="18"/>
  <c r="M53" i="18"/>
  <c r="K53" i="18"/>
  <c r="J53" i="18"/>
  <c r="H53" i="18"/>
  <c r="G53" i="18"/>
  <c r="E53" i="18"/>
  <c r="D53" i="18"/>
  <c r="B53" i="18"/>
  <c r="Q52" i="18"/>
  <c r="P52" i="18"/>
  <c r="N52" i="18"/>
  <c r="M52" i="18"/>
  <c r="K52" i="18"/>
  <c r="J52" i="18"/>
  <c r="H52" i="18"/>
  <c r="G52" i="18"/>
  <c r="E52" i="18"/>
  <c r="D52" i="18"/>
  <c r="B52" i="18"/>
  <c r="Q51" i="18"/>
  <c r="P51" i="18"/>
  <c r="N51" i="18"/>
  <c r="M51" i="18"/>
  <c r="K51" i="18"/>
  <c r="J51" i="18"/>
  <c r="H51" i="18"/>
  <c r="G51" i="18"/>
  <c r="E51" i="18"/>
  <c r="D51" i="18"/>
  <c r="B51" i="18"/>
  <c r="Q50" i="18"/>
  <c r="P50" i="18"/>
  <c r="N50" i="18"/>
  <c r="M50" i="18"/>
  <c r="K50" i="18"/>
  <c r="J50" i="18"/>
  <c r="H50" i="18"/>
  <c r="G50" i="18"/>
  <c r="E50" i="18"/>
  <c r="D50" i="18"/>
  <c r="B50" i="18"/>
  <c r="Q49" i="18"/>
  <c r="P49" i="18"/>
  <c r="N49" i="18"/>
  <c r="M49" i="18"/>
  <c r="K49" i="18"/>
  <c r="J49" i="18"/>
  <c r="H49" i="18"/>
  <c r="G49" i="18"/>
  <c r="E49" i="18"/>
  <c r="D49" i="18"/>
  <c r="B49" i="18"/>
  <c r="Q48" i="18"/>
  <c r="P48" i="18"/>
  <c r="N48" i="18"/>
  <c r="M48" i="18"/>
  <c r="K48" i="18"/>
  <c r="J48" i="18"/>
  <c r="H48" i="18"/>
  <c r="G48" i="18"/>
  <c r="E48" i="18"/>
  <c r="D48" i="18"/>
  <c r="B48" i="18"/>
  <c r="Q47" i="18"/>
  <c r="P47" i="18"/>
  <c r="N47" i="18"/>
  <c r="M47" i="18"/>
  <c r="K47" i="18"/>
  <c r="J47" i="18"/>
  <c r="H47" i="18"/>
  <c r="G47" i="18"/>
  <c r="E47" i="18"/>
  <c r="D47" i="18"/>
  <c r="B47" i="18"/>
  <c r="Q46" i="18"/>
  <c r="P46" i="18"/>
  <c r="N46" i="18"/>
  <c r="M46" i="18"/>
  <c r="K46" i="18"/>
  <c r="J46" i="18"/>
  <c r="H46" i="18"/>
  <c r="G46" i="18"/>
  <c r="E46" i="18"/>
  <c r="D46" i="18"/>
  <c r="B46" i="18"/>
  <c r="Q45" i="18"/>
  <c r="P45" i="18"/>
  <c r="N45" i="18"/>
  <c r="M45" i="18"/>
  <c r="K45" i="18"/>
  <c r="J45" i="18"/>
  <c r="H45" i="18"/>
  <c r="G45" i="18"/>
  <c r="E45" i="18"/>
  <c r="D45" i="18"/>
  <c r="B45" i="18"/>
  <c r="Q44" i="18"/>
  <c r="P44" i="18"/>
  <c r="N44" i="18"/>
  <c r="M44" i="18"/>
  <c r="K44" i="18"/>
  <c r="J44" i="18"/>
  <c r="H44" i="18"/>
  <c r="G44" i="18"/>
  <c r="E44" i="18"/>
  <c r="D44" i="18"/>
  <c r="B44" i="18"/>
  <c r="Q43" i="18"/>
  <c r="P43" i="18"/>
  <c r="N43" i="18"/>
  <c r="M43" i="18"/>
  <c r="K43" i="18"/>
  <c r="J43" i="18"/>
  <c r="H43" i="18"/>
  <c r="G43" i="18"/>
  <c r="E43" i="18"/>
  <c r="D43" i="18"/>
  <c r="B43" i="18"/>
  <c r="Q42" i="18"/>
  <c r="P42" i="18"/>
  <c r="N42" i="18"/>
  <c r="M42" i="18"/>
  <c r="K42" i="18"/>
  <c r="J42" i="18"/>
  <c r="H42" i="18"/>
  <c r="G42" i="18"/>
  <c r="E42" i="18"/>
  <c r="D42" i="18"/>
  <c r="B42" i="18"/>
  <c r="Q41" i="18"/>
  <c r="P41" i="18"/>
  <c r="N41" i="18"/>
  <c r="M41" i="18"/>
  <c r="K41" i="18"/>
  <c r="J41" i="18"/>
  <c r="H41" i="18"/>
  <c r="G41" i="18"/>
  <c r="E41" i="18"/>
  <c r="D41" i="18"/>
  <c r="B41" i="18"/>
  <c r="Q40" i="18"/>
  <c r="P40" i="18"/>
  <c r="N40" i="18"/>
  <c r="M40" i="18"/>
  <c r="K40" i="18"/>
  <c r="J40" i="18"/>
  <c r="H40" i="18"/>
  <c r="G40" i="18"/>
  <c r="E40" i="18"/>
  <c r="D40" i="18"/>
  <c r="B40" i="18"/>
  <c r="Q39" i="18"/>
  <c r="P39" i="18"/>
  <c r="N39" i="18"/>
  <c r="M39" i="18"/>
  <c r="K39" i="18"/>
  <c r="J39" i="18"/>
  <c r="H39" i="18"/>
  <c r="G39" i="18"/>
  <c r="E39" i="18"/>
  <c r="D39" i="18"/>
  <c r="B39" i="18"/>
  <c r="Q38" i="18"/>
  <c r="P38" i="18"/>
  <c r="N38" i="18"/>
  <c r="M38" i="18"/>
  <c r="K38" i="18"/>
  <c r="J38" i="18"/>
  <c r="H38" i="18"/>
  <c r="G38" i="18"/>
  <c r="E38" i="18"/>
  <c r="D38" i="18"/>
  <c r="B38" i="18"/>
  <c r="Q37" i="18"/>
  <c r="P37" i="18"/>
  <c r="N37" i="18"/>
  <c r="M37" i="18"/>
  <c r="K37" i="18"/>
  <c r="J37" i="18"/>
  <c r="H37" i="18"/>
  <c r="G37" i="18"/>
  <c r="E37" i="18"/>
  <c r="D37" i="18"/>
  <c r="B37" i="18"/>
  <c r="Q36" i="18"/>
  <c r="P36" i="18"/>
  <c r="N36" i="18"/>
  <c r="M36" i="18"/>
  <c r="K36" i="18"/>
  <c r="J36" i="18"/>
  <c r="H36" i="18"/>
  <c r="G36" i="18"/>
  <c r="E36" i="18"/>
  <c r="D36" i="18"/>
  <c r="B36" i="18"/>
  <c r="Q35" i="18"/>
  <c r="P35" i="18"/>
  <c r="N35" i="18"/>
  <c r="M35" i="18"/>
  <c r="K35" i="18"/>
  <c r="J35" i="18"/>
  <c r="H35" i="18"/>
  <c r="G35" i="18"/>
  <c r="E35" i="18"/>
  <c r="D35" i="18"/>
  <c r="B35" i="18"/>
  <c r="Q34" i="18"/>
  <c r="P34" i="18"/>
  <c r="N34" i="18"/>
  <c r="M34" i="18"/>
  <c r="K34" i="18"/>
  <c r="J34" i="18"/>
  <c r="H34" i="18"/>
  <c r="G34" i="18"/>
  <c r="E34" i="18"/>
  <c r="D34" i="18"/>
  <c r="B34" i="18"/>
  <c r="Q33" i="18"/>
  <c r="P33" i="18"/>
  <c r="N33" i="18"/>
  <c r="M33" i="18"/>
  <c r="K33" i="18"/>
  <c r="J33" i="18"/>
  <c r="H33" i="18"/>
  <c r="G33" i="18"/>
  <c r="E33" i="18"/>
  <c r="D33" i="18"/>
  <c r="B33" i="18"/>
  <c r="Q32" i="18"/>
  <c r="P32" i="18"/>
  <c r="N32" i="18"/>
  <c r="M32" i="18"/>
  <c r="K32" i="18"/>
  <c r="J32" i="18"/>
  <c r="H32" i="18"/>
  <c r="G32" i="18"/>
  <c r="E32" i="18"/>
  <c r="D32" i="18"/>
  <c r="B32" i="18"/>
  <c r="Q31" i="18"/>
  <c r="P31" i="18"/>
  <c r="N31" i="18"/>
  <c r="M31" i="18"/>
  <c r="K31" i="18"/>
  <c r="J31" i="18"/>
  <c r="H31" i="18"/>
  <c r="G31" i="18"/>
  <c r="E31" i="18"/>
  <c r="D31" i="18"/>
  <c r="B31" i="18"/>
  <c r="Q30" i="18"/>
  <c r="P30" i="18"/>
  <c r="N30" i="18"/>
  <c r="M30" i="18"/>
  <c r="K30" i="18"/>
  <c r="J30" i="18"/>
  <c r="H30" i="18"/>
  <c r="G30" i="18"/>
  <c r="E30" i="18"/>
  <c r="D30" i="18"/>
  <c r="B30" i="18"/>
  <c r="Q29" i="18"/>
  <c r="P29" i="18"/>
  <c r="N29" i="18"/>
  <c r="M29" i="18"/>
  <c r="K29" i="18"/>
  <c r="J29" i="18"/>
  <c r="H29" i="18"/>
  <c r="G29" i="18"/>
  <c r="E29" i="18"/>
  <c r="D29" i="18"/>
  <c r="B29" i="18"/>
  <c r="Q28" i="18"/>
  <c r="P28" i="18"/>
  <c r="N28" i="18"/>
  <c r="M28" i="18"/>
  <c r="K28" i="18"/>
  <c r="J28" i="18"/>
  <c r="H28" i="18"/>
  <c r="G28" i="18"/>
  <c r="E28" i="18"/>
  <c r="D28" i="18"/>
  <c r="B28" i="18"/>
  <c r="Q27" i="18"/>
  <c r="P27" i="18"/>
  <c r="N27" i="18"/>
  <c r="M27" i="18"/>
  <c r="K27" i="18"/>
  <c r="J27" i="18"/>
  <c r="H27" i="18"/>
  <c r="G27" i="18"/>
  <c r="E27" i="18"/>
  <c r="D27" i="18"/>
  <c r="B27" i="18"/>
  <c r="Q26" i="18"/>
  <c r="P26" i="18"/>
  <c r="N26" i="18"/>
  <c r="M26" i="18"/>
  <c r="K26" i="18"/>
  <c r="J26" i="18"/>
  <c r="H26" i="18"/>
  <c r="G26" i="18"/>
  <c r="E26" i="18"/>
  <c r="D26" i="18"/>
  <c r="B26" i="18"/>
  <c r="Q25" i="18"/>
  <c r="P25" i="18"/>
  <c r="N25" i="18"/>
  <c r="M25" i="18"/>
  <c r="K25" i="18"/>
  <c r="J25" i="18"/>
  <c r="H25" i="18"/>
  <c r="G25" i="18"/>
  <c r="E25" i="18"/>
  <c r="D25" i="18"/>
  <c r="B25" i="18"/>
  <c r="Q24" i="18"/>
  <c r="P24" i="18"/>
  <c r="N24" i="18"/>
  <c r="M24" i="18"/>
  <c r="K24" i="18"/>
  <c r="J24" i="18"/>
  <c r="H24" i="18"/>
  <c r="G24" i="18"/>
  <c r="E24" i="18"/>
  <c r="D24" i="18"/>
  <c r="B24" i="18"/>
  <c r="Q23" i="18"/>
  <c r="P23" i="18"/>
  <c r="N23" i="18"/>
  <c r="M23" i="18"/>
  <c r="K23" i="18"/>
  <c r="J23" i="18"/>
  <c r="H23" i="18"/>
  <c r="G23" i="18"/>
  <c r="E23" i="18"/>
  <c r="D23" i="18"/>
  <c r="B23" i="18"/>
  <c r="Q22" i="18"/>
  <c r="P22" i="18"/>
  <c r="N22" i="18"/>
  <c r="M22" i="18"/>
  <c r="K22" i="18"/>
  <c r="J22" i="18"/>
  <c r="H22" i="18"/>
  <c r="G22" i="18"/>
  <c r="E22" i="18"/>
  <c r="D22" i="18"/>
  <c r="B22" i="18"/>
  <c r="Q21" i="18"/>
  <c r="P21" i="18"/>
  <c r="N21" i="18"/>
  <c r="M21" i="18"/>
  <c r="K21" i="18"/>
  <c r="J21" i="18"/>
  <c r="H21" i="18"/>
  <c r="G21" i="18"/>
  <c r="E21" i="18"/>
  <c r="D21" i="18"/>
  <c r="B21" i="18"/>
  <c r="Q20" i="18"/>
  <c r="P20" i="18"/>
  <c r="N20" i="18"/>
  <c r="M20" i="18"/>
  <c r="K20" i="18"/>
  <c r="J20" i="18"/>
  <c r="H20" i="18"/>
  <c r="G20" i="18"/>
  <c r="E20" i="18"/>
  <c r="D20" i="18"/>
  <c r="B20" i="18"/>
  <c r="Q19" i="18"/>
  <c r="P19" i="18"/>
  <c r="N19" i="18"/>
  <c r="M19" i="18"/>
  <c r="K19" i="18"/>
  <c r="J19" i="18"/>
  <c r="H19" i="18"/>
  <c r="G19" i="18"/>
  <c r="E19" i="18"/>
  <c r="D19" i="18"/>
  <c r="B19" i="18"/>
  <c r="Q18" i="18"/>
  <c r="P18" i="18"/>
  <c r="N18" i="18"/>
  <c r="M18" i="18"/>
  <c r="K18" i="18"/>
  <c r="J18" i="18"/>
  <c r="H18" i="18"/>
  <c r="G18" i="18"/>
  <c r="E18" i="18"/>
  <c r="D18" i="18"/>
  <c r="B18" i="18"/>
  <c r="Q17" i="18"/>
  <c r="P17" i="18"/>
  <c r="N17" i="18"/>
  <c r="M17" i="18"/>
  <c r="K17" i="18"/>
  <c r="J17" i="18"/>
  <c r="H17" i="18"/>
  <c r="G17" i="18"/>
  <c r="E17" i="18"/>
  <c r="D17" i="18"/>
  <c r="B17" i="18"/>
  <c r="Q16" i="18"/>
  <c r="P16" i="18"/>
  <c r="N16" i="18"/>
  <c r="M16" i="18"/>
  <c r="K16" i="18"/>
  <c r="J16" i="18"/>
  <c r="H16" i="18"/>
  <c r="G16" i="18"/>
  <c r="E16" i="18"/>
  <c r="D16" i="18"/>
  <c r="B16" i="18"/>
  <c r="Q15" i="18"/>
  <c r="P15" i="18"/>
  <c r="N15" i="18"/>
  <c r="M15" i="18"/>
  <c r="K15" i="18"/>
  <c r="J15" i="18"/>
  <c r="H15" i="18"/>
  <c r="G15" i="18"/>
  <c r="E15" i="18"/>
  <c r="D15" i="18"/>
  <c r="B15" i="18"/>
  <c r="Q14" i="18"/>
  <c r="P14" i="18"/>
  <c r="N14" i="18"/>
  <c r="M14" i="18"/>
  <c r="K14" i="18"/>
  <c r="J14" i="18"/>
  <c r="H14" i="18"/>
  <c r="G14" i="18"/>
  <c r="E14" i="18"/>
  <c r="D14" i="18"/>
  <c r="B14" i="18"/>
  <c r="Q13" i="18"/>
  <c r="P13" i="18"/>
  <c r="N13" i="18"/>
  <c r="M13" i="18"/>
  <c r="K13" i="18"/>
  <c r="J13" i="18"/>
  <c r="H13" i="18"/>
  <c r="G13" i="18"/>
  <c r="E13" i="18"/>
  <c r="D13" i="18"/>
  <c r="B13" i="18"/>
  <c r="Q12" i="18"/>
  <c r="P12" i="18"/>
  <c r="N12" i="18"/>
  <c r="M12" i="18"/>
  <c r="K12" i="18"/>
  <c r="J12" i="18"/>
  <c r="H12" i="18"/>
  <c r="G12" i="18"/>
  <c r="E12" i="18"/>
  <c r="D12" i="18"/>
  <c r="B12" i="18"/>
  <c r="Q11" i="18"/>
  <c r="P11" i="18"/>
  <c r="N11" i="18"/>
  <c r="M11" i="18"/>
  <c r="K11" i="18"/>
  <c r="J11" i="18"/>
  <c r="H11" i="18"/>
  <c r="G11" i="18"/>
  <c r="E11" i="18"/>
  <c r="D11" i="18"/>
  <c r="B11" i="18"/>
  <c r="Q10" i="18"/>
  <c r="P10" i="18"/>
  <c r="N10" i="18"/>
  <c r="M10" i="18"/>
  <c r="K10" i="18"/>
  <c r="J10" i="18"/>
  <c r="H10" i="18"/>
  <c r="G10" i="18"/>
  <c r="E10" i="18"/>
  <c r="D10" i="18"/>
  <c r="B10" i="18"/>
  <c r="G4" i="28"/>
  <c r="B307" i="28"/>
  <c r="B306" i="28"/>
  <c r="B305" i="28"/>
  <c r="C304" i="28"/>
  <c r="B304" i="28"/>
  <c r="B303" i="28"/>
  <c r="C302" i="28"/>
  <c r="B302" i="28"/>
  <c r="B301" i="28"/>
  <c r="B300" i="28"/>
  <c r="B299" i="28"/>
  <c r="B298" i="28"/>
  <c r="C297" i="28"/>
  <c r="B297" i="28"/>
  <c r="B296" i="28"/>
  <c r="B295" i="28"/>
  <c r="C294" i="28"/>
  <c r="B294" i="28"/>
  <c r="B293" i="28"/>
  <c r="C292" i="28"/>
  <c r="B292" i="28"/>
  <c r="B291" i="28"/>
  <c r="C290" i="28"/>
  <c r="B290" i="28"/>
  <c r="B289" i="28"/>
  <c r="B288" i="28"/>
  <c r="B287" i="28"/>
  <c r="C286" i="28"/>
  <c r="B286" i="28"/>
  <c r="B285" i="28"/>
  <c r="C284" i="28"/>
  <c r="B284" i="28"/>
  <c r="B283" i="28"/>
  <c r="C282" i="28"/>
  <c r="B282" i="28"/>
  <c r="B281" i="28"/>
  <c r="C280" i="28"/>
  <c r="B280" i="28"/>
  <c r="B279" i="28"/>
  <c r="C278" i="28"/>
  <c r="B278" i="28"/>
  <c r="B277" i="28"/>
  <c r="B276" i="28"/>
  <c r="C275" i="28"/>
  <c r="B275" i="28"/>
  <c r="C274" i="28"/>
  <c r="B274" i="28"/>
  <c r="B273" i="28"/>
  <c r="B272" i="28"/>
  <c r="B271" i="28"/>
  <c r="C270" i="28"/>
  <c r="B270" i="28"/>
  <c r="B269" i="28"/>
  <c r="C268" i="28"/>
  <c r="B268" i="28"/>
  <c r="C267" i="28"/>
  <c r="B267" i="28"/>
  <c r="C266" i="28"/>
  <c r="B266" i="28"/>
  <c r="B265" i="28"/>
  <c r="B264" i="28"/>
  <c r="B263" i="28"/>
  <c r="C262" i="28"/>
  <c r="B262" i="28"/>
  <c r="B261" i="28"/>
  <c r="C260" i="28"/>
  <c r="B260" i="28"/>
  <c r="C259" i="28"/>
  <c r="B259" i="28"/>
  <c r="C258" i="28"/>
  <c r="B258" i="28"/>
  <c r="B257" i="28"/>
  <c r="B256" i="28"/>
  <c r="B255" i="28"/>
  <c r="C254" i="28"/>
  <c r="B254" i="28"/>
  <c r="B253" i="28"/>
  <c r="B252" i="28"/>
  <c r="C251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C236" i="28"/>
  <c r="B236" i="28"/>
  <c r="B235" i="28"/>
  <c r="B234" i="28"/>
  <c r="B233" i="28"/>
  <c r="B232" i="28"/>
  <c r="B231" i="28"/>
  <c r="B230" i="28"/>
  <c r="B229" i="28"/>
  <c r="B228" i="28"/>
  <c r="B227" i="28"/>
  <c r="C226" i="28"/>
  <c r="B226" i="28"/>
  <c r="B225" i="28"/>
  <c r="B224" i="28"/>
  <c r="B223" i="28"/>
  <c r="B222" i="28"/>
  <c r="B221" i="28"/>
  <c r="B220" i="28"/>
  <c r="B219" i="28"/>
  <c r="C218" i="28"/>
  <c r="B218" i="28"/>
  <c r="B217" i="28"/>
  <c r="B216" i="28"/>
  <c r="B215" i="28"/>
  <c r="B214" i="28"/>
  <c r="B213" i="28"/>
  <c r="B212" i="28"/>
  <c r="B211" i="28"/>
  <c r="B210" i="28"/>
  <c r="B209" i="28"/>
  <c r="B208" i="28"/>
  <c r="B207" i="28"/>
  <c r="C206" i="28"/>
  <c r="B206" i="28"/>
  <c r="B205" i="28"/>
  <c r="B204" i="28"/>
  <c r="B203" i="28"/>
  <c r="B202" i="28"/>
  <c r="C201" i="28"/>
  <c r="B201" i="28"/>
  <c r="B200" i="28"/>
  <c r="B199" i="28"/>
  <c r="B198" i="28"/>
  <c r="B197" i="28"/>
  <c r="B196" i="28"/>
  <c r="B195" i="28"/>
  <c r="C194" i="28"/>
  <c r="B194" i="28"/>
  <c r="B193" i="28"/>
  <c r="B192" i="28"/>
  <c r="B191" i="28"/>
  <c r="C190" i="28"/>
  <c r="B190" i="28"/>
  <c r="B189" i="28"/>
  <c r="B188" i="28"/>
  <c r="C187" i="28"/>
  <c r="B187" i="28"/>
  <c r="B186" i="28"/>
  <c r="B185" i="28"/>
  <c r="B184" i="28"/>
  <c r="B183" i="28"/>
  <c r="B182" i="28"/>
  <c r="B181" i="28"/>
  <c r="B180" i="28"/>
  <c r="C179" i="28"/>
  <c r="B179" i="28"/>
  <c r="B178" i="28"/>
  <c r="B177" i="28"/>
  <c r="B176" i="28"/>
  <c r="B175" i="28"/>
  <c r="B174" i="28"/>
  <c r="B173" i="28"/>
  <c r="B172" i="28"/>
  <c r="C171" i="28"/>
  <c r="B171" i="28"/>
  <c r="B170" i="28"/>
  <c r="B169" i="28"/>
  <c r="B168" i="28"/>
  <c r="B167" i="28"/>
  <c r="C166" i="28"/>
  <c r="B166" i="28"/>
  <c r="B165" i="28"/>
  <c r="B164" i="28"/>
  <c r="B163" i="28"/>
  <c r="B162" i="28"/>
  <c r="B161" i="28"/>
  <c r="B160" i="28"/>
  <c r="B159" i="28"/>
  <c r="B158" i="28"/>
  <c r="B157" i="28"/>
  <c r="B156" i="28"/>
  <c r="C155" i="28"/>
  <c r="B155" i="28"/>
  <c r="B154" i="28"/>
  <c r="B153" i="28"/>
  <c r="B152" i="28"/>
  <c r="B151" i="28"/>
  <c r="C150" i="28"/>
  <c r="B150" i="28"/>
  <c r="B149" i="28"/>
  <c r="B148" i="28"/>
  <c r="B147" i="28"/>
  <c r="B146" i="28"/>
  <c r="B145" i="28"/>
  <c r="C144" i="28"/>
  <c r="B144" i="28"/>
  <c r="B143" i="28"/>
  <c r="B142" i="28"/>
  <c r="B141" i="28"/>
  <c r="C140" i="28"/>
  <c r="B140" i="28"/>
  <c r="B139" i="28"/>
  <c r="B138" i="28"/>
  <c r="B137" i="28"/>
  <c r="B136" i="28"/>
  <c r="B135" i="28"/>
  <c r="C134" i="28"/>
  <c r="B134" i="28"/>
  <c r="B133" i="28"/>
  <c r="C132" i="28"/>
  <c r="B132" i="28"/>
  <c r="B131" i="28"/>
  <c r="B130" i="28"/>
  <c r="B129" i="28"/>
  <c r="B128" i="28"/>
  <c r="B127" i="28"/>
  <c r="B126" i="28"/>
  <c r="B125" i="28"/>
  <c r="B124" i="28"/>
  <c r="B123" i="28"/>
  <c r="C122" i="28"/>
  <c r="B122" i="28"/>
  <c r="B121" i="28"/>
  <c r="B120" i="28"/>
  <c r="B119" i="28"/>
  <c r="C118" i="28"/>
  <c r="B118" i="28"/>
  <c r="B117" i="28"/>
  <c r="B116" i="28"/>
  <c r="C115" i="28"/>
  <c r="B115" i="28"/>
  <c r="B114" i="28"/>
  <c r="B113" i="28"/>
  <c r="C112" i="28"/>
  <c r="B112" i="28"/>
  <c r="C111" i="28"/>
  <c r="B111" i="28"/>
  <c r="B110" i="28"/>
  <c r="B109" i="28"/>
  <c r="C108" i="28"/>
  <c r="B108" i="28"/>
  <c r="C107" i="28"/>
  <c r="B107" i="28"/>
  <c r="B106" i="28"/>
  <c r="B105" i="28"/>
  <c r="B104" i="28"/>
  <c r="C103" i="28"/>
  <c r="B103" i="28"/>
  <c r="C102" i="28"/>
  <c r="B102" i="28"/>
  <c r="B101" i="28"/>
  <c r="B100" i="28"/>
  <c r="C99" i="28"/>
  <c r="B99" i="28"/>
  <c r="C98" i="28"/>
  <c r="B98" i="28"/>
  <c r="B97" i="28"/>
  <c r="B96" i="28"/>
  <c r="C95" i="28"/>
  <c r="B95" i="28"/>
  <c r="B94" i="28"/>
  <c r="C93" i="28"/>
  <c r="B93" i="28"/>
  <c r="B92" i="28"/>
  <c r="C91" i="28"/>
  <c r="B91" i="28"/>
  <c r="B90" i="28"/>
  <c r="C89" i="28"/>
  <c r="B89" i="28"/>
  <c r="B88" i="28"/>
  <c r="B87" i="28"/>
  <c r="B86" i="28"/>
  <c r="C85" i="28"/>
  <c r="B85" i="28"/>
  <c r="B84" i="28"/>
  <c r="B83" i="28"/>
  <c r="B82" i="28"/>
  <c r="B81" i="28"/>
  <c r="B80" i="28"/>
  <c r="B79" i="28"/>
  <c r="B78" i="28"/>
  <c r="B77" i="28"/>
  <c r="B76" i="28"/>
  <c r="C75" i="28"/>
  <c r="B75" i="28"/>
  <c r="B74" i="28"/>
  <c r="B73" i="28"/>
  <c r="B72" i="28"/>
  <c r="C71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C56" i="28"/>
  <c r="B56" i="28"/>
  <c r="B55" i="28"/>
  <c r="B54" i="28"/>
  <c r="B53" i="28"/>
  <c r="B52" i="28"/>
  <c r="B51" i="28"/>
  <c r="B50" i="28"/>
  <c r="B49" i="28"/>
  <c r="B48" i="28"/>
  <c r="B47" i="28"/>
  <c r="C46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O3" i="26"/>
  <c r="BN3" i="26"/>
  <c r="BM3" i="26"/>
  <c r="AB3" i="26"/>
  <c r="AA3" i="26"/>
  <c r="B9" i="28" s="1"/>
  <c r="AI287" i="26" l="1"/>
  <c r="AP287" i="26"/>
  <c r="AF174" i="26"/>
  <c r="AL134" i="26"/>
  <c r="AK134" i="26" s="1"/>
  <c r="AJ134" i="26" s="1"/>
  <c r="M140" i="28" s="1"/>
  <c r="AF279" i="26"/>
  <c r="AE279" i="26" s="1"/>
  <c r="AD279" i="26" s="1"/>
  <c r="AF142" i="26"/>
  <c r="AF287" i="26"/>
  <c r="AI134" i="26"/>
  <c r="K140" i="28" s="1"/>
  <c r="AF134" i="26"/>
  <c r="AE134" i="26" s="1"/>
  <c r="AD134" i="26" s="1"/>
  <c r="E140" i="28" s="1"/>
  <c r="AF127" i="26"/>
  <c r="AE127" i="26" s="1"/>
  <c r="AD127" i="26" s="1"/>
  <c r="AL166" i="26"/>
  <c r="AK166" i="26" s="1"/>
  <c r="AJ166" i="26" s="1"/>
  <c r="AI166" i="26"/>
  <c r="AH166" i="26" s="1"/>
  <c r="AG166" i="26" s="1"/>
  <c r="AF166" i="26"/>
  <c r="AE166" i="26" s="1"/>
  <c r="AD166" i="26" s="1"/>
  <c r="AF125" i="26"/>
  <c r="AE125" i="26" s="1"/>
  <c r="AD125" i="26" s="1"/>
  <c r="AF295" i="26"/>
  <c r="AE295" i="26" s="1"/>
  <c r="AD295" i="26" s="1"/>
  <c r="AF274" i="26"/>
  <c r="AE274" i="26" s="1"/>
  <c r="AL290" i="26"/>
  <c r="AK290" i="26" s="1"/>
  <c r="AJ290" i="26" s="1"/>
  <c r="AL286" i="26"/>
  <c r="AK286" i="26" s="1"/>
  <c r="AJ286" i="26" s="1"/>
  <c r="M292" i="28" s="1"/>
  <c r="AF299" i="26"/>
  <c r="AE299" i="26" s="1"/>
  <c r="AD299" i="26" s="1"/>
  <c r="AL187" i="26"/>
  <c r="AK187" i="26" s="1"/>
  <c r="AJ187" i="26" s="1"/>
  <c r="AF239" i="26"/>
  <c r="AF168" i="26"/>
  <c r="AE168" i="26" s="1"/>
  <c r="AD168" i="26" s="1"/>
  <c r="AF137" i="26"/>
  <c r="AE137" i="26" s="1"/>
  <c r="AD137" i="26" s="1"/>
  <c r="AI205" i="26"/>
  <c r="AH205" i="26" s="1"/>
  <c r="AG205" i="26" s="1"/>
  <c r="AF146" i="26"/>
  <c r="AE146" i="26" s="1"/>
  <c r="AD146" i="26" s="1"/>
  <c r="AF185" i="26"/>
  <c r="AE185" i="26" s="1"/>
  <c r="AD185" i="26" s="1"/>
  <c r="AI140" i="26"/>
  <c r="AH140" i="26" s="1"/>
  <c r="AG140" i="26" s="1"/>
  <c r="AI215" i="26"/>
  <c r="AH215" i="26" s="1"/>
  <c r="AG215" i="26" s="1"/>
  <c r="AI223" i="26"/>
  <c r="AH223" i="26" s="1"/>
  <c r="AG223" i="26" s="1"/>
  <c r="AF271" i="26"/>
  <c r="AE271" i="26" s="1"/>
  <c r="AD271" i="26" s="1"/>
  <c r="AI225" i="26"/>
  <c r="AH225" i="26" s="1"/>
  <c r="AG225" i="26" s="1"/>
  <c r="AL152" i="26"/>
  <c r="AK152" i="26" s="1"/>
  <c r="AJ152" i="26" s="1"/>
  <c r="AF136" i="26"/>
  <c r="AE136" i="26" s="1"/>
  <c r="AD136" i="26" s="1"/>
  <c r="AF237" i="26"/>
  <c r="AE237" i="26" s="1"/>
  <c r="AD237" i="26" s="1"/>
  <c r="AI275" i="26"/>
  <c r="AH275" i="26" s="1"/>
  <c r="AG275" i="26" s="1"/>
  <c r="AI157" i="26"/>
  <c r="AH157" i="26" s="1"/>
  <c r="AG157" i="26" s="1"/>
  <c r="AI156" i="26"/>
  <c r="AH156" i="26" s="1"/>
  <c r="AG156" i="26" s="1"/>
  <c r="AI195" i="26"/>
  <c r="AH195" i="26" s="1"/>
  <c r="AG195" i="26" s="1"/>
  <c r="I201" i="28" s="1"/>
  <c r="AF203" i="26"/>
  <c r="AE203" i="26" s="1"/>
  <c r="AD203" i="26" s="1"/>
  <c r="AL268" i="26"/>
  <c r="AK268" i="26" s="1"/>
  <c r="AJ268" i="26" s="1"/>
  <c r="M274" i="28" s="1"/>
  <c r="AL300" i="26"/>
  <c r="AK300" i="26" s="1"/>
  <c r="AJ300" i="26" s="1"/>
  <c r="AF221" i="26"/>
  <c r="AE221" i="26" s="1"/>
  <c r="AD221" i="26" s="1"/>
  <c r="AF270" i="26"/>
  <c r="AE270" i="26" s="1"/>
  <c r="AD270" i="26" s="1"/>
  <c r="AL255" i="26"/>
  <c r="AK255" i="26" s="1"/>
  <c r="AJ255" i="26" s="1"/>
  <c r="AI125" i="26"/>
  <c r="AH125" i="26" s="1"/>
  <c r="AG125" i="26" s="1"/>
  <c r="AF154" i="26"/>
  <c r="AE154" i="26" s="1"/>
  <c r="AD154" i="26" s="1"/>
  <c r="AL298" i="26"/>
  <c r="AK298" i="26" s="1"/>
  <c r="AJ298" i="26" s="1"/>
  <c r="M304" i="28" s="1"/>
  <c r="AF290" i="26"/>
  <c r="AE290" i="26" s="1"/>
  <c r="AD290" i="26" s="1"/>
  <c r="AL261" i="26"/>
  <c r="AK261" i="26" s="1"/>
  <c r="AJ261" i="26" s="1"/>
  <c r="M267" i="28" s="1"/>
  <c r="AL215" i="26"/>
  <c r="AK215" i="26" s="1"/>
  <c r="AF245" i="26"/>
  <c r="AE245" i="26" s="1"/>
  <c r="AF229" i="26"/>
  <c r="AE229" i="26" s="1"/>
  <c r="AD229" i="26" s="1"/>
  <c r="AL173" i="26"/>
  <c r="AK173" i="26" s="1"/>
  <c r="AJ173" i="26" s="1"/>
  <c r="M179" i="28" s="1"/>
  <c r="AF177" i="26"/>
  <c r="AE177" i="26" s="1"/>
  <c r="AD177" i="26" s="1"/>
  <c r="AF243" i="26"/>
  <c r="AE243" i="26" s="1"/>
  <c r="AD243" i="26" s="1"/>
  <c r="AF205" i="26"/>
  <c r="AE205" i="26" s="1"/>
  <c r="AD205" i="26" s="1"/>
  <c r="AF247" i="26"/>
  <c r="AE247" i="26" s="1"/>
  <c r="AD247" i="26" s="1"/>
  <c r="AL233" i="26"/>
  <c r="AK233" i="26" s="1"/>
  <c r="AJ233" i="26" s="1"/>
  <c r="AF209" i="26"/>
  <c r="AE209" i="26" s="1"/>
  <c r="AD209" i="26" s="1"/>
  <c r="AL165" i="26"/>
  <c r="O171" i="28" s="1"/>
  <c r="AI290" i="26"/>
  <c r="AH290" i="26" s="1"/>
  <c r="AG290" i="26" s="1"/>
  <c r="AL209" i="26"/>
  <c r="AK209" i="26" s="1"/>
  <c r="AJ209" i="26" s="1"/>
  <c r="AI127" i="26"/>
  <c r="AH127" i="26" s="1"/>
  <c r="AG127" i="26" s="1"/>
  <c r="AF162" i="26"/>
  <c r="AE162" i="26" s="1"/>
  <c r="AD162" i="26" s="1"/>
  <c r="AL205" i="26"/>
  <c r="AK205" i="26" s="1"/>
  <c r="AJ205" i="26" s="1"/>
  <c r="AF201" i="26"/>
  <c r="AE201" i="26" s="1"/>
  <c r="AD201" i="26" s="1"/>
  <c r="AI209" i="26"/>
  <c r="AH209" i="26" s="1"/>
  <c r="AG209" i="26" s="1"/>
  <c r="AL127" i="26"/>
  <c r="AK127" i="26" s="1"/>
  <c r="AJ127" i="26" s="1"/>
  <c r="AF161" i="26"/>
  <c r="AE161" i="26" s="1"/>
  <c r="AD161" i="26" s="1"/>
  <c r="AI164" i="26"/>
  <c r="AH164" i="26" s="1"/>
  <c r="AG164" i="26" s="1"/>
  <c r="AF181" i="26"/>
  <c r="AE181" i="26" s="1"/>
  <c r="AD181" i="26" s="1"/>
  <c r="E187" i="28" s="1"/>
  <c r="AF158" i="26"/>
  <c r="AE158" i="26" s="1"/>
  <c r="AD158" i="26" s="1"/>
  <c r="AF265" i="26"/>
  <c r="AE265" i="26" s="1"/>
  <c r="AD265" i="26" s="1"/>
  <c r="AI217" i="26"/>
  <c r="AH217" i="26" s="1"/>
  <c r="AG217" i="26" s="1"/>
  <c r="AL125" i="26"/>
  <c r="AK125" i="26" s="1"/>
  <c r="AJ125" i="26" s="1"/>
  <c r="AF153" i="26"/>
  <c r="AE153" i="26" s="1"/>
  <c r="AD153" i="26" s="1"/>
  <c r="AF145" i="26"/>
  <c r="AE145" i="26" s="1"/>
  <c r="AD145" i="26" s="1"/>
  <c r="AL178" i="26"/>
  <c r="AK178" i="26" s="1"/>
  <c r="AJ178" i="26" s="1"/>
  <c r="AF235" i="26"/>
  <c r="AE235" i="26" s="1"/>
  <c r="AD235" i="26" s="1"/>
  <c r="AF260" i="26"/>
  <c r="AE260" i="26" s="1"/>
  <c r="AD260" i="26" s="1"/>
  <c r="E266" i="28" s="1"/>
  <c r="AF227" i="26"/>
  <c r="AE227" i="26" s="1"/>
  <c r="AD227" i="26" s="1"/>
  <c r="AL231" i="26"/>
  <c r="AK231" i="26" s="1"/>
  <c r="AJ231" i="26" s="1"/>
  <c r="AL262" i="26"/>
  <c r="AK262" i="26" s="1"/>
  <c r="AJ262" i="26" s="1"/>
  <c r="M268" i="28" s="1"/>
  <c r="AF241" i="26"/>
  <c r="AE241" i="26" s="1"/>
  <c r="AD241" i="26" s="1"/>
  <c r="AI249" i="26"/>
  <c r="AH249" i="26" s="1"/>
  <c r="AG249" i="26" s="1"/>
  <c r="AF215" i="26"/>
  <c r="AE215" i="26" s="1"/>
  <c r="AD215" i="26" s="1"/>
  <c r="AF133" i="26"/>
  <c r="AE133" i="26" s="1"/>
  <c r="AD133" i="26" s="1"/>
  <c r="AL207" i="26"/>
  <c r="AK207" i="26" s="1"/>
  <c r="AJ207" i="26" s="1"/>
  <c r="AF291" i="26"/>
  <c r="AP213" i="26"/>
  <c r="AL213" i="26" s="1"/>
  <c r="AP291" i="26"/>
  <c r="AL291" i="26" s="1"/>
  <c r="O297" i="28" s="1"/>
  <c r="AI291" i="26"/>
  <c r="AK287" i="26"/>
  <c r="AJ287" i="26" s="1"/>
  <c r="AH287" i="26"/>
  <c r="AG287" i="26" s="1"/>
  <c r="AI207" i="26"/>
  <c r="AH207" i="26" s="1"/>
  <c r="AG207" i="26" s="1"/>
  <c r="AF207" i="26"/>
  <c r="AE207" i="26" s="1"/>
  <c r="AD207" i="26" s="1"/>
  <c r="AI211" i="26"/>
  <c r="AH211" i="26" s="1"/>
  <c r="AG211" i="26" s="1"/>
  <c r="AP121" i="26"/>
  <c r="AL211" i="26"/>
  <c r="AK211" i="26" s="1"/>
  <c r="AJ211" i="26" s="1"/>
  <c r="AI129" i="26"/>
  <c r="AH129" i="26" s="1"/>
  <c r="AG129" i="26" s="1"/>
  <c r="AF211" i="26"/>
  <c r="AE211" i="26" s="1"/>
  <c r="AD211" i="26" s="1"/>
  <c r="AL129" i="26"/>
  <c r="AK129" i="26" s="1"/>
  <c r="AJ129" i="26" s="1"/>
  <c r="AF129" i="26"/>
  <c r="AE129" i="26" s="1"/>
  <c r="AD129" i="26" s="1"/>
  <c r="AI62" i="26"/>
  <c r="AH62" i="26" s="1"/>
  <c r="AG62" i="26" s="1"/>
  <c r="AI294" i="26"/>
  <c r="AH294" i="26" s="1"/>
  <c r="AG294" i="26" s="1"/>
  <c r="AI298" i="26"/>
  <c r="AH298" i="26" s="1"/>
  <c r="AG298" i="26" s="1"/>
  <c r="AF298" i="26"/>
  <c r="AE298" i="26" s="1"/>
  <c r="AD298" i="26" s="1"/>
  <c r="E304" i="28" s="1"/>
  <c r="AL294" i="26"/>
  <c r="AK294" i="26" s="1"/>
  <c r="AJ294" i="26" s="1"/>
  <c r="AF300" i="26"/>
  <c r="AE300" i="26" s="1"/>
  <c r="AD300" i="26" s="1"/>
  <c r="AL299" i="26"/>
  <c r="AK299" i="26" s="1"/>
  <c r="AI300" i="26"/>
  <c r="AH300" i="26" s="1"/>
  <c r="AG300" i="26" s="1"/>
  <c r="AI299" i="26"/>
  <c r="AH299" i="26" s="1"/>
  <c r="AG299" i="26" s="1"/>
  <c r="AF294" i="26"/>
  <c r="AE294" i="26" s="1"/>
  <c r="AD294" i="26" s="1"/>
  <c r="AI219" i="26"/>
  <c r="AH219" i="26" s="1"/>
  <c r="AG219" i="26" s="1"/>
  <c r="AL241" i="26"/>
  <c r="AK241" i="26" s="1"/>
  <c r="AJ241" i="26" s="1"/>
  <c r="AI221" i="26"/>
  <c r="AH221" i="26" s="1"/>
  <c r="AG221" i="26" s="1"/>
  <c r="AF286" i="26"/>
  <c r="AE286" i="26" s="1"/>
  <c r="AL249" i="26"/>
  <c r="AK249" i="26" s="1"/>
  <c r="AJ249" i="26" s="1"/>
  <c r="AF282" i="26"/>
  <c r="AE282" i="26" s="1"/>
  <c r="AD282" i="26" s="1"/>
  <c r="AI270" i="26"/>
  <c r="AH270" i="26" s="1"/>
  <c r="AG270" i="26" s="1"/>
  <c r="AI247" i="26"/>
  <c r="AH247" i="26" s="1"/>
  <c r="AG247" i="26" s="1"/>
  <c r="AF233" i="26"/>
  <c r="AE233" i="26" s="1"/>
  <c r="AD233" i="26" s="1"/>
  <c r="AL223" i="26"/>
  <c r="AK223" i="26" s="1"/>
  <c r="AJ223" i="26" s="1"/>
  <c r="AI268" i="26"/>
  <c r="AH268" i="26" s="1"/>
  <c r="AL219" i="26"/>
  <c r="AK219" i="26" s="1"/>
  <c r="AJ219" i="26" s="1"/>
  <c r="AI239" i="26"/>
  <c r="AH239" i="26" s="1"/>
  <c r="AG239" i="26" s="1"/>
  <c r="AI286" i="26"/>
  <c r="AH286" i="26" s="1"/>
  <c r="AF249" i="26"/>
  <c r="AE249" i="26" s="1"/>
  <c r="AD249" i="26" s="1"/>
  <c r="AL270" i="26"/>
  <c r="AK270" i="26" s="1"/>
  <c r="AJ270" i="26" s="1"/>
  <c r="AL247" i="26"/>
  <c r="AK247" i="26" s="1"/>
  <c r="AJ247" i="26" s="1"/>
  <c r="AF255" i="26"/>
  <c r="AE255" i="26" s="1"/>
  <c r="AD255" i="26" s="1"/>
  <c r="AF231" i="26"/>
  <c r="AE231" i="26" s="1"/>
  <c r="AD231" i="26" s="1"/>
  <c r="AI229" i="26"/>
  <c r="AH229" i="26" s="1"/>
  <c r="AG229" i="26" s="1"/>
  <c r="AI262" i="26"/>
  <c r="AH262" i="26" s="1"/>
  <c r="AG262" i="26" s="1"/>
  <c r="I268" i="28" s="1"/>
  <c r="AI266" i="26"/>
  <c r="AH266" i="26" s="1"/>
  <c r="AG266" i="26" s="1"/>
  <c r="AF266" i="26"/>
  <c r="AE266" i="26" s="1"/>
  <c r="AD266" i="26" s="1"/>
  <c r="AI271" i="26"/>
  <c r="AH271" i="26" s="1"/>
  <c r="AG271" i="26" s="1"/>
  <c r="AL239" i="26"/>
  <c r="AK239" i="26" s="1"/>
  <c r="AJ239" i="26" s="1"/>
  <c r="AL275" i="26"/>
  <c r="AK275" i="26" s="1"/>
  <c r="AJ275" i="26" s="1"/>
  <c r="AI233" i="26"/>
  <c r="AH233" i="26" s="1"/>
  <c r="AG233" i="26" s="1"/>
  <c r="AL229" i="26"/>
  <c r="AK229" i="26" s="1"/>
  <c r="AJ229" i="26" s="1"/>
  <c r="AI243" i="26"/>
  <c r="AH243" i="26" s="1"/>
  <c r="AG243" i="26" s="1"/>
  <c r="AI241" i="26"/>
  <c r="AH241" i="26" s="1"/>
  <c r="AG241" i="26" s="1"/>
  <c r="AI227" i="26"/>
  <c r="AH227" i="26" s="1"/>
  <c r="AG227" i="26" s="1"/>
  <c r="AF275" i="26"/>
  <c r="AE275" i="26" s="1"/>
  <c r="AD275" i="26" s="1"/>
  <c r="AF261" i="26"/>
  <c r="AE261" i="26" s="1"/>
  <c r="AI245" i="26"/>
  <c r="AH245" i="26" s="1"/>
  <c r="AG245" i="26" s="1"/>
  <c r="I251" i="28" s="1"/>
  <c r="AI255" i="26"/>
  <c r="AH255" i="26" s="1"/>
  <c r="AI231" i="26"/>
  <c r="AH231" i="26" s="1"/>
  <c r="AG231" i="26" s="1"/>
  <c r="AL271" i="26"/>
  <c r="AK271" i="26" s="1"/>
  <c r="AL279" i="26"/>
  <c r="AK279" i="26" s="1"/>
  <c r="AF268" i="26"/>
  <c r="AE268" i="26" s="1"/>
  <c r="AD268" i="26" s="1"/>
  <c r="E274" i="28" s="1"/>
  <c r="AL243" i="26"/>
  <c r="AK243" i="26" s="1"/>
  <c r="AJ243" i="26" s="1"/>
  <c r="AL225" i="26"/>
  <c r="AK225" i="26" s="1"/>
  <c r="AJ225" i="26" s="1"/>
  <c r="AL227" i="26"/>
  <c r="AK227" i="26" s="1"/>
  <c r="AJ227" i="26" s="1"/>
  <c r="AI237" i="26"/>
  <c r="AH237" i="26" s="1"/>
  <c r="AG237" i="26" s="1"/>
  <c r="AI261" i="26"/>
  <c r="AH261" i="26" s="1"/>
  <c r="AG261" i="26" s="1"/>
  <c r="I267" i="28" s="1"/>
  <c r="AL217" i="26"/>
  <c r="AK217" i="26" s="1"/>
  <c r="AJ217" i="26" s="1"/>
  <c r="AL245" i="26"/>
  <c r="AK245" i="26" s="1"/>
  <c r="AJ245" i="26" s="1"/>
  <c r="M251" i="28" s="1"/>
  <c r="AL266" i="26"/>
  <c r="AK266" i="26" s="1"/>
  <c r="AF283" i="26"/>
  <c r="AE283" i="26" s="1"/>
  <c r="AD283" i="26" s="1"/>
  <c r="AF264" i="26"/>
  <c r="AE264" i="26" s="1"/>
  <c r="AD264" i="26" s="1"/>
  <c r="E270" i="28" s="1"/>
  <c r="AF225" i="26"/>
  <c r="AE225" i="26" s="1"/>
  <c r="AD225" i="26" s="1"/>
  <c r="AL237" i="26"/>
  <c r="AK237" i="26" s="1"/>
  <c r="AJ237" i="26" s="1"/>
  <c r="AF217" i="26"/>
  <c r="AE217" i="26" s="1"/>
  <c r="AD217" i="26" s="1"/>
  <c r="AI235" i="26"/>
  <c r="AH235" i="26" s="1"/>
  <c r="AG235" i="26" s="1"/>
  <c r="AF223" i="26"/>
  <c r="AE223" i="26" s="1"/>
  <c r="AD223" i="26" s="1"/>
  <c r="AF219" i="26"/>
  <c r="AE219" i="26" s="1"/>
  <c r="AD219" i="26" s="1"/>
  <c r="AL283" i="26"/>
  <c r="AK283" i="26" s="1"/>
  <c r="AI279" i="26"/>
  <c r="AH279" i="26" s="1"/>
  <c r="AG279" i="26" s="1"/>
  <c r="AL260" i="26"/>
  <c r="AK260" i="26" s="1"/>
  <c r="AJ260" i="26" s="1"/>
  <c r="M266" i="28" s="1"/>
  <c r="AF251" i="26"/>
  <c r="AE251" i="26" s="1"/>
  <c r="AD251" i="26" s="1"/>
  <c r="AI265" i="26"/>
  <c r="AH265" i="26" s="1"/>
  <c r="AG265" i="26" s="1"/>
  <c r="AI282" i="26"/>
  <c r="AH282" i="26" s="1"/>
  <c r="AG282" i="26" s="1"/>
  <c r="AL235" i="26"/>
  <c r="AK235" i="26" s="1"/>
  <c r="AJ235" i="26" s="1"/>
  <c r="AI260" i="26"/>
  <c r="AH260" i="26" s="1"/>
  <c r="AG260" i="26" s="1"/>
  <c r="I266" i="28" s="1"/>
  <c r="AI283" i="26"/>
  <c r="AH283" i="26" s="1"/>
  <c r="AG283" i="26" s="1"/>
  <c r="AF262" i="26"/>
  <c r="AE262" i="26" s="1"/>
  <c r="AD262" i="26" s="1"/>
  <c r="AL221" i="26"/>
  <c r="AK221" i="26" s="1"/>
  <c r="AJ221" i="26" s="1"/>
  <c r="AL265" i="26"/>
  <c r="AK265" i="26" s="1"/>
  <c r="AJ265" i="26" s="1"/>
  <c r="AL282" i="26"/>
  <c r="AI168" i="26"/>
  <c r="AH168" i="26" s="1"/>
  <c r="AG168" i="26" s="1"/>
  <c r="AI136" i="26"/>
  <c r="AH136" i="26" s="1"/>
  <c r="AG136" i="26" s="1"/>
  <c r="AL140" i="26"/>
  <c r="AK140" i="26" s="1"/>
  <c r="AJ140" i="26" s="1"/>
  <c r="AI150" i="26"/>
  <c r="AH150" i="26" s="1"/>
  <c r="AG150" i="26" s="1"/>
  <c r="AL164" i="26"/>
  <c r="AK164" i="26" s="1"/>
  <c r="AJ164" i="26" s="1"/>
  <c r="AL156" i="26"/>
  <c r="AK156" i="26" s="1"/>
  <c r="AJ156" i="26" s="1"/>
  <c r="AI187" i="26"/>
  <c r="AH187" i="26" s="1"/>
  <c r="AG187" i="26" s="1"/>
  <c r="AF187" i="26"/>
  <c r="AE187" i="26" s="1"/>
  <c r="AD187" i="26" s="1"/>
  <c r="AI158" i="26"/>
  <c r="AH158" i="26" s="1"/>
  <c r="AG158" i="26" s="1"/>
  <c r="AI137" i="26"/>
  <c r="AH137" i="26" s="1"/>
  <c r="AG137" i="26" s="1"/>
  <c r="AF165" i="26"/>
  <c r="AE165" i="26" s="1"/>
  <c r="AD165" i="26" s="1"/>
  <c r="E171" i="28" s="1"/>
  <c r="AL150" i="26"/>
  <c r="AK150" i="26" s="1"/>
  <c r="AJ150" i="26" s="1"/>
  <c r="AF169" i="26"/>
  <c r="AE169" i="26" s="1"/>
  <c r="AD169" i="26" s="1"/>
  <c r="AF149" i="26"/>
  <c r="AE149" i="26" s="1"/>
  <c r="AD149" i="26" s="1"/>
  <c r="E155" i="28" s="1"/>
  <c r="AI145" i="26"/>
  <c r="AH145" i="26" s="1"/>
  <c r="AG145" i="26" s="1"/>
  <c r="AI174" i="26"/>
  <c r="AI178" i="26"/>
  <c r="AH178" i="26" s="1"/>
  <c r="AG178" i="26" s="1"/>
  <c r="AL189" i="26"/>
  <c r="AK189" i="26" s="1"/>
  <c r="AI201" i="26"/>
  <c r="AH201" i="26" s="1"/>
  <c r="AG201" i="26" s="1"/>
  <c r="AI160" i="26"/>
  <c r="AH160" i="26" s="1"/>
  <c r="AG160" i="26" s="1"/>
  <c r="I166" i="28" s="1"/>
  <c r="AF176" i="26"/>
  <c r="AE176" i="26" s="1"/>
  <c r="AD176" i="26" s="1"/>
  <c r="AF144" i="26"/>
  <c r="AE144" i="26" s="1"/>
  <c r="AD144" i="26" s="1"/>
  <c r="E150" i="28" s="1"/>
  <c r="AF173" i="26"/>
  <c r="AE173" i="26" s="1"/>
  <c r="AD173" i="26" s="1"/>
  <c r="E179" i="28" s="1"/>
  <c r="AL158" i="26"/>
  <c r="AK158" i="26" s="1"/>
  <c r="AJ158" i="26" s="1"/>
  <c r="AL137" i="26"/>
  <c r="AK137" i="26" s="1"/>
  <c r="AJ137" i="26" s="1"/>
  <c r="AI165" i="26"/>
  <c r="AH165" i="26" s="1"/>
  <c r="AG165" i="26" s="1"/>
  <c r="I171" i="28" s="1"/>
  <c r="AI142" i="26"/>
  <c r="AH142" i="26" s="1"/>
  <c r="AG142" i="26" s="1"/>
  <c r="AI149" i="26"/>
  <c r="AH149" i="26" s="1"/>
  <c r="AI133" i="26"/>
  <c r="AH133" i="26" s="1"/>
  <c r="AG133" i="26" s="1"/>
  <c r="AF172" i="26"/>
  <c r="AE172" i="26" s="1"/>
  <c r="AD172" i="26" s="1"/>
  <c r="AF141" i="26"/>
  <c r="AE141" i="26" s="1"/>
  <c r="AD141" i="26" s="1"/>
  <c r="AL145" i="26"/>
  <c r="AK145" i="26" s="1"/>
  <c r="AJ145" i="26" s="1"/>
  <c r="AL174" i="26"/>
  <c r="AK174" i="26" s="1"/>
  <c r="AJ174" i="26" s="1"/>
  <c r="AF148" i="26"/>
  <c r="AE148" i="26" s="1"/>
  <c r="AD148" i="26" s="1"/>
  <c r="AF132" i="26"/>
  <c r="AE132" i="26" s="1"/>
  <c r="AD132" i="26" s="1"/>
  <c r="AI185" i="26"/>
  <c r="AH185" i="26" s="1"/>
  <c r="AG185" i="26" s="1"/>
  <c r="AI173" i="26"/>
  <c r="AH173" i="26" s="1"/>
  <c r="AG173" i="26" s="1"/>
  <c r="I179" i="28" s="1"/>
  <c r="AF157" i="26"/>
  <c r="AE157" i="26" s="1"/>
  <c r="AD157" i="26" s="1"/>
  <c r="AL142" i="26"/>
  <c r="AK142" i="26" s="1"/>
  <c r="AJ142" i="26" s="1"/>
  <c r="AL149" i="26"/>
  <c r="AK149" i="26" s="1"/>
  <c r="AL133" i="26"/>
  <c r="AK133" i="26" s="1"/>
  <c r="AJ133" i="26" s="1"/>
  <c r="AI172" i="26"/>
  <c r="AH172" i="26" s="1"/>
  <c r="AG172" i="26" s="1"/>
  <c r="AI141" i="26"/>
  <c r="AH141" i="26" s="1"/>
  <c r="AG141" i="26" s="1"/>
  <c r="AF178" i="26"/>
  <c r="AE178" i="26" s="1"/>
  <c r="AD178" i="26" s="1"/>
  <c r="AI148" i="26"/>
  <c r="AH148" i="26" s="1"/>
  <c r="AG148" i="26" s="1"/>
  <c r="AI132" i="26"/>
  <c r="AH132" i="26" s="1"/>
  <c r="AG132" i="26" s="1"/>
  <c r="AL168" i="26"/>
  <c r="AK168" i="26" s="1"/>
  <c r="AJ168" i="26" s="1"/>
  <c r="AL160" i="26"/>
  <c r="AK160" i="26" s="1"/>
  <c r="AJ160" i="26" s="1"/>
  <c r="M166" i="28" s="1"/>
  <c r="AF195" i="26"/>
  <c r="AE195" i="26" s="1"/>
  <c r="AD195" i="26" s="1"/>
  <c r="E201" i="28" s="1"/>
  <c r="AI152" i="26"/>
  <c r="AH152" i="26" s="1"/>
  <c r="AG152" i="26" s="1"/>
  <c r="AF152" i="26"/>
  <c r="AE152" i="26" s="1"/>
  <c r="AD152" i="26" s="1"/>
  <c r="AI177" i="26"/>
  <c r="AH177" i="26" s="1"/>
  <c r="AG177" i="26" s="1"/>
  <c r="AI162" i="26"/>
  <c r="AH162" i="26" s="1"/>
  <c r="AG162" i="26" s="1"/>
  <c r="AI161" i="26"/>
  <c r="AH161" i="26" s="1"/>
  <c r="AG161" i="26" s="1"/>
  <c r="AI146" i="26"/>
  <c r="AH146" i="26" s="1"/>
  <c r="AG146" i="26" s="1"/>
  <c r="AL172" i="26"/>
  <c r="AK172" i="26" s="1"/>
  <c r="AJ172" i="26" s="1"/>
  <c r="AL141" i="26"/>
  <c r="AK141" i="26" s="1"/>
  <c r="AJ141" i="26" s="1"/>
  <c r="AL148" i="26"/>
  <c r="AK148" i="26" s="1"/>
  <c r="AJ148" i="26" s="1"/>
  <c r="AL132" i="26"/>
  <c r="AK132" i="26" s="1"/>
  <c r="AJ132" i="26" s="1"/>
  <c r="AL176" i="26"/>
  <c r="AK176" i="26" s="1"/>
  <c r="AL201" i="26"/>
  <c r="AK201" i="26" s="1"/>
  <c r="AI170" i="26"/>
  <c r="AH170" i="26" s="1"/>
  <c r="AG170" i="26" s="1"/>
  <c r="AL177" i="26"/>
  <c r="AK177" i="26" s="1"/>
  <c r="AJ177" i="26" s="1"/>
  <c r="AL162" i="26"/>
  <c r="AK162" i="26" s="1"/>
  <c r="AJ162" i="26" s="1"/>
  <c r="AL157" i="26"/>
  <c r="AK157" i="26" s="1"/>
  <c r="AJ157" i="26" s="1"/>
  <c r="AL161" i="26"/>
  <c r="AK161" i="26" s="1"/>
  <c r="AJ161" i="26" s="1"/>
  <c r="AL146" i="26"/>
  <c r="AK146" i="26" s="1"/>
  <c r="AJ146" i="26" s="1"/>
  <c r="AI153" i="26"/>
  <c r="AH153" i="26" s="1"/>
  <c r="AG153" i="26" s="1"/>
  <c r="AI138" i="26"/>
  <c r="AH138" i="26" s="1"/>
  <c r="AI203" i="26"/>
  <c r="AH203" i="26" s="1"/>
  <c r="AG203" i="26" s="1"/>
  <c r="AI197" i="26"/>
  <c r="AH197" i="26" s="1"/>
  <c r="AG197" i="26" s="1"/>
  <c r="AI189" i="26"/>
  <c r="AH189" i="26" s="1"/>
  <c r="AG189" i="26" s="1"/>
  <c r="AI176" i="26"/>
  <c r="AH176" i="26" s="1"/>
  <c r="AG176" i="26" s="1"/>
  <c r="AI144" i="26"/>
  <c r="AH144" i="26" s="1"/>
  <c r="AL195" i="26"/>
  <c r="AK195" i="26" s="1"/>
  <c r="AJ195" i="26" s="1"/>
  <c r="M201" i="28" s="1"/>
  <c r="AF160" i="26"/>
  <c r="AE160" i="26" s="1"/>
  <c r="AD160" i="26" s="1"/>
  <c r="E166" i="28" s="1"/>
  <c r="AL170" i="26"/>
  <c r="AK170" i="26" s="1"/>
  <c r="AJ170" i="26" s="1"/>
  <c r="AF140" i="26"/>
  <c r="AE140" i="26" s="1"/>
  <c r="AD140" i="26" s="1"/>
  <c r="AI169" i="26"/>
  <c r="AH169" i="26" s="1"/>
  <c r="AG169" i="26" s="1"/>
  <c r="AI154" i="26"/>
  <c r="AH154" i="26" s="1"/>
  <c r="AG154" i="26" s="1"/>
  <c r="AL153" i="26"/>
  <c r="AK153" i="26" s="1"/>
  <c r="AJ153" i="26" s="1"/>
  <c r="AL138" i="26"/>
  <c r="AK138" i="26" s="1"/>
  <c r="AF164" i="26"/>
  <c r="AE164" i="26" s="1"/>
  <c r="AD164" i="26" s="1"/>
  <c r="AF156" i="26"/>
  <c r="AE156" i="26" s="1"/>
  <c r="AD156" i="26" s="1"/>
  <c r="AL144" i="26"/>
  <c r="AK144" i="26" s="1"/>
  <c r="AL203" i="26"/>
  <c r="AK203" i="26" s="1"/>
  <c r="AJ203" i="26" s="1"/>
  <c r="AF197" i="26"/>
  <c r="AE197" i="26" s="1"/>
  <c r="AD197" i="26" s="1"/>
  <c r="AF189" i="26"/>
  <c r="AE189" i="26" s="1"/>
  <c r="AD189" i="26" s="1"/>
  <c r="AF170" i="26"/>
  <c r="AE170" i="26" s="1"/>
  <c r="AL169" i="26"/>
  <c r="AK169" i="26" s="1"/>
  <c r="AJ169" i="26" s="1"/>
  <c r="AL154" i="26"/>
  <c r="AK154" i="26" s="1"/>
  <c r="AJ154" i="26" s="1"/>
  <c r="AF138" i="26"/>
  <c r="AE138" i="26" s="1"/>
  <c r="AD138" i="26" s="1"/>
  <c r="E144" i="28" s="1"/>
  <c r="AL136" i="26"/>
  <c r="AK136" i="26" s="1"/>
  <c r="AL185" i="26"/>
  <c r="AK185" i="26" s="1"/>
  <c r="AJ185" i="26" s="1"/>
  <c r="AL197" i="26"/>
  <c r="AK197" i="26" s="1"/>
  <c r="AJ197" i="26" s="1"/>
  <c r="AL253" i="26"/>
  <c r="AK253" i="26" s="1"/>
  <c r="AJ253" i="26" s="1"/>
  <c r="M259" i="28" s="1"/>
  <c r="AF253" i="26"/>
  <c r="AE253" i="26" s="1"/>
  <c r="AD253" i="26" s="1"/>
  <c r="E259" i="28" s="1"/>
  <c r="AI253" i="26"/>
  <c r="AH253" i="26" s="1"/>
  <c r="AI251" i="26"/>
  <c r="AH251" i="26" s="1"/>
  <c r="AG251" i="26" s="1"/>
  <c r="AL251" i="26"/>
  <c r="AK251" i="26" s="1"/>
  <c r="AJ251" i="26" s="1"/>
  <c r="AI102" i="26"/>
  <c r="K108" i="28" s="1"/>
  <c r="AL102" i="26"/>
  <c r="O108" i="28" s="1"/>
  <c r="AF102" i="26"/>
  <c r="AE102" i="26" s="1"/>
  <c r="AD102" i="26" s="1"/>
  <c r="E108" i="28" s="1"/>
  <c r="AE150" i="26"/>
  <c r="AD150" i="26" s="1"/>
  <c r="AI118" i="26"/>
  <c r="AH118" i="26" s="1"/>
  <c r="AG118" i="26" s="1"/>
  <c r="AF63" i="26"/>
  <c r="AE63" i="26" s="1"/>
  <c r="AD63" i="26" s="1"/>
  <c r="AI181" i="26"/>
  <c r="AH181" i="26" s="1"/>
  <c r="AG181" i="26" s="1"/>
  <c r="I187" i="28" s="1"/>
  <c r="AL181" i="26"/>
  <c r="AK181" i="26" s="1"/>
  <c r="AJ181" i="26" s="1"/>
  <c r="M187" i="28" s="1"/>
  <c r="AI66" i="26"/>
  <c r="AH66" i="26" s="1"/>
  <c r="AG66" i="26" s="1"/>
  <c r="AL295" i="26"/>
  <c r="AK295" i="26" s="1"/>
  <c r="AJ295" i="26" s="1"/>
  <c r="AI295" i="26"/>
  <c r="AH295" i="26" s="1"/>
  <c r="AG295" i="26" s="1"/>
  <c r="AE239" i="26"/>
  <c r="AD239" i="26" s="1"/>
  <c r="AE174" i="26"/>
  <c r="AD174" i="26" s="1"/>
  <c r="AL58" i="26"/>
  <c r="AK58" i="26" s="1"/>
  <c r="AJ58" i="26" s="1"/>
  <c r="AI35" i="26"/>
  <c r="AH35" i="26" s="1"/>
  <c r="AG35" i="26" s="1"/>
  <c r="AI109" i="26"/>
  <c r="AH109" i="26" s="1"/>
  <c r="AG109" i="26" s="1"/>
  <c r="I115" i="28" s="1"/>
  <c r="AF11" i="26"/>
  <c r="AE11" i="26" s="1"/>
  <c r="AD11" i="26" s="1"/>
  <c r="AP278" i="26"/>
  <c r="AL278" i="26" s="1"/>
  <c r="O284" i="28" s="1"/>
  <c r="AP259" i="26"/>
  <c r="AF101" i="26"/>
  <c r="AE101" i="26" s="1"/>
  <c r="AD101" i="26" s="1"/>
  <c r="E107" i="28" s="1"/>
  <c r="AI27" i="26"/>
  <c r="AH27" i="26" s="1"/>
  <c r="AG27" i="26" s="1"/>
  <c r="AF49" i="26"/>
  <c r="AE49" i="26" s="1"/>
  <c r="AD49" i="26" s="1"/>
  <c r="AI73" i="26"/>
  <c r="AH73" i="26" s="1"/>
  <c r="AG73" i="26" s="1"/>
  <c r="AI68" i="26"/>
  <c r="AH68" i="26" s="1"/>
  <c r="AG68" i="26" s="1"/>
  <c r="AF62" i="26"/>
  <c r="AE62" i="26" s="1"/>
  <c r="AD62" i="26" s="1"/>
  <c r="AI110" i="26"/>
  <c r="AH110" i="26" s="1"/>
  <c r="AG110" i="26" s="1"/>
  <c r="AL117" i="26"/>
  <c r="AK117" i="26" s="1"/>
  <c r="AJ117" i="26" s="1"/>
  <c r="AL61" i="26"/>
  <c r="AK61" i="26" s="1"/>
  <c r="AJ61" i="26" s="1"/>
  <c r="AL69" i="26"/>
  <c r="AK69" i="26" s="1"/>
  <c r="AJ69" i="26" s="1"/>
  <c r="M75" i="28" s="1"/>
  <c r="AF19" i="26"/>
  <c r="AE19" i="26" s="1"/>
  <c r="AD19" i="26" s="1"/>
  <c r="AL41" i="26"/>
  <c r="AK41" i="26" s="1"/>
  <c r="AJ41" i="26" s="1"/>
  <c r="AI55" i="26"/>
  <c r="AH55" i="26" s="1"/>
  <c r="AG55" i="26" s="1"/>
  <c r="AF53" i="26"/>
  <c r="AE53" i="26" s="1"/>
  <c r="AD53" i="26" s="1"/>
  <c r="AL97" i="26"/>
  <c r="AK97" i="26" s="1"/>
  <c r="AJ97" i="26" s="1"/>
  <c r="M103" i="28" s="1"/>
  <c r="AL86" i="26"/>
  <c r="AK86" i="26" s="1"/>
  <c r="AJ86" i="26" s="1"/>
  <c r="AF33" i="26"/>
  <c r="AE33" i="26" s="1"/>
  <c r="AD33" i="26" s="1"/>
  <c r="AI47" i="26"/>
  <c r="AH47" i="26" s="1"/>
  <c r="AG47" i="26" s="1"/>
  <c r="AL45" i="26"/>
  <c r="AK45" i="26" s="1"/>
  <c r="AJ45" i="26" s="1"/>
  <c r="AP193" i="26"/>
  <c r="AI193" i="26" s="1"/>
  <c r="AL93" i="26"/>
  <c r="AK93" i="26" s="1"/>
  <c r="AJ93" i="26" s="1"/>
  <c r="M99" i="28" s="1"/>
  <c r="AI81" i="26"/>
  <c r="AH81" i="26" s="1"/>
  <c r="AG81" i="26" s="1"/>
  <c r="AF85" i="26"/>
  <c r="AE85" i="26" s="1"/>
  <c r="AD85" i="26" s="1"/>
  <c r="E91" i="28" s="1"/>
  <c r="AI78" i="26"/>
  <c r="AH78" i="26" s="1"/>
  <c r="AG78" i="26" s="1"/>
  <c r="AL25" i="26"/>
  <c r="AK25" i="26" s="1"/>
  <c r="AJ25" i="26" s="1"/>
  <c r="AF39" i="26"/>
  <c r="AE39" i="26" s="1"/>
  <c r="AD39" i="26" s="1"/>
  <c r="AI264" i="26"/>
  <c r="AH264" i="26" s="1"/>
  <c r="AG264" i="26" s="1"/>
  <c r="I270" i="28" s="1"/>
  <c r="AL264" i="26"/>
  <c r="AK264" i="26" s="1"/>
  <c r="AJ264" i="26" s="1"/>
  <c r="M270" i="28" s="1"/>
  <c r="E268" i="28"/>
  <c r="AL77" i="26"/>
  <c r="AK77" i="26" s="1"/>
  <c r="AJ77" i="26" s="1"/>
  <c r="AF15" i="26"/>
  <c r="AE15" i="26" s="1"/>
  <c r="AD15" i="26" s="1"/>
  <c r="AI13" i="26"/>
  <c r="AH13" i="26" s="1"/>
  <c r="AG13" i="26" s="1"/>
  <c r="AL31" i="26"/>
  <c r="AK31" i="26" s="1"/>
  <c r="AJ31" i="26" s="1"/>
  <c r="AI29" i="26"/>
  <c r="AH29" i="26" s="1"/>
  <c r="AG29" i="26" s="1"/>
  <c r="AP191" i="26"/>
  <c r="AF191" i="26" s="1"/>
  <c r="AL105" i="26"/>
  <c r="AK105" i="26" s="1"/>
  <c r="AJ105" i="26" s="1"/>
  <c r="M111" i="28" s="1"/>
  <c r="AI51" i="26"/>
  <c r="AH51" i="26" s="1"/>
  <c r="AG51" i="26" s="1"/>
  <c r="AI7" i="26"/>
  <c r="AH7" i="26" s="1"/>
  <c r="AG7" i="26" s="1"/>
  <c r="AF23" i="26"/>
  <c r="AE23" i="26" s="1"/>
  <c r="AD23" i="26" s="1"/>
  <c r="I304" i="28"/>
  <c r="AL63" i="26"/>
  <c r="AK63" i="26" s="1"/>
  <c r="AJ63" i="26" s="1"/>
  <c r="AL66" i="26"/>
  <c r="AK66" i="26" s="1"/>
  <c r="AJ66" i="26" s="1"/>
  <c r="AL43" i="26"/>
  <c r="AK43" i="26" s="1"/>
  <c r="AJ43" i="26" s="1"/>
  <c r="AI4" i="26"/>
  <c r="AH4" i="26" s="1"/>
  <c r="AG4" i="26" s="1"/>
  <c r="AI5" i="26"/>
  <c r="AH5" i="26" s="1"/>
  <c r="AG5" i="26" s="1"/>
  <c r="AI20" i="26"/>
  <c r="AH20" i="26" s="1"/>
  <c r="AG20" i="26" s="1"/>
  <c r="AL17" i="26"/>
  <c r="AK17" i="26" s="1"/>
  <c r="AJ17" i="26" s="1"/>
  <c r="AL274" i="26"/>
  <c r="AK274" i="26" s="1"/>
  <c r="AJ274" i="26" s="1"/>
  <c r="M280" i="28" s="1"/>
  <c r="AI274" i="26"/>
  <c r="AH274" i="26" s="1"/>
  <c r="AP199" i="26"/>
  <c r="AF199" i="26" s="1"/>
  <c r="AP183" i="26"/>
  <c r="AF183" i="26" s="1"/>
  <c r="AP236" i="26"/>
  <c r="AI236" i="26" s="1"/>
  <c r="AP204" i="26"/>
  <c r="AF204" i="26" s="1"/>
  <c r="AP234" i="26"/>
  <c r="AL234" i="26" s="1"/>
  <c r="AP248" i="26"/>
  <c r="AL248" i="26" s="1"/>
  <c r="O254" i="28" s="1"/>
  <c r="AP232" i="26"/>
  <c r="AI232" i="26" s="1"/>
  <c r="AP216" i="26"/>
  <c r="AF216" i="26" s="1"/>
  <c r="AP200" i="26"/>
  <c r="AL200" i="26" s="1"/>
  <c r="O206" i="28" s="1"/>
  <c r="AP175" i="26"/>
  <c r="AF175" i="26" s="1"/>
  <c r="AP159" i="26"/>
  <c r="AF159" i="26" s="1"/>
  <c r="AP143" i="26"/>
  <c r="AF143" i="26" s="1"/>
  <c r="AP112" i="26"/>
  <c r="AI112" i="26" s="1"/>
  <c r="AH112" i="26" s="1"/>
  <c r="AG112" i="26" s="1"/>
  <c r="I118" i="28" s="1"/>
  <c r="AP179" i="26"/>
  <c r="AF179" i="26" s="1"/>
  <c r="AP123" i="26"/>
  <c r="AL123" i="26" s="1"/>
  <c r="AP131" i="26"/>
  <c r="AF131" i="26" s="1"/>
  <c r="AP124" i="26"/>
  <c r="AF124" i="26" s="1"/>
  <c r="AP116" i="26"/>
  <c r="AF116" i="26" s="1"/>
  <c r="AP108" i="26"/>
  <c r="AF108" i="26" s="1"/>
  <c r="AP100" i="26"/>
  <c r="AF100" i="26" s="1"/>
  <c r="AP46" i="26"/>
  <c r="AF46" i="26" s="1"/>
  <c r="AE46" i="26" s="1"/>
  <c r="AD46" i="26" s="1"/>
  <c r="AP30" i="26"/>
  <c r="AF30" i="26" s="1"/>
  <c r="AE30" i="26" s="1"/>
  <c r="AD30" i="26" s="1"/>
  <c r="AP14" i="26"/>
  <c r="AF14" i="26" s="1"/>
  <c r="AE14" i="26" s="1"/>
  <c r="AD14" i="26" s="1"/>
  <c r="AL110" i="26"/>
  <c r="AK110" i="26" s="1"/>
  <c r="AJ110" i="26" s="1"/>
  <c r="AL118" i="26"/>
  <c r="AK118" i="26" s="1"/>
  <c r="AJ118" i="26" s="1"/>
  <c r="AP79" i="26"/>
  <c r="AL79" i="26" s="1"/>
  <c r="AK79" i="26" s="1"/>
  <c r="AJ79" i="26" s="1"/>
  <c r="M85" i="28" s="1"/>
  <c r="AI58" i="26"/>
  <c r="AH58" i="26" s="1"/>
  <c r="AG58" i="26" s="1"/>
  <c r="AP44" i="26"/>
  <c r="AI44" i="26" s="1"/>
  <c r="AH44" i="26" s="1"/>
  <c r="AG44" i="26" s="1"/>
  <c r="AI117" i="26"/>
  <c r="AH117" i="26" s="1"/>
  <c r="AG117" i="26" s="1"/>
  <c r="AP99" i="26"/>
  <c r="AL99" i="26" s="1"/>
  <c r="AK99" i="26" s="1"/>
  <c r="AJ99" i="26" s="1"/>
  <c r="AP83" i="26"/>
  <c r="AL83" i="26" s="1"/>
  <c r="AK83" i="26" s="1"/>
  <c r="AJ83" i="26" s="1"/>
  <c r="M89" i="28" s="1"/>
  <c r="AF69" i="26"/>
  <c r="AE69" i="26" s="1"/>
  <c r="AD69" i="26" s="1"/>
  <c r="E75" i="28" s="1"/>
  <c r="AP34" i="26"/>
  <c r="AL34" i="26" s="1"/>
  <c r="AK34" i="26" s="1"/>
  <c r="AJ34" i="26" s="1"/>
  <c r="AI19" i="26"/>
  <c r="AH19" i="26" s="1"/>
  <c r="AG19" i="26" s="1"/>
  <c r="AI86" i="26"/>
  <c r="AH86" i="26" s="1"/>
  <c r="AG86" i="26" s="1"/>
  <c r="AI15" i="26"/>
  <c r="AH15" i="26" s="1"/>
  <c r="AG15" i="26" s="1"/>
  <c r="AF41" i="26"/>
  <c r="AE41" i="26" s="1"/>
  <c r="AD41" i="26" s="1"/>
  <c r="AF25" i="26"/>
  <c r="AE25" i="26" s="1"/>
  <c r="AD25" i="26" s="1"/>
  <c r="AI11" i="26"/>
  <c r="AH11" i="26" s="1"/>
  <c r="AG11" i="26" s="1"/>
  <c r="AL55" i="26"/>
  <c r="AK55" i="26" s="1"/>
  <c r="AJ55" i="26" s="1"/>
  <c r="AI39" i="26"/>
  <c r="AH39" i="26" s="1"/>
  <c r="AG39" i="26" s="1"/>
  <c r="AI23" i="26"/>
  <c r="AH23" i="26" s="1"/>
  <c r="AG23" i="26" s="1"/>
  <c r="AI37" i="26"/>
  <c r="AH37" i="26" s="1"/>
  <c r="AG37" i="26" s="1"/>
  <c r="AI21" i="26"/>
  <c r="AH21" i="26" s="1"/>
  <c r="AG21" i="26" s="1"/>
  <c r="AP297" i="26"/>
  <c r="AL297" i="26" s="1"/>
  <c r="AP285" i="26"/>
  <c r="AF285" i="26" s="1"/>
  <c r="AP128" i="26"/>
  <c r="AL128" i="26" s="1"/>
  <c r="O134" i="28" s="1"/>
  <c r="AP96" i="26"/>
  <c r="AI96" i="26" s="1"/>
  <c r="AH96" i="26" s="1"/>
  <c r="AG96" i="26" s="1"/>
  <c r="I102" i="28" s="1"/>
  <c r="AP115" i="26"/>
  <c r="AL115" i="26" s="1"/>
  <c r="AK115" i="26" s="1"/>
  <c r="AJ115" i="26" s="1"/>
  <c r="AP171" i="26"/>
  <c r="AI171" i="26" s="1"/>
  <c r="AP139" i="26"/>
  <c r="AF139" i="26" s="1"/>
  <c r="AF97" i="26"/>
  <c r="AE97" i="26" s="1"/>
  <c r="AD97" i="26" s="1"/>
  <c r="E103" i="28" s="1"/>
  <c r="AP71" i="26"/>
  <c r="AL71" i="26" s="1"/>
  <c r="AK71" i="26" s="1"/>
  <c r="AJ71" i="26" s="1"/>
  <c r="AP95" i="26"/>
  <c r="AI95" i="26" s="1"/>
  <c r="AH95" i="26" s="1"/>
  <c r="AG95" i="26" s="1"/>
  <c r="AI69" i="26"/>
  <c r="AH69" i="26" s="1"/>
  <c r="AG69" i="26" s="1"/>
  <c r="I75" i="28" s="1"/>
  <c r="AP36" i="26"/>
  <c r="AF36" i="26" s="1"/>
  <c r="AE36" i="26" s="1"/>
  <c r="AD36" i="26" s="1"/>
  <c r="AI101" i="26"/>
  <c r="AH101" i="26" s="1"/>
  <c r="AG101" i="26" s="1"/>
  <c r="I107" i="28" s="1"/>
  <c r="AP57" i="26"/>
  <c r="AL57" i="26" s="1"/>
  <c r="AK57" i="26" s="1"/>
  <c r="AJ57" i="26" s="1"/>
  <c r="AP16" i="26"/>
  <c r="AF16" i="26" s="1"/>
  <c r="AE16" i="26" s="1"/>
  <c r="AD16" i="26" s="1"/>
  <c r="AL51" i="26"/>
  <c r="AK51" i="26" s="1"/>
  <c r="AJ51" i="26" s="1"/>
  <c r="AL35" i="26"/>
  <c r="AK35" i="26" s="1"/>
  <c r="AJ35" i="26" s="1"/>
  <c r="AL78" i="26"/>
  <c r="AK78" i="26" s="1"/>
  <c r="AJ78" i="26" s="1"/>
  <c r="AL7" i="26"/>
  <c r="AK7" i="26" s="1"/>
  <c r="AJ7" i="26" s="1"/>
  <c r="AL109" i="26"/>
  <c r="AK109" i="26" s="1"/>
  <c r="AJ109" i="26" s="1"/>
  <c r="M115" i="28" s="1"/>
  <c r="AL62" i="26"/>
  <c r="AK62" i="26" s="1"/>
  <c r="AJ62" i="26" s="1"/>
  <c r="AF9" i="26"/>
  <c r="AE9" i="26" s="1"/>
  <c r="AD9" i="26" s="1"/>
  <c r="AL11" i="26"/>
  <c r="AK11" i="26" s="1"/>
  <c r="AJ11" i="26" s="1"/>
  <c r="AL73" i="26"/>
  <c r="AK73" i="26" s="1"/>
  <c r="AJ73" i="26" s="1"/>
  <c r="AL47" i="26"/>
  <c r="AK47" i="26" s="1"/>
  <c r="AJ47" i="26" s="1"/>
  <c r="AF31" i="26"/>
  <c r="AE31" i="26" s="1"/>
  <c r="AD31" i="26" s="1"/>
  <c r="AL20" i="26"/>
  <c r="AK20" i="26" s="1"/>
  <c r="AJ20" i="26" s="1"/>
  <c r="AI94" i="26"/>
  <c r="AH94" i="26" s="1"/>
  <c r="AG94" i="26" s="1"/>
  <c r="AI53" i="26"/>
  <c r="AH53" i="26" s="1"/>
  <c r="AG53" i="26" s="1"/>
  <c r="AL37" i="26"/>
  <c r="AK37" i="26" s="1"/>
  <c r="AJ37" i="26" s="1"/>
  <c r="AL21" i="26"/>
  <c r="AK21" i="26" s="1"/>
  <c r="AJ21" i="26" s="1"/>
  <c r="AP273" i="26"/>
  <c r="AI273" i="26" s="1"/>
  <c r="AP288" i="26"/>
  <c r="AL288" i="26" s="1"/>
  <c r="O294" i="28" s="1"/>
  <c r="AP257" i="26"/>
  <c r="AI257" i="26" s="1"/>
  <c r="AP246" i="26"/>
  <c r="AF246" i="26" s="1"/>
  <c r="AP230" i="26"/>
  <c r="AF230" i="26" s="1"/>
  <c r="G236" i="28" s="1"/>
  <c r="AP214" i="26"/>
  <c r="AL214" i="26" s="1"/>
  <c r="AP269" i="26"/>
  <c r="AF269" i="26" s="1"/>
  <c r="G275" i="28" s="1"/>
  <c r="AP301" i="26"/>
  <c r="AF301" i="26" s="1"/>
  <c r="AP228" i="26"/>
  <c r="AF228" i="26" s="1"/>
  <c r="AP196" i="26"/>
  <c r="AL196" i="26" s="1"/>
  <c r="AP242" i="26"/>
  <c r="AL242" i="26" s="1"/>
  <c r="AP192" i="26"/>
  <c r="AF192" i="26" s="1"/>
  <c r="AP120" i="26"/>
  <c r="AF120" i="26" s="1"/>
  <c r="AP72" i="26"/>
  <c r="AL72" i="26" s="1"/>
  <c r="AK72" i="26" s="1"/>
  <c r="AJ72" i="26" s="1"/>
  <c r="AP107" i="26"/>
  <c r="AL107" i="26" s="1"/>
  <c r="AK107" i="26" s="1"/>
  <c r="AJ107" i="26" s="1"/>
  <c r="AP84" i="26"/>
  <c r="AI84" i="26" s="1"/>
  <c r="AH84" i="26" s="1"/>
  <c r="AG84" i="26" s="1"/>
  <c r="AP111" i="26"/>
  <c r="AL111" i="26" s="1"/>
  <c r="AK111" i="26" s="1"/>
  <c r="AJ111" i="26" s="1"/>
  <c r="AP28" i="26"/>
  <c r="AF28" i="26" s="1"/>
  <c r="AE28" i="26" s="1"/>
  <c r="AD28" i="26" s="1"/>
  <c r="AF113" i="26"/>
  <c r="AE113" i="26" s="1"/>
  <c r="AD113" i="26" s="1"/>
  <c r="AL60" i="26"/>
  <c r="AK60" i="26" s="1"/>
  <c r="AJ60" i="26" s="1"/>
  <c r="AP42" i="26"/>
  <c r="AI42" i="26" s="1"/>
  <c r="AH42" i="26" s="1"/>
  <c r="AG42" i="26" s="1"/>
  <c r="AP10" i="26"/>
  <c r="AI10" i="26" s="1"/>
  <c r="AH10" i="26" s="1"/>
  <c r="AG10" i="26" s="1"/>
  <c r="AF89" i="26"/>
  <c r="AE89" i="26" s="1"/>
  <c r="AD89" i="26" s="1"/>
  <c r="E95" i="28" s="1"/>
  <c r="AP32" i="26"/>
  <c r="AL32" i="26" s="1"/>
  <c r="AK32" i="26" s="1"/>
  <c r="AJ32" i="26" s="1"/>
  <c r="AF51" i="26"/>
  <c r="AE51" i="26" s="1"/>
  <c r="AD51" i="26" s="1"/>
  <c r="AF35" i="26"/>
  <c r="AE35" i="26" s="1"/>
  <c r="AD35" i="26" s="1"/>
  <c r="AL19" i="26"/>
  <c r="AK19" i="26" s="1"/>
  <c r="AJ19" i="26" s="1"/>
  <c r="AF78" i="26"/>
  <c r="AE78" i="26" s="1"/>
  <c r="AD78" i="26" s="1"/>
  <c r="AF109" i="26"/>
  <c r="AE109" i="26" s="1"/>
  <c r="AD109" i="26" s="1"/>
  <c r="E115" i="28" s="1"/>
  <c r="AI61" i="26"/>
  <c r="AH61" i="26" s="1"/>
  <c r="AG61" i="26" s="1"/>
  <c r="AI41" i="26"/>
  <c r="AH41" i="26" s="1"/>
  <c r="AG41" i="26" s="1"/>
  <c r="AI25" i="26"/>
  <c r="AH25" i="26" s="1"/>
  <c r="AG25" i="26" s="1"/>
  <c r="AI9" i="26"/>
  <c r="AH9" i="26" s="1"/>
  <c r="AG9" i="26" s="1"/>
  <c r="AF73" i="26"/>
  <c r="AE73" i="26" s="1"/>
  <c r="AD73" i="26" s="1"/>
  <c r="AF47" i="26"/>
  <c r="AE47" i="26" s="1"/>
  <c r="AD47" i="26" s="1"/>
  <c r="AF20" i="26"/>
  <c r="AE20" i="26" s="1"/>
  <c r="AD20" i="26" s="1"/>
  <c r="AL53" i="26"/>
  <c r="AK53" i="26" s="1"/>
  <c r="AJ53" i="26" s="1"/>
  <c r="AF37" i="26"/>
  <c r="AE37" i="26" s="1"/>
  <c r="AD37" i="26" s="1"/>
  <c r="AF21" i="26"/>
  <c r="AE21" i="26" s="1"/>
  <c r="AD21" i="26" s="1"/>
  <c r="AP267" i="26"/>
  <c r="AF267" i="26" s="1"/>
  <c r="AP184" i="26"/>
  <c r="AL184" i="26" s="1"/>
  <c r="O190" i="28" s="1"/>
  <c r="AP218" i="26"/>
  <c r="AL218" i="26" s="1"/>
  <c r="AP147" i="26"/>
  <c r="AI147" i="26" s="1"/>
  <c r="AP98" i="26"/>
  <c r="AI98" i="26" s="1"/>
  <c r="AH98" i="26" s="1"/>
  <c r="AG98" i="26" s="1"/>
  <c r="AP82" i="26"/>
  <c r="AF82" i="26" s="1"/>
  <c r="AE82" i="26" s="1"/>
  <c r="AD82" i="26" s="1"/>
  <c r="AE142" i="26"/>
  <c r="AD142" i="26" s="1"/>
  <c r="AF93" i="26"/>
  <c r="AE93" i="26" s="1"/>
  <c r="AD93" i="26" s="1"/>
  <c r="E99" i="28" s="1"/>
  <c r="AL67" i="26"/>
  <c r="AK67" i="26" s="1"/>
  <c r="AJ67" i="26" s="1"/>
  <c r="AL59" i="26"/>
  <c r="AK59" i="26" s="1"/>
  <c r="AJ59" i="26" s="1"/>
  <c r="AI97" i="26"/>
  <c r="AH97" i="26" s="1"/>
  <c r="AG97" i="26" s="1"/>
  <c r="I103" i="28" s="1"/>
  <c r="AI93" i="26"/>
  <c r="AH93" i="26" s="1"/>
  <c r="AG93" i="26" s="1"/>
  <c r="I99" i="28" s="1"/>
  <c r="AI113" i="26"/>
  <c r="AH113" i="26" s="1"/>
  <c r="AG113" i="26" s="1"/>
  <c r="AI89" i="26"/>
  <c r="AH89" i="26" s="1"/>
  <c r="AG89" i="26" s="1"/>
  <c r="I95" i="28" s="1"/>
  <c r="AF7" i="26"/>
  <c r="AE7" i="26" s="1"/>
  <c r="AD7" i="26" s="1"/>
  <c r="AL49" i="26"/>
  <c r="AK49" i="26" s="1"/>
  <c r="AJ49" i="26" s="1"/>
  <c r="AL33" i="26"/>
  <c r="AK33" i="26" s="1"/>
  <c r="AJ33" i="26" s="1"/>
  <c r="AF13" i="26"/>
  <c r="AE13" i="26" s="1"/>
  <c r="AD13" i="26" s="1"/>
  <c r="AL101" i="26"/>
  <c r="AK101" i="26" s="1"/>
  <c r="AJ101" i="26" s="1"/>
  <c r="M107" i="28" s="1"/>
  <c r="AI31" i="26"/>
  <c r="AH31" i="26" s="1"/>
  <c r="AG31" i="26" s="1"/>
  <c r="AP289" i="26"/>
  <c r="AL289" i="26" s="1"/>
  <c r="AP284" i="26"/>
  <c r="AL284" i="26" s="1"/>
  <c r="AP280" i="26"/>
  <c r="AI280" i="26" s="1"/>
  <c r="K286" i="28" s="1"/>
  <c r="AP276" i="26"/>
  <c r="AL276" i="26" s="1"/>
  <c r="O282" i="28" s="1"/>
  <c r="AP272" i="26"/>
  <c r="AL272" i="26" s="1"/>
  <c r="O278" i="28" s="1"/>
  <c r="AP220" i="26"/>
  <c r="AI220" i="26" s="1"/>
  <c r="K226" i="28" s="1"/>
  <c r="AP188" i="26"/>
  <c r="AL188" i="26" s="1"/>
  <c r="O194" i="28" s="1"/>
  <c r="AP277" i="26"/>
  <c r="AI277" i="26" s="1"/>
  <c r="AP250" i="26"/>
  <c r="AL250" i="26" s="1"/>
  <c r="AP256" i="26"/>
  <c r="AF256" i="26" s="1"/>
  <c r="G262" i="28" s="1"/>
  <c r="AP240" i="26"/>
  <c r="AF240" i="26" s="1"/>
  <c r="AP224" i="26"/>
  <c r="AF224" i="26" s="1"/>
  <c r="AP208" i="26"/>
  <c r="AL208" i="26" s="1"/>
  <c r="AP122" i="26"/>
  <c r="AI122" i="26" s="1"/>
  <c r="AP167" i="26"/>
  <c r="AF167" i="26" s="1"/>
  <c r="AP151" i="26"/>
  <c r="AL151" i="26" s="1"/>
  <c r="AP135" i="26"/>
  <c r="AF135" i="26" s="1"/>
  <c r="AP88" i="26"/>
  <c r="AL88" i="26" s="1"/>
  <c r="AK88" i="26" s="1"/>
  <c r="AJ88" i="26" s="1"/>
  <c r="AK282" i="26"/>
  <c r="AJ282" i="26" s="1"/>
  <c r="AP182" i="26"/>
  <c r="AL182" i="26" s="1"/>
  <c r="AP54" i="26"/>
  <c r="AI54" i="26" s="1"/>
  <c r="AH54" i="26" s="1"/>
  <c r="AG54" i="26" s="1"/>
  <c r="AP38" i="26"/>
  <c r="AL38" i="26" s="1"/>
  <c r="AK38" i="26" s="1"/>
  <c r="AJ38" i="26" s="1"/>
  <c r="AP22" i="26"/>
  <c r="AI22" i="26" s="1"/>
  <c r="AH22" i="26" s="1"/>
  <c r="AG22" i="26" s="1"/>
  <c r="AP6" i="26"/>
  <c r="AI6" i="26" s="1"/>
  <c r="AF81" i="26"/>
  <c r="AE81" i="26" s="1"/>
  <c r="AD81" i="26" s="1"/>
  <c r="AP75" i="26"/>
  <c r="AL75" i="26" s="1"/>
  <c r="AK75" i="26" s="1"/>
  <c r="AJ75" i="26" s="1"/>
  <c r="AP12" i="26"/>
  <c r="AI12" i="26" s="1"/>
  <c r="AH12" i="26" s="1"/>
  <c r="AG12" i="26" s="1"/>
  <c r="AP126" i="26"/>
  <c r="AF126" i="26" s="1"/>
  <c r="G132" i="28" s="1"/>
  <c r="AP119" i="26"/>
  <c r="AL119" i="26" s="1"/>
  <c r="AK119" i="26" s="1"/>
  <c r="AJ119" i="26" s="1"/>
  <c r="AP90" i="26"/>
  <c r="AI90" i="26" s="1"/>
  <c r="AH90" i="26" s="1"/>
  <c r="AG90" i="26" s="1"/>
  <c r="AP50" i="26"/>
  <c r="AL50" i="26" s="1"/>
  <c r="AP18" i="26"/>
  <c r="AL18" i="26" s="1"/>
  <c r="AI67" i="26"/>
  <c r="AH67" i="26" s="1"/>
  <c r="AG67" i="26" s="1"/>
  <c r="AP48" i="26"/>
  <c r="AI48" i="26" s="1"/>
  <c r="AI43" i="26"/>
  <c r="AH43" i="26" s="1"/>
  <c r="AG43" i="26" s="1"/>
  <c r="AF67" i="26"/>
  <c r="AE67" i="26" s="1"/>
  <c r="AD67" i="26" s="1"/>
  <c r="AL13" i="26"/>
  <c r="AK13" i="26" s="1"/>
  <c r="AJ13" i="26" s="1"/>
  <c r="AL5" i="26"/>
  <c r="AK5" i="26" s="1"/>
  <c r="AJ5" i="26" s="1"/>
  <c r="AF59" i="26"/>
  <c r="AE59" i="26" s="1"/>
  <c r="AD59" i="26" s="1"/>
  <c r="AF68" i="26"/>
  <c r="AE68" i="26" s="1"/>
  <c r="AD68" i="26" s="1"/>
  <c r="AF45" i="26"/>
  <c r="AE45" i="26" s="1"/>
  <c r="AD45" i="26" s="1"/>
  <c r="AP292" i="26"/>
  <c r="AP210" i="26"/>
  <c r="AI210" i="26" s="1"/>
  <c r="AP194" i="26"/>
  <c r="AI194" i="26" s="1"/>
  <c r="AP190" i="26"/>
  <c r="AL190" i="26" s="1"/>
  <c r="AP155" i="26"/>
  <c r="AF155" i="26" s="1"/>
  <c r="AP92" i="26"/>
  <c r="AI92" i="26" s="1"/>
  <c r="AH92" i="26" s="1"/>
  <c r="AG92" i="26" s="1"/>
  <c r="I98" i="28" s="1"/>
  <c r="AF105" i="26"/>
  <c r="AE105" i="26" s="1"/>
  <c r="AD105" i="26" s="1"/>
  <c r="E111" i="28" s="1"/>
  <c r="AP74" i="26"/>
  <c r="AL74" i="26" s="1"/>
  <c r="AK74" i="26" s="1"/>
  <c r="AJ74" i="26" s="1"/>
  <c r="AF110" i="26"/>
  <c r="AE110" i="26" s="1"/>
  <c r="AD110" i="26" s="1"/>
  <c r="AF118" i="26"/>
  <c r="AE118" i="26" s="1"/>
  <c r="AD118" i="26" s="1"/>
  <c r="AP106" i="26"/>
  <c r="AF106" i="26" s="1"/>
  <c r="AE106" i="26" s="1"/>
  <c r="AD106" i="26" s="1"/>
  <c r="E112" i="28" s="1"/>
  <c r="AP64" i="26"/>
  <c r="AI64" i="26" s="1"/>
  <c r="AH64" i="26" s="1"/>
  <c r="AG64" i="26" s="1"/>
  <c r="AH174" i="26"/>
  <c r="AG174" i="26" s="1"/>
  <c r="AI59" i="26"/>
  <c r="AH59" i="26" s="1"/>
  <c r="AG59" i="26" s="1"/>
  <c r="AF66" i="26"/>
  <c r="AE66" i="26" s="1"/>
  <c r="AD66" i="26" s="1"/>
  <c r="AP24" i="26"/>
  <c r="AL24" i="26" s="1"/>
  <c r="AK24" i="26" s="1"/>
  <c r="AJ24" i="26" s="1"/>
  <c r="AP8" i="26"/>
  <c r="AI8" i="26" s="1"/>
  <c r="AH8" i="26" s="1"/>
  <c r="AG8" i="26" s="1"/>
  <c r="AL81" i="26"/>
  <c r="AK81" i="26" s="1"/>
  <c r="AJ81" i="26" s="1"/>
  <c r="AL15" i="26"/>
  <c r="AK15" i="26" s="1"/>
  <c r="AJ15" i="26" s="1"/>
  <c r="AF55" i="26"/>
  <c r="AE55" i="26" s="1"/>
  <c r="AD55" i="26" s="1"/>
  <c r="AL39" i="26"/>
  <c r="AK39" i="26" s="1"/>
  <c r="AJ39" i="26" s="1"/>
  <c r="AL23" i="26"/>
  <c r="AK23" i="26" s="1"/>
  <c r="AJ23" i="26" s="1"/>
  <c r="AL113" i="26"/>
  <c r="AK113" i="26" s="1"/>
  <c r="AJ113" i="26" s="1"/>
  <c r="AI45" i="26"/>
  <c r="AH45" i="26" s="1"/>
  <c r="AG45" i="26" s="1"/>
  <c r="AP254" i="26"/>
  <c r="AI254" i="26" s="1"/>
  <c r="K260" i="28" s="1"/>
  <c r="AP238" i="26"/>
  <c r="AI238" i="26" s="1"/>
  <c r="AP222" i="26"/>
  <c r="AI222" i="26" s="1"/>
  <c r="AP258" i="26"/>
  <c r="AI258" i="26" s="1"/>
  <c r="AP252" i="26"/>
  <c r="AI252" i="26" s="1"/>
  <c r="K258" i="28" s="1"/>
  <c r="AP212" i="26"/>
  <c r="AL212" i="26" s="1"/>
  <c r="O218" i="28" s="1"/>
  <c r="AP180" i="26"/>
  <c r="AI180" i="26" s="1"/>
  <c r="AP226" i="26"/>
  <c r="AL226" i="26" s="1"/>
  <c r="AP263" i="26"/>
  <c r="AL263" i="26" s="1"/>
  <c r="AP202" i="26"/>
  <c r="AI202" i="26" s="1"/>
  <c r="AP104" i="26"/>
  <c r="AI104" i="26" s="1"/>
  <c r="AH104" i="26" s="1"/>
  <c r="AG104" i="26" s="1"/>
  <c r="AP198" i="26"/>
  <c r="AF198" i="26" s="1"/>
  <c r="AI105" i="26"/>
  <c r="AH105" i="26" s="1"/>
  <c r="AG105" i="26" s="1"/>
  <c r="I111" i="28" s="1"/>
  <c r="AP70" i="26"/>
  <c r="AF70" i="26" s="1"/>
  <c r="AE70" i="26" s="1"/>
  <c r="AD70" i="26" s="1"/>
  <c r="AF77" i="26"/>
  <c r="AE77" i="26" s="1"/>
  <c r="AD77" i="26" s="1"/>
  <c r="AI63" i="26"/>
  <c r="AH63" i="26" s="1"/>
  <c r="AG63" i="26" s="1"/>
  <c r="AF117" i="26"/>
  <c r="AE117" i="26" s="1"/>
  <c r="AD117" i="26" s="1"/>
  <c r="AP56" i="26"/>
  <c r="AL56" i="26" s="1"/>
  <c r="AK56" i="26" s="1"/>
  <c r="AJ56" i="26" s="1"/>
  <c r="AP26" i="26"/>
  <c r="AL26" i="26" s="1"/>
  <c r="AK26" i="26" s="1"/>
  <c r="AJ26" i="26" s="1"/>
  <c r="AI85" i="26"/>
  <c r="AH85" i="26" s="1"/>
  <c r="AG85" i="26" s="1"/>
  <c r="I91" i="28" s="1"/>
  <c r="AP87" i="26"/>
  <c r="AL87" i="26" s="1"/>
  <c r="AK87" i="26" s="1"/>
  <c r="AJ87" i="26" s="1"/>
  <c r="M93" i="28" s="1"/>
  <c r="AI60" i="26"/>
  <c r="AH60" i="26" s="1"/>
  <c r="AG60" i="26" s="1"/>
  <c r="AF43" i="26"/>
  <c r="AE43" i="26" s="1"/>
  <c r="AD43" i="26" s="1"/>
  <c r="AL27" i="26"/>
  <c r="AK27" i="26" s="1"/>
  <c r="AJ27" i="26" s="1"/>
  <c r="AF86" i="26"/>
  <c r="AE86" i="26" s="1"/>
  <c r="AD86" i="26" s="1"/>
  <c r="AL4" i="26"/>
  <c r="AK4" i="26" s="1"/>
  <c r="AJ4" i="26" s="1"/>
  <c r="AI49" i="26"/>
  <c r="AH49" i="26" s="1"/>
  <c r="AG49" i="26" s="1"/>
  <c r="AI33" i="26"/>
  <c r="AH33" i="26" s="1"/>
  <c r="AG33" i="26" s="1"/>
  <c r="AF5" i="26"/>
  <c r="AE5" i="26" s="1"/>
  <c r="AD5" i="26" s="1"/>
  <c r="AL85" i="26"/>
  <c r="AK85" i="26" s="1"/>
  <c r="AJ85" i="26" s="1"/>
  <c r="M91" i="28" s="1"/>
  <c r="AL94" i="26"/>
  <c r="AK94" i="26" s="1"/>
  <c r="AJ94" i="26" s="1"/>
  <c r="AL68" i="26"/>
  <c r="AK68" i="26" s="1"/>
  <c r="AJ68" i="26" s="1"/>
  <c r="AL29" i="26"/>
  <c r="AK29" i="26" s="1"/>
  <c r="AJ29" i="26" s="1"/>
  <c r="AF17" i="26"/>
  <c r="AE17" i="26" s="1"/>
  <c r="AD17" i="26" s="1"/>
  <c r="AP281" i="26"/>
  <c r="AF281" i="26" s="1"/>
  <c r="AI293" i="26"/>
  <c r="AP293" i="26"/>
  <c r="AF293" i="26" s="1"/>
  <c r="AI296" i="26"/>
  <c r="AF296" i="26"/>
  <c r="AP296" i="26"/>
  <c r="AL296" i="26"/>
  <c r="AP244" i="26"/>
  <c r="AF244" i="26" s="1"/>
  <c r="AP206" i="26"/>
  <c r="AI206" i="26" s="1"/>
  <c r="AP186" i="26"/>
  <c r="AL186" i="26" s="1"/>
  <c r="AP130" i="26"/>
  <c r="AF130" i="26" s="1"/>
  <c r="AP114" i="26"/>
  <c r="AI114" i="26" s="1"/>
  <c r="AH114" i="26" s="1"/>
  <c r="AG114" i="26" s="1"/>
  <c r="AP80" i="26"/>
  <c r="AL80" i="26" s="1"/>
  <c r="AP163" i="26"/>
  <c r="AI163" i="26" s="1"/>
  <c r="AP76" i="26"/>
  <c r="AI76" i="26" s="1"/>
  <c r="AH76" i="26" s="1"/>
  <c r="AG76" i="26" s="1"/>
  <c r="AP91" i="26"/>
  <c r="AI91" i="26" s="1"/>
  <c r="AH91" i="26" s="1"/>
  <c r="AG91" i="26" s="1"/>
  <c r="AP52" i="26"/>
  <c r="AI52" i="26" s="1"/>
  <c r="AH52" i="26" s="1"/>
  <c r="AG52" i="26" s="1"/>
  <c r="AI77" i="26"/>
  <c r="AH77" i="26" s="1"/>
  <c r="AG77" i="26" s="1"/>
  <c r="AF61" i="26"/>
  <c r="AE61" i="26" s="1"/>
  <c r="AD61" i="26" s="1"/>
  <c r="AP103" i="26"/>
  <c r="AI103" i="26" s="1"/>
  <c r="AH103" i="26" s="1"/>
  <c r="AG103" i="26" s="1"/>
  <c r="AP65" i="26"/>
  <c r="AI65" i="26" s="1"/>
  <c r="AH65" i="26" s="1"/>
  <c r="AG65" i="26" s="1"/>
  <c r="I71" i="28" s="1"/>
  <c r="AF58" i="26"/>
  <c r="AE58" i="26" s="1"/>
  <c r="AD58" i="26" s="1"/>
  <c r="AP40" i="26"/>
  <c r="AF40" i="26" s="1"/>
  <c r="AE40" i="26" s="1"/>
  <c r="AD40" i="26" s="1"/>
  <c r="E46" i="28" s="1"/>
  <c r="AF60" i="26"/>
  <c r="AE60" i="26" s="1"/>
  <c r="AD60" i="26" s="1"/>
  <c r="AF27" i="26"/>
  <c r="AE27" i="26" s="1"/>
  <c r="AD27" i="26" s="1"/>
  <c r="AF4" i="26"/>
  <c r="AE4" i="26" s="1"/>
  <c r="AD4" i="26" s="1"/>
  <c r="AL89" i="26"/>
  <c r="AK89" i="26" s="1"/>
  <c r="AJ89" i="26" s="1"/>
  <c r="M95" i="28" s="1"/>
  <c r="AL9" i="26"/>
  <c r="AK9" i="26" s="1"/>
  <c r="AJ9" i="26" s="1"/>
  <c r="AF94" i="26"/>
  <c r="AE94" i="26" s="1"/>
  <c r="AD94" i="26" s="1"/>
  <c r="AF29" i="26"/>
  <c r="AE29" i="26" s="1"/>
  <c r="AD29" i="26" s="1"/>
  <c r="AI17" i="26"/>
  <c r="AH17" i="26" s="1"/>
  <c r="AG17" i="26" s="1"/>
  <c r="C94" i="28"/>
  <c r="C246" i="28"/>
  <c r="C158" i="28"/>
  <c r="C222" i="28"/>
  <c r="C106" i="28"/>
  <c r="C128" i="28"/>
  <c r="C202" i="28"/>
  <c r="C138" i="28"/>
  <c r="C86" i="28"/>
  <c r="C130" i="28"/>
  <c r="C238" i="28"/>
  <c r="C276" i="28"/>
  <c r="J276" i="28" s="1"/>
  <c r="C191" i="28"/>
  <c r="C264" i="28"/>
  <c r="C272" i="28"/>
  <c r="C296" i="28"/>
  <c r="C230" i="28"/>
  <c r="C279" i="28"/>
  <c r="C234" i="28"/>
  <c r="C244" i="28"/>
  <c r="C252" i="28"/>
  <c r="C256" i="28"/>
  <c r="C242" i="28"/>
  <c r="C257" i="28"/>
  <c r="C263" i="28"/>
  <c r="C288" i="28"/>
  <c r="O288" i="28" s="1"/>
  <c r="C248" i="28"/>
  <c r="C250" i="28"/>
  <c r="C232" i="28"/>
  <c r="C240" i="28"/>
  <c r="C41" i="28"/>
  <c r="C13" i="28"/>
  <c r="C15" i="28"/>
  <c r="C16" i="28"/>
  <c r="C21" i="28"/>
  <c r="C30" i="28"/>
  <c r="C31" i="28"/>
  <c r="C32" i="28"/>
  <c r="C36" i="28"/>
  <c r="C39" i="28"/>
  <c r="C51" i="28"/>
  <c r="C55" i="28"/>
  <c r="C61" i="28"/>
  <c r="C80" i="28"/>
  <c r="C100" i="28"/>
  <c r="C110" i="28"/>
  <c r="C120" i="28"/>
  <c r="C123" i="28"/>
  <c r="C146" i="28"/>
  <c r="C177" i="28"/>
  <c r="C54" i="28"/>
  <c r="C58" i="28"/>
  <c r="C65" i="28"/>
  <c r="C72" i="28"/>
  <c r="C79" i="28"/>
  <c r="C183" i="28"/>
  <c r="F183" i="28" s="1"/>
  <c r="C44" i="28"/>
  <c r="C18" i="28"/>
  <c r="C40" i="28"/>
  <c r="C43" i="28"/>
  <c r="C50" i="28"/>
  <c r="C60" i="28"/>
  <c r="C62" i="28"/>
  <c r="C77" i="28"/>
  <c r="C84" i="28"/>
  <c r="C114" i="28"/>
  <c r="C136" i="28"/>
  <c r="C163" i="28"/>
  <c r="C176" i="28"/>
  <c r="C25" i="28"/>
  <c r="C28" i="28"/>
  <c r="C42" i="28"/>
  <c r="C63" i="28"/>
  <c r="C64" i="28"/>
  <c r="C70" i="28"/>
  <c r="C78" i="28"/>
  <c r="C88" i="28"/>
  <c r="C96" i="28"/>
  <c r="C101" i="28"/>
  <c r="C104" i="28"/>
  <c r="C116" i="28"/>
  <c r="C121" i="28"/>
  <c r="C148" i="28"/>
  <c r="C221" i="28"/>
  <c r="G221" i="28" s="1"/>
  <c r="C23" i="28"/>
  <c r="C38" i="28"/>
  <c r="C74" i="28"/>
  <c r="C76" i="28"/>
  <c r="C186" i="28"/>
  <c r="C208" i="28"/>
  <c r="C20" i="28"/>
  <c r="C69" i="28"/>
  <c r="C22" i="28"/>
  <c r="C24" i="28"/>
  <c r="C27" i="28"/>
  <c r="C34" i="28"/>
  <c r="C52" i="28"/>
  <c r="C67" i="28"/>
  <c r="C82" i="28"/>
  <c r="C83" i="28"/>
  <c r="C87" i="28"/>
  <c r="C90" i="28"/>
  <c r="C117" i="28"/>
  <c r="C124" i="28"/>
  <c r="C142" i="28"/>
  <c r="C12" i="28"/>
  <c r="CJ3" i="26"/>
  <c r="CK3" i="26" s="1"/>
  <c r="BI3" i="26" s="1"/>
  <c r="BJ3" i="26" s="1"/>
  <c r="C9" i="28"/>
  <c r="C26" i="28"/>
  <c r="C68" i="28"/>
  <c r="C81" i="28"/>
  <c r="C92" i="28"/>
  <c r="C126" i="28"/>
  <c r="C139" i="28"/>
  <c r="O139" i="28" s="1"/>
  <c r="C143" i="28"/>
  <c r="C147" i="28"/>
  <c r="G147" i="28" s="1"/>
  <c r="C151" i="28"/>
  <c r="F151" i="28" s="1"/>
  <c r="C189" i="28"/>
  <c r="C45" i="28"/>
  <c r="C10" i="28"/>
  <c r="C14" i="28"/>
  <c r="C37" i="28"/>
  <c r="C17" i="28"/>
  <c r="C33" i="28"/>
  <c r="C47" i="28"/>
  <c r="C48" i="28"/>
  <c r="C57" i="28"/>
  <c r="C59" i="28"/>
  <c r="C66" i="28"/>
  <c r="C133" i="28"/>
  <c r="K133" i="28" s="1"/>
  <c r="C109" i="28"/>
  <c r="C137" i="28"/>
  <c r="C149" i="28"/>
  <c r="C154" i="28"/>
  <c r="G154" i="28" s="1"/>
  <c r="C162" i="28"/>
  <c r="C170" i="28"/>
  <c r="O170" i="28" s="1"/>
  <c r="C178" i="28"/>
  <c r="C200" i="28"/>
  <c r="C209" i="28"/>
  <c r="C219" i="28"/>
  <c r="C239" i="28"/>
  <c r="C245" i="28"/>
  <c r="C97" i="28"/>
  <c r="C127" i="28"/>
  <c r="C29" i="28"/>
  <c r="C49" i="28"/>
  <c r="C53" i="28"/>
  <c r="C105" i="28"/>
  <c r="C113" i="28"/>
  <c r="C131" i="28"/>
  <c r="C141" i="28"/>
  <c r="C156" i="28"/>
  <c r="G156" i="28" s="1"/>
  <c r="C164" i="28"/>
  <c r="C192" i="28"/>
  <c r="C196" i="28"/>
  <c r="C210" i="28"/>
  <c r="C211" i="28"/>
  <c r="N211" i="28" s="1"/>
  <c r="C212" i="28"/>
  <c r="C217" i="28"/>
  <c r="C224" i="28"/>
  <c r="C229" i="28"/>
  <c r="G229" i="28" s="1"/>
  <c r="C231" i="28"/>
  <c r="C261" i="28"/>
  <c r="C277" i="28"/>
  <c r="K277" i="28" s="1"/>
  <c r="C291" i="28"/>
  <c r="C293" i="28"/>
  <c r="F293" i="28" s="1"/>
  <c r="C307" i="28"/>
  <c r="C135" i="28"/>
  <c r="C145" i="28"/>
  <c r="C172" i="28"/>
  <c r="O172" i="28" s="1"/>
  <c r="C180" i="28"/>
  <c r="O180" i="28" s="1"/>
  <c r="C184" i="28"/>
  <c r="K184" i="28" s="1"/>
  <c r="C198" i="28"/>
  <c r="C205" i="28"/>
  <c r="C207" i="28"/>
  <c r="C220" i="28"/>
  <c r="C235" i="28"/>
  <c r="K235" i="28" s="1"/>
  <c r="C299" i="28"/>
  <c r="C301" i="28"/>
  <c r="O301" i="28" s="1"/>
  <c r="C306" i="28"/>
  <c r="F306" i="28" s="1"/>
  <c r="C249" i="28"/>
  <c r="N249" i="28" s="1"/>
  <c r="C281" i="28"/>
  <c r="C168" i="28"/>
  <c r="O168" i="28" s="1"/>
  <c r="C175" i="28"/>
  <c r="O175" i="28" s="1"/>
  <c r="C223" i="28"/>
  <c r="C228" i="28"/>
  <c r="C265" i="28"/>
  <c r="C269" i="28"/>
  <c r="C271" i="28"/>
  <c r="C298" i="28"/>
  <c r="C300" i="28"/>
  <c r="F300" i="28" s="1"/>
  <c r="C305" i="28"/>
  <c r="J305" i="28" s="1"/>
  <c r="C160" i="28"/>
  <c r="C188" i="28"/>
  <c r="C11" i="28"/>
  <c r="C19" i="28"/>
  <c r="C35" i="28"/>
  <c r="C73" i="28"/>
  <c r="C125" i="28"/>
  <c r="C159" i="28"/>
  <c r="K159" i="28" s="1"/>
  <c r="C161" i="28"/>
  <c r="C167" i="28"/>
  <c r="C169" i="28"/>
  <c r="C182" i="28"/>
  <c r="C197" i="28"/>
  <c r="C203" i="28"/>
  <c r="C213" i="28"/>
  <c r="C214" i="28"/>
  <c r="C215" i="28"/>
  <c r="C216" i="28"/>
  <c r="C225" i="28"/>
  <c r="C233" i="28"/>
  <c r="K233" i="28" s="1"/>
  <c r="C237" i="28"/>
  <c r="K237" i="28" s="1"/>
  <c r="C253" i="28"/>
  <c r="G253" i="28" s="1"/>
  <c r="C273" i="28"/>
  <c r="C283" i="28"/>
  <c r="C285" i="28"/>
  <c r="C119" i="28"/>
  <c r="C129" i="28"/>
  <c r="C152" i="28"/>
  <c r="C153" i="28"/>
  <c r="C157" i="28"/>
  <c r="C165" i="28"/>
  <c r="C174" i="28"/>
  <c r="G174" i="28" s="1"/>
  <c r="C185" i="28"/>
  <c r="C204" i="28"/>
  <c r="C227" i="28"/>
  <c r="C241" i="28"/>
  <c r="K241" i="28" s="1"/>
  <c r="C243" i="28"/>
  <c r="C247" i="28"/>
  <c r="C255" i="28"/>
  <c r="C295" i="28"/>
  <c r="C303" i="28"/>
  <c r="C173" i="28"/>
  <c r="C181" i="28"/>
  <c r="C193" i="28"/>
  <c r="C195" i="28"/>
  <c r="C199" i="28"/>
  <c r="C287" i="28"/>
  <c r="C289" i="28"/>
  <c r="K155" i="28"/>
  <c r="O155" i="28"/>
  <c r="K171" i="28"/>
  <c r="J171" i="28"/>
  <c r="G171" i="28"/>
  <c r="F171" i="28"/>
  <c r="O179" i="28"/>
  <c r="O187" i="28"/>
  <c r="N187" i="28"/>
  <c r="G187" i="28"/>
  <c r="O251" i="28"/>
  <c r="N251" i="28"/>
  <c r="G251" i="28"/>
  <c r="K259" i="28"/>
  <c r="N259" i="28"/>
  <c r="K267" i="28"/>
  <c r="O267" i="28"/>
  <c r="J267" i="28"/>
  <c r="G267" i="28"/>
  <c r="G140" i="28"/>
  <c r="O140" i="28"/>
  <c r="O144" i="28"/>
  <c r="G268" i="28"/>
  <c r="J268" i="28"/>
  <c r="F268" i="28"/>
  <c r="K268" i="28"/>
  <c r="G280" i="28"/>
  <c r="O292" i="28"/>
  <c r="G292" i="28"/>
  <c r="N292" i="28"/>
  <c r="K292" i="28"/>
  <c r="F304" i="28"/>
  <c r="O304" i="28"/>
  <c r="N304" i="28"/>
  <c r="J304" i="28"/>
  <c r="G304" i="28"/>
  <c r="K304" i="28"/>
  <c r="J297" i="28"/>
  <c r="K297" i="28"/>
  <c r="G297" i="28"/>
  <c r="F297" i="28"/>
  <c r="K150" i="28"/>
  <c r="N166" i="28"/>
  <c r="K166" i="28"/>
  <c r="F166" i="28"/>
  <c r="G266" i="28"/>
  <c r="F266" i="28"/>
  <c r="N266" i="28"/>
  <c r="G270" i="28"/>
  <c r="F270" i="28"/>
  <c r="N270" i="28"/>
  <c r="G274" i="28"/>
  <c r="O274" i="28"/>
  <c r="K274" i="28"/>
  <c r="F274" i="28"/>
  <c r="O290" i="28"/>
  <c r="G302" i="28"/>
  <c r="O302" i="28"/>
  <c r="K302" i="28"/>
  <c r="CH3" i="26"/>
  <c r="CI3" i="26" s="1"/>
  <c r="BG3" i="26" s="1"/>
  <c r="BH3" i="26" s="1"/>
  <c r="BR3" i="26"/>
  <c r="BS3" i="26" s="1"/>
  <c r="AQ3" i="26" s="1"/>
  <c r="AR3" i="26" s="1"/>
  <c r="BV3" i="26"/>
  <c r="BW3" i="26" s="1"/>
  <c r="AU3" i="26" s="1"/>
  <c r="AV3" i="26" s="1"/>
  <c r="CD3" i="26"/>
  <c r="CE3" i="26" s="1"/>
  <c r="BC3" i="26" s="1"/>
  <c r="BD3" i="26" s="1"/>
  <c r="CL3" i="26"/>
  <c r="CM3" i="26" s="1"/>
  <c r="BK3" i="26" s="1"/>
  <c r="BL3" i="26" s="1"/>
  <c r="CF3" i="26"/>
  <c r="CG3" i="26" s="1"/>
  <c r="BE3" i="26" s="1"/>
  <c r="BF3" i="26" s="1"/>
  <c r="BQ3" i="26"/>
  <c r="AO3" i="26" s="1"/>
  <c r="BX3" i="26"/>
  <c r="BY3" i="26" s="1"/>
  <c r="AW3" i="26" s="1"/>
  <c r="AX3" i="26" s="1"/>
  <c r="BZ3" i="26"/>
  <c r="CA3" i="26" s="1"/>
  <c r="AY3" i="26" s="1"/>
  <c r="AZ3" i="26" s="1"/>
  <c r="BT3" i="26"/>
  <c r="BU3" i="26" s="1"/>
  <c r="AS3" i="26" s="1"/>
  <c r="AT3" i="26" s="1"/>
  <c r="CB3" i="26"/>
  <c r="CC3" i="26" s="1"/>
  <c r="BA3" i="26" s="1"/>
  <c r="BB3" i="26" s="1"/>
  <c r="BO2" i="26"/>
  <c r="BN2" i="26"/>
  <c r="G3" i="28"/>
  <c r="AE287" i="26" l="1"/>
  <c r="AD287" i="26" s="1"/>
  <c r="AH134" i="26"/>
  <c r="AG134" i="26" s="1"/>
  <c r="I140" i="28" s="1"/>
  <c r="N201" i="28"/>
  <c r="O201" i="28"/>
  <c r="K187" i="28"/>
  <c r="J187" i="28"/>
  <c r="F131" i="28"/>
  <c r="F187" i="28"/>
  <c r="J179" i="28"/>
  <c r="K179" i="28"/>
  <c r="G225" i="28"/>
  <c r="J166" i="28"/>
  <c r="O166" i="28"/>
  <c r="G166" i="28"/>
  <c r="G162" i="28"/>
  <c r="K144" i="28"/>
  <c r="O150" i="28"/>
  <c r="G165" i="28"/>
  <c r="F164" i="28"/>
  <c r="J160" i="28"/>
  <c r="AG144" i="26"/>
  <c r="I150" i="28" s="1"/>
  <c r="J150" i="28"/>
  <c r="F146" i="28"/>
  <c r="F144" i="28"/>
  <c r="J140" i="28"/>
  <c r="O138" i="28"/>
  <c r="G130" i="28"/>
  <c r="G108" i="28"/>
  <c r="O214" i="28"/>
  <c r="N217" i="28"/>
  <c r="N143" i="28"/>
  <c r="N140" i="28"/>
  <c r="F140" i="28"/>
  <c r="G144" i="28"/>
  <c r="K289" i="28"/>
  <c r="J285" i="28"/>
  <c r="O280" i="28"/>
  <c r="N280" i="28"/>
  <c r="N274" i="28"/>
  <c r="J270" i="28"/>
  <c r="J266" i="28"/>
  <c r="K261" i="28"/>
  <c r="O259" i="28"/>
  <c r="G213" i="28"/>
  <c r="K239" i="28"/>
  <c r="F179" i="28"/>
  <c r="K243" i="28"/>
  <c r="K193" i="28"/>
  <c r="K227" i="28"/>
  <c r="G179" i="28"/>
  <c r="AK165" i="26"/>
  <c r="F257" i="28"/>
  <c r="G230" i="28"/>
  <c r="O74" i="28"/>
  <c r="F182" i="28"/>
  <c r="G249" i="28"/>
  <c r="N267" i="28"/>
  <c r="O268" i="28"/>
  <c r="K251" i="28"/>
  <c r="J281" i="28"/>
  <c r="F245" i="28"/>
  <c r="J176" i="28"/>
  <c r="AH291" i="26"/>
  <c r="AG291" i="26" s="1"/>
  <c r="I297" i="28" s="1"/>
  <c r="O266" i="28"/>
  <c r="F155" i="28"/>
  <c r="F150" i="28"/>
  <c r="G155" i="28"/>
  <c r="K209" i="28"/>
  <c r="AE291" i="26"/>
  <c r="AD291" i="26" s="1"/>
  <c r="E297" i="28" s="1"/>
  <c r="G150" i="28"/>
  <c r="J251" i="28"/>
  <c r="K215" i="28"/>
  <c r="K280" i="28"/>
  <c r="K270" i="28"/>
  <c r="O270" i="28"/>
  <c r="AL167" i="26"/>
  <c r="AK167" i="26" s="1"/>
  <c r="AJ167" i="26" s="1"/>
  <c r="M173" i="28" s="1"/>
  <c r="G257" i="28"/>
  <c r="K257" i="28"/>
  <c r="G203" i="28"/>
  <c r="K201" i="28"/>
  <c r="F201" i="28"/>
  <c r="G201" i="28"/>
  <c r="J201" i="28"/>
  <c r="O195" i="28"/>
  <c r="AI204" i="26"/>
  <c r="K210" i="28" s="1"/>
  <c r="AL204" i="26"/>
  <c r="O210" i="28" s="1"/>
  <c r="AF222" i="26"/>
  <c r="G228" i="28" s="1"/>
  <c r="AI267" i="26"/>
  <c r="K273" i="28" s="1"/>
  <c r="F261" i="28"/>
  <c r="O237" i="28"/>
  <c r="N261" i="28"/>
  <c r="O233" i="28"/>
  <c r="AI179" i="26"/>
  <c r="K185" i="28" s="1"/>
  <c r="O261" i="28"/>
  <c r="G261" i="28"/>
  <c r="AL180" i="26"/>
  <c r="O186" i="28" s="1"/>
  <c r="AI248" i="26"/>
  <c r="K254" i="28" s="1"/>
  <c r="O272" i="28"/>
  <c r="AG274" i="26"/>
  <c r="I280" i="28" s="1"/>
  <c r="J280" i="28"/>
  <c r="AD274" i="26"/>
  <c r="E280" i="28" s="1"/>
  <c r="F280" i="28"/>
  <c r="G285" i="28"/>
  <c r="AI281" i="26"/>
  <c r="K287" i="28" s="1"/>
  <c r="AL281" i="26"/>
  <c r="O287" i="28" s="1"/>
  <c r="AI289" i="26"/>
  <c r="K295" i="28" s="1"/>
  <c r="G293" i="28"/>
  <c r="AG286" i="26"/>
  <c r="I292" i="28" s="1"/>
  <c r="J292" i="28"/>
  <c r="AD286" i="26"/>
  <c r="E292" i="28" s="1"/>
  <c r="F292" i="28"/>
  <c r="AJ215" i="26"/>
  <c r="M221" i="28" s="1"/>
  <c r="N221" i="28"/>
  <c r="O221" i="28"/>
  <c r="AD261" i="26"/>
  <c r="E267" i="28" s="1"/>
  <c r="F267" i="28"/>
  <c r="K266" i="28"/>
  <c r="AG255" i="26"/>
  <c r="J261" i="28"/>
  <c r="AG253" i="26"/>
  <c r="I259" i="28" s="1"/>
  <c r="J259" i="28"/>
  <c r="F259" i="28"/>
  <c r="G259" i="28"/>
  <c r="K253" i="28"/>
  <c r="AI128" i="26"/>
  <c r="K134" i="28" s="1"/>
  <c r="AF128" i="26"/>
  <c r="G134" i="28" s="1"/>
  <c r="K285" i="28"/>
  <c r="O100" i="28"/>
  <c r="AF234" i="26"/>
  <c r="AE234" i="26" s="1"/>
  <c r="G210" i="28"/>
  <c r="O243" i="28"/>
  <c r="K249" i="28"/>
  <c r="K276" i="28"/>
  <c r="AF202" i="26"/>
  <c r="AE202" i="26" s="1"/>
  <c r="AD202" i="26" s="1"/>
  <c r="E208" i="28" s="1"/>
  <c r="J142" i="28"/>
  <c r="AL202" i="26"/>
  <c r="AK202" i="26" s="1"/>
  <c r="AI126" i="26"/>
  <c r="K132" i="28" s="1"/>
  <c r="AI159" i="26"/>
  <c r="K165" i="28" s="1"/>
  <c r="F233" i="28"/>
  <c r="K293" i="28"/>
  <c r="J233" i="28"/>
  <c r="J300" i="28"/>
  <c r="AL126" i="26"/>
  <c r="O132" i="28" s="1"/>
  <c r="AL206" i="26"/>
  <c r="O212" i="28" s="1"/>
  <c r="O289" i="28"/>
  <c r="O249" i="28"/>
  <c r="N233" i="28"/>
  <c r="F276" i="28"/>
  <c r="AF206" i="26"/>
  <c r="G212" i="28" s="1"/>
  <c r="AF180" i="26"/>
  <c r="G186" i="28" s="1"/>
  <c r="AI240" i="26"/>
  <c r="K246" i="28" s="1"/>
  <c r="AL143" i="26"/>
  <c r="O149" i="28" s="1"/>
  <c r="J170" i="28"/>
  <c r="J257" i="28"/>
  <c r="F237" i="28"/>
  <c r="F221" i="28"/>
  <c r="N276" i="28"/>
  <c r="G243" i="28"/>
  <c r="AI143" i="26"/>
  <c r="K149" i="28" s="1"/>
  <c r="J306" i="28"/>
  <c r="K170" i="28"/>
  <c r="N257" i="28"/>
  <c r="N237" i="28"/>
  <c r="J221" i="28"/>
  <c r="O276" i="28"/>
  <c r="AI167" i="26"/>
  <c r="AH167" i="26" s="1"/>
  <c r="AG167" i="26" s="1"/>
  <c r="I173" i="28" s="1"/>
  <c r="AF210" i="26"/>
  <c r="G216" i="28" s="1"/>
  <c r="F249" i="28"/>
  <c r="G233" i="28"/>
  <c r="K221" i="28"/>
  <c r="AL210" i="26"/>
  <c r="O216" i="28" s="1"/>
  <c r="AL238" i="26"/>
  <c r="O244" i="28" s="1"/>
  <c r="AF238" i="26"/>
  <c r="AE238" i="26" s="1"/>
  <c r="AD238" i="26" s="1"/>
  <c r="E244" i="28" s="1"/>
  <c r="F247" i="28"/>
  <c r="N231" i="28"/>
  <c r="AF193" i="26"/>
  <c r="AE193" i="26" s="1"/>
  <c r="AL193" i="26"/>
  <c r="O199" i="28" s="1"/>
  <c r="J182" i="28"/>
  <c r="N179" i="28"/>
  <c r="N178" i="28"/>
  <c r="G167" i="28"/>
  <c r="J163" i="28"/>
  <c r="N158" i="28"/>
  <c r="AJ149" i="26"/>
  <c r="M155" i="28" s="1"/>
  <c r="N155" i="28"/>
  <c r="AG149" i="26"/>
  <c r="I155" i="28" s="1"/>
  <c r="J155" i="28"/>
  <c r="AG138" i="26"/>
  <c r="I144" i="28" s="1"/>
  <c r="J144" i="28"/>
  <c r="AJ138" i="26"/>
  <c r="M144" i="28" s="1"/>
  <c r="N144" i="28"/>
  <c r="K182" i="28"/>
  <c r="N170" i="28"/>
  <c r="J147" i="28"/>
  <c r="J156" i="28"/>
  <c r="O156" i="28"/>
  <c r="O182" i="28"/>
  <c r="F178" i="28"/>
  <c r="G142" i="28"/>
  <c r="G182" i="28"/>
  <c r="N172" i="28"/>
  <c r="O163" i="28"/>
  <c r="K158" i="28"/>
  <c r="K178" i="28"/>
  <c r="K142" i="28"/>
  <c r="G163" i="28"/>
  <c r="G178" i="28"/>
  <c r="O178" i="28"/>
  <c r="G146" i="28"/>
  <c r="K146" i="28"/>
  <c r="O146" i="28"/>
  <c r="F142" i="28"/>
  <c r="J178" i="28"/>
  <c r="G158" i="28"/>
  <c r="J146" i="28"/>
  <c r="O142" i="28"/>
  <c r="N146" i="28"/>
  <c r="K172" i="28"/>
  <c r="AI124" i="26"/>
  <c r="K130" i="28" s="1"/>
  <c r="G160" i="28"/>
  <c r="AL124" i="26"/>
  <c r="O130" i="28" s="1"/>
  <c r="F143" i="28"/>
  <c r="AI123" i="26"/>
  <c r="K129" i="28" s="1"/>
  <c r="J162" i="28"/>
  <c r="F289" i="28"/>
  <c r="F272" i="28"/>
  <c r="F168" i="28"/>
  <c r="K162" i="28"/>
  <c r="J293" i="28"/>
  <c r="G289" i="28"/>
  <c r="F253" i="28"/>
  <c r="F217" i="28"/>
  <c r="J272" i="28"/>
  <c r="N168" i="28"/>
  <c r="J131" i="28"/>
  <c r="J289" i="28"/>
  <c r="G217" i="28"/>
  <c r="K272" i="28"/>
  <c r="N183" i="28"/>
  <c r="N131" i="28"/>
  <c r="F162" i="28"/>
  <c r="N162" i="28"/>
  <c r="N293" i="28"/>
  <c r="J253" i="28"/>
  <c r="O162" i="28"/>
  <c r="O293" i="28"/>
  <c r="O257" i="28"/>
  <c r="N253" i="28"/>
  <c r="G237" i="28"/>
  <c r="O217" i="28"/>
  <c r="O193" i="28"/>
  <c r="G272" i="28"/>
  <c r="K212" i="28"/>
  <c r="K156" i="28"/>
  <c r="J195" i="28"/>
  <c r="O131" i="28"/>
  <c r="O253" i="28"/>
  <c r="K217" i="28"/>
  <c r="J193" i="28"/>
  <c r="N156" i="28"/>
  <c r="K300" i="28"/>
  <c r="J249" i="28"/>
  <c r="J237" i="28"/>
  <c r="J217" i="28"/>
  <c r="O231" i="28"/>
  <c r="G176" i="28"/>
  <c r="G307" i="28"/>
  <c r="G246" i="28"/>
  <c r="AI269" i="26"/>
  <c r="K275" i="28" s="1"/>
  <c r="AL277" i="26"/>
  <c r="O283" i="28" s="1"/>
  <c r="AL269" i="26"/>
  <c r="O275" i="28" s="1"/>
  <c r="AI301" i="26"/>
  <c r="K307" i="28" s="1"/>
  <c r="AK291" i="26"/>
  <c r="O305" i="28"/>
  <c r="AL301" i="26"/>
  <c r="O307" i="28" s="1"/>
  <c r="AL285" i="26"/>
  <c r="O291" i="28" s="1"/>
  <c r="F301" i="28"/>
  <c r="F193" i="28"/>
  <c r="K231" i="28"/>
  <c r="AI198" i="26"/>
  <c r="K204" i="28" s="1"/>
  <c r="AI155" i="26"/>
  <c r="K161" i="28" s="1"/>
  <c r="AL240" i="26"/>
  <c r="O246" i="28" s="1"/>
  <c r="AI188" i="26"/>
  <c r="K194" i="28" s="1"/>
  <c r="AL147" i="26"/>
  <c r="O153" i="28" s="1"/>
  <c r="AL192" i="26"/>
  <c r="O198" i="28" s="1"/>
  <c r="AI214" i="26"/>
  <c r="K220" i="28" s="1"/>
  <c r="G193" i="28"/>
  <c r="J183" i="28"/>
  <c r="AL135" i="26"/>
  <c r="O141" i="28" s="1"/>
  <c r="AF188" i="26"/>
  <c r="G194" i="28" s="1"/>
  <c r="AL230" i="26"/>
  <c r="O236" i="28" s="1"/>
  <c r="AL171" i="26"/>
  <c r="O177" i="28" s="1"/>
  <c r="AF236" i="26"/>
  <c r="G242" i="28" s="1"/>
  <c r="N193" i="28"/>
  <c r="O157" i="28"/>
  <c r="O183" i="28"/>
  <c r="G143" i="28"/>
  <c r="AF212" i="26"/>
  <c r="G218" i="28" s="1"/>
  <c r="AI135" i="26"/>
  <c r="K141" i="28" s="1"/>
  <c r="AL220" i="26"/>
  <c r="O226" i="28" s="1"/>
  <c r="AI242" i="26"/>
  <c r="K248" i="28" s="1"/>
  <c r="AF171" i="26"/>
  <c r="AE171" i="26" s="1"/>
  <c r="AL159" i="26"/>
  <c r="O165" i="28" s="1"/>
  <c r="AF200" i="26"/>
  <c r="G206" i="28" s="1"/>
  <c r="K183" i="28"/>
  <c r="G189" i="28"/>
  <c r="AF254" i="26"/>
  <c r="G260" i="28" s="1"/>
  <c r="AF182" i="26"/>
  <c r="G188" i="28" s="1"/>
  <c r="AF151" i="26"/>
  <c r="G157" i="28" s="1"/>
  <c r="AF208" i="26"/>
  <c r="G214" i="28" s="1"/>
  <c r="AF196" i="26"/>
  <c r="G202" i="28" s="1"/>
  <c r="AL198" i="26"/>
  <c r="O204" i="28" s="1"/>
  <c r="F235" i="28"/>
  <c r="AI182" i="26"/>
  <c r="AH182" i="26" s="1"/>
  <c r="AI151" i="26"/>
  <c r="K157" i="28" s="1"/>
  <c r="AF214" i="26"/>
  <c r="AE214" i="26" s="1"/>
  <c r="AL175" i="26"/>
  <c r="O181" i="28" s="1"/>
  <c r="N255" i="28"/>
  <c r="J255" i="28"/>
  <c r="O203" i="28"/>
  <c r="K203" i="28"/>
  <c r="J207" i="28"/>
  <c r="G207" i="28"/>
  <c r="AL292" i="26"/>
  <c r="O298" i="28" s="1"/>
  <c r="AI292" i="26"/>
  <c r="K298" i="28" s="1"/>
  <c r="AF292" i="26"/>
  <c r="G298" i="28" s="1"/>
  <c r="G255" i="28"/>
  <c r="AD245" i="26"/>
  <c r="E251" i="28" s="1"/>
  <c r="F251" i="28"/>
  <c r="O160" i="28"/>
  <c r="G183" i="28"/>
  <c r="AI130" i="26"/>
  <c r="K136" i="28" s="1"/>
  <c r="AI212" i="26"/>
  <c r="K218" i="28" s="1"/>
  <c r="AI208" i="26"/>
  <c r="K214" i="28" s="1"/>
  <c r="AF220" i="26"/>
  <c r="G226" i="28" s="1"/>
  <c r="AL257" i="26"/>
  <c r="O263" i="28" s="1"/>
  <c r="AI285" i="26"/>
  <c r="AH285" i="26" s="1"/>
  <c r="AG285" i="26" s="1"/>
  <c r="I291" i="28" s="1"/>
  <c r="AI131" i="26"/>
  <c r="AH131" i="26" s="1"/>
  <c r="AG131" i="26" s="1"/>
  <c r="I137" i="28" s="1"/>
  <c r="AF123" i="26"/>
  <c r="AE123" i="26" s="1"/>
  <c r="AD123" i="26" s="1"/>
  <c r="E129" i="28" s="1"/>
  <c r="AI200" i="26"/>
  <c r="K206" i="28" s="1"/>
  <c r="AL232" i="26"/>
  <c r="O238" i="28" s="1"/>
  <c r="AI196" i="26"/>
  <c r="K202" i="28" s="1"/>
  <c r="AL131" i="26"/>
  <c r="AK131" i="26" s="1"/>
  <c r="AF232" i="26"/>
  <c r="G238" i="28" s="1"/>
  <c r="AK213" i="26"/>
  <c r="AJ213" i="26" s="1"/>
  <c r="AF284" i="26"/>
  <c r="G290" i="28" s="1"/>
  <c r="O285" i="28"/>
  <c r="G276" i="28"/>
  <c r="N268" i="28"/>
  <c r="K168" i="28"/>
  <c r="K247" i="28"/>
  <c r="J215" i="28"/>
  <c r="J243" i="28"/>
  <c r="AL244" i="26"/>
  <c r="AK244" i="26" s="1"/>
  <c r="AJ244" i="26" s="1"/>
  <c r="M250" i="28" s="1"/>
  <c r="AI226" i="26"/>
  <c r="AH226" i="26" s="1"/>
  <c r="AL254" i="26"/>
  <c r="O260" i="28" s="1"/>
  <c r="AI224" i="26"/>
  <c r="K230" i="28" s="1"/>
  <c r="AI256" i="26"/>
  <c r="K262" i="28" s="1"/>
  <c r="AF276" i="26"/>
  <c r="G282" i="28" s="1"/>
  <c r="AI284" i="26"/>
  <c r="K290" i="28" s="1"/>
  <c r="AF147" i="26"/>
  <c r="G153" i="28" s="1"/>
  <c r="AL228" i="26"/>
  <c r="AK228" i="26" s="1"/>
  <c r="AJ228" i="26" s="1"/>
  <c r="AI230" i="26"/>
  <c r="K236" i="28" s="1"/>
  <c r="AI139" i="26"/>
  <c r="K145" i="28" s="1"/>
  <c r="AL179" i="26"/>
  <c r="O185" i="28" s="1"/>
  <c r="AI175" i="26"/>
  <c r="K181" i="28" s="1"/>
  <c r="AI216" i="26"/>
  <c r="K222" i="28" s="1"/>
  <c r="AF248" i="26"/>
  <c r="G254" i="28" s="1"/>
  <c r="AI213" i="26"/>
  <c r="AH213" i="26" s="1"/>
  <c r="AG213" i="26" s="1"/>
  <c r="I219" i="28" s="1"/>
  <c r="G222" i="28"/>
  <c r="AL130" i="26"/>
  <c r="O136" i="28" s="1"/>
  <c r="AL224" i="26"/>
  <c r="O230" i="28" s="1"/>
  <c r="AL256" i="26"/>
  <c r="O262" i="28" s="1"/>
  <c r="AI276" i="26"/>
  <c r="K282" i="28" s="1"/>
  <c r="AL216" i="26"/>
  <c r="AK216" i="26" s="1"/>
  <c r="AJ216" i="26" s="1"/>
  <c r="M222" i="28" s="1"/>
  <c r="K160" i="28"/>
  <c r="AI244" i="26"/>
  <c r="AH244" i="26" s="1"/>
  <c r="AL222" i="26"/>
  <c r="O228" i="28" s="1"/>
  <c r="AI228" i="26"/>
  <c r="AH228" i="26" s="1"/>
  <c r="AF257" i="26"/>
  <c r="AE257" i="26" s="1"/>
  <c r="AL236" i="26"/>
  <c r="O242" i="28" s="1"/>
  <c r="AF213" i="26"/>
  <c r="G219" i="28" s="1"/>
  <c r="K306" i="28"/>
  <c r="J168" i="28"/>
  <c r="N160" i="28"/>
  <c r="F215" i="28"/>
  <c r="F163" i="28"/>
  <c r="J154" i="28"/>
  <c r="J245" i="28"/>
  <c r="K163" i="28"/>
  <c r="K147" i="28"/>
  <c r="G126" i="28"/>
  <c r="N306" i="28"/>
  <c r="K154" i="28"/>
  <c r="G300" i="28"/>
  <c r="F172" i="28"/>
  <c r="G168" i="28"/>
  <c r="O147" i="28"/>
  <c r="F285" i="28"/>
  <c r="F241" i="28"/>
  <c r="N300" i="28"/>
  <c r="J172" i="28"/>
  <c r="O219" i="28"/>
  <c r="F147" i="28"/>
  <c r="O306" i="28"/>
  <c r="G241" i="28"/>
  <c r="O300" i="28"/>
  <c r="G204" i="28"/>
  <c r="G172" i="28"/>
  <c r="F160" i="28"/>
  <c r="G215" i="28"/>
  <c r="N163" i="28"/>
  <c r="AK102" i="26"/>
  <c r="AH102" i="26"/>
  <c r="AG102" i="26" s="1"/>
  <c r="I108" i="28" s="1"/>
  <c r="AL120" i="26"/>
  <c r="O126" i="28" s="1"/>
  <c r="AI120" i="26"/>
  <c r="K126" i="28" s="1"/>
  <c r="AI121" i="26"/>
  <c r="AH121" i="26" s="1"/>
  <c r="AG121" i="26" s="1"/>
  <c r="I127" i="28" s="1"/>
  <c r="AF121" i="26"/>
  <c r="AE121" i="26" s="1"/>
  <c r="AD121" i="26" s="1"/>
  <c r="E127" i="28" s="1"/>
  <c r="AL121" i="26"/>
  <c r="AK121" i="26" s="1"/>
  <c r="O215" i="28"/>
  <c r="O209" i="28"/>
  <c r="G136" i="28"/>
  <c r="G287" i="28"/>
  <c r="G235" i="28"/>
  <c r="F209" i="28"/>
  <c r="N235" i="28"/>
  <c r="G209" i="28"/>
  <c r="O235" i="28"/>
  <c r="J209" i="28"/>
  <c r="G185" i="28"/>
  <c r="N209" i="28"/>
  <c r="J231" i="28"/>
  <c r="K143" i="28"/>
  <c r="K174" i="28"/>
  <c r="J164" i="28"/>
  <c r="N174" i="28"/>
  <c r="G138" i="28"/>
  <c r="F174" i="28"/>
  <c r="J138" i="28"/>
  <c r="J180" i="28"/>
  <c r="K138" i="28"/>
  <c r="J133" i="28"/>
  <c r="G227" i="28"/>
  <c r="F158" i="28"/>
  <c r="K301" i="28"/>
  <c r="K176" i="28"/>
  <c r="N227" i="28"/>
  <c r="K175" i="28"/>
  <c r="F167" i="28"/>
  <c r="O158" i="28"/>
  <c r="K305" i="28"/>
  <c r="N301" i="28"/>
  <c r="K216" i="28"/>
  <c r="F180" i="28"/>
  <c r="N176" i="28"/>
  <c r="O227" i="28"/>
  <c r="F305" i="28"/>
  <c r="J301" i="28"/>
  <c r="J277" i="28"/>
  <c r="K180" i="28"/>
  <c r="O176" i="28"/>
  <c r="G239" i="28"/>
  <c r="J227" i="28"/>
  <c r="G305" i="28"/>
  <c r="O277" i="28"/>
  <c r="O129" i="28"/>
  <c r="N180" i="28"/>
  <c r="J239" i="28"/>
  <c r="J151" i="28"/>
  <c r="J158" i="28"/>
  <c r="F277" i="28"/>
  <c r="G180" i="28"/>
  <c r="N239" i="28"/>
  <c r="F175" i="28"/>
  <c r="N151" i="28"/>
  <c r="G301" i="28"/>
  <c r="G277" i="28"/>
  <c r="G175" i="28"/>
  <c r="G151" i="28"/>
  <c r="N175" i="28"/>
  <c r="J167" i="28"/>
  <c r="K128" i="28"/>
  <c r="O192" i="28"/>
  <c r="AL122" i="26"/>
  <c r="O128" i="28" s="1"/>
  <c r="AF122" i="26"/>
  <c r="G128" i="28" s="1"/>
  <c r="O248" i="28"/>
  <c r="K263" i="28"/>
  <c r="O269" i="28"/>
  <c r="K228" i="28"/>
  <c r="O188" i="28"/>
  <c r="G273" i="28"/>
  <c r="G181" i="28"/>
  <c r="G161" i="28"/>
  <c r="K153" i="28"/>
  <c r="O224" i="28"/>
  <c r="G149" i="28"/>
  <c r="K242" i="28"/>
  <c r="G197" i="28"/>
  <c r="O202" i="28"/>
  <c r="O303" i="28"/>
  <c r="K238" i="28"/>
  <c r="K186" i="28"/>
  <c r="O196" i="28"/>
  <c r="G145" i="28"/>
  <c r="G205" i="28"/>
  <c r="G141" i="28"/>
  <c r="G198" i="28"/>
  <c r="AJ299" i="26"/>
  <c r="N305" i="28"/>
  <c r="AL293" i="26"/>
  <c r="AK293" i="26" s="1"/>
  <c r="AJ293" i="26" s="1"/>
  <c r="M299" i="28" s="1"/>
  <c r="AI297" i="26"/>
  <c r="AH297" i="26" s="1"/>
  <c r="AF297" i="26"/>
  <c r="AE297" i="26" s="1"/>
  <c r="AJ283" i="26"/>
  <c r="M289" i="28" s="1"/>
  <c r="N289" i="28"/>
  <c r="AJ266" i="26"/>
  <c r="N272" i="28"/>
  <c r="AJ279" i="26"/>
  <c r="M285" i="28" s="1"/>
  <c r="N285" i="28"/>
  <c r="AJ271" i="26"/>
  <c r="N277" i="28"/>
  <c r="AG268" i="26"/>
  <c r="I274" i="28" s="1"/>
  <c r="J274" i="28"/>
  <c r="G247" i="28"/>
  <c r="AF263" i="26"/>
  <c r="G269" i="28" s="1"/>
  <c r="AL258" i="26"/>
  <c r="O264" i="28" s="1"/>
  <c r="AI259" i="26"/>
  <c r="K265" i="28" s="1"/>
  <c r="AL259" i="26"/>
  <c r="J247" i="28"/>
  <c r="O256" i="28"/>
  <c r="AF272" i="26"/>
  <c r="G278" i="28" s="1"/>
  <c r="AI246" i="26"/>
  <c r="K252" i="28" s="1"/>
  <c r="AI288" i="26"/>
  <c r="K294" i="28" s="1"/>
  <c r="AF273" i="26"/>
  <c r="AE273" i="26" s="1"/>
  <c r="AD273" i="26" s="1"/>
  <c r="E279" i="28" s="1"/>
  <c r="AI278" i="26"/>
  <c r="K284" i="28" s="1"/>
  <c r="N247" i="28"/>
  <c r="AF258" i="26"/>
  <c r="AE258" i="26" s="1"/>
  <c r="AD258" i="26" s="1"/>
  <c r="E264" i="28" s="1"/>
  <c r="AI272" i="26"/>
  <c r="K278" i="28" s="1"/>
  <c r="AL273" i="26"/>
  <c r="AK273" i="26" s="1"/>
  <c r="AJ273" i="26" s="1"/>
  <c r="M279" i="28" s="1"/>
  <c r="AI234" i="26"/>
  <c r="AH234" i="26" s="1"/>
  <c r="O247" i="28"/>
  <c r="AF226" i="26"/>
  <c r="AE226" i="26" s="1"/>
  <c r="AD226" i="26" s="1"/>
  <c r="E232" i="28" s="1"/>
  <c r="AF277" i="26"/>
  <c r="G283" i="28" s="1"/>
  <c r="AF280" i="26"/>
  <c r="G286" i="28" s="1"/>
  <c r="AF242" i="26"/>
  <c r="G248" i="28" s="1"/>
  <c r="AF278" i="26"/>
  <c r="G284" i="28" s="1"/>
  <c r="AL280" i="26"/>
  <c r="O286" i="28" s="1"/>
  <c r="AF289" i="26"/>
  <c r="AE289" i="26" s="1"/>
  <c r="AD289" i="26" s="1"/>
  <c r="E295" i="28" s="1"/>
  <c r="AF218" i="26"/>
  <c r="G224" i="28" s="1"/>
  <c r="AI263" i="26"/>
  <c r="K269" i="28" s="1"/>
  <c r="AI218" i="26"/>
  <c r="K224" i="28" s="1"/>
  <c r="AL267" i="26"/>
  <c r="AK267" i="26" s="1"/>
  <c r="AJ267" i="26" s="1"/>
  <c r="M273" i="28" s="1"/>
  <c r="AL246" i="26"/>
  <c r="AK246" i="26" s="1"/>
  <c r="AJ246" i="26" s="1"/>
  <c r="M252" i="28" s="1"/>
  <c r="AF288" i="26"/>
  <c r="G294" i="28" s="1"/>
  <c r="AF259" i="26"/>
  <c r="G265" i="28" s="1"/>
  <c r="AJ144" i="26"/>
  <c r="M150" i="28" s="1"/>
  <c r="N150" i="28"/>
  <c r="AJ201" i="26"/>
  <c r="N207" i="28"/>
  <c r="AD170" i="26"/>
  <c r="F176" i="28"/>
  <c r="AJ176" i="26"/>
  <c r="M182" i="28" s="1"/>
  <c r="N182" i="28"/>
  <c r="AJ189" i="26"/>
  <c r="M195" i="28" s="1"/>
  <c r="N195" i="28"/>
  <c r="AJ136" i="26"/>
  <c r="M142" i="28" s="1"/>
  <c r="N142" i="28"/>
  <c r="F203" i="28"/>
  <c r="K195" i="28"/>
  <c r="O167" i="28"/>
  <c r="K151" i="28"/>
  <c r="J143" i="28"/>
  <c r="AL163" i="26"/>
  <c r="O169" i="28" s="1"/>
  <c r="AF190" i="26"/>
  <c r="G196" i="28" s="1"/>
  <c r="AF194" i="26"/>
  <c r="AE194" i="26" s="1"/>
  <c r="AD194" i="26" s="1"/>
  <c r="E200" i="28" s="1"/>
  <c r="AF184" i="26"/>
  <c r="G190" i="28" s="1"/>
  <c r="AI192" i="26"/>
  <c r="K198" i="28" s="1"/>
  <c r="K167" i="28"/>
  <c r="AF163" i="26"/>
  <c r="AE163" i="26" s="1"/>
  <c r="AD163" i="26" s="1"/>
  <c r="E169" i="28" s="1"/>
  <c r="AL155" i="26"/>
  <c r="O161" i="28" s="1"/>
  <c r="AI190" i="26"/>
  <c r="K196" i="28" s="1"/>
  <c r="AL194" i="26"/>
  <c r="O200" i="28" s="1"/>
  <c r="AL139" i="26"/>
  <c r="O145" i="28" s="1"/>
  <c r="AI186" i="26"/>
  <c r="K192" i="28" s="1"/>
  <c r="AF186" i="26"/>
  <c r="G192" i="28" s="1"/>
  <c r="AI184" i="26"/>
  <c r="K190" i="28" s="1"/>
  <c r="AL183" i="26"/>
  <c r="AK183" i="26" s="1"/>
  <c r="AJ183" i="26" s="1"/>
  <c r="M189" i="28" s="1"/>
  <c r="AI183" i="26"/>
  <c r="K189" i="28" s="1"/>
  <c r="AL199" i="26"/>
  <c r="O205" i="28" s="1"/>
  <c r="AI199" i="26"/>
  <c r="K205" i="28" s="1"/>
  <c r="AL191" i="26"/>
  <c r="O197" i="28" s="1"/>
  <c r="AI191" i="26"/>
  <c r="K197" i="28" s="1"/>
  <c r="AL252" i="26"/>
  <c r="O258" i="28" s="1"/>
  <c r="AF252" i="26"/>
  <c r="G258" i="28" s="1"/>
  <c r="AF250" i="26"/>
  <c r="G256" i="28" s="1"/>
  <c r="AI250" i="26"/>
  <c r="K256" i="28" s="1"/>
  <c r="AI71" i="26"/>
  <c r="AH71" i="26" s="1"/>
  <c r="AG71" i="26" s="1"/>
  <c r="I77" i="28" s="1"/>
  <c r="AF18" i="26"/>
  <c r="AE18" i="26" s="1"/>
  <c r="AD18" i="26" s="1"/>
  <c r="E24" i="28" s="1"/>
  <c r="AE183" i="26"/>
  <c r="AD183" i="26" s="1"/>
  <c r="E189" i="28" s="1"/>
  <c r="AL52" i="26"/>
  <c r="AK52" i="26" s="1"/>
  <c r="AJ52" i="26" s="1"/>
  <c r="M58" i="28" s="1"/>
  <c r="AI70" i="26"/>
  <c r="AH70" i="26" s="1"/>
  <c r="AG70" i="26" s="1"/>
  <c r="I76" i="28" s="1"/>
  <c r="AF114" i="26"/>
  <c r="AF26" i="26"/>
  <c r="AE26" i="26" s="1"/>
  <c r="AD26" i="26" s="1"/>
  <c r="E32" i="28" s="1"/>
  <c r="AL70" i="26"/>
  <c r="AL40" i="26"/>
  <c r="AE130" i="26"/>
  <c r="AL108" i="26"/>
  <c r="AK108" i="26" s="1"/>
  <c r="AJ108" i="26" s="1"/>
  <c r="M114" i="28" s="1"/>
  <c r="AL46" i="26"/>
  <c r="AK46" i="26" s="1"/>
  <c r="AJ46" i="26" s="1"/>
  <c r="M52" i="28" s="1"/>
  <c r="AL103" i="26"/>
  <c r="AK103" i="26" s="1"/>
  <c r="AJ103" i="26" s="1"/>
  <c r="M109" i="28" s="1"/>
  <c r="AI40" i="26"/>
  <c r="AH40" i="26" s="1"/>
  <c r="AG40" i="26" s="1"/>
  <c r="I46" i="28" s="1"/>
  <c r="AI16" i="26"/>
  <c r="AH16" i="26" s="1"/>
  <c r="AG16" i="26" s="1"/>
  <c r="I22" i="28" s="1"/>
  <c r="AL42" i="26"/>
  <c r="AK42" i="26" s="1"/>
  <c r="AJ42" i="26" s="1"/>
  <c r="M48" i="28" s="1"/>
  <c r="AI32" i="26"/>
  <c r="AH32" i="26" s="1"/>
  <c r="AG32" i="26" s="1"/>
  <c r="I38" i="28" s="1"/>
  <c r="AF32" i="26"/>
  <c r="AE32" i="26" s="1"/>
  <c r="AD32" i="26" s="1"/>
  <c r="E38" i="28" s="1"/>
  <c r="AF103" i="26"/>
  <c r="AE103" i="26" s="1"/>
  <c r="AD103" i="26" s="1"/>
  <c r="E109" i="28" s="1"/>
  <c r="AF52" i="26"/>
  <c r="AE52" i="26" s="1"/>
  <c r="AD52" i="26" s="1"/>
  <c r="E58" i="28" s="1"/>
  <c r="AI30" i="26"/>
  <c r="AH30" i="26" s="1"/>
  <c r="AG30" i="26" s="1"/>
  <c r="I36" i="28" s="1"/>
  <c r="AL112" i="26"/>
  <c r="AK112" i="26" s="1"/>
  <c r="AJ112" i="26" s="1"/>
  <c r="M118" i="28" s="1"/>
  <c r="AH193" i="26"/>
  <c r="AG193" i="26" s="1"/>
  <c r="I199" i="28" s="1"/>
  <c r="AK226" i="26"/>
  <c r="AJ226" i="26" s="1"/>
  <c r="M232" i="28" s="1"/>
  <c r="AL98" i="26"/>
  <c r="AK98" i="26" s="1"/>
  <c r="AJ98" i="26" s="1"/>
  <c r="M104" i="28" s="1"/>
  <c r="AE192" i="26"/>
  <c r="AE246" i="26"/>
  <c r="AD246" i="26" s="1"/>
  <c r="E252" i="28" s="1"/>
  <c r="AK288" i="26"/>
  <c r="AH273" i="26"/>
  <c r="AI46" i="26"/>
  <c r="AH46" i="26" s="1"/>
  <c r="AG46" i="26" s="1"/>
  <c r="I52" i="28" s="1"/>
  <c r="AI108" i="26"/>
  <c r="AH108" i="26" s="1"/>
  <c r="AG108" i="26" s="1"/>
  <c r="I114" i="28" s="1"/>
  <c r="AF98" i="26"/>
  <c r="AE98" i="26" s="1"/>
  <c r="AD98" i="26" s="1"/>
  <c r="E104" i="28" s="1"/>
  <c r="AI116" i="26"/>
  <c r="AH116" i="26" s="1"/>
  <c r="AG116" i="26" s="1"/>
  <c r="I122" i="28" s="1"/>
  <c r="AH232" i="26"/>
  <c r="AL8" i="26"/>
  <c r="AK8" i="26" s="1"/>
  <c r="AJ8" i="26" s="1"/>
  <c r="M14" i="28" s="1"/>
  <c r="AF42" i="26"/>
  <c r="AE42" i="26" s="1"/>
  <c r="AD42" i="26" s="1"/>
  <c r="E48" i="28" s="1"/>
  <c r="AL44" i="26"/>
  <c r="AK44" i="26" s="1"/>
  <c r="AJ44" i="26" s="1"/>
  <c r="M50" i="28" s="1"/>
  <c r="AL30" i="26"/>
  <c r="AK30" i="26" s="1"/>
  <c r="AJ30" i="26" s="1"/>
  <c r="M36" i="28" s="1"/>
  <c r="AF8" i="26"/>
  <c r="AE8" i="26" s="1"/>
  <c r="AD8" i="26" s="1"/>
  <c r="E14" i="28" s="1"/>
  <c r="AK218" i="26"/>
  <c r="AJ218" i="26" s="1"/>
  <c r="M224" i="28" s="1"/>
  <c r="AF112" i="26"/>
  <c r="AE112" i="26" s="1"/>
  <c r="AD112" i="26" s="1"/>
  <c r="E118" i="28" s="1"/>
  <c r="AF119" i="26"/>
  <c r="AE119" i="26" s="1"/>
  <c r="AD119" i="26" s="1"/>
  <c r="E125" i="28" s="1"/>
  <c r="AF38" i="26"/>
  <c r="AE38" i="26" s="1"/>
  <c r="AD38" i="26" s="1"/>
  <c r="E44" i="28" s="1"/>
  <c r="AL82" i="26"/>
  <c r="AK82" i="26" s="1"/>
  <c r="AJ82" i="26" s="1"/>
  <c r="M88" i="28" s="1"/>
  <c r="AL10" i="26"/>
  <c r="AK10" i="26" s="1"/>
  <c r="AJ10" i="26" s="1"/>
  <c r="M16" i="28" s="1"/>
  <c r="AL28" i="26"/>
  <c r="AK28" i="26" s="1"/>
  <c r="AJ28" i="26" s="1"/>
  <c r="M34" i="28" s="1"/>
  <c r="AL91" i="26"/>
  <c r="AK91" i="26" s="1"/>
  <c r="AJ91" i="26" s="1"/>
  <c r="M97" i="28" s="1"/>
  <c r="AH163" i="26"/>
  <c r="AI24" i="26"/>
  <c r="AH24" i="26" s="1"/>
  <c r="AG24" i="26" s="1"/>
  <c r="I30" i="28" s="1"/>
  <c r="AF76" i="26"/>
  <c r="AE76" i="26" s="1"/>
  <c r="AD76" i="26" s="1"/>
  <c r="E82" i="28" s="1"/>
  <c r="AF24" i="26"/>
  <c r="AE24" i="26" s="1"/>
  <c r="AD24" i="26" s="1"/>
  <c r="E30" i="28" s="1"/>
  <c r="AE126" i="26"/>
  <c r="AI82" i="26"/>
  <c r="AH82" i="26" s="1"/>
  <c r="AG82" i="26" s="1"/>
  <c r="I88" i="28" s="1"/>
  <c r="AF111" i="26"/>
  <c r="AE111" i="26" s="1"/>
  <c r="AD111" i="26" s="1"/>
  <c r="E117" i="28" s="1"/>
  <c r="AF95" i="26"/>
  <c r="AE95" i="26" s="1"/>
  <c r="AD95" i="26" s="1"/>
  <c r="E101" i="28" s="1"/>
  <c r="AF44" i="26"/>
  <c r="AE44" i="26" s="1"/>
  <c r="AD44" i="26" s="1"/>
  <c r="E50" i="28" s="1"/>
  <c r="AI14" i="26"/>
  <c r="AH14" i="26" s="1"/>
  <c r="AG14" i="26" s="1"/>
  <c r="I20" i="28" s="1"/>
  <c r="AE199" i="26"/>
  <c r="AL95" i="26"/>
  <c r="AK95" i="26" s="1"/>
  <c r="AJ95" i="26" s="1"/>
  <c r="M101" i="28" s="1"/>
  <c r="J211" i="28"/>
  <c r="AL76" i="26"/>
  <c r="AK76" i="26" s="1"/>
  <c r="AJ76" i="26" s="1"/>
  <c r="M82" i="28" s="1"/>
  <c r="AI106" i="26"/>
  <c r="AI111" i="26"/>
  <c r="AH111" i="26" s="1"/>
  <c r="AG111" i="26" s="1"/>
  <c r="I117" i="28" s="1"/>
  <c r="AL96" i="26"/>
  <c r="AK96" i="26" s="1"/>
  <c r="AJ96" i="26" s="1"/>
  <c r="M102" i="28" s="1"/>
  <c r="AE285" i="26"/>
  <c r="AD285" i="26" s="1"/>
  <c r="E291" i="28" s="1"/>
  <c r="AE191" i="26"/>
  <c r="AF50" i="26"/>
  <c r="AE50" i="26" s="1"/>
  <c r="AD50" i="26" s="1"/>
  <c r="E56" i="28" s="1"/>
  <c r="AE228" i="26"/>
  <c r="AD228" i="26" s="1"/>
  <c r="E234" i="28" s="1"/>
  <c r="AE230" i="26"/>
  <c r="AH257" i="26"/>
  <c r="AF71" i="26"/>
  <c r="AE71" i="26" s="1"/>
  <c r="AD71" i="26" s="1"/>
  <c r="E77" i="28" s="1"/>
  <c r="AK171" i="26"/>
  <c r="AJ171" i="26" s="1"/>
  <c r="M177" i="28" s="1"/>
  <c r="AK278" i="26"/>
  <c r="N243" i="28"/>
  <c r="N215" i="28"/>
  <c r="N147" i="28"/>
  <c r="G303" i="28"/>
  <c r="K283" i="28"/>
  <c r="M159" i="28"/>
  <c r="I159" i="28"/>
  <c r="E159" i="28"/>
  <c r="J235" i="28"/>
  <c r="M235" i="28"/>
  <c r="I235" i="28"/>
  <c r="E235" i="28"/>
  <c r="F231" i="28"/>
  <c r="M231" i="28"/>
  <c r="I231" i="28"/>
  <c r="E231" i="28"/>
  <c r="M49" i="28"/>
  <c r="I49" i="28"/>
  <c r="E49" i="28"/>
  <c r="M209" i="28"/>
  <c r="I209" i="28"/>
  <c r="E209" i="28"/>
  <c r="I109" i="28"/>
  <c r="M17" i="28"/>
  <c r="I17" i="28"/>
  <c r="E17" i="28"/>
  <c r="O143" i="28"/>
  <c r="M143" i="28"/>
  <c r="I143" i="28"/>
  <c r="E143" i="28"/>
  <c r="I82" i="28"/>
  <c r="E20" i="28"/>
  <c r="M148" i="28"/>
  <c r="I148" i="28"/>
  <c r="E148" i="28"/>
  <c r="I70" i="28"/>
  <c r="M40" i="28"/>
  <c r="M61" i="28"/>
  <c r="I61" i="28"/>
  <c r="E61" i="28"/>
  <c r="M21" i="28"/>
  <c r="I21" i="28"/>
  <c r="E21" i="28"/>
  <c r="M94" i="28"/>
  <c r="AL104" i="26"/>
  <c r="AK104" i="26" s="1"/>
  <c r="AJ104" i="26" s="1"/>
  <c r="M110" i="28" s="1"/>
  <c r="AH180" i="26"/>
  <c r="AF92" i="26"/>
  <c r="AE92" i="26" s="1"/>
  <c r="AE240" i="26"/>
  <c r="AK276" i="26"/>
  <c r="AI28" i="26"/>
  <c r="AH28" i="26" s="1"/>
  <c r="AG28" i="26" s="1"/>
  <c r="I34" i="28" s="1"/>
  <c r="AF115" i="26"/>
  <c r="AE115" i="26" s="1"/>
  <c r="AD115" i="26" s="1"/>
  <c r="E121" i="28" s="1"/>
  <c r="AF99" i="26"/>
  <c r="AE99" i="26" s="1"/>
  <c r="AD99" i="26" s="1"/>
  <c r="E105" i="28" s="1"/>
  <c r="AL14" i="26"/>
  <c r="AK14" i="26" s="1"/>
  <c r="AJ14" i="26" s="1"/>
  <c r="M20" i="28" s="1"/>
  <c r="AE131" i="26"/>
  <c r="AD131" i="26" s="1"/>
  <c r="E137" i="28" s="1"/>
  <c r="AE143" i="26"/>
  <c r="AE175" i="26"/>
  <c r="AK248" i="26"/>
  <c r="AK234" i="26"/>
  <c r="K199" i="28"/>
  <c r="I295" i="28"/>
  <c r="O174" i="28"/>
  <c r="M174" i="28"/>
  <c r="I174" i="28"/>
  <c r="E174" i="28"/>
  <c r="M213" i="28"/>
  <c r="I213" i="28"/>
  <c r="E213" i="28"/>
  <c r="M125" i="28"/>
  <c r="K271" i="28"/>
  <c r="M271" i="28"/>
  <c r="I271" i="28"/>
  <c r="E271" i="28"/>
  <c r="N135" i="28"/>
  <c r="M135" i="28"/>
  <c r="I135" i="28"/>
  <c r="E135" i="28"/>
  <c r="M229" i="28"/>
  <c r="I229" i="28"/>
  <c r="E229" i="28"/>
  <c r="O164" i="28"/>
  <c r="M164" i="28"/>
  <c r="I164" i="28"/>
  <c r="E164" i="28"/>
  <c r="M29" i="28"/>
  <c r="I29" i="28"/>
  <c r="E29" i="28"/>
  <c r="K200" i="28"/>
  <c r="O133" i="28"/>
  <c r="M133" i="28"/>
  <c r="I133" i="28"/>
  <c r="E133" i="28"/>
  <c r="M37" i="28"/>
  <c r="I37" i="28"/>
  <c r="E37" i="28"/>
  <c r="J139" i="28"/>
  <c r="M139" i="28"/>
  <c r="I139" i="28"/>
  <c r="E139" i="28"/>
  <c r="M67" i="28"/>
  <c r="I67" i="28"/>
  <c r="E67" i="28"/>
  <c r="K208" i="28"/>
  <c r="M121" i="28"/>
  <c r="M64" i="28"/>
  <c r="I64" i="28"/>
  <c r="E64" i="28"/>
  <c r="I18" i="28"/>
  <c r="M55" i="28"/>
  <c r="I55" i="28"/>
  <c r="E55" i="28"/>
  <c r="I16" i="28"/>
  <c r="G240" i="28"/>
  <c r="F138" i="28"/>
  <c r="M138" i="28"/>
  <c r="I138" i="28"/>
  <c r="E138" i="28"/>
  <c r="G164" i="28"/>
  <c r="K279" i="28"/>
  <c r="K135" i="28"/>
  <c r="G195" i="28"/>
  <c r="I195" i="28"/>
  <c r="E195" i="28"/>
  <c r="F255" i="28"/>
  <c r="M255" i="28"/>
  <c r="I255" i="28"/>
  <c r="E255" i="28"/>
  <c r="M253" i="28"/>
  <c r="I253" i="28"/>
  <c r="E253" i="28"/>
  <c r="N203" i="28"/>
  <c r="M203" i="28"/>
  <c r="I203" i="28"/>
  <c r="E203" i="28"/>
  <c r="M73" i="28"/>
  <c r="I73" i="28"/>
  <c r="E73" i="28"/>
  <c r="M281" i="28"/>
  <c r="I281" i="28"/>
  <c r="E281" i="28"/>
  <c r="F207" i="28"/>
  <c r="M207" i="28"/>
  <c r="I207" i="28"/>
  <c r="E207" i="28"/>
  <c r="F156" i="28"/>
  <c r="M156" i="28"/>
  <c r="I156" i="28"/>
  <c r="E156" i="28"/>
  <c r="M178" i="28"/>
  <c r="I178" i="28"/>
  <c r="E178" i="28"/>
  <c r="M66" i="28"/>
  <c r="I66" i="28"/>
  <c r="E66" i="28"/>
  <c r="I14" i="28"/>
  <c r="I142" i="28"/>
  <c r="E142" i="28"/>
  <c r="E52" i="28"/>
  <c r="M116" i="28"/>
  <c r="I116" i="28"/>
  <c r="E116" i="28"/>
  <c r="M63" i="28"/>
  <c r="M84" i="28"/>
  <c r="I84" i="28"/>
  <c r="E84" i="28"/>
  <c r="M44" i="28"/>
  <c r="M146" i="28"/>
  <c r="I146" i="28"/>
  <c r="E146" i="28"/>
  <c r="M51" i="28"/>
  <c r="I51" i="28"/>
  <c r="E51" i="28"/>
  <c r="M15" i="28"/>
  <c r="I15" i="28"/>
  <c r="E15" i="28"/>
  <c r="AE296" i="26"/>
  <c r="AL64" i="26"/>
  <c r="AK64" i="26" s="1"/>
  <c r="AJ64" i="26" s="1"/>
  <c r="M70" i="28" s="1"/>
  <c r="AL92" i="26"/>
  <c r="AK92" i="26" s="1"/>
  <c r="AJ92" i="26" s="1"/>
  <c r="M98" i="28" s="1"/>
  <c r="AH210" i="26"/>
  <c r="AG210" i="26" s="1"/>
  <c r="I216" i="28" s="1"/>
  <c r="AF75" i="26"/>
  <c r="AE75" i="26" s="1"/>
  <c r="AD75" i="26" s="1"/>
  <c r="E81" i="28" s="1"/>
  <c r="AH224" i="26"/>
  <c r="AF10" i="26"/>
  <c r="AE10" i="26" s="1"/>
  <c r="AD10" i="26" s="1"/>
  <c r="E16" i="28" s="1"/>
  <c r="AF107" i="26"/>
  <c r="AE107" i="26" s="1"/>
  <c r="AD107" i="26" s="1"/>
  <c r="E113" i="28" s="1"/>
  <c r="AK214" i="26"/>
  <c r="AJ214" i="26" s="1"/>
  <c r="M220" i="28" s="1"/>
  <c r="AL36" i="26"/>
  <c r="AK36" i="26" s="1"/>
  <c r="AJ36" i="26" s="1"/>
  <c r="M42" i="28" s="1"/>
  <c r="AI115" i="26"/>
  <c r="AH115" i="26" s="1"/>
  <c r="AG115" i="26" s="1"/>
  <c r="I121" i="28" s="1"/>
  <c r="AL116" i="26"/>
  <c r="AK116" i="26" s="1"/>
  <c r="AJ116" i="26" s="1"/>
  <c r="M122" i="28" s="1"/>
  <c r="G135" i="28"/>
  <c r="M193" i="28"/>
  <c r="I193" i="28"/>
  <c r="E193" i="28"/>
  <c r="M247" i="28"/>
  <c r="I247" i="28"/>
  <c r="E247" i="28"/>
  <c r="M237" i="28"/>
  <c r="I237" i="28"/>
  <c r="E237" i="28"/>
  <c r="M35" i="28"/>
  <c r="I35" i="28"/>
  <c r="E35" i="28"/>
  <c r="M249" i="28"/>
  <c r="I249" i="28"/>
  <c r="E249" i="28"/>
  <c r="M217" i="28"/>
  <c r="I217" i="28"/>
  <c r="E217" i="28"/>
  <c r="I97" i="28"/>
  <c r="M170" i="28"/>
  <c r="I170" i="28"/>
  <c r="E170" i="28"/>
  <c r="M59" i="28"/>
  <c r="I59" i="28"/>
  <c r="E59" i="28"/>
  <c r="M10" i="28"/>
  <c r="I10" i="28"/>
  <c r="E10" i="28"/>
  <c r="M92" i="28"/>
  <c r="I92" i="28"/>
  <c r="E92" i="28"/>
  <c r="M124" i="28"/>
  <c r="I124" i="28"/>
  <c r="E124" i="28"/>
  <c r="E34" i="28"/>
  <c r="E76" i="28"/>
  <c r="I104" i="28"/>
  <c r="E42" i="28"/>
  <c r="M77" i="28"/>
  <c r="M183" i="28"/>
  <c r="I183" i="28"/>
  <c r="E183" i="28"/>
  <c r="M123" i="28"/>
  <c r="I123" i="28"/>
  <c r="E123" i="28"/>
  <c r="M39" i="28"/>
  <c r="I39" i="28"/>
  <c r="E39" i="28"/>
  <c r="M13" i="28"/>
  <c r="I13" i="28"/>
  <c r="E13" i="28"/>
  <c r="G250" i="28"/>
  <c r="N296" i="28"/>
  <c r="M296" i="28"/>
  <c r="I296" i="28"/>
  <c r="E296" i="28"/>
  <c r="AH296" i="26"/>
  <c r="AE281" i="26"/>
  <c r="AH202" i="26"/>
  <c r="AL106" i="26"/>
  <c r="AK106" i="26" s="1"/>
  <c r="AJ106" i="26" s="1"/>
  <c r="M112" i="28" s="1"/>
  <c r="AL90" i="26"/>
  <c r="AK90" i="26" s="1"/>
  <c r="AJ90" i="26" s="1"/>
  <c r="M96" i="28" s="1"/>
  <c r="AI75" i="26"/>
  <c r="AH75" i="26" s="1"/>
  <c r="AG75" i="26" s="1"/>
  <c r="I81" i="28" s="1"/>
  <c r="AK256" i="26"/>
  <c r="AI107" i="26"/>
  <c r="AH107" i="26" s="1"/>
  <c r="AG107" i="26" s="1"/>
  <c r="I113" i="28" s="1"/>
  <c r="AK196" i="26"/>
  <c r="F243" i="28"/>
  <c r="M243" i="28"/>
  <c r="I243" i="28"/>
  <c r="E243" i="28"/>
  <c r="M233" i="28"/>
  <c r="I233" i="28"/>
  <c r="E233" i="28"/>
  <c r="I182" i="28"/>
  <c r="E182" i="28"/>
  <c r="M19" i="28"/>
  <c r="I19" i="28"/>
  <c r="E19" i="28"/>
  <c r="M293" i="28"/>
  <c r="I293" i="28"/>
  <c r="E293" i="28"/>
  <c r="K131" i="28"/>
  <c r="M131" i="28"/>
  <c r="I131" i="28"/>
  <c r="E131" i="28"/>
  <c r="M162" i="28"/>
  <c r="I162" i="28"/>
  <c r="E162" i="28"/>
  <c r="M57" i="28"/>
  <c r="I57" i="28"/>
  <c r="E57" i="28"/>
  <c r="M45" i="28"/>
  <c r="I45" i="28"/>
  <c r="E45" i="28"/>
  <c r="M81" i="28"/>
  <c r="M117" i="28"/>
  <c r="M27" i="28"/>
  <c r="I27" i="28"/>
  <c r="E27" i="28"/>
  <c r="M74" i="28"/>
  <c r="I74" i="28"/>
  <c r="E74" i="28"/>
  <c r="I101" i="28"/>
  <c r="I28" i="28"/>
  <c r="M62" i="28"/>
  <c r="M79" i="28"/>
  <c r="I79" i="28"/>
  <c r="E79" i="28"/>
  <c r="I120" i="28"/>
  <c r="E36" i="28"/>
  <c r="M41" i="28"/>
  <c r="I41" i="28"/>
  <c r="E41" i="28"/>
  <c r="M272" i="28"/>
  <c r="I272" i="28"/>
  <c r="E272" i="28"/>
  <c r="AF74" i="26"/>
  <c r="AE74" i="26" s="1"/>
  <c r="AD74" i="26" s="1"/>
  <c r="E80" i="28" s="1"/>
  <c r="AF90" i="26"/>
  <c r="AE90" i="26" s="1"/>
  <c r="AD90" i="26" s="1"/>
  <c r="E96" i="28" s="1"/>
  <c r="AE224" i="26"/>
  <c r="AE256" i="26"/>
  <c r="AK284" i="26"/>
  <c r="AI36" i="26"/>
  <c r="AH36" i="26" s="1"/>
  <c r="AG36" i="26" s="1"/>
  <c r="I42" i="28" s="1"/>
  <c r="AE159" i="26"/>
  <c r="AK200" i="26"/>
  <c r="AE204" i="26"/>
  <c r="N241" i="28"/>
  <c r="M241" i="28"/>
  <c r="I241" i="28"/>
  <c r="E241" i="28"/>
  <c r="N152" i="28"/>
  <c r="M152" i="28"/>
  <c r="I152" i="28"/>
  <c r="E152" i="28"/>
  <c r="J225" i="28"/>
  <c r="M225" i="28"/>
  <c r="I225" i="28"/>
  <c r="E225" i="28"/>
  <c r="K169" i="28"/>
  <c r="M11" i="28"/>
  <c r="I11" i="28"/>
  <c r="E11" i="28"/>
  <c r="N223" i="28"/>
  <c r="M223" i="28"/>
  <c r="I223" i="28"/>
  <c r="E223" i="28"/>
  <c r="G306" i="28"/>
  <c r="M306" i="28"/>
  <c r="I306" i="28"/>
  <c r="E306" i="28"/>
  <c r="N184" i="28"/>
  <c r="M184" i="28"/>
  <c r="I184" i="28"/>
  <c r="E184" i="28"/>
  <c r="G291" i="28"/>
  <c r="O211" i="28"/>
  <c r="M211" i="28"/>
  <c r="I211" i="28"/>
  <c r="E211" i="28"/>
  <c r="M113" i="28"/>
  <c r="G245" i="28"/>
  <c r="M245" i="28"/>
  <c r="I245" i="28"/>
  <c r="E245" i="28"/>
  <c r="F154" i="28"/>
  <c r="M154" i="28"/>
  <c r="I154" i="28"/>
  <c r="E154" i="28"/>
  <c r="I48" i="28"/>
  <c r="M68" i="28"/>
  <c r="I68" i="28"/>
  <c r="E68" i="28"/>
  <c r="I90" i="28"/>
  <c r="M38" i="28"/>
  <c r="I96" i="28"/>
  <c r="M25" i="28"/>
  <c r="I25" i="28"/>
  <c r="E25" i="28"/>
  <c r="I60" i="28"/>
  <c r="M72" i="28"/>
  <c r="I72" i="28"/>
  <c r="E72" i="28"/>
  <c r="I110" i="28"/>
  <c r="M32" i="28"/>
  <c r="G288" i="28"/>
  <c r="M288" i="28"/>
  <c r="I288" i="28"/>
  <c r="E288" i="28"/>
  <c r="K244" i="28"/>
  <c r="K264" i="28"/>
  <c r="J288" i="28"/>
  <c r="K152" i="28"/>
  <c r="F227" i="28"/>
  <c r="M227" i="28"/>
  <c r="I227" i="28"/>
  <c r="E227" i="28"/>
  <c r="N167" i="28"/>
  <c r="M167" i="28"/>
  <c r="I167" i="28"/>
  <c r="E167" i="28"/>
  <c r="M305" i="28"/>
  <c r="I305" i="28"/>
  <c r="E305" i="28"/>
  <c r="J175" i="28"/>
  <c r="M175" i="28"/>
  <c r="I175" i="28"/>
  <c r="E175" i="28"/>
  <c r="M301" i="28"/>
  <c r="I301" i="28"/>
  <c r="E301" i="28"/>
  <c r="M180" i="28"/>
  <c r="I180" i="28"/>
  <c r="E180" i="28"/>
  <c r="M277" i="28"/>
  <c r="I277" i="28"/>
  <c r="E277" i="28"/>
  <c r="M105" i="28"/>
  <c r="F239" i="28"/>
  <c r="M239" i="28"/>
  <c r="I239" i="28"/>
  <c r="E239" i="28"/>
  <c r="M47" i="28"/>
  <c r="I47" i="28"/>
  <c r="E47" i="28"/>
  <c r="O151" i="28"/>
  <c r="M151" i="28"/>
  <c r="I151" i="28"/>
  <c r="E151" i="28"/>
  <c r="M26" i="28"/>
  <c r="I26" i="28"/>
  <c r="E26" i="28"/>
  <c r="M87" i="28"/>
  <c r="I87" i="28"/>
  <c r="E87" i="28"/>
  <c r="E22" i="28"/>
  <c r="M23" i="28"/>
  <c r="I23" i="28"/>
  <c r="E23" i="28"/>
  <c r="E88" i="28"/>
  <c r="M176" i="28"/>
  <c r="I176" i="28"/>
  <c r="E176" i="28"/>
  <c r="I50" i="28"/>
  <c r="M65" i="28"/>
  <c r="I65" i="28"/>
  <c r="E65" i="28"/>
  <c r="M100" i="28"/>
  <c r="I100" i="28"/>
  <c r="E100" i="28"/>
  <c r="M31" i="28"/>
  <c r="I31" i="28"/>
  <c r="E31" i="28"/>
  <c r="G234" i="28"/>
  <c r="M234" i="28"/>
  <c r="M191" i="28"/>
  <c r="I191" i="28"/>
  <c r="E191" i="28"/>
  <c r="M158" i="28"/>
  <c r="I158" i="28"/>
  <c r="E158" i="28"/>
  <c r="AL65" i="26"/>
  <c r="AK65" i="26" s="1"/>
  <c r="AJ65" i="26" s="1"/>
  <c r="M71" i="28" s="1"/>
  <c r="AK281" i="26"/>
  <c r="AJ281" i="26" s="1"/>
  <c r="M287" i="28" s="1"/>
  <c r="AF104" i="26"/>
  <c r="AE104" i="26" s="1"/>
  <c r="AD104" i="26" s="1"/>
  <c r="E110" i="28" s="1"/>
  <c r="AE155" i="26"/>
  <c r="AL84" i="26"/>
  <c r="AK84" i="26" s="1"/>
  <c r="AJ84" i="26" s="1"/>
  <c r="M90" i="28" s="1"/>
  <c r="AL16" i="26"/>
  <c r="AK16" i="26" s="1"/>
  <c r="AJ16" i="26" s="1"/>
  <c r="M22" i="28" s="1"/>
  <c r="AF83" i="26"/>
  <c r="AE83" i="26" s="1"/>
  <c r="AD83" i="26" s="1"/>
  <c r="E89" i="28" s="1"/>
  <c r="G295" i="28"/>
  <c r="J223" i="28"/>
  <c r="I289" i="28"/>
  <c r="E289" i="28"/>
  <c r="M119" i="28"/>
  <c r="I119" i="28"/>
  <c r="E119" i="28"/>
  <c r="I285" i="28"/>
  <c r="E285" i="28"/>
  <c r="M215" i="28"/>
  <c r="I215" i="28"/>
  <c r="E215" i="28"/>
  <c r="M160" i="28"/>
  <c r="I160" i="28"/>
  <c r="E160" i="28"/>
  <c r="M300" i="28"/>
  <c r="I300" i="28"/>
  <c r="E300" i="28"/>
  <c r="M168" i="28"/>
  <c r="I168" i="28"/>
  <c r="E168" i="28"/>
  <c r="M172" i="28"/>
  <c r="I172" i="28"/>
  <c r="E172" i="28"/>
  <c r="M261" i="28"/>
  <c r="I261" i="28"/>
  <c r="E261" i="28"/>
  <c r="M53" i="28"/>
  <c r="I53" i="28"/>
  <c r="E53" i="28"/>
  <c r="M219" i="28"/>
  <c r="M33" i="28"/>
  <c r="I33" i="28"/>
  <c r="E33" i="28"/>
  <c r="M147" i="28"/>
  <c r="I147" i="28"/>
  <c r="E147" i="28"/>
  <c r="M83" i="28"/>
  <c r="I83" i="28"/>
  <c r="E83" i="28"/>
  <c r="M69" i="28"/>
  <c r="I69" i="28"/>
  <c r="E69" i="28"/>
  <c r="I221" i="28"/>
  <c r="E221" i="28"/>
  <c r="M78" i="28"/>
  <c r="M163" i="28"/>
  <c r="I163" i="28"/>
  <c r="E163" i="28"/>
  <c r="M43" i="28"/>
  <c r="I43" i="28"/>
  <c r="E43" i="28"/>
  <c r="I58" i="28"/>
  <c r="M80" i="28"/>
  <c r="M30" i="28"/>
  <c r="M257" i="28"/>
  <c r="I257" i="28"/>
  <c r="E257" i="28"/>
  <c r="M276" i="28"/>
  <c r="I276" i="28"/>
  <c r="E276" i="28"/>
  <c r="AK182" i="26"/>
  <c r="AK208" i="26"/>
  <c r="AH6" i="26"/>
  <c r="AG6" i="26" s="1"/>
  <c r="I12" i="28" s="1"/>
  <c r="K12" i="28"/>
  <c r="AK18" i="26"/>
  <c r="AJ18" i="26" s="1"/>
  <c r="M24" i="28" s="1"/>
  <c r="O24" i="28"/>
  <c r="AE108" i="26"/>
  <c r="AD108" i="26" s="1"/>
  <c r="E114" i="28" s="1"/>
  <c r="G114" i="28"/>
  <c r="AK50" i="26"/>
  <c r="AJ50" i="26" s="1"/>
  <c r="M56" i="28" s="1"/>
  <c r="O56" i="28"/>
  <c r="AK80" i="26"/>
  <c r="AJ80" i="26" s="1"/>
  <c r="M86" i="28" s="1"/>
  <c r="O86" i="28"/>
  <c r="AH48" i="26"/>
  <c r="AG48" i="26" s="1"/>
  <c r="I54" i="28" s="1"/>
  <c r="K54" i="28"/>
  <c r="AE116" i="26"/>
  <c r="AD116" i="26" s="1"/>
  <c r="E122" i="28" s="1"/>
  <c r="G122" i="28"/>
  <c r="AE100" i="26"/>
  <c r="AD100" i="26" s="1"/>
  <c r="E106" i="28" s="1"/>
  <c r="G106" i="28"/>
  <c r="J174" i="28"/>
  <c r="O154" i="28"/>
  <c r="N138" i="28"/>
  <c r="K245" i="28"/>
  <c r="N225" i="28"/>
  <c r="F133" i="28"/>
  <c r="O240" i="28"/>
  <c r="O220" i="28"/>
  <c r="G184" i="28"/>
  <c r="G152" i="28"/>
  <c r="K303" i="28"/>
  <c r="O279" i="28"/>
  <c r="O255" i="28"/>
  <c r="O239" i="28"/>
  <c r="G231" i="28"/>
  <c r="O223" i="28"/>
  <c r="F211" i="28"/>
  <c r="O207" i="28"/>
  <c r="F195" i="28"/>
  <c r="K139" i="28"/>
  <c r="O135" i="28"/>
  <c r="G131" i="28"/>
  <c r="AF65" i="26"/>
  <c r="AE65" i="26" s="1"/>
  <c r="AD65" i="26" s="1"/>
  <c r="E71" i="28" s="1"/>
  <c r="AF91" i="26"/>
  <c r="AE91" i="26" s="1"/>
  <c r="AD91" i="26" s="1"/>
  <c r="E97" i="28" s="1"/>
  <c r="AH206" i="26"/>
  <c r="AI26" i="26"/>
  <c r="AH26" i="26" s="1"/>
  <c r="AG26" i="26" s="1"/>
  <c r="I32" i="28" s="1"/>
  <c r="AE198" i="26"/>
  <c r="AH258" i="26"/>
  <c r="AG258" i="26" s="1"/>
  <c r="I264" i="28" s="1"/>
  <c r="AH222" i="26"/>
  <c r="AH254" i="26"/>
  <c r="AF64" i="26"/>
  <c r="AE64" i="26" s="1"/>
  <c r="AD64" i="26" s="1"/>
  <c r="E70" i="28" s="1"/>
  <c r="AI74" i="26"/>
  <c r="AH74" i="26" s="1"/>
  <c r="AG74" i="26" s="1"/>
  <c r="I80" i="28" s="1"/>
  <c r="AL48" i="26"/>
  <c r="AK48" i="26" s="1"/>
  <c r="AJ48" i="26" s="1"/>
  <c r="M54" i="28" s="1"/>
  <c r="AI18" i="26"/>
  <c r="AH18" i="26" s="1"/>
  <c r="AG18" i="26" s="1"/>
  <c r="I24" i="28" s="1"/>
  <c r="AL6" i="26"/>
  <c r="AK6" i="26" s="1"/>
  <c r="AJ6" i="26" s="1"/>
  <c r="M12" i="28" s="1"/>
  <c r="AI38" i="26"/>
  <c r="AH38" i="26" s="1"/>
  <c r="AG38" i="26" s="1"/>
  <c r="I44" i="28" s="1"/>
  <c r="AF88" i="26"/>
  <c r="AE88" i="26" s="1"/>
  <c r="AD88" i="26" s="1"/>
  <c r="E94" i="28" s="1"/>
  <c r="AE151" i="26"/>
  <c r="AK272" i="26"/>
  <c r="AK289" i="26"/>
  <c r="AJ289" i="26" s="1"/>
  <c r="M295" i="28" s="1"/>
  <c r="AH147" i="26"/>
  <c r="AF84" i="26"/>
  <c r="AE269" i="26"/>
  <c r="AK128" i="26"/>
  <c r="AI83" i="26"/>
  <c r="AH83" i="26" s="1"/>
  <c r="AG83" i="26" s="1"/>
  <c r="I89" i="28" s="1"/>
  <c r="AF79" i="26"/>
  <c r="AE79" i="26" s="1"/>
  <c r="AD79" i="26" s="1"/>
  <c r="E85" i="28" s="1"/>
  <c r="AI100" i="26"/>
  <c r="AH100" i="26" s="1"/>
  <c r="AG100" i="26" s="1"/>
  <c r="I106" i="28" s="1"/>
  <c r="AE216" i="26"/>
  <c r="AD216" i="26" s="1"/>
  <c r="E222" i="28" s="1"/>
  <c r="AH236" i="26"/>
  <c r="O241" i="28"/>
  <c r="K225" i="28"/>
  <c r="G133" i="28"/>
  <c r="F288" i="28"/>
  <c r="G264" i="28"/>
  <c r="G244" i="28"/>
  <c r="O184" i="28"/>
  <c r="O152" i="28"/>
  <c r="F279" i="28"/>
  <c r="K255" i="28"/>
  <c r="K223" i="28"/>
  <c r="G211" i="28"/>
  <c r="K207" i="28"/>
  <c r="N139" i="28"/>
  <c r="F135" i="28"/>
  <c r="AL114" i="26"/>
  <c r="AK114" i="26" s="1"/>
  <c r="AJ114" i="26" s="1"/>
  <c r="M120" i="28" s="1"/>
  <c r="AE244" i="26"/>
  <c r="AD244" i="26" s="1"/>
  <c r="E250" i="28" s="1"/>
  <c r="AF87" i="26"/>
  <c r="AE87" i="26" s="1"/>
  <c r="AD87" i="26" s="1"/>
  <c r="E93" i="28" s="1"/>
  <c r="AK212" i="26"/>
  <c r="AF48" i="26"/>
  <c r="AE48" i="26" s="1"/>
  <c r="AD48" i="26" s="1"/>
  <c r="E54" i="28" s="1"/>
  <c r="AF6" i="26"/>
  <c r="AE6" i="26" s="1"/>
  <c r="AD6" i="26" s="1"/>
  <c r="E12" i="28" s="1"/>
  <c r="AI88" i="26"/>
  <c r="AK151" i="26"/>
  <c r="AK250" i="26"/>
  <c r="AK188" i="26"/>
  <c r="AI72" i="26"/>
  <c r="AH72" i="26" s="1"/>
  <c r="AG72" i="26" s="1"/>
  <c r="I78" i="28" s="1"/>
  <c r="AK242" i="26"/>
  <c r="AK297" i="26"/>
  <c r="AF34" i="26"/>
  <c r="AE34" i="26" s="1"/>
  <c r="AD34" i="26" s="1"/>
  <c r="E40" i="28" s="1"/>
  <c r="AI79" i="26"/>
  <c r="AH79" i="26" s="1"/>
  <c r="AG79" i="26" s="1"/>
  <c r="I85" i="28" s="1"/>
  <c r="AL100" i="26"/>
  <c r="AK100" i="26" s="1"/>
  <c r="AJ100" i="26" s="1"/>
  <c r="M106" i="28" s="1"/>
  <c r="K288" i="28"/>
  <c r="K211" i="28"/>
  <c r="F139" i="28"/>
  <c r="AF80" i="26"/>
  <c r="AE80" i="26" s="1"/>
  <c r="AD80" i="26" s="1"/>
  <c r="E86" i="28" s="1"/>
  <c r="AI87" i="26"/>
  <c r="AH87" i="26" s="1"/>
  <c r="AG87" i="26" s="1"/>
  <c r="I93" i="28" s="1"/>
  <c r="AF56" i="26"/>
  <c r="AH292" i="26"/>
  <c r="AF72" i="26"/>
  <c r="AE72" i="26" s="1"/>
  <c r="AD72" i="26" s="1"/>
  <c r="E78" i="28" s="1"/>
  <c r="AF57" i="26"/>
  <c r="AE57" i="26" s="1"/>
  <c r="AD57" i="26" s="1"/>
  <c r="E63" i="28" s="1"/>
  <c r="AI34" i="26"/>
  <c r="N154" i="28"/>
  <c r="N245" i="28"/>
  <c r="J241" i="28"/>
  <c r="O225" i="28"/>
  <c r="N133" i="28"/>
  <c r="N288" i="28"/>
  <c r="F184" i="28"/>
  <c r="K164" i="28"/>
  <c r="F152" i="28"/>
  <c r="O295" i="28"/>
  <c r="F223" i="28"/>
  <c r="J203" i="28"/>
  <c r="G139" i="28"/>
  <c r="AI80" i="26"/>
  <c r="AH80" i="26" s="1"/>
  <c r="AG80" i="26" s="1"/>
  <c r="I86" i="28" s="1"/>
  <c r="AK186" i="26"/>
  <c r="AK296" i="26"/>
  <c r="AI56" i="26"/>
  <c r="AH56" i="26" s="1"/>
  <c r="AG56" i="26" s="1"/>
  <c r="I62" i="28" s="1"/>
  <c r="AK263" i="26"/>
  <c r="AH238" i="26"/>
  <c r="AG238" i="26" s="1"/>
  <c r="I244" i="28" s="1"/>
  <c r="AK292" i="26"/>
  <c r="AI50" i="26"/>
  <c r="AH50" i="26" s="1"/>
  <c r="AG50" i="26" s="1"/>
  <c r="I56" i="28" s="1"/>
  <c r="AI119" i="26"/>
  <c r="AH119" i="26" s="1"/>
  <c r="AG119" i="26" s="1"/>
  <c r="I125" i="28" s="1"/>
  <c r="AL12" i="26"/>
  <c r="AK12" i="26" s="1"/>
  <c r="AJ12" i="26" s="1"/>
  <c r="M18" i="28" s="1"/>
  <c r="AL22" i="26"/>
  <c r="AK22" i="26" s="1"/>
  <c r="AJ22" i="26" s="1"/>
  <c r="M28" i="28" s="1"/>
  <c r="AL54" i="26"/>
  <c r="AK54" i="26" s="1"/>
  <c r="AJ54" i="26" s="1"/>
  <c r="M60" i="28" s="1"/>
  <c r="AE135" i="26"/>
  <c r="AE167" i="26"/>
  <c r="AD167" i="26" s="1"/>
  <c r="E173" i="28" s="1"/>
  <c r="AH122" i="26"/>
  <c r="AH277" i="26"/>
  <c r="AH220" i="26"/>
  <c r="AE301" i="26"/>
  <c r="AI57" i="26"/>
  <c r="AH57" i="26" s="1"/>
  <c r="AG57" i="26" s="1"/>
  <c r="I63" i="28" s="1"/>
  <c r="AF96" i="26"/>
  <c r="AE96" i="26" s="1"/>
  <c r="AD96" i="26" s="1"/>
  <c r="E102" i="28" s="1"/>
  <c r="AI99" i="26"/>
  <c r="AH99" i="26" s="1"/>
  <c r="AG99" i="26" s="1"/>
  <c r="I105" i="28" s="1"/>
  <c r="AE124" i="26"/>
  <c r="AK123" i="26"/>
  <c r="AJ123" i="26" s="1"/>
  <c r="M129" i="28" s="1"/>
  <c r="O245" i="28"/>
  <c r="F225" i="28"/>
  <c r="K240" i="28"/>
  <c r="J184" i="28"/>
  <c r="N164" i="28"/>
  <c r="J152" i="28"/>
  <c r="G279" i="28"/>
  <c r="G223" i="28"/>
  <c r="J135" i="28"/>
  <c r="AE293" i="26"/>
  <c r="AD293" i="26" s="1"/>
  <c r="E299" i="28" s="1"/>
  <c r="AK190" i="26"/>
  <c r="AH194" i="26"/>
  <c r="AG194" i="26" s="1"/>
  <c r="I200" i="28" s="1"/>
  <c r="AF12" i="26"/>
  <c r="AE12" i="26" s="1"/>
  <c r="AD12" i="26" s="1"/>
  <c r="E18" i="28" s="1"/>
  <c r="AF22" i="26"/>
  <c r="AE22" i="26" s="1"/>
  <c r="AD22" i="26" s="1"/>
  <c r="E28" i="28" s="1"/>
  <c r="AF54" i="26"/>
  <c r="AE54" i="26" s="1"/>
  <c r="AD54" i="26" s="1"/>
  <c r="E60" i="28" s="1"/>
  <c r="AK184" i="26"/>
  <c r="AE267" i="26"/>
  <c r="AD267" i="26" s="1"/>
  <c r="E273" i="28" s="1"/>
  <c r="AH171" i="26"/>
  <c r="AG171" i="26" s="1"/>
  <c r="I177" i="28" s="1"/>
  <c r="AH293" i="26"/>
  <c r="AG293" i="26" s="1"/>
  <c r="I299" i="28" s="1"/>
  <c r="AH252" i="26"/>
  <c r="AH280" i="26"/>
  <c r="AE120" i="26"/>
  <c r="AE139" i="26"/>
  <c r="AE179" i="26"/>
  <c r="K28" i="28"/>
  <c r="O30" i="28"/>
  <c r="G20" i="28"/>
  <c r="G124" i="28"/>
  <c r="O78" i="28"/>
  <c r="K177" i="28"/>
  <c r="O62" i="28"/>
  <c r="G74" i="28"/>
  <c r="K70" i="28"/>
  <c r="N234" i="28"/>
  <c r="O271" i="28"/>
  <c r="N271" i="28"/>
  <c r="J271" i="28"/>
  <c r="G271" i="28"/>
  <c r="F271" i="28"/>
  <c r="G281" i="28"/>
  <c r="F281" i="28"/>
  <c r="K281" i="28"/>
  <c r="O281" i="28"/>
  <c r="N281" i="28"/>
  <c r="K299" i="28"/>
  <c r="J299" i="28"/>
  <c r="O299" i="28"/>
  <c r="N299" i="28"/>
  <c r="G299" i="28"/>
  <c r="F299" i="28"/>
  <c r="N291" i="28"/>
  <c r="K291" i="28"/>
  <c r="J291" i="28"/>
  <c r="F229" i="28"/>
  <c r="O229" i="28"/>
  <c r="N229" i="28"/>
  <c r="J229" i="28"/>
  <c r="K229" i="28"/>
  <c r="K127" i="28"/>
  <c r="J127" i="28"/>
  <c r="G170" i="28"/>
  <c r="F170" i="28"/>
  <c r="G148" i="28"/>
  <c r="F148" i="28"/>
  <c r="O148" i="28"/>
  <c r="N148" i="28"/>
  <c r="K148" i="28"/>
  <c r="K296" i="28"/>
  <c r="J296" i="28"/>
  <c r="F296" i="28"/>
  <c r="O296" i="28"/>
  <c r="G296" i="28"/>
  <c r="F213" i="28"/>
  <c r="O213" i="28"/>
  <c r="N213" i="28"/>
  <c r="J213" i="28"/>
  <c r="K213" i="28"/>
  <c r="O159" i="28"/>
  <c r="N159" i="28"/>
  <c r="J159" i="28"/>
  <c r="G159" i="28"/>
  <c r="F159" i="28"/>
  <c r="G137" i="28"/>
  <c r="F137" i="28"/>
  <c r="K137" i="28"/>
  <c r="K118" i="28"/>
  <c r="J66" i="28"/>
  <c r="J148" i="28"/>
  <c r="O191" i="28"/>
  <c r="N191" i="28"/>
  <c r="J191" i="28"/>
  <c r="G191" i="28"/>
  <c r="F191" i="28"/>
  <c r="G42" i="28"/>
  <c r="O80" i="28"/>
  <c r="O104" i="28"/>
  <c r="G64" i="28"/>
  <c r="O72" i="28"/>
  <c r="G118" i="28"/>
  <c r="K74" i="28"/>
  <c r="G36" i="28"/>
  <c r="K173" i="28"/>
  <c r="O173" i="28"/>
  <c r="G173" i="28"/>
  <c r="F232" i="28"/>
  <c r="O232" i="28"/>
  <c r="G232" i="28"/>
  <c r="O252" i="28"/>
  <c r="G252" i="28"/>
  <c r="N252" i="28"/>
  <c r="K84" i="28"/>
  <c r="F104" i="28"/>
  <c r="K64" i="28"/>
  <c r="O250" i="28"/>
  <c r="O234" i="28"/>
  <c r="K191" i="28"/>
  <c r="O64" i="28"/>
  <c r="O116" i="28"/>
  <c r="O68" i="28"/>
  <c r="O21" i="28"/>
  <c r="G68" i="28"/>
  <c r="O40" i="28"/>
  <c r="K48" i="28"/>
  <c r="K232" i="28"/>
  <c r="O32" i="28"/>
  <c r="K120" i="28"/>
  <c r="G52" i="28"/>
  <c r="J50" i="28"/>
  <c r="K90" i="28"/>
  <c r="O26" i="28"/>
  <c r="G116" i="28"/>
  <c r="K116" i="28"/>
  <c r="K50" i="28"/>
  <c r="K66" i="28"/>
  <c r="G112" i="28"/>
  <c r="K68" i="28"/>
  <c r="K18" i="28"/>
  <c r="O51" i="28"/>
  <c r="F118" i="28"/>
  <c r="J74" i="28"/>
  <c r="O43" i="28"/>
  <c r="J116" i="28"/>
  <c r="N78" i="28"/>
  <c r="O19" i="28"/>
  <c r="F42" i="28"/>
  <c r="F74" i="28"/>
  <c r="G25" i="28"/>
  <c r="K21" i="28"/>
  <c r="K45" i="28"/>
  <c r="N26" i="28"/>
  <c r="N30" i="28"/>
  <c r="F112" i="28"/>
  <c r="G41" i="28"/>
  <c r="N64" i="28"/>
  <c r="N100" i="28"/>
  <c r="O13" i="28"/>
  <c r="F36" i="28"/>
  <c r="N32" i="28"/>
  <c r="N21" i="28"/>
  <c r="N80" i="28"/>
  <c r="J70" i="28"/>
  <c r="J120" i="28"/>
  <c r="J64" i="28"/>
  <c r="N74" i="28"/>
  <c r="F20" i="28"/>
  <c r="J84" i="28"/>
  <c r="K55" i="28"/>
  <c r="F68" i="28"/>
  <c r="F124" i="28"/>
  <c r="F108" i="28"/>
  <c r="J90" i="28"/>
  <c r="N62" i="28"/>
  <c r="J28" i="28"/>
  <c r="N116" i="28"/>
  <c r="J118" i="28"/>
  <c r="K57" i="28"/>
  <c r="O49" i="28"/>
  <c r="K96" i="28"/>
  <c r="K39" i="28"/>
  <c r="G53" i="28"/>
  <c r="G95" i="28"/>
  <c r="K82" i="28"/>
  <c r="K124" i="28"/>
  <c r="G100" i="28"/>
  <c r="K16" i="28"/>
  <c r="K43" i="28"/>
  <c r="G49" i="28"/>
  <c r="K102" i="28"/>
  <c r="G23" i="28"/>
  <c r="O87" i="28"/>
  <c r="O124" i="28"/>
  <c r="K100" i="28"/>
  <c r="G11" i="28"/>
  <c r="K47" i="28"/>
  <c r="K13" i="28"/>
  <c r="G43" i="28"/>
  <c r="K41" i="28"/>
  <c r="K19" i="28"/>
  <c r="G15" i="28"/>
  <c r="K111" i="28"/>
  <c r="O99" i="28"/>
  <c r="O84" i="28"/>
  <c r="G84" i="28"/>
  <c r="G65" i="28"/>
  <c r="K67" i="28"/>
  <c r="O38" i="28"/>
  <c r="G47" i="28"/>
  <c r="K25" i="28"/>
  <c r="G13" i="28"/>
  <c r="K51" i="28"/>
  <c r="G76" i="28"/>
  <c r="G105" i="28"/>
  <c r="O77" i="28"/>
  <c r="G55" i="28"/>
  <c r="O37" i="28"/>
  <c r="O91" i="28"/>
  <c r="G79" i="28"/>
  <c r="G69" i="28"/>
  <c r="O103" i="28"/>
  <c r="O94" i="28"/>
  <c r="K75" i="28"/>
  <c r="G46" i="28"/>
  <c r="O47" i="28"/>
  <c r="O15" i="28"/>
  <c r="G21" i="28"/>
  <c r="G66" i="28"/>
  <c r="O41" i="28"/>
  <c r="G19" i="28"/>
  <c r="G88" i="28"/>
  <c r="O59" i="28"/>
  <c r="O55" i="28"/>
  <c r="K110" i="28"/>
  <c r="G37" i="28"/>
  <c r="O92" i="28"/>
  <c r="G92" i="28"/>
  <c r="G72" i="28"/>
  <c r="O25" i="28"/>
  <c r="K11" i="28"/>
  <c r="K37" i="28"/>
  <c r="K53" i="28"/>
  <c r="O66" i="28"/>
  <c r="K61" i="28"/>
  <c r="K23" i="28"/>
  <c r="G17" i="28"/>
  <c r="K10" i="28"/>
  <c r="O110" i="28"/>
  <c r="K98" i="28"/>
  <c r="K60" i="28"/>
  <c r="K83" i="28"/>
  <c r="K72" i="28"/>
  <c r="K92" i="28"/>
  <c r="K49" i="28"/>
  <c r="K123" i="28"/>
  <c r="O115" i="28"/>
  <c r="O107" i="28"/>
  <c r="G39" i="28"/>
  <c r="O44" i="28"/>
  <c r="O11" i="28"/>
  <c r="G51" i="28"/>
  <c r="O17" i="28"/>
  <c r="K17" i="28"/>
  <c r="O57" i="28"/>
  <c r="O45" i="28"/>
  <c r="O23" i="28"/>
  <c r="O121" i="28"/>
  <c r="K119" i="28"/>
  <c r="G96" i="28"/>
  <c r="G22" i="28"/>
  <c r="O39" i="28"/>
  <c r="K73" i="28"/>
  <c r="O53" i="28"/>
  <c r="AP3" i="26"/>
  <c r="K15" i="28"/>
  <c r="G57" i="28"/>
  <c r="G45" i="28"/>
  <c r="BM2" i="26"/>
  <c r="AB2" i="26"/>
  <c r="CJ2" i="26" s="1"/>
  <c r="AA2" i="26"/>
  <c r="B8" i="28" s="1"/>
  <c r="DI35" i="9"/>
  <c r="AF57" i="1"/>
  <c r="F57" i="1" s="1"/>
  <c r="AF56" i="1"/>
  <c r="AF55" i="1"/>
  <c r="F55" i="1" s="1"/>
  <c r="AF54" i="1"/>
  <c r="F54" i="1" s="1"/>
  <c r="AF53" i="1"/>
  <c r="F53" i="1" s="1"/>
  <c r="AF52" i="1"/>
  <c r="F52" i="1" s="1"/>
  <c r="AF51" i="1"/>
  <c r="F51" i="1" s="1"/>
  <c r="AF50" i="1"/>
  <c r="F50" i="1" s="1"/>
  <c r="AF49" i="1"/>
  <c r="F49" i="1" s="1"/>
  <c r="AF48" i="1"/>
  <c r="F48" i="1" s="1"/>
  <c r="AF47" i="1"/>
  <c r="F47" i="1" s="1"/>
  <c r="AF46" i="1"/>
  <c r="F46" i="1" s="1"/>
  <c r="AF45" i="1"/>
  <c r="F45" i="1" s="1"/>
  <c r="AF44" i="1"/>
  <c r="F44" i="1" s="1"/>
  <c r="AF43" i="1"/>
  <c r="F43" i="1" s="1"/>
  <c r="AF42" i="1"/>
  <c r="F42" i="1" s="1"/>
  <c r="AF41" i="1"/>
  <c r="F41" i="1" s="1"/>
  <c r="AF40" i="1"/>
  <c r="F40" i="1" s="1"/>
  <c r="AF39" i="1"/>
  <c r="F39" i="1" s="1"/>
  <c r="AF38" i="1"/>
  <c r="F38" i="1" s="1"/>
  <c r="AF37" i="1"/>
  <c r="F37" i="1" s="1"/>
  <c r="AF36" i="1"/>
  <c r="F36" i="1" s="1"/>
  <c r="AF35" i="1"/>
  <c r="F35" i="1" s="1"/>
  <c r="AF34" i="1"/>
  <c r="F34" i="1" s="1"/>
  <c r="AF29" i="1"/>
  <c r="F29" i="1" s="1"/>
  <c r="AF27" i="1"/>
  <c r="AF26" i="1"/>
  <c r="F26" i="1" s="1"/>
  <c r="AF25" i="1"/>
  <c r="AF24" i="1"/>
  <c r="AF23" i="1"/>
  <c r="F23" i="1" s="1"/>
  <c r="AF22" i="1"/>
  <c r="F22" i="1" s="1"/>
  <c r="AF21" i="1"/>
  <c r="F21" i="1" s="1"/>
  <c r="AF20" i="1"/>
  <c r="AF19" i="1"/>
  <c r="AF18" i="1"/>
  <c r="AF17" i="1"/>
  <c r="AF16" i="1"/>
  <c r="AF15" i="1"/>
  <c r="F15" i="1" s="1"/>
  <c r="AF14" i="1"/>
  <c r="AF13" i="1"/>
  <c r="F13" i="1" s="1"/>
  <c r="AF12" i="1"/>
  <c r="F12" i="1" s="1"/>
  <c r="AF11" i="1"/>
  <c r="F11" i="1" s="1"/>
  <c r="AF10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F33" i="1"/>
  <c r="AH32" i="1"/>
  <c r="AG32" i="1"/>
  <c r="AF32" i="1"/>
  <c r="AE32" i="1" s="1"/>
  <c r="AH31" i="1"/>
  <c r="AG31" i="1"/>
  <c r="AF31" i="1"/>
  <c r="AH30" i="1"/>
  <c r="AG30" i="1"/>
  <c r="AF30" i="1"/>
  <c r="AH29" i="1"/>
  <c r="AG29" i="1"/>
  <c r="AH28" i="1"/>
  <c r="AG28" i="1"/>
  <c r="AF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4" i="1"/>
  <c r="AG14" i="1"/>
  <c r="AH13" i="1"/>
  <c r="AG13" i="1"/>
  <c r="AH12" i="1"/>
  <c r="AG12" i="1"/>
  <c r="AH11" i="1"/>
  <c r="AG11" i="1"/>
  <c r="AH10" i="1"/>
  <c r="AG10" i="1"/>
  <c r="B1062" i="1"/>
  <c r="E1062" i="1" s="1"/>
  <c r="A1062" i="1"/>
  <c r="B1061" i="1"/>
  <c r="E1061" i="1" s="1"/>
  <c r="A1061" i="1"/>
  <c r="B1060" i="1"/>
  <c r="E1060" i="1" s="1"/>
  <c r="A1060" i="1"/>
  <c r="B1059" i="1"/>
  <c r="E1059" i="1" s="1"/>
  <c r="A1059" i="1"/>
  <c r="B1058" i="1"/>
  <c r="E1058" i="1" s="1"/>
  <c r="A1058" i="1"/>
  <c r="B1057" i="1"/>
  <c r="E1057" i="1" s="1"/>
  <c r="A1057" i="1"/>
  <c r="B1056" i="1"/>
  <c r="E1056" i="1" s="1"/>
  <c r="A1056" i="1"/>
  <c r="B1055" i="1"/>
  <c r="E1055" i="1" s="1"/>
  <c r="A1055" i="1"/>
  <c r="B1054" i="1"/>
  <c r="E1054" i="1" s="1"/>
  <c r="A1054" i="1"/>
  <c r="B1053" i="1"/>
  <c r="E1053" i="1" s="1"/>
  <c r="A1053" i="1"/>
  <c r="B1052" i="1"/>
  <c r="E1052" i="1" s="1"/>
  <c r="A1052" i="1"/>
  <c r="B1051" i="1"/>
  <c r="E1051" i="1" s="1"/>
  <c r="A1051" i="1"/>
  <c r="B1050" i="1"/>
  <c r="E1050" i="1" s="1"/>
  <c r="A1050" i="1"/>
  <c r="B1049" i="1"/>
  <c r="E1049" i="1" s="1"/>
  <c r="A1049" i="1"/>
  <c r="B1048" i="1"/>
  <c r="E1048" i="1" s="1"/>
  <c r="A1048" i="1"/>
  <c r="B1047" i="1"/>
  <c r="E1047" i="1" s="1"/>
  <c r="A1047" i="1"/>
  <c r="B1046" i="1"/>
  <c r="E1046" i="1" s="1"/>
  <c r="A1046" i="1"/>
  <c r="B1045" i="1"/>
  <c r="E1045" i="1" s="1"/>
  <c r="A1045" i="1"/>
  <c r="B1044" i="1"/>
  <c r="E1044" i="1" s="1"/>
  <c r="H1044" i="1" s="1"/>
  <c r="A1044" i="1"/>
  <c r="B1043" i="1"/>
  <c r="E1043" i="1" s="1"/>
  <c r="A1043" i="1"/>
  <c r="B1042" i="1"/>
  <c r="E1042" i="1" s="1"/>
  <c r="H1042" i="1" s="1"/>
  <c r="A1042" i="1"/>
  <c r="B1041" i="1"/>
  <c r="E1041" i="1" s="1"/>
  <c r="A1041" i="1"/>
  <c r="B1040" i="1"/>
  <c r="E1040" i="1" s="1"/>
  <c r="H1040" i="1" s="1"/>
  <c r="A1040" i="1"/>
  <c r="B1039" i="1"/>
  <c r="E1039" i="1" s="1"/>
  <c r="A1039" i="1"/>
  <c r="B1038" i="1"/>
  <c r="E1038" i="1" s="1"/>
  <c r="H1038" i="1" s="1"/>
  <c r="A1038" i="1"/>
  <c r="B1037" i="1"/>
  <c r="E1037" i="1" s="1"/>
  <c r="A1037" i="1"/>
  <c r="B1036" i="1"/>
  <c r="E1036" i="1" s="1"/>
  <c r="H1036" i="1" s="1"/>
  <c r="A1036" i="1"/>
  <c r="B1035" i="1"/>
  <c r="E1035" i="1" s="1"/>
  <c r="A1035" i="1"/>
  <c r="B1034" i="1"/>
  <c r="E1034" i="1" s="1"/>
  <c r="H1034" i="1" s="1"/>
  <c r="A1034" i="1"/>
  <c r="B1033" i="1"/>
  <c r="E1033" i="1" s="1"/>
  <c r="A1033" i="1"/>
  <c r="B1032" i="1"/>
  <c r="E1032" i="1" s="1"/>
  <c r="H1032" i="1" s="1"/>
  <c r="A1032" i="1"/>
  <c r="B1031" i="1"/>
  <c r="E1031" i="1" s="1"/>
  <c r="A1031" i="1"/>
  <c r="B1030" i="1"/>
  <c r="E1030" i="1" s="1"/>
  <c r="H1030" i="1" s="1"/>
  <c r="A1030" i="1"/>
  <c r="B1029" i="1"/>
  <c r="E1029" i="1" s="1"/>
  <c r="A1029" i="1"/>
  <c r="B1028" i="1"/>
  <c r="E1028" i="1" s="1"/>
  <c r="H1028" i="1" s="1"/>
  <c r="A1028" i="1"/>
  <c r="B1027" i="1"/>
  <c r="E1027" i="1" s="1"/>
  <c r="A1027" i="1"/>
  <c r="B1026" i="1"/>
  <c r="E1026" i="1" s="1"/>
  <c r="H1026" i="1" s="1"/>
  <c r="A1026" i="1"/>
  <c r="B1025" i="1"/>
  <c r="E1025" i="1" s="1"/>
  <c r="A1025" i="1"/>
  <c r="B1024" i="1"/>
  <c r="E1024" i="1" s="1"/>
  <c r="H1024" i="1" s="1"/>
  <c r="A1024" i="1"/>
  <c r="B1023" i="1"/>
  <c r="E1023" i="1" s="1"/>
  <c r="A1023" i="1"/>
  <c r="B1022" i="1"/>
  <c r="E1022" i="1" s="1"/>
  <c r="H1022" i="1" s="1"/>
  <c r="A1022" i="1"/>
  <c r="B1021" i="1"/>
  <c r="E1021" i="1" s="1"/>
  <c r="A1021" i="1"/>
  <c r="B1020" i="1"/>
  <c r="E1020" i="1" s="1"/>
  <c r="H1020" i="1" s="1"/>
  <c r="A1020" i="1"/>
  <c r="B1019" i="1"/>
  <c r="E1019" i="1" s="1"/>
  <c r="A1019" i="1"/>
  <c r="B1018" i="1"/>
  <c r="E1018" i="1" s="1"/>
  <c r="H1018" i="1" s="1"/>
  <c r="A1018" i="1"/>
  <c r="B1017" i="1"/>
  <c r="E1017" i="1" s="1"/>
  <c r="A1017" i="1"/>
  <c r="B1016" i="1"/>
  <c r="E1016" i="1" s="1"/>
  <c r="H1016" i="1" s="1"/>
  <c r="A1016" i="1"/>
  <c r="B1015" i="1"/>
  <c r="E1015" i="1" s="1"/>
  <c r="A1015" i="1"/>
  <c r="B1014" i="1"/>
  <c r="E1014" i="1" s="1"/>
  <c r="H1014" i="1" s="1"/>
  <c r="A1014" i="1"/>
  <c r="B1013" i="1"/>
  <c r="E1013" i="1" s="1"/>
  <c r="A1013" i="1"/>
  <c r="B1012" i="1"/>
  <c r="E1012" i="1" s="1"/>
  <c r="H1012" i="1" s="1"/>
  <c r="A1012" i="1"/>
  <c r="B1011" i="1"/>
  <c r="E1011" i="1" s="1"/>
  <c r="A1011" i="1"/>
  <c r="B1010" i="1"/>
  <c r="E1010" i="1" s="1"/>
  <c r="H1010" i="1" s="1"/>
  <c r="A1010" i="1"/>
  <c r="B1009" i="1"/>
  <c r="E1009" i="1" s="1"/>
  <c r="A1009" i="1"/>
  <c r="B1008" i="1"/>
  <c r="E1008" i="1" s="1"/>
  <c r="H1008" i="1" s="1"/>
  <c r="A1008" i="1"/>
  <c r="B1007" i="1"/>
  <c r="E1007" i="1" s="1"/>
  <c r="A1007" i="1"/>
  <c r="B1006" i="1"/>
  <c r="E1006" i="1" s="1"/>
  <c r="H1006" i="1" s="1"/>
  <c r="A1006" i="1"/>
  <c r="B1005" i="1"/>
  <c r="E1005" i="1" s="1"/>
  <c r="A1005" i="1"/>
  <c r="B1004" i="1"/>
  <c r="E1004" i="1" s="1"/>
  <c r="H1004" i="1" s="1"/>
  <c r="A1004" i="1"/>
  <c r="B1003" i="1"/>
  <c r="E1003" i="1" s="1"/>
  <c r="A1003" i="1"/>
  <c r="B1002" i="1"/>
  <c r="E1002" i="1" s="1"/>
  <c r="H1002" i="1" s="1"/>
  <c r="A1002" i="1"/>
  <c r="B1001" i="1"/>
  <c r="E1001" i="1" s="1"/>
  <c r="A1001" i="1"/>
  <c r="B1000" i="1"/>
  <c r="E1000" i="1" s="1"/>
  <c r="H1000" i="1" s="1"/>
  <c r="A1000" i="1"/>
  <c r="B999" i="1"/>
  <c r="E999" i="1" s="1"/>
  <c r="A999" i="1"/>
  <c r="B998" i="1"/>
  <c r="E998" i="1" s="1"/>
  <c r="H998" i="1" s="1"/>
  <c r="A998" i="1"/>
  <c r="B997" i="1"/>
  <c r="E997" i="1" s="1"/>
  <c r="A997" i="1"/>
  <c r="B996" i="1"/>
  <c r="E996" i="1" s="1"/>
  <c r="H996" i="1" s="1"/>
  <c r="A996" i="1"/>
  <c r="B995" i="1"/>
  <c r="E995" i="1" s="1"/>
  <c r="A995" i="1"/>
  <c r="B994" i="1"/>
  <c r="E994" i="1" s="1"/>
  <c r="H994" i="1" s="1"/>
  <c r="A994" i="1"/>
  <c r="B993" i="1"/>
  <c r="E993" i="1" s="1"/>
  <c r="A993" i="1"/>
  <c r="B992" i="1"/>
  <c r="E992" i="1" s="1"/>
  <c r="H992" i="1" s="1"/>
  <c r="A992" i="1"/>
  <c r="B991" i="1"/>
  <c r="E991" i="1" s="1"/>
  <c r="A991" i="1"/>
  <c r="B990" i="1"/>
  <c r="E990" i="1" s="1"/>
  <c r="H990" i="1" s="1"/>
  <c r="A990" i="1"/>
  <c r="B989" i="1"/>
  <c r="E989" i="1" s="1"/>
  <c r="A989" i="1"/>
  <c r="B988" i="1"/>
  <c r="E988" i="1" s="1"/>
  <c r="H988" i="1" s="1"/>
  <c r="A988" i="1"/>
  <c r="B987" i="1"/>
  <c r="E987" i="1" s="1"/>
  <c r="A987" i="1"/>
  <c r="B986" i="1"/>
  <c r="E986" i="1" s="1"/>
  <c r="H986" i="1" s="1"/>
  <c r="A986" i="1"/>
  <c r="B985" i="1"/>
  <c r="E985" i="1" s="1"/>
  <c r="A985" i="1"/>
  <c r="B984" i="1"/>
  <c r="E984" i="1" s="1"/>
  <c r="H984" i="1" s="1"/>
  <c r="A984" i="1"/>
  <c r="B983" i="1"/>
  <c r="E983" i="1" s="1"/>
  <c r="A983" i="1"/>
  <c r="B982" i="1"/>
  <c r="E982" i="1" s="1"/>
  <c r="H982" i="1" s="1"/>
  <c r="A982" i="1"/>
  <c r="B981" i="1"/>
  <c r="E981" i="1" s="1"/>
  <c r="A981" i="1"/>
  <c r="B980" i="1"/>
  <c r="E980" i="1" s="1"/>
  <c r="H980" i="1" s="1"/>
  <c r="A980" i="1"/>
  <c r="B979" i="1"/>
  <c r="E979" i="1" s="1"/>
  <c r="A979" i="1"/>
  <c r="B978" i="1"/>
  <c r="E978" i="1" s="1"/>
  <c r="H978" i="1" s="1"/>
  <c r="A978" i="1"/>
  <c r="B977" i="1"/>
  <c r="E977" i="1" s="1"/>
  <c r="A977" i="1"/>
  <c r="B976" i="1"/>
  <c r="E976" i="1" s="1"/>
  <c r="H976" i="1" s="1"/>
  <c r="A976" i="1"/>
  <c r="B975" i="1"/>
  <c r="E975" i="1" s="1"/>
  <c r="A975" i="1"/>
  <c r="B974" i="1"/>
  <c r="E974" i="1" s="1"/>
  <c r="H974" i="1" s="1"/>
  <c r="A974" i="1"/>
  <c r="B973" i="1"/>
  <c r="E973" i="1" s="1"/>
  <c r="A973" i="1"/>
  <c r="B972" i="1"/>
  <c r="E972" i="1" s="1"/>
  <c r="H972" i="1" s="1"/>
  <c r="A972" i="1"/>
  <c r="B971" i="1"/>
  <c r="E971" i="1" s="1"/>
  <c r="A971" i="1"/>
  <c r="B970" i="1"/>
  <c r="E970" i="1" s="1"/>
  <c r="H970" i="1" s="1"/>
  <c r="A970" i="1"/>
  <c r="B969" i="1"/>
  <c r="E969" i="1" s="1"/>
  <c r="A969" i="1"/>
  <c r="B968" i="1"/>
  <c r="E968" i="1" s="1"/>
  <c r="H968" i="1" s="1"/>
  <c r="A968" i="1"/>
  <c r="B967" i="1"/>
  <c r="E967" i="1" s="1"/>
  <c r="A967" i="1"/>
  <c r="B966" i="1"/>
  <c r="E966" i="1" s="1"/>
  <c r="H966" i="1" s="1"/>
  <c r="A966" i="1"/>
  <c r="B965" i="1"/>
  <c r="E965" i="1" s="1"/>
  <c r="A965" i="1"/>
  <c r="B964" i="1"/>
  <c r="E964" i="1" s="1"/>
  <c r="H964" i="1" s="1"/>
  <c r="A964" i="1"/>
  <c r="B963" i="1"/>
  <c r="E963" i="1" s="1"/>
  <c r="A963" i="1"/>
  <c r="B962" i="1"/>
  <c r="E962" i="1" s="1"/>
  <c r="H962" i="1" s="1"/>
  <c r="A962" i="1"/>
  <c r="B961" i="1"/>
  <c r="E961" i="1" s="1"/>
  <c r="A961" i="1"/>
  <c r="B960" i="1"/>
  <c r="E960" i="1" s="1"/>
  <c r="H960" i="1" s="1"/>
  <c r="A960" i="1"/>
  <c r="B959" i="1"/>
  <c r="E959" i="1" s="1"/>
  <c r="A959" i="1"/>
  <c r="B958" i="1"/>
  <c r="E958" i="1" s="1"/>
  <c r="H958" i="1" s="1"/>
  <c r="A958" i="1"/>
  <c r="B957" i="1"/>
  <c r="E957" i="1" s="1"/>
  <c r="A957" i="1"/>
  <c r="B956" i="1"/>
  <c r="E956" i="1" s="1"/>
  <c r="H956" i="1" s="1"/>
  <c r="A956" i="1"/>
  <c r="B955" i="1"/>
  <c r="E955" i="1" s="1"/>
  <c r="A955" i="1"/>
  <c r="B954" i="1"/>
  <c r="E954" i="1" s="1"/>
  <c r="H954" i="1" s="1"/>
  <c r="A954" i="1"/>
  <c r="B953" i="1"/>
  <c r="E953" i="1" s="1"/>
  <c r="A953" i="1"/>
  <c r="B952" i="1"/>
  <c r="E952" i="1" s="1"/>
  <c r="H952" i="1" s="1"/>
  <c r="A952" i="1"/>
  <c r="B951" i="1"/>
  <c r="E951" i="1" s="1"/>
  <c r="A951" i="1"/>
  <c r="B950" i="1"/>
  <c r="E950" i="1" s="1"/>
  <c r="A950" i="1"/>
  <c r="B949" i="1"/>
  <c r="E949" i="1" s="1"/>
  <c r="A949" i="1"/>
  <c r="B948" i="1"/>
  <c r="E948" i="1" s="1"/>
  <c r="G948" i="1" s="1"/>
  <c r="A948" i="1"/>
  <c r="B947" i="1"/>
  <c r="E947" i="1" s="1"/>
  <c r="A947" i="1"/>
  <c r="B946" i="1"/>
  <c r="E946" i="1" s="1"/>
  <c r="A946" i="1"/>
  <c r="B945" i="1"/>
  <c r="E945" i="1" s="1"/>
  <c r="A945" i="1"/>
  <c r="B944" i="1"/>
  <c r="E944" i="1" s="1"/>
  <c r="H944" i="1" s="1"/>
  <c r="A944" i="1"/>
  <c r="B943" i="1"/>
  <c r="E943" i="1" s="1"/>
  <c r="G943" i="1" s="1"/>
  <c r="A943" i="1"/>
  <c r="B942" i="1"/>
  <c r="E942" i="1" s="1"/>
  <c r="A942" i="1"/>
  <c r="B941" i="1"/>
  <c r="E941" i="1" s="1"/>
  <c r="A941" i="1"/>
  <c r="B940" i="1"/>
  <c r="E940" i="1" s="1"/>
  <c r="G940" i="1" s="1"/>
  <c r="A940" i="1"/>
  <c r="B939" i="1"/>
  <c r="E939" i="1" s="1"/>
  <c r="A939" i="1"/>
  <c r="B938" i="1"/>
  <c r="E938" i="1" s="1"/>
  <c r="A938" i="1"/>
  <c r="B937" i="1"/>
  <c r="E937" i="1" s="1"/>
  <c r="A937" i="1"/>
  <c r="B936" i="1"/>
  <c r="E936" i="1" s="1"/>
  <c r="H936" i="1" s="1"/>
  <c r="A936" i="1"/>
  <c r="B935" i="1"/>
  <c r="E935" i="1" s="1"/>
  <c r="G935" i="1" s="1"/>
  <c r="A935" i="1"/>
  <c r="B934" i="1"/>
  <c r="E934" i="1" s="1"/>
  <c r="A934" i="1"/>
  <c r="B933" i="1"/>
  <c r="E933" i="1" s="1"/>
  <c r="A933" i="1"/>
  <c r="B932" i="1"/>
  <c r="E932" i="1" s="1"/>
  <c r="G932" i="1" s="1"/>
  <c r="A932" i="1"/>
  <c r="B931" i="1"/>
  <c r="E931" i="1" s="1"/>
  <c r="A931" i="1"/>
  <c r="B930" i="1"/>
  <c r="E930" i="1" s="1"/>
  <c r="A930" i="1"/>
  <c r="B929" i="1"/>
  <c r="E929" i="1" s="1"/>
  <c r="A929" i="1"/>
  <c r="B928" i="1"/>
  <c r="E928" i="1" s="1"/>
  <c r="H928" i="1" s="1"/>
  <c r="A928" i="1"/>
  <c r="B927" i="1"/>
  <c r="E927" i="1" s="1"/>
  <c r="G927" i="1" s="1"/>
  <c r="A927" i="1"/>
  <c r="B926" i="1"/>
  <c r="E926" i="1" s="1"/>
  <c r="A926" i="1"/>
  <c r="B925" i="1"/>
  <c r="E925" i="1" s="1"/>
  <c r="A925" i="1"/>
  <c r="B924" i="1"/>
  <c r="E924" i="1" s="1"/>
  <c r="G924" i="1" s="1"/>
  <c r="A924" i="1"/>
  <c r="B923" i="1"/>
  <c r="E923" i="1" s="1"/>
  <c r="A923" i="1"/>
  <c r="B922" i="1"/>
  <c r="E922" i="1" s="1"/>
  <c r="A922" i="1"/>
  <c r="B921" i="1"/>
  <c r="E921" i="1" s="1"/>
  <c r="A921" i="1"/>
  <c r="B920" i="1"/>
  <c r="E920" i="1" s="1"/>
  <c r="H920" i="1" s="1"/>
  <c r="A920" i="1"/>
  <c r="B919" i="1"/>
  <c r="E919" i="1" s="1"/>
  <c r="G919" i="1" s="1"/>
  <c r="A919" i="1"/>
  <c r="B918" i="1"/>
  <c r="E918" i="1" s="1"/>
  <c r="A918" i="1"/>
  <c r="B917" i="1"/>
  <c r="E917" i="1" s="1"/>
  <c r="A917" i="1"/>
  <c r="B916" i="1"/>
  <c r="E916" i="1" s="1"/>
  <c r="G916" i="1" s="1"/>
  <c r="A916" i="1"/>
  <c r="B915" i="1"/>
  <c r="E915" i="1" s="1"/>
  <c r="A915" i="1"/>
  <c r="B914" i="1"/>
  <c r="E914" i="1" s="1"/>
  <c r="A914" i="1"/>
  <c r="B913" i="1"/>
  <c r="E913" i="1" s="1"/>
  <c r="A913" i="1"/>
  <c r="B912" i="1"/>
  <c r="E912" i="1" s="1"/>
  <c r="H912" i="1" s="1"/>
  <c r="A912" i="1"/>
  <c r="B911" i="1"/>
  <c r="E911" i="1" s="1"/>
  <c r="G911" i="1" s="1"/>
  <c r="A911" i="1"/>
  <c r="B910" i="1"/>
  <c r="E910" i="1" s="1"/>
  <c r="A910" i="1"/>
  <c r="B909" i="1"/>
  <c r="E909" i="1" s="1"/>
  <c r="A909" i="1"/>
  <c r="B908" i="1"/>
  <c r="E908" i="1" s="1"/>
  <c r="G908" i="1" s="1"/>
  <c r="A908" i="1"/>
  <c r="B907" i="1"/>
  <c r="E907" i="1" s="1"/>
  <c r="A907" i="1"/>
  <c r="B906" i="1"/>
  <c r="E906" i="1" s="1"/>
  <c r="A906" i="1"/>
  <c r="B905" i="1"/>
  <c r="E905" i="1" s="1"/>
  <c r="A905" i="1"/>
  <c r="B904" i="1"/>
  <c r="E904" i="1" s="1"/>
  <c r="H904" i="1" s="1"/>
  <c r="A904" i="1"/>
  <c r="B903" i="1"/>
  <c r="E903" i="1" s="1"/>
  <c r="G903" i="1" s="1"/>
  <c r="A903" i="1"/>
  <c r="B902" i="1"/>
  <c r="E902" i="1" s="1"/>
  <c r="A902" i="1"/>
  <c r="B901" i="1"/>
  <c r="E901" i="1" s="1"/>
  <c r="A901" i="1"/>
  <c r="B900" i="1"/>
  <c r="E900" i="1" s="1"/>
  <c r="G900" i="1" s="1"/>
  <c r="A900" i="1"/>
  <c r="B899" i="1"/>
  <c r="E899" i="1" s="1"/>
  <c r="H899" i="1" s="1"/>
  <c r="A899" i="1"/>
  <c r="B898" i="1"/>
  <c r="E898" i="1" s="1"/>
  <c r="A898" i="1"/>
  <c r="B897" i="1"/>
  <c r="E897" i="1" s="1"/>
  <c r="A897" i="1"/>
  <c r="B896" i="1"/>
  <c r="E896" i="1" s="1"/>
  <c r="A896" i="1"/>
  <c r="B895" i="1"/>
  <c r="E895" i="1" s="1"/>
  <c r="A895" i="1"/>
  <c r="B894" i="1"/>
  <c r="E894" i="1" s="1"/>
  <c r="A894" i="1"/>
  <c r="B893" i="1"/>
  <c r="E893" i="1" s="1"/>
  <c r="A893" i="1"/>
  <c r="B892" i="1"/>
  <c r="E892" i="1" s="1"/>
  <c r="A892" i="1"/>
  <c r="B891" i="1"/>
  <c r="E891" i="1" s="1"/>
  <c r="A891" i="1"/>
  <c r="B890" i="1"/>
  <c r="E890" i="1" s="1"/>
  <c r="A890" i="1"/>
  <c r="B889" i="1"/>
  <c r="E889" i="1" s="1"/>
  <c r="A889" i="1"/>
  <c r="B888" i="1"/>
  <c r="E888" i="1" s="1"/>
  <c r="A888" i="1"/>
  <c r="B887" i="1"/>
  <c r="E887" i="1" s="1"/>
  <c r="A887" i="1"/>
  <c r="B886" i="1"/>
  <c r="E886" i="1" s="1"/>
  <c r="A886" i="1"/>
  <c r="B885" i="1"/>
  <c r="E885" i="1" s="1"/>
  <c r="A885" i="1"/>
  <c r="B884" i="1"/>
  <c r="E884" i="1" s="1"/>
  <c r="A884" i="1"/>
  <c r="B883" i="1"/>
  <c r="E883" i="1" s="1"/>
  <c r="A883" i="1"/>
  <c r="B882" i="1"/>
  <c r="E882" i="1" s="1"/>
  <c r="A882" i="1"/>
  <c r="B881" i="1"/>
  <c r="E881" i="1" s="1"/>
  <c r="A881" i="1"/>
  <c r="B880" i="1"/>
  <c r="E880" i="1" s="1"/>
  <c r="A880" i="1"/>
  <c r="B879" i="1"/>
  <c r="E879" i="1" s="1"/>
  <c r="A879" i="1"/>
  <c r="B878" i="1"/>
  <c r="E878" i="1" s="1"/>
  <c r="A878" i="1"/>
  <c r="B877" i="1"/>
  <c r="E877" i="1" s="1"/>
  <c r="A877" i="1"/>
  <c r="B876" i="1"/>
  <c r="E876" i="1" s="1"/>
  <c r="A876" i="1"/>
  <c r="B875" i="1"/>
  <c r="E875" i="1" s="1"/>
  <c r="A875" i="1"/>
  <c r="B874" i="1"/>
  <c r="E874" i="1" s="1"/>
  <c r="A874" i="1"/>
  <c r="B873" i="1"/>
  <c r="E873" i="1" s="1"/>
  <c r="A873" i="1"/>
  <c r="B872" i="1"/>
  <c r="E872" i="1" s="1"/>
  <c r="A872" i="1"/>
  <c r="B871" i="1"/>
  <c r="E871" i="1" s="1"/>
  <c r="A871" i="1"/>
  <c r="B870" i="1"/>
  <c r="E870" i="1" s="1"/>
  <c r="A870" i="1"/>
  <c r="B869" i="1"/>
  <c r="E869" i="1" s="1"/>
  <c r="A869" i="1"/>
  <c r="B868" i="1"/>
  <c r="E868" i="1" s="1"/>
  <c r="A868" i="1"/>
  <c r="B867" i="1"/>
  <c r="E867" i="1" s="1"/>
  <c r="A867" i="1"/>
  <c r="B866" i="1"/>
  <c r="E866" i="1" s="1"/>
  <c r="A866" i="1"/>
  <c r="B865" i="1"/>
  <c r="E865" i="1" s="1"/>
  <c r="A865" i="1"/>
  <c r="B864" i="1"/>
  <c r="E864" i="1" s="1"/>
  <c r="A864" i="1"/>
  <c r="B863" i="1"/>
  <c r="E863" i="1" s="1"/>
  <c r="A863" i="1"/>
  <c r="B862" i="1"/>
  <c r="E862" i="1" s="1"/>
  <c r="A862" i="1"/>
  <c r="B861" i="1"/>
  <c r="E861" i="1" s="1"/>
  <c r="A861" i="1"/>
  <c r="B860" i="1"/>
  <c r="E860" i="1" s="1"/>
  <c r="A860" i="1"/>
  <c r="B859" i="1"/>
  <c r="E859" i="1" s="1"/>
  <c r="A859" i="1"/>
  <c r="B858" i="1"/>
  <c r="E858" i="1" s="1"/>
  <c r="A858" i="1"/>
  <c r="B857" i="1"/>
  <c r="E857" i="1" s="1"/>
  <c r="A857" i="1"/>
  <c r="B856" i="1"/>
  <c r="E856" i="1" s="1"/>
  <c r="A856" i="1"/>
  <c r="B855" i="1"/>
  <c r="E855" i="1" s="1"/>
  <c r="A855" i="1"/>
  <c r="B854" i="1"/>
  <c r="E854" i="1" s="1"/>
  <c r="A854" i="1"/>
  <c r="B853" i="1"/>
  <c r="E853" i="1" s="1"/>
  <c r="A853" i="1"/>
  <c r="B852" i="1"/>
  <c r="E852" i="1" s="1"/>
  <c r="A852" i="1"/>
  <c r="B851" i="1"/>
  <c r="E851" i="1" s="1"/>
  <c r="A851" i="1"/>
  <c r="B850" i="1"/>
  <c r="E850" i="1" s="1"/>
  <c r="A850" i="1"/>
  <c r="B849" i="1"/>
  <c r="E849" i="1" s="1"/>
  <c r="A849" i="1"/>
  <c r="B848" i="1"/>
  <c r="E848" i="1" s="1"/>
  <c r="A848" i="1"/>
  <c r="B847" i="1"/>
  <c r="E847" i="1" s="1"/>
  <c r="A847" i="1"/>
  <c r="B846" i="1"/>
  <c r="E846" i="1" s="1"/>
  <c r="A846" i="1"/>
  <c r="B845" i="1"/>
  <c r="E845" i="1" s="1"/>
  <c r="A845" i="1"/>
  <c r="B844" i="1"/>
  <c r="E844" i="1" s="1"/>
  <c r="A844" i="1"/>
  <c r="B843" i="1"/>
  <c r="E843" i="1" s="1"/>
  <c r="A843" i="1"/>
  <c r="B842" i="1"/>
  <c r="E842" i="1" s="1"/>
  <c r="A842" i="1"/>
  <c r="B841" i="1"/>
  <c r="E841" i="1" s="1"/>
  <c r="A841" i="1"/>
  <c r="B840" i="1"/>
  <c r="E840" i="1" s="1"/>
  <c r="A840" i="1"/>
  <c r="B839" i="1"/>
  <c r="E839" i="1" s="1"/>
  <c r="A839" i="1"/>
  <c r="B838" i="1"/>
  <c r="E838" i="1" s="1"/>
  <c r="A838" i="1"/>
  <c r="B837" i="1"/>
  <c r="E837" i="1" s="1"/>
  <c r="A837" i="1"/>
  <c r="B836" i="1"/>
  <c r="E836" i="1" s="1"/>
  <c r="A836" i="1"/>
  <c r="B835" i="1"/>
  <c r="E835" i="1" s="1"/>
  <c r="A835" i="1"/>
  <c r="B834" i="1"/>
  <c r="E834" i="1" s="1"/>
  <c r="A834" i="1"/>
  <c r="B833" i="1"/>
  <c r="E833" i="1" s="1"/>
  <c r="A833" i="1"/>
  <c r="B832" i="1"/>
  <c r="E832" i="1" s="1"/>
  <c r="A832" i="1"/>
  <c r="B831" i="1"/>
  <c r="E831" i="1" s="1"/>
  <c r="A831" i="1"/>
  <c r="B830" i="1"/>
  <c r="E830" i="1" s="1"/>
  <c r="A830" i="1"/>
  <c r="B829" i="1"/>
  <c r="E829" i="1" s="1"/>
  <c r="A829" i="1"/>
  <c r="B828" i="1"/>
  <c r="E828" i="1" s="1"/>
  <c r="A828" i="1"/>
  <c r="B827" i="1"/>
  <c r="E827" i="1" s="1"/>
  <c r="A827" i="1"/>
  <c r="B826" i="1"/>
  <c r="E826" i="1" s="1"/>
  <c r="A826" i="1"/>
  <c r="B825" i="1"/>
  <c r="E825" i="1" s="1"/>
  <c r="A825" i="1"/>
  <c r="B824" i="1"/>
  <c r="E824" i="1" s="1"/>
  <c r="A824" i="1"/>
  <c r="B823" i="1"/>
  <c r="E823" i="1" s="1"/>
  <c r="A823" i="1"/>
  <c r="B822" i="1"/>
  <c r="E822" i="1" s="1"/>
  <c r="A822" i="1"/>
  <c r="B821" i="1"/>
  <c r="E821" i="1" s="1"/>
  <c r="A821" i="1"/>
  <c r="B820" i="1"/>
  <c r="E820" i="1" s="1"/>
  <c r="A820" i="1"/>
  <c r="B819" i="1"/>
  <c r="E819" i="1" s="1"/>
  <c r="A819" i="1"/>
  <c r="B818" i="1"/>
  <c r="E818" i="1" s="1"/>
  <c r="A818" i="1"/>
  <c r="B817" i="1"/>
  <c r="E817" i="1" s="1"/>
  <c r="A817" i="1"/>
  <c r="B816" i="1"/>
  <c r="E816" i="1" s="1"/>
  <c r="A816" i="1"/>
  <c r="B815" i="1"/>
  <c r="E815" i="1" s="1"/>
  <c r="A815" i="1"/>
  <c r="B814" i="1"/>
  <c r="E814" i="1" s="1"/>
  <c r="A814" i="1"/>
  <c r="B813" i="1"/>
  <c r="E813" i="1" s="1"/>
  <c r="A813" i="1"/>
  <c r="B812" i="1"/>
  <c r="E812" i="1" s="1"/>
  <c r="A812" i="1"/>
  <c r="B811" i="1"/>
  <c r="E811" i="1" s="1"/>
  <c r="A811" i="1"/>
  <c r="B810" i="1"/>
  <c r="E810" i="1" s="1"/>
  <c r="A810" i="1"/>
  <c r="B809" i="1"/>
  <c r="E809" i="1" s="1"/>
  <c r="A809" i="1"/>
  <c r="B808" i="1"/>
  <c r="E808" i="1" s="1"/>
  <c r="A808" i="1"/>
  <c r="B807" i="1"/>
  <c r="E807" i="1" s="1"/>
  <c r="A807" i="1"/>
  <c r="B806" i="1"/>
  <c r="E806" i="1" s="1"/>
  <c r="A806" i="1"/>
  <c r="B805" i="1"/>
  <c r="E805" i="1" s="1"/>
  <c r="A805" i="1"/>
  <c r="B804" i="1"/>
  <c r="E804" i="1" s="1"/>
  <c r="A804" i="1"/>
  <c r="B803" i="1"/>
  <c r="E803" i="1" s="1"/>
  <c r="A803" i="1"/>
  <c r="B802" i="1"/>
  <c r="E802" i="1" s="1"/>
  <c r="A802" i="1"/>
  <c r="B801" i="1"/>
  <c r="E801" i="1" s="1"/>
  <c r="A801" i="1"/>
  <c r="B800" i="1"/>
  <c r="E800" i="1" s="1"/>
  <c r="A800" i="1"/>
  <c r="B799" i="1"/>
  <c r="E799" i="1" s="1"/>
  <c r="A799" i="1"/>
  <c r="B798" i="1"/>
  <c r="E798" i="1" s="1"/>
  <c r="A798" i="1"/>
  <c r="B797" i="1"/>
  <c r="E797" i="1" s="1"/>
  <c r="A797" i="1"/>
  <c r="B796" i="1"/>
  <c r="E796" i="1" s="1"/>
  <c r="A796" i="1"/>
  <c r="B795" i="1"/>
  <c r="E795" i="1" s="1"/>
  <c r="A795" i="1"/>
  <c r="B794" i="1"/>
  <c r="E794" i="1" s="1"/>
  <c r="A794" i="1"/>
  <c r="B793" i="1"/>
  <c r="E793" i="1" s="1"/>
  <c r="A793" i="1"/>
  <c r="B792" i="1"/>
  <c r="E792" i="1" s="1"/>
  <c r="A792" i="1"/>
  <c r="B791" i="1"/>
  <c r="E791" i="1" s="1"/>
  <c r="A791" i="1"/>
  <c r="B790" i="1"/>
  <c r="E790" i="1" s="1"/>
  <c r="A790" i="1"/>
  <c r="B789" i="1"/>
  <c r="E789" i="1" s="1"/>
  <c r="A789" i="1"/>
  <c r="B788" i="1"/>
  <c r="E788" i="1" s="1"/>
  <c r="A788" i="1"/>
  <c r="B787" i="1"/>
  <c r="E787" i="1" s="1"/>
  <c r="A787" i="1"/>
  <c r="B786" i="1"/>
  <c r="E786" i="1" s="1"/>
  <c r="A786" i="1"/>
  <c r="B785" i="1"/>
  <c r="E785" i="1" s="1"/>
  <c r="A785" i="1"/>
  <c r="B784" i="1"/>
  <c r="E784" i="1" s="1"/>
  <c r="A784" i="1"/>
  <c r="B783" i="1"/>
  <c r="E783" i="1" s="1"/>
  <c r="A783" i="1"/>
  <c r="B782" i="1"/>
  <c r="E782" i="1" s="1"/>
  <c r="A782" i="1"/>
  <c r="B781" i="1"/>
  <c r="E781" i="1" s="1"/>
  <c r="A781" i="1"/>
  <c r="B780" i="1"/>
  <c r="E780" i="1" s="1"/>
  <c r="A780" i="1"/>
  <c r="B779" i="1"/>
  <c r="E779" i="1" s="1"/>
  <c r="A779" i="1"/>
  <c r="B778" i="1"/>
  <c r="E778" i="1" s="1"/>
  <c r="A778" i="1"/>
  <c r="B777" i="1"/>
  <c r="E777" i="1" s="1"/>
  <c r="A777" i="1"/>
  <c r="B776" i="1"/>
  <c r="E776" i="1" s="1"/>
  <c r="A776" i="1"/>
  <c r="B775" i="1"/>
  <c r="E775" i="1" s="1"/>
  <c r="A775" i="1"/>
  <c r="B774" i="1"/>
  <c r="E774" i="1" s="1"/>
  <c r="A774" i="1"/>
  <c r="B773" i="1"/>
  <c r="E773" i="1" s="1"/>
  <c r="A773" i="1"/>
  <c r="B772" i="1"/>
  <c r="E772" i="1" s="1"/>
  <c r="A772" i="1"/>
  <c r="B771" i="1"/>
  <c r="E771" i="1" s="1"/>
  <c r="A771" i="1"/>
  <c r="B770" i="1"/>
  <c r="E770" i="1" s="1"/>
  <c r="A770" i="1"/>
  <c r="B769" i="1"/>
  <c r="E769" i="1" s="1"/>
  <c r="A769" i="1"/>
  <c r="B768" i="1"/>
  <c r="E768" i="1" s="1"/>
  <c r="A768" i="1"/>
  <c r="B767" i="1"/>
  <c r="E767" i="1" s="1"/>
  <c r="A767" i="1"/>
  <c r="B766" i="1"/>
  <c r="E766" i="1" s="1"/>
  <c r="A766" i="1"/>
  <c r="B765" i="1"/>
  <c r="E765" i="1" s="1"/>
  <c r="A765" i="1"/>
  <c r="B764" i="1"/>
  <c r="E764" i="1" s="1"/>
  <c r="A764" i="1"/>
  <c r="B763" i="1"/>
  <c r="E763" i="1" s="1"/>
  <c r="A763" i="1"/>
  <c r="B762" i="1"/>
  <c r="E762" i="1" s="1"/>
  <c r="A762" i="1"/>
  <c r="B761" i="1"/>
  <c r="E761" i="1" s="1"/>
  <c r="A761" i="1"/>
  <c r="B760" i="1"/>
  <c r="E760" i="1" s="1"/>
  <c r="A760" i="1"/>
  <c r="B759" i="1"/>
  <c r="E759" i="1" s="1"/>
  <c r="A759" i="1"/>
  <c r="B758" i="1"/>
  <c r="E758" i="1" s="1"/>
  <c r="A758" i="1"/>
  <c r="B757" i="1"/>
  <c r="E757" i="1" s="1"/>
  <c r="A757" i="1"/>
  <c r="B756" i="1"/>
  <c r="E756" i="1" s="1"/>
  <c r="A756" i="1"/>
  <c r="B755" i="1"/>
  <c r="E755" i="1" s="1"/>
  <c r="A755" i="1"/>
  <c r="B754" i="1"/>
  <c r="E754" i="1" s="1"/>
  <c r="A754" i="1"/>
  <c r="B753" i="1"/>
  <c r="E753" i="1" s="1"/>
  <c r="A753" i="1"/>
  <c r="B752" i="1"/>
  <c r="E752" i="1" s="1"/>
  <c r="A752" i="1"/>
  <c r="B751" i="1"/>
  <c r="E751" i="1" s="1"/>
  <c r="A751" i="1"/>
  <c r="B750" i="1"/>
  <c r="E750" i="1" s="1"/>
  <c r="A750" i="1"/>
  <c r="B749" i="1"/>
  <c r="E749" i="1" s="1"/>
  <c r="A749" i="1"/>
  <c r="B748" i="1"/>
  <c r="E748" i="1" s="1"/>
  <c r="A748" i="1"/>
  <c r="B747" i="1"/>
  <c r="E747" i="1" s="1"/>
  <c r="A747" i="1"/>
  <c r="B746" i="1"/>
  <c r="E746" i="1" s="1"/>
  <c r="A746" i="1"/>
  <c r="B745" i="1"/>
  <c r="E745" i="1" s="1"/>
  <c r="A745" i="1"/>
  <c r="B744" i="1"/>
  <c r="E744" i="1" s="1"/>
  <c r="A744" i="1"/>
  <c r="B743" i="1"/>
  <c r="E743" i="1" s="1"/>
  <c r="A743" i="1"/>
  <c r="B742" i="1"/>
  <c r="E742" i="1" s="1"/>
  <c r="A742" i="1"/>
  <c r="B741" i="1"/>
  <c r="E741" i="1" s="1"/>
  <c r="A741" i="1"/>
  <c r="B740" i="1"/>
  <c r="E740" i="1" s="1"/>
  <c r="A740" i="1"/>
  <c r="B739" i="1"/>
  <c r="E739" i="1" s="1"/>
  <c r="A739" i="1"/>
  <c r="B738" i="1"/>
  <c r="E738" i="1" s="1"/>
  <c r="A738" i="1"/>
  <c r="B737" i="1"/>
  <c r="E737" i="1" s="1"/>
  <c r="A737" i="1"/>
  <c r="B736" i="1"/>
  <c r="E736" i="1" s="1"/>
  <c r="A736" i="1"/>
  <c r="B735" i="1"/>
  <c r="E735" i="1" s="1"/>
  <c r="A735" i="1"/>
  <c r="B734" i="1"/>
  <c r="E734" i="1" s="1"/>
  <c r="A734" i="1"/>
  <c r="B733" i="1"/>
  <c r="E733" i="1" s="1"/>
  <c r="A733" i="1"/>
  <c r="B732" i="1"/>
  <c r="E732" i="1" s="1"/>
  <c r="A732" i="1"/>
  <c r="B731" i="1"/>
  <c r="E731" i="1" s="1"/>
  <c r="A731" i="1"/>
  <c r="B730" i="1"/>
  <c r="E730" i="1" s="1"/>
  <c r="A730" i="1"/>
  <c r="B729" i="1"/>
  <c r="E729" i="1" s="1"/>
  <c r="A729" i="1"/>
  <c r="B728" i="1"/>
  <c r="E728" i="1" s="1"/>
  <c r="A728" i="1"/>
  <c r="B727" i="1"/>
  <c r="E727" i="1" s="1"/>
  <c r="A727" i="1"/>
  <c r="B726" i="1"/>
  <c r="E726" i="1" s="1"/>
  <c r="A726" i="1"/>
  <c r="B725" i="1"/>
  <c r="E725" i="1" s="1"/>
  <c r="A725" i="1"/>
  <c r="B724" i="1"/>
  <c r="E724" i="1" s="1"/>
  <c r="A724" i="1"/>
  <c r="B723" i="1"/>
  <c r="E723" i="1" s="1"/>
  <c r="A723" i="1"/>
  <c r="B722" i="1"/>
  <c r="E722" i="1" s="1"/>
  <c r="A722" i="1"/>
  <c r="B721" i="1"/>
  <c r="E721" i="1" s="1"/>
  <c r="A721" i="1"/>
  <c r="B720" i="1"/>
  <c r="E720" i="1" s="1"/>
  <c r="A720" i="1"/>
  <c r="B719" i="1"/>
  <c r="E719" i="1" s="1"/>
  <c r="A719" i="1"/>
  <c r="B718" i="1"/>
  <c r="E718" i="1" s="1"/>
  <c r="A718" i="1"/>
  <c r="B717" i="1"/>
  <c r="E717" i="1" s="1"/>
  <c r="A717" i="1"/>
  <c r="B716" i="1"/>
  <c r="E716" i="1" s="1"/>
  <c r="A716" i="1"/>
  <c r="B715" i="1"/>
  <c r="E715" i="1" s="1"/>
  <c r="A715" i="1"/>
  <c r="B714" i="1"/>
  <c r="E714" i="1" s="1"/>
  <c r="A714" i="1"/>
  <c r="B713" i="1"/>
  <c r="E713" i="1" s="1"/>
  <c r="A713" i="1"/>
  <c r="B712" i="1"/>
  <c r="E712" i="1" s="1"/>
  <c r="A712" i="1"/>
  <c r="B711" i="1"/>
  <c r="E711" i="1" s="1"/>
  <c r="A711" i="1"/>
  <c r="B710" i="1"/>
  <c r="E710" i="1" s="1"/>
  <c r="A710" i="1"/>
  <c r="B709" i="1"/>
  <c r="E709" i="1" s="1"/>
  <c r="A709" i="1"/>
  <c r="B708" i="1"/>
  <c r="E708" i="1" s="1"/>
  <c r="A708" i="1"/>
  <c r="B707" i="1"/>
  <c r="E707" i="1" s="1"/>
  <c r="A707" i="1"/>
  <c r="B706" i="1"/>
  <c r="E706" i="1" s="1"/>
  <c r="A706" i="1"/>
  <c r="B705" i="1"/>
  <c r="E705" i="1" s="1"/>
  <c r="A705" i="1"/>
  <c r="B704" i="1"/>
  <c r="E704" i="1" s="1"/>
  <c r="A704" i="1"/>
  <c r="B703" i="1"/>
  <c r="E703" i="1" s="1"/>
  <c r="A703" i="1"/>
  <c r="B702" i="1"/>
  <c r="E702" i="1" s="1"/>
  <c r="A702" i="1"/>
  <c r="B701" i="1"/>
  <c r="E701" i="1" s="1"/>
  <c r="A701" i="1"/>
  <c r="B700" i="1"/>
  <c r="E700" i="1" s="1"/>
  <c r="A700" i="1"/>
  <c r="B699" i="1"/>
  <c r="E699" i="1" s="1"/>
  <c r="A699" i="1"/>
  <c r="B698" i="1"/>
  <c r="E698" i="1" s="1"/>
  <c r="A698" i="1"/>
  <c r="B697" i="1"/>
  <c r="E697" i="1" s="1"/>
  <c r="A697" i="1"/>
  <c r="B696" i="1"/>
  <c r="E696" i="1" s="1"/>
  <c r="A696" i="1"/>
  <c r="B695" i="1"/>
  <c r="E695" i="1" s="1"/>
  <c r="A695" i="1"/>
  <c r="B694" i="1"/>
  <c r="E694" i="1" s="1"/>
  <c r="A694" i="1"/>
  <c r="B693" i="1"/>
  <c r="E693" i="1" s="1"/>
  <c r="A693" i="1"/>
  <c r="B692" i="1"/>
  <c r="E692" i="1" s="1"/>
  <c r="A692" i="1"/>
  <c r="B691" i="1"/>
  <c r="E691" i="1" s="1"/>
  <c r="A691" i="1"/>
  <c r="B690" i="1"/>
  <c r="E690" i="1" s="1"/>
  <c r="A690" i="1"/>
  <c r="B689" i="1"/>
  <c r="E689" i="1" s="1"/>
  <c r="A689" i="1"/>
  <c r="B688" i="1"/>
  <c r="E688" i="1" s="1"/>
  <c r="A688" i="1"/>
  <c r="B687" i="1"/>
  <c r="E687" i="1" s="1"/>
  <c r="A687" i="1"/>
  <c r="B686" i="1"/>
  <c r="E686" i="1" s="1"/>
  <c r="A686" i="1"/>
  <c r="B685" i="1"/>
  <c r="E685" i="1" s="1"/>
  <c r="A685" i="1"/>
  <c r="B684" i="1"/>
  <c r="E684" i="1" s="1"/>
  <c r="A684" i="1"/>
  <c r="B683" i="1"/>
  <c r="E683" i="1" s="1"/>
  <c r="A683" i="1"/>
  <c r="B682" i="1"/>
  <c r="E682" i="1" s="1"/>
  <c r="A682" i="1"/>
  <c r="B681" i="1"/>
  <c r="E681" i="1" s="1"/>
  <c r="A681" i="1"/>
  <c r="B680" i="1"/>
  <c r="E680" i="1" s="1"/>
  <c r="A680" i="1"/>
  <c r="B679" i="1"/>
  <c r="E679" i="1" s="1"/>
  <c r="A679" i="1"/>
  <c r="B678" i="1"/>
  <c r="E678" i="1" s="1"/>
  <c r="A678" i="1"/>
  <c r="B677" i="1"/>
  <c r="E677" i="1" s="1"/>
  <c r="A677" i="1"/>
  <c r="B676" i="1"/>
  <c r="E676" i="1" s="1"/>
  <c r="A676" i="1"/>
  <c r="B675" i="1"/>
  <c r="E675" i="1" s="1"/>
  <c r="A675" i="1"/>
  <c r="B674" i="1"/>
  <c r="E674" i="1" s="1"/>
  <c r="A674" i="1"/>
  <c r="B673" i="1"/>
  <c r="E673" i="1" s="1"/>
  <c r="A673" i="1"/>
  <c r="B672" i="1"/>
  <c r="E672" i="1" s="1"/>
  <c r="A672" i="1"/>
  <c r="B671" i="1"/>
  <c r="E671" i="1" s="1"/>
  <c r="A671" i="1"/>
  <c r="B670" i="1"/>
  <c r="E670" i="1" s="1"/>
  <c r="A670" i="1"/>
  <c r="B669" i="1"/>
  <c r="E669" i="1" s="1"/>
  <c r="A669" i="1"/>
  <c r="B668" i="1"/>
  <c r="E668" i="1" s="1"/>
  <c r="A668" i="1"/>
  <c r="B667" i="1"/>
  <c r="E667" i="1" s="1"/>
  <c r="A667" i="1"/>
  <c r="B666" i="1"/>
  <c r="E666" i="1" s="1"/>
  <c r="A666" i="1"/>
  <c r="B665" i="1"/>
  <c r="E665" i="1" s="1"/>
  <c r="A665" i="1"/>
  <c r="B664" i="1"/>
  <c r="E664" i="1" s="1"/>
  <c r="A664" i="1"/>
  <c r="B663" i="1"/>
  <c r="E663" i="1" s="1"/>
  <c r="A663" i="1"/>
  <c r="B662" i="1"/>
  <c r="E662" i="1" s="1"/>
  <c r="A662" i="1"/>
  <c r="B661" i="1"/>
  <c r="E661" i="1" s="1"/>
  <c r="A661" i="1"/>
  <c r="B660" i="1"/>
  <c r="E660" i="1" s="1"/>
  <c r="A660" i="1"/>
  <c r="B659" i="1"/>
  <c r="E659" i="1" s="1"/>
  <c r="A659" i="1"/>
  <c r="B658" i="1"/>
  <c r="E658" i="1" s="1"/>
  <c r="A658" i="1"/>
  <c r="B657" i="1"/>
  <c r="E657" i="1" s="1"/>
  <c r="A657" i="1"/>
  <c r="B656" i="1"/>
  <c r="E656" i="1" s="1"/>
  <c r="A656" i="1"/>
  <c r="B655" i="1"/>
  <c r="E655" i="1" s="1"/>
  <c r="A655" i="1"/>
  <c r="B654" i="1"/>
  <c r="E654" i="1" s="1"/>
  <c r="A654" i="1"/>
  <c r="B653" i="1"/>
  <c r="E653" i="1" s="1"/>
  <c r="A653" i="1"/>
  <c r="B652" i="1"/>
  <c r="E652" i="1" s="1"/>
  <c r="A652" i="1"/>
  <c r="B651" i="1"/>
  <c r="E651" i="1" s="1"/>
  <c r="A651" i="1"/>
  <c r="B650" i="1"/>
  <c r="E650" i="1" s="1"/>
  <c r="A650" i="1"/>
  <c r="B649" i="1"/>
  <c r="E649" i="1" s="1"/>
  <c r="A649" i="1"/>
  <c r="B648" i="1"/>
  <c r="E648" i="1" s="1"/>
  <c r="A648" i="1"/>
  <c r="B647" i="1"/>
  <c r="E647" i="1" s="1"/>
  <c r="A647" i="1"/>
  <c r="B646" i="1"/>
  <c r="E646" i="1" s="1"/>
  <c r="A646" i="1"/>
  <c r="B645" i="1"/>
  <c r="E645" i="1" s="1"/>
  <c r="A645" i="1"/>
  <c r="B644" i="1"/>
  <c r="E644" i="1" s="1"/>
  <c r="A644" i="1"/>
  <c r="B643" i="1"/>
  <c r="E643" i="1" s="1"/>
  <c r="A643" i="1"/>
  <c r="B642" i="1"/>
  <c r="E642" i="1" s="1"/>
  <c r="A642" i="1"/>
  <c r="B641" i="1"/>
  <c r="E641" i="1" s="1"/>
  <c r="A641" i="1"/>
  <c r="B640" i="1"/>
  <c r="E640" i="1" s="1"/>
  <c r="A640" i="1"/>
  <c r="B639" i="1"/>
  <c r="E639" i="1" s="1"/>
  <c r="A639" i="1"/>
  <c r="B638" i="1"/>
  <c r="E638" i="1" s="1"/>
  <c r="A638" i="1"/>
  <c r="B637" i="1"/>
  <c r="E637" i="1" s="1"/>
  <c r="A637" i="1"/>
  <c r="B636" i="1"/>
  <c r="E636" i="1" s="1"/>
  <c r="A636" i="1"/>
  <c r="B635" i="1"/>
  <c r="E635" i="1" s="1"/>
  <c r="A635" i="1"/>
  <c r="B634" i="1"/>
  <c r="E634" i="1" s="1"/>
  <c r="A634" i="1"/>
  <c r="B633" i="1"/>
  <c r="E633" i="1" s="1"/>
  <c r="A633" i="1"/>
  <c r="B632" i="1"/>
  <c r="E632" i="1" s="1"/>
  <c r="A632" i="1"/>
  <c r="B631" i="1"/>
  <c r="E631" i="1" s="1"/>
  <c r="A631" i="1"/>
  <c r="B630" i="1"/>
  <c r="E630" i="1" s="1"/>
  <c r="A630" i="1"/>
  <c r="B629" i="1"/>
  <c r="E629" i="1" s="1"/>
  <c r="A629" i="1"/>
  <c r="B628" i="1"/>
  <c r="E628" i="1" s="1"/>
  <c r="A628" i="1"/>
  <c r="B627" i="1"/>
  <c r="E627" i="1" s="1"/>
  <c r="A627" i="1"/>
  <c r="B626" i="1"/>
  <c r="E626" i="1" s="1"/>
  <c r="A626" i="1"/>
  <c r="B625" i="1"/>
  <c r="E625" i="1" s="1"/>
  <c r="A625" i="1"/>
  <c r="B624" i="1"/>
  <c r="E624" i="1" s="1"/>
  <c r="A624" i="1"/>
  <c r="B623" i="1"/>
  <c r="E623" i="1" s="1"/>
  <c r="A623" i="1"/>
  <c r="B622" i="1"/>
  <c r="E622" i="1" s="1"/>
  <c r="A622" i="1"/>
  <c r="B621" i="1"/>
  <c r="E621" i="1" s="1"/>
  <c r="A621" i="1"/>
  <c r="B620" i="1"/>
  <c r="E620" i="1" s="1"/>
  <c r="A620" i="1"/>
  <c r="B619" i="1"/>
  <c r="E619" i="1" s="1"/>
  <c r="A619" i="1"/>
  <c r="B618" i="1"/>
  <c r="E618" i="1" s="1"/>
  <c r="A618" i="1"/>
  <c r="B617" i="1"/>
  <c r="E617" i="1" s="1"/>
  <c r="A617" i="1"/>
  <c r="B616" i="1"/>
  <c r="E616" i="1" s="1"/>
  <c r="A616" i="1"/>
  <c r="B615" i="1"/>
  <c r="E615" i="1" s="1"/>
  <c r="A615" i="1"/>
  <c r="B614" i="1"/>
  <c r="E614" i="1" s="1"/>
  <c r="A614" i="1"/>
  <c r="B613" i="1"/>
  <c r="E613" i="1" s="1"/>
  <c r="A613" i="1"/>
  <c r="B612" i="1"/>
  <c r="E612" i="1" s="1"/>
  <c r="A612" i="1"/>
  <c r="B611" i="1"/>
  <c r="E611" i="1" s="1"/>
  <c r="A611" i="1"/>
  <c r="B610" i="1"/>
  <c r="E610" i="1" s="1"/>
  <c r="A610" i="1"/>
  <c r="B609" i="1"/>
  <c r="E609" i="1" s="1"/>
  <c r="A609" i="1"/>
  <c r="B608" i="1"/>
  <c r="E608" i="1" s="1"/>
  <c r="A608" i="1"/>
  <c r="B607" i="1"/>
  <c r="E607" i="1" s="1"/>
  <c r="A607" i="1"/>
  <c r="B606" i="1"/>
  <c r="E606" i="1" s="1"/>
  <c r="A606" i="1"/>
  <c r="B605" i="1"/>
  <c r="E605" i="1" s="1"/>
  <c r="A605" i="1"/>
  <c r="B604" i="1"/>
  <c r="E604" i="1" s="1"/>
  <c r="A604" i="1"/>
  <c r="B603" i="1"/>
  <c r="E603" i="1" s="1"/>
  <c r="A603" i="1"/>
  <c r="B602" i="1"/>
  <c r="E602" i="1" s="1"/>
  <c r="A602" i="1"/>
  <c r="B601" i="1"/>
  <c r="E601" i="1" s="1"/>
  <c r="A601" i="1"/>
  <c r="B600" i="1"/>
  <c r="E600" i="1" s="1"/>
  <c r="A600" i="1"/>
  <c r="B599" i="1"/>
  <c r="E599" i="1" s="1"/>
  <c r="A599" i="1"/>
  <c r="B598" i="1"/>
  <c r="E598" i="1" s="1"/>
  <c r="A598" i="1"/>
  <c r="B597" i="1"/>
  <c r="E597" i="1" s="1"/>
  <c r="A597" i="1"/>
  <c r="B596" i="1"/>
  <c r="E596" i="1" s="1"/>
  <c r="A596" i="1"/>
  <c r="B595" i="1"/>
  <c r="E595" i="1" s="1"/>
  <c r="A595" i="1"/>
  <c r="B594" i="1"/>
  <c r="E594" i="1" s="1"/>
  <c r="A594" i="1"/>
  <c r="B593" i="1"/>
  <c r="E593" i="1" s="1"/>
  <c r="A593" i="1"/>
  <c r="B592" i="1"/>
  <c r="E592" i="1" s="1"/>
  <c r="A592" i="1"/>
  <c r="B591" i="1"/>
  <c r="E591" i="1" s="1"/>
  <c r="A591" i="1"/>
  <c r="B590" i="1"/>
  <c r="E590" i="1" s="1"/>
  <c r="A590" i="1"/>
  <c r="B589" i="1"/>
  <c r="E589" i="1" s="1"/>
  <c r="A589" i="1"/>
  <c r="B588" i="1"/>
  <c r="E588" i="1" s="1"/>
  <c r="A588" i="1"/>
  <c r="B587" i="1"/>
  <c r="E587" i="1" s="1"/>
  <c r="A587" i="1"/>
  <c r="B586" i="1"/>
  <c r="E586" i="1" s="1"/>
  <c r="A586" i="1"/>
  <c r="B585" i="1"/>
  <c r="E585" i="1" s="1"/>
  <c r="A585" i="1"/>
  <c r="B584" i="1"/>
  <c r="E584" i="1" s="1"/>
  <c r="A584" i="1"/>
  <c r="B583" i="1"/>
  <c r="E583" i="1" s="1"/>
  <c r="A583" i="1"/>
  <c r="B582" i="1"/>
  <c r="E582" i="1" s="1"/>
  <c r="A582" i="1"/>
  <c r="B581" i="1"/>
  <c r="E581" i="1" s="1"/>
  <c r="A581" i="1"/>
  <c r="B580" i="1"/>
  <c r="E580" i="1" s="1"/>
  <c r="A580" i="1"/>
  <c r="B579" i="1"/>
  <c r="E579" i="1" s="1"/>
  <c r="A579" i="1"/>
  <c r="B578" i="1"/>
  <c r="E578" i="1" s="1"/>
  <c r="A578" i="1"/>
  <c r="B577" i="1"/>
  <c r="E577" i="1" s="1"/>
  <c r="A577" i="1"/>
  <c r="B576" i="1"/>
  <c r="E576" i="1" s="1"/>
  <c r="A576" i="1"/>
  <c r="B575" i="1"/>
  <c r="E575" i="1" s="1"/>
  <c r="A575" i="1"/>
  <c r="B574" i="1"/>
  <c r="E574" i="1" s="1"/>
  <c r="A574" i="1"/>
  <c r="B573" i="1"/>
  <c r="E573" i="1" s="1"/>
  <c r="A573" i="1"/>
  <c r="B572" i="1"/>
  <c r="E572" i="1" s="1"/>
  <c r="A572" i="1"/>
  <c r="B571" i="1"/>
  <c r="E571" i="1" s="1"/>
  <c r="A571" i="1"/>
  <c r="B570" i="1"/>
  <c r="E570" i="1" s="1"/>
  <c r="A570" i="1"/>
  <c r="B569" i="1"/>
  <c r="E569" i="1" s="1"/>
  <c r="A569" i="1"/>
  <c r="B568" i="1"/>
  <c r="E568" i="1" s="1"/>
  <c r="A568" i="1"/>
  <c r="B567" i="1"/>
  <c r="E567" i="1" s="1"/>
  <c r="A567" i="1"/>
  <c r="B566" i="1"/>
  <c r="E566" i="1" s="1"/>
  <c r="A566" i="1"/>
  <c r="B565" i="1"/>
  <c r="E565" i="1" s="1"/>
  <c r="A565" i="1"/>
  <c r="B564" i="1"/>
  <c r="E564" i="1" s="1"/>
  <c r="A564" i="1"/>
  <c r="B563" i="1"/>
  <c r="E563" i="1" s="1"/>
  <c r="A563" i="1"/>
  <c r="B562" i="1"/>
  <c r="E562" i="1" s="1"/>
  <c r="A562" i="1"/>
  <c r="B561" i="1"/>
  <c r="E561" i="1" s="1"/>
  <c r="A561" i="1"/>
  <c r="B560" i="1"/>
  <c r="E560" i="1" s="1"/>
  <c r="A560" i="1"/>
  <c r="B559" i="1"/>
  <c r="E559" i="1" s="1"/>
  <c r="A559" i="1"/>
  <c r="B558" i="1"/>
  <c r="E558" i="1" s="1"/>
  <c r="A558" i="1"/>
  <c r="B557" i="1"/>
  <c r="E557" i="1" s="1"/>
  <c r="A557" i="1"/>
  <c r="B556" i="1"/>
  <c r="E556" i="1" s="1"/>
  <c r="A556" i="1"/>
  <c r="B555" i="1"/>
  <c r="E555" i="1" s="1"/>
  <c r="A555" i="1"/>
  <c r="B554" i="1"/>
  <c r="E554" i="1" s="1"/>
  <c r="A554" i="1"/>
  <c r="B553" i="1"/>
  <c r="E553" i="1" s="1"/>
  <c r="A553" i="1"/>
  <c r="B552" i="1"/>
  <c r="E552" i="1" s="1"/>
  <c r="A552" i="1"/>
  <c r="B551" i="1"/>
  <c r="E551" i="1" s="1"/>
  <c r="A551" i="1"/>
  <c r="B550" i="1"/>
  <c r="E550" i="1" s="1"/>
  <c r="A550" i="1"/>
  <c r="B549" i="1"/>
  <c r="E549" i="1" s="1"/>
  <c r="A549" i="1"/>
  <c r="B548" i="1"/>
  <c r="E548" i="1" s="1"/>
  <c r="A548" i="1"/>
  <c r="B547" i="1"/>
  <c r="E547" i="1" s="1"/>
  <c r="A547" i="1"/>
  <c r="B546" i="1"/>
  <c r="E546" i="1" s="1"/>
  <c r="A546" i="1"/>
  <c r="B545" i="1"/>
  <c r="E545" i="1" s="1"/>
  <c r="A545" i="1"/>
  <c r="B544" i="1"/>
  <c r="E544" i="1" s="1"/>
  <c r="A544" i="1"/>
  <c r="B543" i="1"/>
  <c r="E543" i="1" s="1"/>
  <c r="A543" i="1"/>
  <c r="B542" i="1"/>
  <c r="E542" i="1" s="1"/>
  <c r="A542" i="1"/>
  <c r="B541" i="1"/>
  <c r="E541" i="1" s="1"/>
  <c r="A541" i="1"/>
  <c r="B540" i="1"/>
  <c r="E540" i="1" s="1"/>
  <c r="A540" i="1"/>
  <c r="B539" i="1"/>
  <c r="E539" i="1" s="1"/>
  <c r="A539" i="1"/>
  <c r="B538" i="1"/>
  <c r="E538" i="1" s="1"/>
  <c r="A538" i="1"/>
  <c r="B537" i="1"/>
  <c r="E537" i="1" s="1"/>
  <c r="A537" i="1"/>
  <c r="B536" i="1"/>
  <c r="E536" i="1" s="1"/>
  <c r="A536" i="1"/>
  <c r="B535" i="1"/>
  <c r="E535" i="1" s="1"/>
  <c r="A535" i="1"/>
  <c r="B534" i="1"/>
  <c r="E534" i="1" s="1"/>
  <c r="A534" i="1"/>
  <c r="B533" i="1"/>
  <c r="E533" i="1" s="1"/>
  <c r="A533" i="1"/>
  <c r="B532" i="1"/>
  <c r="E532" i="1" s="1"/>
  <c r="A532" i="1"/>
  <c r="B531" i="1"/>
  <c r="E531" i="1" s="1"/>
  <c r="A531" i="1"/>
  <c r="B530" i="1"/>
  <c r="E530" i="1" s="1"/>
  <c r="A530" i="1"/>
  <c r="B529" i="1"/>
  <c r="E529" i="1" s="1"/>
  <c r="A529" i="1"/>
  <c r="B528" i="1"/>
  <c r="E528" i="1" s="1"/>
  <c r="A528" i="1"/>
  <c r="B527" i="1"/>
  <c r="E527" i="1" s="1"/>
  <c r="A527" i="1"/>
  <c r="B526" i="1"/>
  <c r="E526" i="1" s="1"/>
  <c r="A526" i="1"/>
  <c r="B525" i="1"/>
  <c r="E525" i="1" s="1"/>
  <c r="A525" i="1"/>
  <c r="B524" i="1"/>
  <c r="E524" i="1" s="1"/>
  <c r="A524" i="1"/>
  <c r="B523" i="1"/>
  <c r="E523" i="1" s="1"/>
  <c r="A523" i="1"/>
  <c r="B522" i="1"/>
  <c r="E522" i="1" s="1"/>
  <c r="A522" i="1"/>
  <c r="B521" i="1"/>
  <c r="E521" i="1" s="1"/>
  <c r="A521" i="1"/>
  <c r="B520" i="1"/>
  <c r="E520" i="1" s="1"/>
  <c r="A520" i="1"/>
  <c r="B519" i="1"/>
  <c r="E519" i="1" s="1"/>
  <c r="A519" i="1"/>
  <c r="B518" i="1"/>
  <c r="E518" i="1" s="1"/>
  <c r="A518" i="1"/>
  <c r="B517" i="1"/>
  <c r="E517" i="1" s="1"/>
  <c r="A517" i="1"/>
  <c r="B516" i="1"/>
  <c r="E516" i="1" s="1"/>
  <c r="A516" i="1"/>
  <c r="B515" i="1"/>
  <c r="E515" i="1" s="1"/>
  <c r="A515" i="1"/>
  <c r="B514" i="1"/>
  <c r="E514" i="1" s="1"/>
  <c r="A514" i="1"/>
  <c r="B513" i="1"/>
  <c r="E513" i="1" s="1"/>
  <c r="A513" i="1"/>
  <c r="B512" i="1"/>
  <c r="E512" i="1" s="1"/>
  <c r="A512" i="1"/>
  <c r="B511" i="1"/>
  <c r="E511" i="1" s="1"/>
  <c r="A511" i="1"/>
  <c r="B510" i="1"/>
  <c r="E510" i="1" s="1"/>
  <c r="A510" i="1"/>
  <c r="B509" i="1"/>
  <c r="E509" i="1" s="1"/>
  <c r="A509" i="1"/>
  <c r="B508" i="1"/>
  <c r="E508" i="1" s="1"/>
  <c r="A508" i="1"/>
  <c r="B507" i="1"/>
  <c r="E507" i="1" s="1"/>
  <c r="A507" i="1"/>
  <c r="B506" i="1"/>
  <c r="E506" i="1" s="1"/>
  <c r="A506" i="1"/>
  <c r="B505" i="1"/>
  <c r="E505" i="1" s="1"/>
  <c r="A505" i="1"/>
  <c r="B504" i="1"/>
  <c r="E504" i="1" s="1"/>
  <c r="A504" i="1"/>
  <c r="B503" i="1"/>
  <c r="E503" i="1" s="1"/>
  <c r="A503" i="1"/>
  <c r="B502" i="1"/>
  <c r="E502" i="1" s="1"/>
  <c r="A502" i="1"/>
  <c r="B501" i="1"/>
  <c r="E501" i="1" s="1"/>
  <c r="A501" i="1"/>
  <c r="B500" i="1"/>
  <c r="E500" i="1" s="1"/>
  <c r="A500" i="1"/>
  <c r="B499" i="1"/>
  <c r="E499" i="1" s="1"/>
  <c r="A499" i="1"/>
  <c r="B498" i="1"/>
  <c r="E498" i="1" s="1"/>
  <c r="A498" i="1"/>
  <c r="B497" i="1"/>
  <c r="E497" i="1" s="1"/>
  <c r="A497" i="1"/>
  <c r="B496" i="1"/>
  <c r="E496" i="1" s="1"/>
  <c r="A496" i="1"/>
  <c r="B495" i="1"/>
  <c r="E495" i="1" s="1"/>
  <c r="A495" i="1"/>
  <c r="B494" i="1"/>
  <c r="E494" i="1" s="1"/>
  <c r="A494" i="1"/>
  <c r="B493" i="1"/>
  <c r="E493" i="1" s="1"/>
  <c r="A493" i="1"/>
  <c r="B492" i="1"/>
  <c r="E492" i="1" s="1"/>
  <c r="A492" i="1"/>
  <c r="B491" i="1"/>
  <c r="E491" i="1" s="1"/>
  <c r="A491" i="1"/>
  <c r="B490" i="1"/>
  <c r="E490" i="1" s="1"/>
  <c r="A490" i="1"/>
  <c r="B489" i="1"/>
  <c r="E489" i="1" s="1"/>
  <c r="A489" i="1"/>
  <c r="B488" i="1"/>
  <c r="E488" i="1" s="1"/>
  <c r="A488" i="1"/>
  <c r="B487" i="1"/>
  <c r="E487" i="1" s="1"/>
  <c r="A487" i="1"/>
  <c r="B486" i="1"/>
  <c r="E486" i="1" s="1"/>
  <c r="A486" i="1"/>
  <c r="B485" i="1"/>
  <c r="E485" i="1" s="1"/>
  <c r="A485" i="1"/>
  <c r="B484" i="1"/>
  <c r="E484" i="1" s="1"/>
  <c r="A484" i="1"/>
  <c r="B483" i="1"/>
  <c r="E483" i="1" s="1"/>
  <c r="A483" i="1"/>
  <c r="B482" i="1"/>
  <c r="E482" i="1" s="1"/>
  <c r="A482" i="1"/>
  <c r="B481" i="1"/>
  <c r="E481" i="1" s="1"/>
  <c r="A481" i="1"/>
  <c r="B480" i="1"/>
  <c r="E480" i="1" s="1"/>
  <c r="A480" i="1"/>
  <c r="B479" i="1"/>
  <c r="E479" i="1" s="1"/>
  <c r="A479" i="1"/>
  <c r="B478" i="1"/>
  <c r="E478" i="1" s="1"/>
  <c r="A478" i="1"/>
  <c r="B477" i="1"/>
  <c r="E477" i="1" s="1"/>
  <c r="A477" i="1"/>
  <c r="B476" i="1"/>
  <c r="E476" i="1" s="1"/>
  <c r="A476" i="1"/>
  <c r="B475" i="1"/>
  <c r="E475" i="1" s="1"/>
  <c r="A475" i="1"/>
  <c r="B474" i="1"/>
  <c r="E474" i="1" s="1"/>
  <c r="A474" i="1"/>
  <c r="B473" i="1"/>
  <c r="E473" i="1" s="1"/>
  <c r="A473" i="1"/>
  <c r="B472" i="1"/>
  <c r="E472" i="1" s="1"/>
  <c r="A472" i="1"/>
  <c r="B471" i="1"/>
  <c r="E471" i="1" s="1"/>
  <c r="A471" i="1"/>
  <c r="B470" i="1"/>
  <c r="E470" i="1" s="1"/>
  <c r="A470" i="1"/>
  <c r="B469" i="1"/>
  <c r="E469" i="1" s="1"/>
  <c r="A469" i="1"/>
  <c r="B468" i="1"/>
  <c r="E468" i="1" s="1"/>
  <c r="A468" i="1"/>
  <c r="B467" i="1"/>
  <c r="E467" i="1" s="1"/>
  <c r="A467" i="1"/>
  <c r="B466" i="1"/>
  <c r="E466" i="1" s="1"/>
  <c r="A466" i="1"/>
  <c r="B465" i="1"/>
  <c r="E465" i="1" s="1"/>
  <c r="A465" i="1"/>
  <c r="B464" i="1"/>
  <c r="E464" i="1" s="1"/>
  <c r="A464" i="1"/>
  <c r="B463" i="1"/>
  <c r="E463" i="1" s="1"/>
  <c r="A463" i="1"/>
  <c r="B462" i="1"/>
  <c r="E462" i="1" s="1"/>
  <c r="A462" i="1"/>
  <c r="B461" i="1"/>
  <c r="E461" i="1" s="1"/>
  <c r="A461" i="1"/>
  <c r="B460" i="1"/>
  <c r="E460" i="1" s="1"/>
  <c r="A460" i="1"/>
  <c r="B459" i="1"/>
  <c r="E459" i="1" s="1"/>
  <c r="A459" i="1"/>
  <c r="B458" i="1"/>
  <c r="E458" i="1" s="1"/>
  <c r="A458" i="1"/>
  <c r="B457" i="1"/>
  <c r="E457" i="1" s="1"/>
  <c r="A457" i="1"/>
  <c r="B456" i="1"/>
  <c r="E456" i="1" s="1"/>
  <c r="A456" i="1"/>
  <c r="B455" i="1"/>
  <c r="E455" i="1" s="1"/>
  <c r="A455" i="1"/>
  <c r="B454" i="1"/>
  <c r="E454" i="1" s="1"/>
  <c r="A454" i="1"/>
  <c r="B453" i="1"/>
  <c r="E453" i="1" s="1"/>
  <c r="A453" i="1"/>
  <c r="B452" i="1"/>
  <c r="E452" i="1" s="1"/>
  <c r="A452" i="1"/>
  <c r="B451" i="1"/>
  <c r="E451" i="1" s="1"/>
  <c r="A451" i="1"/>
  <c r="B450" i="1"/>
  <c r="E450" i="1" s="1"/>
  <c r="A450" i="1"/>
  <c r="B449" i="1"/>
  <c r="E449" i="1" s="1"/>
  <c r="A449" i="1"/>
  <c r="B448" i="1"/>
  <c r="E448" i="1" s="1"/>
  <c r="A448" i="1"/>
  <c r="B447" i="1"/>
  <c r="E447" i="1" s="1"/>
  <c r="A447" i="1"/>
  <c r="B446" i="1"/>
  <c r="E446" i="1" s="1"/>
  <c r="A446" i="1"/>
  <c r="B445" i="1"/>
  <c r="E445" i="1" s="1"/>
  <c r="A445" i="1"/>
  <c r="B444" i="1"/>
  <c r="E444" i="1" s="1"/>
  <c r="A444" i="1"/>
  <c r="B443" i="1"/>
  <c r="E443" i="1" s="1"/>
  <c r="A443" i="1"/>
  <c r="B442" i="1"/>
  <c r="E442" i="1" s="1"/>
  <c r="A442" i="1"/>
  <c r="B441" i="1"/>
  <c r="E441" i="1" s="1"/>
  <c r="A441" i="1"/>
  <c r="B440" i="1"/>
  <c r="E440" i="1" s="1"/>
  <c r="A440" i="1"/>
  <c r="B439" i="1"/>
  <c r="E439" i="1" s="1"/>
  <c r="A439" i="1"/>
  <c r="B438" i="1"/>
  <c r="E438" i="1" s="1"/>
  <c r="A438" i="1"/>
  <c r="B437" i="1"/>
  <c r="E437" i="1" s="1"/>
  <c r="A437" i="1"/>
  <c r="B436" i="1"/>
  <c r="E436" i="1" s="1"/>
  <c r="A436" i="1"/>
  <c r="B435" i="1"/>
  <c r="E435" i="1" s="1"/>
  <c r="A435" i="1"/>
  <c r="B434" i="1"/>
  <c r="E434" i="1" s="1"/>
  <c r="A434" i="1"/>
  <c r="B433" i="1"/>
  <c r="E433" i="1" s="1"/>
  <c r="A433" i="1"/>
  <c r="B432" i="1"/>
  <c r="E432" i="1" s="1"/>
  <c r="A432" i="1"/>
  <c r="B431" i="1"/>
  <c r="E431" i="1" s="1"/>
  <c r="A431" i="1"/>
  <c r="B430" i="1"/>
  <c r="E430" i="1" s="1"/>
  <c r="A430" i="1"/>
  <c r="B429" i="1"/>
  <c r="E429" i="1" s="1"/>
  <c r="A429" i="1"/>
  <c r="B428" i="1"/>
  <c r="E428" i="1" s="1"/>
  <c r="A428" i="1"/>
  <c r="B427" i="1"/>
  <c r="E427" i="1" s="1"/>
  <c r="A427" i="1"/>
  <c r="B426" i="1"/>
  <c r="E426" i="1" s="1"/>
  <c r="A426" i="1"/>
  <c r="B425" i="1"/>
  <c r="E425" i="1" s="1"/>
  <c r="A425" i="1"/>
  <c r="B424" i="1"/>
  <c r="E424" i="1" s="1"/>
  <c r="A424" i="1"/>
  <c r="B423" i="1"/>
  <c r="E423" i="1" s="1"/>
  <c r="A423" i="1"/>
  <c r="B422" i="1"/>
  <c r="E422" i="1" s="1"/>
  <c r="A422" i="1"/>
  <c r="B421" i="1"/>
  <c r="E421" i="1" s="1"/>
  <c r="A421" i="1"/>
  <c r="B420" i="1"/>
  <c r="E420" i="1" s="1"/>
  <c r="A420" i="1"/>
  <c r="B419" i="1"/>
  <c r="E419" i="1" s="1"/>
  <c r="A419" i="1"/>
  <c r="B418" i="1"/>
  <c r="E418" i="1" s="1"/>
  <c r="A418" i="1"/>
  <c r="B417" i="1"/>
  <c r="E417" i="1" s="1"/>
  <c r="A417" i="1"/>
  <c r="B416" i="1"/>
  <c r="E416" i="1" s="1"/>
  <c r="A416" i="1"/>
  <c r="B415" i="1"/>
  <c r="E415" i="1" s="1"/>
  <c r="A415" i="1"/>
  <c r="B414" i="1"/>
  <c r="E414" i="1" s="1"/>
  <c r="A414" i="1"/>
  <c r="B413" i="1"/>
  <c r="E413" i="1" s="1"/>
  <c r="A413" i="1"/>
  <c r="B412" i="1"/>
  <c r="E412" i="1" s="1"/>
  <c r="A412" i="1"/>
  <c r="B411" i="1"/>
  <c r="E411" i="1" s="1"/>
  <c r="A411" i="1"/>
  <c r="B410" i="1"/>
  <c r="E410" i="1" s="1"/>
  <c r="A410" i="1"/>
  <c r="B409" i="1"/>
  <c r="E409" i="1" s="1"/>
  <c r="A409" i="1"/>
  <c r="B408" i="1"/>
  <c r="E408" i="1" s="1"/>
  <c r="A408" i="1"/>
  <c r="B407" i="1"/>
  <c r="E407" i="1" s="1"/>
  <c r="A407" i="1"/>
  <c r="B406" i="1"/>
  <c r="E406" i="1" s="1"/>
  <c r="A406" i="1"/>
  <c r="B405" i="1"/>
  <c r="E405" i="1" s="1"/>
  <c r="A405" i="1"/>
  <c r="B404" i="1"/>
  <c r="E404" i="1" s="1"/>
  <c r="A404" i="1"/>
  <c r="B403" i="1"/>
  <c r="E403" i="1" s="1"/>
  <c r="A403" i="1"/>
  <c r="B402" i="1"/>
  <c r="E402" i="1" s="1"/>
  <c r="A402" i="1"/>
  <c r="B401" i="1"/>
  <c r="E401" i="1" s="1"/>
  <c r="A401" i="1"/>
  <c r="B400" i="1"/>
  <c r="E400" i="1" s="1"/>
  <c r="A400" i="1"/>
  <c r="B399" i="1"/>
  <c r="E399" i="1" s="1"/>
  <c r="A399" i="1"/>
  <c r="B398" i="1"/>
  <c r="E398" i="1" s="1"/>
  <c r="A398" i="1"/>
  <c r="B397" i="1"/>
  <c r="E397" i="1" s="1"/>
  <c r="A397" i="1"/>
  <c r="B396" i="1"/>
  <c r="E396" i="1" s="1"/>
  <c r="A396" i="1"/>
  <c r="B395" i="1"/>
  <c r="E395" i="1" s="1"/>
  <c r="A395" i="1"/>
  <c r="B394" i="1"/>
  <c r="E394" i="1" s="1"/>
  <c r="A394" i="1"/>
  <c r="B393" i="1"/>
  <c r="E393" i="1" s="1"/>
  <c r="A393" i="1"/>
  <c r="B392" i="1"/>
  <c r="E392" i="1" s="1"/>
  <c r="A392" i="1"/>
  <c r="B391" i="1"/>
  <c r="E391" i="1" s="1"/>
  <c r="A391" i="1"/>
  <c r="B390" i="1"/>
  <c r="E390" i="1" s="1"/>
  <c r="A390" i="1"/>
  <c r="B389" i="1"/>
  <c r="E389" i="1" s="1"/>
  <c r="A389" i="1"/>
  <c r="B388" i="1"/>
  <c r="E388" i="1" s="1"/>
  <c r="A388" i="1"/>
  <c r="B387" i="1"/>
  <c r="E387" i="1" s="1"/>
  <c r="A387" i="1"/>
  <c r="B386" i="1"/>
  <c r="E386" i="1" s="1"/>
  <c r="A386" i="1"/>
  <c r="B385" i="1"/>
  <c r="E385" i="1" s="1"/>
  <c r="A385" i="1"/>
  <c r="B384" i="1"/>
  <c r="E384" i="1" s="1"/>
  <c r="A384" i="1"/>
  <c r="B383" i="1"/>
  <c r="E383" i="1" s="1"/>
  <c r="A383" i="1"/>
  <c r="B382" i="1"/>
  <c r="E382" i="1" s="1"/>
  <c r="A382" i="1"/>
  <c r="B381" i="1"/>
  <c r="E381" i="1" s="1"/>
  <c r="A381" i="1"/>
  <c r="B380" i="1"/>
  <c r="E380" i="1" s="1"/>
  <c r="A380" i="1"/>
  <c r="B379" i="1"/>
  <c r="E379" i="1" s="1"/>
  <c r="A379" i="1"/>
  <c r="B378" i="1"/>
  <c r="E378" i="1" s="1"/>
  <c r="A378" i="1"/>
  <c r="B377" i="1"/>
  <c r="E377" i="1" s="1"/>
  <c r="A377" i="1"/>
  <c r="B376" i="1"/>
  <c r="E376" i="1" s="1"/>
  <c r="A376" i="1"/>
  <c r="B375" i="1"/>
  <c r="E375" i="1" s="1"/>
  <c r="A375" i="1"/>
  <c r="B374" i="1"/>
  <c r="E374" i="1" s="1"/>
  <c r="A374" i="1"/>
  <c r="B373" i="1"/>
  <c r="E373" i="1" s="1"/>
  <c r="A373" i="1"/>
  <c r="B372" i="1"/>
  <c r="E372" i="1" s="1"/>
  <c r="A372" i="1"/>
  <c r="B371" i="1"/>
  <c r="E371" i="1" s="1"/>
  <c r="A371" i="1"/>
  <c r="B370" i="1"/>
  <c r="E370" i="1" s="1"/>
  <c r="A370" i="1"/>
  <c r="B369" i="1"/>
  <c r="E369" i="1" s="1"/>
  <c r="A369" i="1"/>
  <c r="B368" i="1"/>
  <c r="E368" i="1" s="1"/>
  <c r="A368" i="1"/>
  <c r="B367" i="1"/>
  <c r="E367" i="1" s="1"/>
  <c r="A367" i="1"/>
  <c r="B366" i="1"/>
  <c r="E366" i="1" s="1"/>
  <c r="A366" i="1"/>
  <c r="B365" i="1"/>
  <c r="E365" i="1" s="1"/>
  <c r="A365" i="1"/>
  <c r="B364" i="1"/>
  <c r="E364" i="1" s="1"/>
  <c r="A364" i="1"/>
  <c r="B363" i="1"/>
  <c r="E363" i="1" s="1"/>
  <c r="A363" i="1"/>
  <c r="B362" i="1"/>
  <c r="E362" i="1" s="1"/>
  <c r="A362" i="1"/>
  <c r="B361" i="1"/>
  <c r="E361" i="1" s="1"/>
  <c r="A361" i="1"/>
  <c r="B360" i="1"/>
  <c r="E360" i="1" s="1"/>
  <c r="A360" i="1"/>
  <c r="B359" i="1"/>
  <c r="E359" i="1" s="1"/>
  <c r="A359" i="1"/>
  <c r="B358" i="1"/>
  <c r="E358" i="1" s="1"/>
  <c r="A358" i="1"/>
  <c r="B357" i="1"/>
  <c r="E357" i="1" s="1"/>
  <c r="A357" i="1"/>
  <c r="B356" i="1"/>
  <c r="E356" i="1" s="1"/>
  <c r="A356" i="1"/>
  <c r="B355" i="1"/>
  <c r="E355" i="1" s="1"/>
  <c r="A355" i="1"/>
  <c r="B354" i="1"/>
  <c r="E354" i="1" s="1"/>
  <c r="A354" i="1"/>
  <c r="B353" i="1"/>
  <c r="E353" i="1" s="1"/>
  <c r="A353" i="1"/>
  <c r="B352" i="1"/>
  <c r="E352" i="1" s="1"/>
  <c r="A352" i="1"/>
  <c r="B351" i="1"/>
  <c r="E351" i="1" s="1"/>
  <c r="A351" i="1"/>
  <c r="B350" i="1"/>
  <c r="E350" i="1" s="1"/>
  <c r="A350" i="1"/>
  <c r="B349" i="1"/>
  <c r="E349" i="1" s="1"/>
  <c r="A349" i="1"/>
  <c r="B348" i="1"/>
  <c r="E348" i="1" s="1"/>
  <c r="A348" i="1"/>
  <c r="B347" i="1"/>
  <c r="E347" i="1" s="1"/>
  <c r="A347" i="1"/>
  <c r="B346" i="1"/>
  <c r="E346" i="1" s="1"/>
  <c r="A346" i="1"/>
  <c r="B345" i="1"/>
  <c r="E345" i="1" s="1"/>
  <c r="A345" i="1"/>
  <c r="B344" i="1"/>
  <c r="E344" i="1" s="1"/>
  <c r="A344" i="1"/>
  <c r="B343" i="1"/>
  <c r="E343" i="1" s="1"/>
  <c r="A343" i="1"/>
  <c r="B342" i="1"/>
  <c r="E342" i="1" s="1"/>
  <c r="A342" i="1"/>
  <c r="B341" i="1"/>
  <c r="E341" i="1" s="1"/>
  <c r="A341" i="1"/>
  <c r="B340" i="1"/>
  <c r="E340" i="1" s="1"/>
  <c r="A340" i="1"/>
  <c r="B339" i="1"/>
  <c r="E339" i="1" s="1"/>
  <c r="A339" i="1"/>
  <c r="B338" i="1"/>
  <c r="E338" i="1" s="1"/>
  <c r="A338" i="1"/>
  <c r="B337" i="1"/>
  <c r="E337" i="1" s="1"/>
  <c r="A337" i="1"/>
  <c r="B336" i="1"/>
  <c r="E336" i="1" s="1"/>
  <c r="A336" i="1"/>
  <c r="B335" i="1"/>
  <c r="E335" i="1" s="1"/>
  <c r="A335" i="1"/>
  <c r="B334" i="1"/>
  <c r="E334" i="1" s="1"/>
  <c r="A334" i="1"/>
  <c r="B333" i="1"/>
  <c r="E333" i="1" s="1"/>
  <c r="A333" i="1"/>
  <c r="B332" i="1"/>
  <c r="E332" i="1" s="1"/>
  <c r="A332" i="1"/>
  <c r="B331" i="1"/>
  <c r="E331" i="1" s="1"/>
  <c r="A331" i="1"/>
  <c r="B330" i="1"/>
  <c r="E330" i="1" s="1"/>
  <c r="A330" i="1"/>
  <c r="B329" i="1"/>
  <c r="E329" i="1" s="1"/>
  <c r="A329" i="1"/>
  <c r="B328" i="1"/>
  <c r="E328" i="1" s="1"/>
  <c r="A328" i="1"/>
  <c r="B327" i="1"/>
  <c r="E327" i="1" s="1"/>
  <c r="A327" i="1"/>
  <c r="B326" i="1"/>
  <c r="E326" i="1" s="1"/>
  <c r="A326" i="1"/>
  <c r="B325" i="1"/>
  <c r="E325" i="1" s="1"/>
  <c r="A325" i="1"/>
  <c r="B324" i="1"/>
  <c r="E324" i="1" s="1"/>
  <c r="A324" i="1"/>
  <c r="B323" i="1"/>
  <c r="E323" i="1" s="1"/>
  <c r="A323" i="1"/>
  <c r="B322" i="1"/>
  <c r="E322" i="1" s="1"/>
  <c r="A322" i="1"/>
  <c r="B321" i="1"/>
  <c r="E321" i="1" s="1"/>
  <c r="A321" i="1"/>
  <c r="B320" i="1"/>
  <c r="E320" i="1" s="1"/>
  <c r="A320" i="1"/>
  <c r="B319" i="1"/>
  <c r="E319" i="1" s="1"/>
  <c r="A319" i="1"/>
  <c r="B318" i="1"/>
  <c r="E318" i="1" s="1"/>
  <c r="A318" i="1"/>
  <c r="B317" i="1"/>
  <c r="E317" i="1" s="1"/>
  <c r="A317" i="1"/>
  <c r="B316" i="1"/>
  <c r="E316" i="1" s="1"/>
  <c r="A316" i="1"/>
  <c r="B315" i="1"/>
  <c r="E315" i="1" s="1"/>
  <c r="A315" i="1"/>
  <c r="B314" i="1"/>
  <c r="E314" i="1" s="1"/>
  <c r="A314" i="1"/>
  <c r="B313" i="1"/>
  <c r="E313" i="1" s="1"/>
  <c r="A313" i="1"/>
  <c r="B312" i="1"/>
  <c r="E312" i="1" s="1"/>
  <c r="A312" i="1"/>
  <c r="B311" i="1"/>
  <c r="E311" i="1" s="1"/>
  <c r="A311" i="1"/>
  <c r="B310" i="1"/>
  <c r="E310" i="1" s="1"/>
  <c r="A310" i="1"/>
  <c r="B309" i="1"/>
  <c r="E309" i="1" s="1"/>
  <c r="A309" i="1"/>
  <c r="B308" i="1"/>
  <c r="E308" i="1" s="1"/>
  <c r="A308" i="1"/>
  <c r="B307" i="1"/>
  <c r="E307" i="1" s="1"/>
  <c r="A307" i="1"/>
  <c r="B306" i="1"/>
  <c r="E306" i="1" s="1"/>
  <c r="A306" i="1"/>
  <c r="B305" i="1"/>
  <c r="E305" i="1" s="1"/>
  <c r="A305" i="1"/>
  <c r="B304" i="1"/>
  <c r="E304" i="1" s="1"/>
  <c r="A304" i="1"/>
  <c r="B303" i="1"/>
  <c r="E303" i="1" s="1"/>
  <c r="A303" i="1"/>
  <c r="B302" i="1"/>
  <c r="E302" i="1" s="1"/>
  <c r="A302" i="1"/>
  <c r="B301" i="1"/>
  <c r="E301" i="1" s="1"/>
  <c r="A301" i="1"/>
  <c r="B300" i="1"/>
  <c r="E300" i="1" s="1"/>
  <c r="A300" i="1"/>
  <c r="B299" i="1"/>
  <c r="E299" i="1" s="1"/>
  <c r="A299" i="1"/>
  <c r="B298" i="1"/>
  <c r="E298" i="1" s="1"/>
  <c r="A298" i="1"/>
  <c r="B297" i="1"/>
  <c r="E297" i="1" s="1"/>
  <c r="A297" i="1"/>
  <c r="B296" i="1"/>
  <c r="E296" i="1" s="1"/>
  <c r="A296" i="1"/>
  <c r="B295" i="1"/>
  <c r="E295" i="1" s="1"/>
  <c r="A295" i="1"/>
  <c r="B294" i="1"/>
  <c r="E294" i="1" s="1"/>
  <c r="A294" i="1"/>
  <c r="B293" i="1"/>
  <c r="E293" i="1" s="1"/>
  <c r="A293" i="1"/>
  <c r="B292" i="1"/>
  <c r="E292" i="1" s="1"/>
  <c r="A292" i="1"/>
  <c r="B291" i="1"/>
  <c r="E291" i="1" s="1"/>
  <c r="A291" i="1"/>
  <c r="B290" i="1"/>
  <c r="E290" i="1" s="1"/>
  <c r="A290" i="1"/>
  <c r="B289" i="1"/>
  <c r="E289" i="1" s="1"/>
  <c r="A289" i="1"/>
  <c r="B288" i="1"/>
  <c r="E288" i="1" s="1"/>
  <c r="A288" i="1"/>
  <c r="B287" i="1"/>
  <c r="E287" i="1" s="1"/>
  <c r="A287" i="1"/>
  <c r="B286" i="1"/>
  <c r="E286" i="1" s="1"/>
  <c r="A286" i="1"/>
  <c r="B285" i="1"/>
  <c r="E285" i="1" s="1"/>
  <c r="A285" i="1"/>
  <c r="B284" i="1"/>
  <c r="E284" i="1" s="1"/>
  <c r="A284" i="1"/>
  <c r="B283" i="1"/>
  <c r="E283" i="1" s="1"/>
  <c r="A283" i="1"/>
  <c r="B282" i="1"/>
  <c r="E282" i="1" s="1"/>
  <c r="A282" i="1"/>
  <c r="B281" i="1"/>
  <c r="E281" i="1" s="1"/>
  <c r="A281" i="1"/>
  <c r="B280" i="1"/>
  <c r="E280" i="1" s="1"/>
  <c r="A280" i="1"/>
  <c r="B279" i="1"/>
  <c r="E279" i="1" s="1"/>
  <c r="A279" i="1"/>
  <c r="B278" i="1"/>
  <c r="E278" i="1" s="1"/>
  <c r="A278" i="1"/>
  <c r="B277" i="1"/>
  <c r="E277" i="1" s="1"/>
  <c r="A277" i="1"/>
  <c r="B276" i="1"/>
  <c r="E276" i="1" s="1"/>
  <c r="A276" i="1"/>
  <c r="B275" i="1"/>
  <c r="E275" i="1" s="1"/>
  <c r="A275" i="1"/>
  <c r="B274" i="1"/>
  <c r="E274" i="1" s="1"/>
  <c r="A274" i="1"/>
  <c r="B273" i="1"/>
  <c r="E273" i="1" s="1"/>
  <c r="A273" i="1"/>
  <c r="B272" i="1"/>
  <c r="E272" i="1" s="1"/>
  <c r="A272" i="1"/>
  <c r="B271" i="1"/>
  <c r="E271" i="1" s="1"/>
  <c r="A271" i="1"/>
  <c r="B270" i="1"/>
  <c r="E270" i="1" s="1"/>
  <c r="A270" i="1"/>
  <c r="B269" i="1"/>
  <c r="E269" i="1" s="1"/>
  <c r="A269" i="1"/>
  <c r="B268" i="1"/>
  <c r="E268" i="1" s="1"/>
  <c r="A268" i="1"/>
  <c r="B267" i="1"/>
  <c r="E267" i="1" s="1"/>
  <c r="A267" i="1"/>
  <c r="B266" i="1"/>
  <c r="E266" i="1" s="1"/>
  <c r="A266" i="1"/>
  <c r="B265" i="1"/>
  <c r="E265" i="1" s="1"/>
  <c r="A265" i="1"/>
  <c r="B264" i="1"/>
  <c r="E264" i="1" s="1"/>
  <c r="A264" i="1"/>
  <c r="B263" i="1"/>
  <c r="E263" i="1" s="1"/>
  <c r="A263" i="1"/>
  <c r="B262" i="1"/>
  <c r="E262" i="1" s="1"/>
  <c r="A262" i="1"/>
  <c r="B261" i="1"/>
  <c r="E261" i="1" s="1"/>
  <c r="A261" i="1"/>
  <c r="B260" i="1"/>
  <c r="E260" i="1" s="1"/>
  <c r="A260" i="1"/>
  <c r="B259" i="1"/>
  <c r="E259" i="1" s="1"/>
  <c r="A259" i="1"/>
  <c r="B258" i="1"/>
  <c r="E258" i="1" s="1"/>
  <c r="A258" i="1"/>
  <c r="B257" i="1"/>
  <c r="E257" i="1" s="1"/>
  <c r="A257" i="1"/>
  <c r="B256" i="1"/>
  <c r="E256" i="1" s="1"/>
  <c r="A256" i="1"/>
  <c r="B255" i="1"/>
  <c r="E255" i="1" s="1"/>
  <c r="A255" i="1"/>
  <c r="B254" i="1"/>
  <c r="E254" i="1" s="1"/>
  <c r="A254" i="1"/>
  <c r="B253" i="1"/>
  <c r="E253" i="1" s="1"/>
  <c r="A253" i="1"/>
  <c r="B252" i="1"/>
  <c r="E252" i="1" s="1"/>
  <c r="A252" i="1"/>
  <c r="B251" i="1"/>
  <c r="E251" i="1" s="1"/>
  <c r="A251" i="1"/>
  <c r="B250" i="1"/>
  <c r="E250" i="1" s="1"/>
  <c r="A250" i="1"/>
  <c r="B249" i="1"/>
  <c r="E249" i="1" s="1"/>
  <c r="A249" i="1"/>
  <c r="B248" i="1"/>
  <c r="E248" i="1" s="1"/>
  <c r="A248" i="1"/>
  <c r="B247" i="1"/>
  <c r="E247" i="1" s="1"/>
  <c r="A247" i="1"/>
  <c r="B246" i="1"/>
  <c r="E246" i="1" s="1"/>
  <c r="A246" i="1"/>
  <c r="B245" i="1"/>
  <c r="E245" i="1" s="1"/>
  <c r="H245" i="1" s="1"/>
  <c r="A245" i="1"/>
  <c r="B244" i="1"/>
  <c r="E244" i="1" s="1"/>
  <c r="A244" i="1"/>
  <c r="B243" i="1"/>
  <c r="E243" i="1" s="1"/>
  <c r="A243" i="1"/>
  <c r="B242" i="1"/>
  <c r="E242" i="1" s="1"/>
  <c r="A242" i="1"/>
  <c r="B241" i="1"/>
  <c r="E241" i="1" s="1"/>
  <c r="A241" i="1"/>
  <c r="B240" i="1"/>
  <c r="E240" i="1" s="1"/>
  <c r="A240" i="1"/>
  <c r="B239" i="1"/>
  <c r="E239" i="1" s="1"/>
  <c r="A239" i="1"/>
  <c r="B238" i="1"/>
  <c r="E238" i="1" s="1"/>
  <c r="A238" i="1"/>
  <c r="B237" i="1"/>
  <c r="E237" i="1" s="1"/>
  <c r="A237" i="1"/>
  <c r="B236" i="1"/>
  <c r="E236" i="1" s="1"/>
  <c r="A236" i="1"/>
  <c r="B235" i="1"/>
  <c r="E235" i="1" s="1"/>
  <c r="A235" i="1"/>
  <c r="B234" i="1"/>
  <c r="E234" i="1" s="1"/>
  <c r="A234" i="1"/>
  <c r="B233" i="1"/>
  <c r="E233" i="1" s="1"/>
  <c r="A233" i="1"/>
  <c r="B232" i="1"/>
  <c r="E232" i="1" s="1"/>
  <c r="A232" i="1"/>
  <c r="B231" i="1"/>
  <c r="E231" i="1" s="1"/>
  <c r="A231" i="1"/>
  <c r="B230" i="1"/>
  <c r="E230" i="1" s="1"/>
  <c r="A230" i="1"/>
  <c r="B229" i="1"/>
  <c r="E229" i="1" s="1"/>
  <c r="A229" i="1"/>
  <c r="B228" i="1"/>
  <c r="E228" i="1" s="1"/>
  <c r="G228" i="1" s="1"/>
  <c r="A228" i="1"/>
  <c r="B227" i="1"/>
  <c r="E227" i="1" s="1"/>
  <c r="A227" i="1"/>
  <c r="B226" i="1"/>
  <c r="E226" i="1" s="1"/>
  <c r="A226" i="1"/>
  <c r="B225" i="1"/>
  <c r="E225" i="1" s="1"/>
  <c r="G225" i="1" s="1"/>
  <c r="A225" i="1"/>
  <c r="B224" i="1"/>
  <c r="E224" i="1" s="1"/>
  <c r="A224" i="1"/>
  <c r="B223" i="1"/>
  <c r="E223" i="1" s="1"/>
  <c r="A223" i="1"/>
  <c r="B222" i="1"/>
  <c r="E222" i="1" s="1"/>
  <c r="A222" i="1"/>
  <c r="B221" i="1"/>
  <c r="E221" i="1" s="1"/>
  <c r="A221" i="1"/>
  <c r="B220" i="1"/>
  <c r="E220" i="1" s="1"/>
  <c r="A220" i="1"/>
  <c r="B219" i="1"/>
  <c r="E219" i="1" s="1"/>
  <c r="G219" i="1" s="1"/>
  <c r="A219" i="1"/>
  <c r="B218" i="1"/>
  <c r="E218" i="1" s="1"/>
  <c r="A218" i="1"/>
  <c r="B217" i="1"/>
  <c r="E217" i="1" s="1"/>
  <c r="A217" i="1"/>
  <c r="B216" i="1"/>
  <c r="E216" i="1" s="1"/>
  <c r="A216" i="1"/>
  <c r="B215" i="1"/>
  <c r="E215" i="1" s="1"/>
  <c r="A215" i="1"/>
  <c r="B214" i="1"/>
  <c r="E214" i="1" s="1"/>
  <c r="A214" i="1"/>
  <c r="B213" i="1"/>
  <c r="E213" i="1" s="1"/>
  <c r="A213" i="1"/>
  <c r="B212" i="1"/>
  <c r="E212" i="1" s="1"/>
  <c r="A212" i="1"/>
  <c r="B211" i="1"/>
  <c r="E211" i="1" s="1"/>
  <c r="A211" i="1"/>
  <c r="B210" i="1"/>
  <c r="E210" i="1" s="1"/>
  <c r="A210" i="1"/>
  <c r="B209" i="1"/>
  <c r="E209" i="1" s="1"/>
  <c r="A209" i="1"/>
  <c r="B208" i="1"/>
  <c r="E208" i="1" s="1"/>
  <c r="A208" i="1"/>
  <c r="B207" i="1"/>
  <c r="E207" i="1" s="1"/>
  <c r="A207" i="1"/>
  <c r="B206" i="1"/>
  <c r="E206" i="1" s="1"/>
  <c r="A206" i="1"/>
  <c r="B205" i="1"/>
  <c r="E205" i="1" s="1"/>
  <c r="A205" i="1"/>
  <c r="B204" i="1"/>
  <c r="E204" i="1" s="1"/>
  <c r="A204" i="1"/>
  <c r="B203" i="1"/>
  <c r="E203" i="1" s="1"/>
  <c r="A203" i="1"/>
  <c r="B202" i="1"/>
  <c r="E202" i="1" s="1"/>
  <c r="A202" i="1"/>
  <c r="B201" i="1"/>
  <c r="E201" i="1" s="1"/>
  <c r="A201" i="1"/>
  <c r="B200" i="1"/>
  <c r="E200" i="1" s="1"/>
  <c r="H200" i="1" s="1"/>
  <c r="A200" i="1"/>
  <c r="B199" i="1"/>
  <c r="E199" i="1" s="1"/>
  <c r="A199" i="1"/>
  <c r="B198" i="1"/>
  <c r="E198" i="1" s="1"/>
  <c r="A198" i="1"/>
  <c r="B197" i="1"/>
  <c r="E197" i="1" s="1"/>
  <c r="A197" i="1"/>
  <c r="B196" i="1"/>
  <c r="E196" i="1" s="1"/>
  <c r="A196" i="1"/>
  <c r="B195" i="1"/>
  <c r="E195" i="1" s="1"/>
  <c r="A195" i="1"/>
  <c r="B194" i="1"/>
  <c r="E194" i="1" s="1"/>
  <c r="A194" i="1"/>
  <c r="B193" i="1"/>
  <c r="E193" i="1" s="1"/>
  <c r="A193" i="1"/>
  <c r="B192" i="1"/>
  <c r="E192" i="1" s="1"/>
  <c r="A192" i="1"/>
  <c r="B191" i="1"/>
  <c r="E191" i="1" s="1"/>
  <c r="A191" i="1"/>
  <c r="B190" i="1"/>
  <c r="E190" i="1" s="1"/>
  <c r="A190" i="1"/>
  <c r="B189" i="1"/>
  <c r="E189" i="1" s="1"/>
  <c r="A189" i="1"/>
  <c r="B188" i="1"/>
  <c r="A188" i="1"/>
  <c r="B187" i="1"/>
  <c r="A187" i="1"/>
  <c r="B186" i="1"/>
  <c r="A186" i="1"/>
  <c r="B185" i="1"/>
  <c r="A185" i="1"/>
  <c r="B184" i="1"/>
  <c r="E184" i="1" s="1"/>
  <c r="A184" i="1"/>
  <c r="B183" i="1"/>
  <c r="E183" i="1" s="1"/>
  <c r="A183" i="1"/>
  <c r="B182" i="1"/>
  <c r="A182" i="1"/>
  <c r="B181" i="1"/>
  <c r="E181" i="1" s="1"/>
  <c r="A181" i="1"/>
  <c r="B180" i="1"/>
  <c r="E180" i="1" s="1"/>
  <c r="A180" i="1"/>
  <c r="B179" i="1"/>
  <c r="E179" i="1" s="1"/>
  <c r="A179" i="1"/>
  <c r="B178" i="1"/>
  <c r="E178" i="1" s="1"/>
  <c r="A178" i="1"/>
  <c r="B177" i="1"/>
  <c r="E177" i="1" s="1"/>
  <c r="A177" i="1"/>
  <c r="B176" i="1"/>
  <c r="E176" i="1" s="1"/>
  <c r="A176" i="1"/>
  <c r="B175" i="1"/>
  <c r="E175" i="1" s="1"/>
  <c r="A175" i="1"/>
  <c r="B174" i="1"/>
  <c r="E174" i="1" s="1"/>
  <c r="A174" i="1"/>
  <c r="B173" i="1"/>
  <c r="E173" i="1" s="1"/>
  <c r="A173" i="1"/>
  <c r="B172" i="1"/>
  <c r="E172" i="1" s="1"/>
  <c r="A172" i="1"/>
  <c r="B171" i="1"/>
  <c r="E171" i="1" s="1"/>
  <c r="A171" i="1"/>
  <c r="B170" i="1"/>
  <c r="E170" i="1" s="1"/>
  <c r="A170" i="1"/>
  <c r="B169" i="1"/>
  <c r="E169" i="1" s="1"/>
  <c r="A169" i="1"/>
  <c r="B168" i="1"/>
  <c r="E168" i="1" s="1"/>
  <c r="A168" i="1"/>
  <c r="B167" i="1"/>
  <c r="E167" i="1" s="1"/>
  <c r="A167" i="1"/>
  <c r="B166" i="1"/>
  <c r="E166" i="1" s="1"/>
  <c r="A166" i="1"/>
  <c r="B165" i="1"/>
  <c r="E165" i="1" s="1"/>
  <c r="A165" i="1"/>
  <c r="B164" i="1"/>
  <c r="A164" i="1"/>
  <c r="B163" i="1"/>
  <c r="E163" i="1" s="1"/>
  <c r="A163" i="1"/>
  <c r="B162" i="1"/>
  <c r="E162" i="1" s="1"/>
  <c r="A162" i="1"/>
  <c r="B161" i="1"/>
  <c r="E161" i="1" s="1"/>
  <c r="A161" i="1"/>
  <c r="B160" i="1"/>
  <c r="E160" i="1" s="1"/>
  <c r="A160" i="1"/>
  <c r="B159" i="1"/>
  <c r="E159" i="1" s="1"/>
  <c r="A159" i="1"/>
  <c r="B158" i="1"/>
  <c r="E158" i="1" s="1"/>
  <c r="A158" i="1"/>
  <c r="B157" i="1"/>
  <c r="E157" i="1" s="1"/>
  <c r="A157" i="1"/>
  <c r="B156" i="1"/>
  <c r="E156" i="1" s="1"/>
  <c r="A156" i="1"/>
  <c r="B155" i="1"/>
  <c r="E155" i="1" s="1"/>
  <c r="A155" i="1"/>
  <c r="B154" i="1"/>
  <c r="E154" i="1" s="1"/>
  <c r="A154" i="1"/>
  <c r="B153" i="1"/>
  <c r="E153" i="1" s="1"/>
  <c r="A153" i="1"/>
  <c r="B152" i="1"/>
  <c r="E152" i="1" s="1"/>
  <c r="A152" i="1"/>
  <c r="B151" i="1"/>
  <c r="E151" i="1" s="1"/>
  <c r="A151" i="1"/>
  <c r="B150" i="1"/>
  <c r="E150" i="1" s="1"/>
  <c r="A150" i="1"/>
  <c r="B149" i="1"/>
  <c r="E149" i="1" s="1"/>
  <c r="A149" i="1"/>
  <c r="B148" i="1"/>
  <c r="E148" i="1" s="1"/>
  <c r="A148" i="1"/>
  <c r="B147" i="1"/>
  <c r="E147" i="1" s="1"/>
  <c r="A147" i="1"/>
  <c r="B146" i="1"/>
  <c r="E146" i="1" s="1"/>
  <c r="A146" i="1"/>
  <c r="B145" i="1"/>
  <c r="E145" i="1" s="1"/>
  <c r="A145" i="1"/>
  <c r="B144" i="1"/>
  <c r="E144" i="1" s="1"/>
  <c r="A144" i="1"/>
  <c r="B143" i="1"/>
  <c r="E143" i="1" s="1"/>
  <c r="A143" i="1"/>
  <c r="B142" i="1"/>
  <c r="E142" i="1" s="1"/>
  <c r="A142" i="1"/>
  <c r="B141" i="1"/>
  <c r="E141" i="1" s="1"/>
  <c r="A141" i="1"/>
  <c r="B140" i="1"/>
  <c r="E140" i="1" s="1"/>
  <c r="A140" i="1"/>
  <c r="B139" i="1"/>
  <c r="E139" i="1" s="1"/>
  <c r="A139" i="1"/>
  <c r="B138" i="1"/>
  <c r="E138" i="1" s="1"/>
  <c r="A138" i="1"/>
  <c r="B137" i="1"/>
  <c r="E137" i="1" s="1"/>
  <c r="A137" i="1"/>
  <c r="B136" i="1"/>
  <c r="E136" i="1" s="1"/>
  <c r="A136" i="1"/>
  <c r="B135" i="1"/>
  <c r="E135" i="1" s="1"/>
  <c r="A135" i="1"/>
  <c r="B134" i="1"/>
  <c r="E134" i="1" s="1"/>
  <c r="A134" i="1"/>
  <c r="B133" i="1"/>
  <c r="E133" i="1" s="1"/>
  <c r="A133" i="1"/>
  <c r="B132" i="1"/>
  <c r="E132" i="1" s="1"/>
  <c r="A132" i="1"/>
  <c r="B131" i="1"/>
  <c r="E131" i="1" s="1"/>
  <c r="A131" i="1"/>
  <c r="B130" i="1"/>
  <c r="E130" i="1" s="1"/>
  <c r="A130" i="1"/>
  <c r="B129" i="1"/>
  <c r="E129" i="1" s="1"/>
  <c r="A129" i="1"/>
  <c r="B128" i="1"/>
  <c r="E128" i="1" s="1"/>
  <c r="A128" i="1"/>
  <c r="B127" i="1"/>
  <c r="E127" i="1" s="1"/>
  <c r="A127" i="1"/>
  <c r="B126" i="1"/>
  <c r="E126" i="1" s="1"/>
  <c r="A126" i="1"/>
  <c r="B125" i="1"/>
  <c r="E125" i="1" s="1"/>
  <c r="A125" i="1"/>
  <c r="B124" i="1"/>
  <c r="E124" i="1" s="1"/>
  <c r="A124" i="1"/>
  <c r="B123" i="1"/>
  <c r="E123" i="1" s="1"/>
  <c r="A123" i="1"/>
  <c r="B122" i="1"/>
  <c r="E122" i="1" s="1"/>
  <c r="A122" i="1"/>
  <c r="B121" i="1"/>
  <c r="E121" i="1" s="1"/>
  <c r="A121" i="1"/>
  <c r="B120" i="1"/>
  <c r="E120" i="1" s="1"/>
  <c r="A120" i="1"/>
  <c r="B119" i="1"/>
  <c r="E119" i="1" s="1"/>
  <c r="A119" i="1"/>
  <c r="B118" i="1"/>
  <c r="E118" i="1" s="1"/>
  <c r="A118" i="1"/>
  <c r="B117" i="1"/>
  <c r="E117" i="1" s="1"/>
  <c r="A117" i="1"/>
  <c r="B116" i="1"/>
  <c r="E116" i="1" s="1"/>
  <c r="A116" i="1"/>
  <c r="B115" i="1"/>
  <c r="E115" i="1" s="1"/>
  <c r="A115" i="1"/>
  <c r="B114" i="1"/>
  <c r="E114" i="1" s="1"/>
  <c r="A114" i="1"/>
  <c r="B113" i="1"/>
  <c r="E113" i="1" s="1"/>
  <c r="A113" i="1"/>
  <c r="B112" i="1"/>
  <c r="E112" i="1" s="1"/>
  <c r="A112" i="1"/>
  <c r="B111" i="1"/>
  <c r="E111" i="1" s="1"/>
  <c r="A111" i="1"/>
  <c r="B110" i="1"/>
  <c r="E110" i="1" s="1"/>
  <c r="A110" i="1"/>
  <c r="B109" i="1"/>
  <c r="E109" i="1" s="1"/>
  <c r="A109" i="1"/>
  <c r="B108" i="1"/>
  <c r="E108" i="1" s="1"/>
  <c r="A108" i="1"/>
  <c r="B107" i="1"/>
  <c r="E107" i="1" s="1"/>
  <c r="A107" i="1"/>
  <c r="B106" i="1"/>
  <c r="E106" i="1" s="1"/>
  <c r="A106" i="1"/>
  <c r="B105" i="1"/>
  <c r="E105" i="1" s="1"/>
  <c r="A105" i="1"/>
  <c r="B104" i="1"/>
  <c r="E104" i="1" s="1"/>
  <c r="A104" i="1"/>
  <c r="B103" i="1"/>
  <c r="E103" i="1" s="1"/>
  <c r="A103" i="1"/>
  <c r="B102" i="1"/>
  <c r="E102" i="1" s="1"/>
  <c r="A102" i="1"/>
  <c r="B101" i="1"/>
  <c r="E101" i="1" s="1"/>
  <c r="A101" i="1"/>
  <c r="B100" i="1"/>
  <c r="E100" i="1" s="1"/>
  <c r="A100" i="1"/>
  <c r="B99" i="1"/>
  <c r="E99" i="1" s="1"/>
  <c r="A99" i="1"/>
  <c r="B98" i="1"/>
  <c r="E98" i="1" s="1"/>
  <c r="A98" i="1"/>
  <c r="B97" i="1"/>
  <c r="E97" i="1" s="1"/>
  <c r="A97" i="1"/>
  <c r="B96" i="1"/>
  <c r="E96" i="1" s="1"/>
  <c r="A96" i="1"/>
  <c r="B95" i="1"/>
  <c r="E95" i="1" s="1"/>
  <c r="A95" i="1"/>
  <c r="B94" i="1"/>
  <c r="E94" i="1" s="1"/>
  <c r="A94" i="1"/>
  <c r="B93" i="1"/>
  <c r="E93" i="1" s="1"/>
  <c r="A93" i="1"/>
  <c r="B92" i="1"/>
  <c r="E92" i="1" s="1"/>
  <c r="A92" i="1"/>
  <c r="B91" i="1"/>
  <c r="E91" i="1" s="1"/>
  <c r="A91" i="1"/>
  <c r="B90" i="1"/>
  <c r="E90" i="1" s="1"/>
  <c r="A90" i="1"/>
  <c r="B89" i="1"/>
  <c r="E89" i="1" s="1"/>
  <c r="A89" i="1"/>
  <c r="B88" i="1"/>
  <c r="E88" i="1" s="1"/>
  <c r="G88" i="1" s="1"/>
  <c r="A88" i="1"/>
  <c r="B87" i="1"/>
  <c r="E87" i="1" s="1"/>
  <c r="A87" i="1"/>
  <c r="B86" i="1"/>
  <c r="E86" i="1" s="1"/>
  <c r="A86" i="1"/>
  <c r="B85" i="1"/>
  <c r="E85" i="1" s="1"/>
  <c r="A85" i="1"/>
  <c r="B84" i="1"/>
  <c r="E84" i="1" s="1"/>
  <c r="G84" i="1" s="1"/>
  <c r="A84" i="1"/>
  <c r="B83" i="1"/>
  <c r="E83" i="1" s="1"/>
  <c r="A83" i="1"/>
  <c r="B82" i="1"/>
  <c r="E82" i="1" s="1"/>
  <c r="A82" i="1"/>
  <c r="B81" i="1"/>
  <c r="E81" i="1" s="1"/>
  <c r="A81" i="1"/>
  <c r="B80" i="1"/>
  <c r="E80" i="1" s="1"/>
  <c r="A80" i="1"/>
  <c r="B79" i="1"/>
  <c r="E79" i="1" s="1"/>
  <c r="A79" i="1"/>
  <c r="B78" i="1"/>
  <c r="E78" i="1" s="1"/>
  <c r="A78" i="1"/>
  <c r="B77" i="1"/>
  <c r="E77" i="1" s="1"/>
  <c r="A77" i="1"/>
  <c r="B76" i="1"/>
  <c r="E76" i="1" s="1"/>
  <c r="A76" i="1"/>
  <c r="B75" i="1"/>
  <c r="E75" i="1" s="1"/>
  <c r="A75" i="1"/>
  <c r="B74" i="1"/>
  <c r="E74" i="1" s="1"/>
  <c r="A74" i="1"/>
  <c r="B73" i="1"/>
  <c r="E73" i="1" s="1"/>
  <c r="A73" i="1"/>
  <c r="B72" i="1"/>
  <c r="E72" i="1" s="1"/>
  <c r="G72" i="1" s="1"/>
  <c r="A72" i="1"/>
  <c r="B71" i="1"/>
  <c r="E71" i="1" s="1"/>
  <c r="A71" i="1"/>
  <c r="B70" i="1"/>
  <c r="E70" i="1" s="1"/>
  <c r="A70" i="1"/>
  <c r="B69" i="1"/>
  <c r="E69" i="1" s="1"/>
  <c r="A69" i="1"/>
  <c r="B68" i="1"/>
  <c r="E68" i="1" s="1"/>
  <c r="G68" i="1" s="1"/>
  <c r="A68" i="1"/>
  <c r="B67" i="1"/>
  <c r="E67" i="1" s="1"/>
  <c r="A67" i="1"/>
  <c r="B66" i="1"/>
  <c r="E66" i="1" s="1"/>
  <c r="A66" i="1"/>
  <c r="B65" i="1"/>
  <c r="E65" i="1" s="1"/>
  <c r="A65" i="1"/>
  <c r="B64" i="1"/>
  <c r="A64" i="1"/>
  <c r="AH184" i="26" l="1"/>
  <c r="AK222" i="26"/>
  <c r="AE284" i="26"/>
  <c r="AK232" i="26"/>
  <c r="O50" i="28"/>
  <c r="AH130" i="26"/>
  <c r="AG130" i="26" s="1"/>
  <c r="I136" i="28" s="1"/>
  <c r="AH128" i="26"/>
  <c r="AG128" i="26" s="1"/>
  <c r="I134" i="28" s="1"/>
  <c r="AK179" i="26"/>
  <c r="AJ179" i="26" s="1"/>
  <c r="M185" i="28" s="1"/>
  <c r="AH179" i="26"/>
  <c r="AG179" i="26" s="1"/>
  <c r="I185" i="28" s="1"/>
  <c r="AK236" i="26"/>
  <c r="AJ236" i="26" s="1"/>
  <c r="M242" i="28" s="1"/>
  <c r="AH250" i="26"/>
  <c r="AG250" i="26" s="1"/>
  <c r="I256" i="28" s="1"/>
  <c r="AK240" i="26"/>
  <c r="AJ240" i="26" s="1"/>
  <c r="M246" i="28" s="1"/>
  <c r="AE200" i="26"/>
  <c r="AD200" i="26" s="1"/>
  <c r="E206" i="28" s="1"/>
  <c r="AE248" i="26"/>
  <c r="AD248" i="26" s="1"/>
  <c r="E254" i="28" s="1"/>
  <c r="AE263" i="26"/>
  <c r="AD263" i="26" s="1"/>
  <c r="E269" i="28" s="1"/>
  <c r="AK135" i="26"/>
  <c r="AJ135" i="26" s="1"/>
  <c r="M141" i="28" s="1"/>
  <c r="AH248" i="26"/>
  <c r="AG248" i="26" s="1"/>
  <c r="I254" i="28" s="1"/>
  <c r="F48" i="28"/>
  <c r="G199" i="28"/>
  <c r="AE232" i="26"/>
  <c r="AD232" i="26" s="1"/>
  <c r="E238" i="28" s="1"/>
  <c r="AH301" i="26"/>
  <c r="AG301" i="26" s="1"/>
  <c r="I307" i="28" s="1"/>
  <c r="AK143" i="26"/>
  <c r="AJ143" i="26" s="1"/>
  <c r="M149" i="28" s="1"/>
  <c r="AK206" i="26"/>
  <c r="AJ206" i="26" s="1"/>
  <c r="M212" i="28" s="1"/>
  <c r="AH281" i="26"/>
  <c r="AK180" i="26"/>
  <c r="AJ180" i="26" s="1"/>
  <c r="M186" i="28" s="1"/>
  <c r="J20" i="28"/>
  <c r="G98" i="28"/>
  <c r="G200" i="28"/>
  <c r="G177" i="28"/>
  <c r="F200" i="28"/>
  <c r="O102" i="28"/>
  <c r="G208" i="28"/>
  <c r="AE292" i="26"/>
  <c r="AD292" i="26" s="1"/>
  <c r="E298" i="28" s="1"/>
  <c r="AE188" i="26"/>
  <c r="AD188" i="26" s="1"/>
  <c r="E194" i="28" s="1"/>
  <c r="K188" i="28"/>
  <c r="AK220" i="26"/>
  <c r="AJ220" i="26" s="1"/>
  <c r="M226" i="28" s="1"/>
  <c r="AH135" i="26"/>
  <c r="AG135" i="26" s="1"/>
  <c r="I141" i="28" s="1"/>
  <c r="K114" i="28"/>
  <c r="O48" i="28"/>
  <c r="N42" i="28"/>
  <c r="O42" i="28"/>
  <c r="N20" i="28"/>
  <c r="O20" i="28"/>
  <c r="AK301" i="26"/>
  <c r="AJ301" i="26" s="1"/>
  <c r="M307" i="28" s="1"/>
  <c r="AE254" i="26"/>
  <c r="AD254" i="26" s="1"/>
  <c r="E260" i="28" s="1"/>
  <c r="AK130" i="26"/>
  <c r="AJ130" i="26" s="1"/>
  <c r="M136" i="28" s="1"/>
  <c r="O88" i="28"/>
  <c r="J42" i="28"/>
  <c r="K88" i="28"/>
  <c r="O82" i="28"/>
  <c r="K76" i="28"/>
  <c r="N70" i="28"/>
  <c r="F32" i="28"/>
  <c r="G32" i="28"/>
  <c r="AK155" i="26"/>
  <c r="AJ155" i="26" s="1"/>
  <c r="M161" i="28" s="1"/>
  <c r="AE128" i="26"/>
  <c r="AD128" i="26" s="1"/>
  <c r="E134" i="28" s="1"/>
  <c r="AH196" i="26"/>
  <c r="AG196" i="26" s="1"/>
  <c r="I202" i="28" s="1"/>
  <c r="G117" i="28"/>
  <c r="AK277" i="26"/>
  <c r="AJ277" i="26" s="1"/>
  <c r="M283" i="28" s="1"/>
  <c r="AE208" i="26"/>
  <c r="AD208" i="26" s="1"/>
  <c r="E214" i="28" s="1"/>
  <c r="AH263" i="26"/>
  <c r="AG263" i="26" s="1"/>
  <c r="I269" i="28" s="1"/>
  <c r="AE180" i="26"/>
  <c r="AD180" i="26" s="1"/>
  <c r="E186" i="28" s="1"/>
  <c r="AH208" i="26"/>
  <c r="AG208" i="26" s="1"/>
  <c r="I214" i="28" s="1"/>
  <c r="O58" i="28"/>
  <c r="F58" i="28"/>
  <c r="N58" i="28"/>
  <c r="AH151" i="26"/>
  <c r="AG151" i="26" s="1"/>
  <c r="I157" i="28" s="1"/>
  <c r="AK139" i="26"/>
  <c r="AJ139" i="26" s="1"/>
  <c r="M145" i="28" s="1"/>
  <c r="AH124" i="26"/>
  <c r="AG124" i="26" s="1"/>
  <c r="I130" i="28" s="1"/>
  <c r="F127" i="28"/>
  <c r="N86" i="28"/>
  <c r="G80" i="28"/>
  <c r="O70" i="28"/>
  <c r="F56" i="28"/>
  <c r="G56" i="28"/>
  <c r="O54" i="28"/>
  <c r="G48" i="28"/>
  <c r="K42" i="28"/>
  <c r="K20" i="28"/>
  <c r="J12" i="28"/>
  <c r="O96" i="28"/>
  <c r="AH200" i="26"/>
  <c r="AG200" i="26" s="1"/>
  <c r="I206" i="28" s="1"/>
  <c r="AH126" i="26"/>
  <c r="J132" i="28" s="1"/>
  <c r="AK280" i="26"/>
  <c r="AJ280" i="26" s="1"/>
  <c r="M286" i="28" s="1"/>
  <c r="N279" i="28"/>
  <c r="F264" i="28"/>
  <c r="AH256" i="26"/>
  <c r="AG256" i="26" s="1"/>
  <c r="I262" i="28" s="1"/>
  <c r="O208" i="28"/>
  <c r="F40" i="28"/>
  <c r="AK198" i="26"/>
  <c r="AJ198" i="26" s="1"/>
  <c r="M204" i="28" s="1"/>
  <c r="AH198" i="26"/>
  <c r="AG198" i="26" s="1"/>
  <c r="I204" i="28" s="1"/>
  <c r="AJ165" i="26"/>
  <c r="M171" i="28" s="1"/>
  <c r="N171" i="28"/>
  <c r="AK230" i="26"/>
  <c r="AJ230" i="26" s="1"/>
  <c r="M236" i="28" s="1"/>
  <c r="AK124" i="26"/>
  <c r="AJ124" i="26" s="1"/>
  <c r="M130" i="28" s="1"/>
  <c r="AE206" i="26"/>
  <c r="AD206" i="26" s="1"/>
  <c r="E212" i="28" s="1"/>
  <c r="AE236" i="26"/>
  <c r="AD236" i="26" s="1"/>
  <c r="E242" i="28" s="1"/>
  <c r="AH269" i="26"/>
  <c r="AG269" i="26" s="1"/>
  <c r="I275" i="28" s="1"/>
  <c r="AH204" i="26"/>
  <c r="AG204" i="26" s="1"/>
  <c r="I210" i="28" s="1"/>
  <c r="AH175" i="26"/>
  <c r="AG175" i="26" s="1"/>
  <c r="I181" i="28" s="1"/>
  <c r="AK175" i="26"/>
  <c r="AJ175" i="26" s="1"/>
  <c r="M181" i="28" s="1"/>
  <c r="O109" i="28"/>
  <c r="AE122" i="26"/>
  <c r="AD122" i="26" s="1"/>
  <c r="E128" i="28" s="1"/>
  <c r="AH199" i="26"/>
  <c r="AG199" i="26" s="1"/>
  <c r="I205" i="28" s="1"/>
  <c r="AE222" i="26"/>
  <c r="AD222" i="26" s="1"/>
  <c r="E228" i="28" s="1"/>
  <c r="AH143" i="26"/>
  <c r="AG143" i="26" s="1"/>
  <c r="I149" i="28" s="1"/>
  <c r="AD257" i="26"/>
  <c r="E263" i="28" s="1"/>
  <c r="F263" i="28"/>
  <c r="AJ131" i="26"/>
  <c r="M137" i="28" s="1"/>
  <c r="N137" i="28"/>
  <c r="G50" i="28"/>
  <c r="G263" i="28"/>
  <c r="O222" i="28"/>
  <c r="AE220" i="26"/>
  <c r="AD220" i="26" s="1"/>
  <c r="E226" i="28" s="1"/>
  <c r="O114" i="28"/>
  <c r="N220" i="28"/>
  <c r="AK224" i="26"/>
  <c r="AJ224" i="26" s="1"/>
  <c r="M230" i="28" s="1"/>
  <c r="O137" i="28"/>
  <c r="AE210" i="26"/>
  <c r="AD210" i="26" s="1"/>
  <c r="E216" i="28" s="1"/>
  <c r="AH267" i="26"/>
  <c r="AG267" i="26" s="1"/>
  <c r="I273" i="28" s="1"/>
  <c r="AK269" i="26"/>
  <c r="AJ269" i="26" s="1"/>
  <c r="M275" i="28" s="1"/>
  <c r="AK126" i="26"/>
  <c r="N132" i="28" s="1"/>
  <c r="AK254" i="26"/>
  <c r="AJ254" i="26" s="1"/>
  <c r="M260" i="28" s="1"/>
  <c r="AH190" i="26"/>
  <c r="AG190" i="26" s="1"/>
  <c r="I196" i="28" s="1"/>
  <c r="AH240" i="26"/>
  <c r="AG240" i="26" s="1"/>
  <c r="I246" i="28" s="1"/>
  <c r="AH123" i="26"/>
  <c r="AG123" i="26" s="1"/>
  <c r="I129" i="28" s="1"/>
  <c r="K24" i="28"/>
  <c r="AE252" i="26"/>
  <c r="AD252" i="26" s="1"/>
  <c r="E258" i="28" s="1"/>
  <c r="AE196" i="26"/>
  <c r="AD196" i="26" s="1"/>
  <c r="E202" i="28" s="1"/>
  <c r="AK238" i="26"/>
  <c r="AJ238" i="26" s="1"/>
  <c r="M244" i="28" s="1"/>
  <c r="AH139" i="26"/>
  <c r="J145" i="28" s="1"/>
  <c r="AE288" i="26"/>
  <c r="AD288" i="26" s="1"/>
  <c r="E294" i="28" s="1"/>
  <c r="AK285" i="26"/>
  <c r="AJ285" i="26" s="1"/>
  <c r="M291" i="28" s="1"/>
  <c r="G129" i="28"/>
  <c r="F291" i="28"/>
  <c r="AE278" i="26"/>
  <c r="AD278" i="26" s="1"/>
  <c r="E284" i="28" s="1"/>
  <c r="AE276" i="26"/>
  <c r="AD276" i="26" s="1"/>
  <c r="E282" i="28" s="1"/>
  <c r="AK163" i="26"/>
  <c r="AJ163" i="26" s="1"/>
  <c r="M169" i="28" s="1"/>
  <c r="G97" i="28"/>
  <c r="AH284" i="26"/>
  <c r="AG284" i="26" s="1"/>
  <c r="I290" i="28" s="1"/>
  <c r="AE218" i="26"/>
  <c r="AD218" i="26" s="1"/>
  <c r="E224" i="28" s="1"/>
  <c r="F244" i="28"/>
  <c r="AK122" i="26"/>
  <c r="AJ122" i="26" s="1"/>
  <c r="M128" i="28" s="1"/>
  <c r="AK120" i="26"/>
  <c r="AJ120" i="26" s="1"/>
  <c r="M126" i="28" s="1"/>
  <c r="AK257" i="26"/>
  <c r="AJ257" i="26" s="1"/>
  <c r="M263" i="28" s="1"/>
  <c r="F234" i="28"/>
  <c r="AH155" i="26"/>
  <c r="AG155" i="26" s="1"/>
  <c r="I161" i="28" s="1"/>
  <c r="AH289" i="26"/>
  <c r="AG289" i="26" s="1"/>
  <c r="AH159" i="26"/>
  <c r="AG159" i="26" s="1"/>
  <c r="I165" i="28" s="1"/>
  <c r="N112" i="28"/>
  <c r="O112" i="28"/>
  <c r="AK210" i="26"/>
  <c r="AJ210" i="26" s="1"/>
  <c r="M216" i="28" s="1"/>
  <c r="AK204" i="26"/>
  <c r="AJ204" i="26" s="1"/>
  <c r="M210" i="28" s="1"/>
  <c r="AK194" i="26"/>
  <c r="AJ194" i="26" s="1"/>
  <c r="M200" i="28" s="1"/>
  <c r="AD193" i="26"/>
  <c r="E199" i="28" s="1"/>
  <c r="F199" i="28"/>
  <c r="J199" i="28"/>
  <c r="AK192" i="26"/>
  <c r="AJ192" i="26" s="1"/>
  <c r="M198" i="28" s="1"/>
  <c r="J137" i="28"/>
  <c r="AG244" i="26"/>
  <c r="I250" i="28" s="1"/>
  <c r="J250" i="28"/>
  <c r="N96" i="28"/>
  <c r="K250" i="28"/>
  <c r="AE147" i="26"/>
  <c r="AD147" i="26" s="1"/>
  <c r="E153" i="28" s="1"/>
  <c r="O98" i="28"/>
  <c r="N177" i="28"/>
  <c r="AE212" i="26"/>
  <c r="AD212" i="26" s="1"/>
  <c r="E218" i="28" s="1"/>
  <c r="J106" i="28"/>
  <c r="K52" i="28"/>
  <c r="AH120" i="26"/>
  <c r="AG120" i="26" s="1"/>
  <c r="I126" i="28" s="1"/>
  <c r="O101" i="28"/>
  <c r="J52" i="28"/>
  <c r="K38" i="28"/>
  <c r="N250" i="28"/>
  <c r="G169" i="28"/>
  <c r="J38" i="28"/>
  <c r="O34" i="28"/>
  <c r="N60" i="28"/>
  <c r="AH276" i="26"/>
  <c r="AG276" i="26" s="1"/>
  <c r="I282" i="28" s="1"/>
  <c r="O273" i="28"/>
  <c r="AE277" i="26"/>
  <c r="AD277" i="26" s="1"/>
  <c r="E283" i="28" s="1"/>
  <c r="J295" i="28"/>
  <c r="N295" i="28"/>
  <c r="AJ202" i="26"/>
  <c r="M208" i="28" s="1"/>
  <c r="N208" i="28"/>
  <c r="F208" i="28"/>
  <c r="AK258" i="26"/>
  <c r="AJ258" i="26" s="1"/>
  <c r="M264" i="28" s="1"/>
  <c r="AE250" i="26"/>
  <c r="AD250" i="26" s="1"/>
  <c r="E256" i="28" s="1"/>
  <c r="N224" i="28"/>
  <c r="G54" i="28"/>
  <c r="AG234" i="26"/>
  <c r="I240" i="28" s="1"/>
  <c r="J240" i="28"/>
  <c r="AH242" i="26"/>
  <c r="AG242" i="26" s="1"/>
  <c r="I248" i="28" s="1"/>
  <c r="F250" i="28"/>
  <c r="AH246" i="26"/>
  <c r="F252" i="28"/>
  <c r="AH230" i="26"/>
  <c r="AG230" i="26" s="1"/>
  <c r="I236" i="28" s="1"/>
  <c r="AG228" i="26"/>
  <c r="I234" i="28" s="1"/>
  <c r="J234" i="28"/>
  <c r="K234" i="28"/>
  <c r="AG226" i="26"/>
  <c r="I232" i="28" s="1"/>
  <c r="J232" i="28"/>
  <c r="N232" i="28"/>
  <c r="AH216" i="26"/>
  <c r="AD214" i="26"/>
  <c r="E220" i="28" s="1"/>
  <c r="F220" i="28"/>
  <c r="G220" i="28"/>
  <c r="AH214" i="26"/>
  <c r="AG214" i="26" s="1"/>
  <c r="I220" i="28" s="1"/>
  <c r="N219" i="28"/>
  <c r="K219" i="28"/>
  <c r="J219" i="28"/>
  <c r="AH212" i="26"/>
  <c r="AG212" i="26" s="1"/>
  <c r="I218" i="28" s="1"/>
  <c r="J200" i="28"/>
  <c r="AK193" i="26"/>
  <c r="AJ193" i="26" s="1"/>
  <c r="M199" i="28" s="1"/>
  <c r="AE190" i="26"/>
  <c r="AD190" i="26" s="1"/>
  <c r="E196" i="28" s="1"/>
  <c r="AH188" i="26"/>
  <c r="F189" i="28"/>
  <c r="O189" i="28"/>
  <c r="N189" i="28"/>
  <c r="AE182" i="26"/>
  <c r="AD182" i="26" s="1"/>
  <c r="E188" i="28" s="1"/>
  <c r="AD171" i="26"/>
  <c r="E177" i="28" s="1"/>
  <c r="F177" i="28"/>
  <c r="J173" i="28"/>
  <c r="F169" i="28"/>
  <c r="AK159" i="26"/>
  <c r="N165" i="28" s="1"/>
  <c r="AK147" i="26"/>
  <c r="N153" i="28" s="1"/>
  <c r="K106" i="28"/>
  <c r="K44" i="28"/>
  <c r="G102" i="28"/>
  <c r="F102" i="28"/>
  <c r="K56" i="28"/>
  <c r="AJ291" i="26"/>
  <c r="M297" i="28" s="1"/>
  <c r="N297" i="28"/>
  <c r="J216" i="28"/>
  <c r="AE213" i="26"/>
  <c r="AD213" i="26" s="1"/>
  <c r="E219" i="28" s="1"/>
  <c r="E164" i="1"/>
  <c r="C57" i="1"/>
  <c r="C49" i="1"/>
  <c r="C41" i="1"/>
  <c r="C33" i="1"/>
  <c r="C25" i="1"/>
  <c r="C17" i="1"/>
  <c r="C56" i="1"/>
  <c r="C48" i="1"/>
  <c r="C40" i="1"/>
  <c r="C32" i="1"/>
  <c r="C24" i="1"/>
  <c r="C16" i="1"/>
  <c r="C55" i="1"/>
  <c r="C47" i="1"/>
  <c r="C39" i="1"/>
  <c r="C31" i="1"/>
  <c r="C23" i="1"/>
  <c r="C15" i="1"/>
  <c r="C54" i="1"/>
  <c r="C46" i="1"/>
  <c r="C38" i="1"/>
  <c r="C30" i="1"/>
  <c r="C22" i="1"/>
  <c r="C14" i="1"/>
  <c r="C53" i="1"/>
  <c r="C45" i="1"/>
  <c r="C37" i="1"/>
  <c r="C29" i="1"/>
  <c r="C21" i="1"/>
  <c r="C13" i="1"/>
  <c r="C52" i="1"/>
  <c r="C44" i="1"/>
  <c r="C36" i="1"/>
  <c r="C28" i="1"/>
  <c r="C20" i="1"/>
  <c r="C12" i="1"/>
  <c r="C51" i="1"/>
  <c r="C43" i="1"/>
  <c r="C35" i="1"/>
  <c r="C27" i="1"/>
  <c r="C19" i="1"/>
  <c r="C11" i="1"/>
  <c r="C50" i="1"/>
  <c r="C42" i="1"/>
  <c r="C34" i="1"/>
  <c r="C26" i="1"/>
  <c r="C18" i="1"/>
  <c r="C10" i="1"/>
  <c r="J134" i="28"/>
  <c r="F214" i="28"/>
  <c r="N222" i="28"/>
  <c r="F219" i="28"/>
  <c r="J218" i="28"/>
  <c r="F134" i="28"/>
  <c r="J130" i="28"/>
  <c r="N130" i="28"/>
  <c r="J129" i="28"/>
  <c r="J220" i="28"/>
  <c r="N212" i="28"/>
  <c r="AJ292" i="26"/>
  <c r="M298" i="28" s="1"/>
  <c r="N298" i="28"/>
  <c r="AJ128" i="26"/>
  <c r="M134" i="28" s="1"/>
  <c r="N134" i="28"/>
  <c r="J214" i="28"/>
  <c r="AD124" i="26"/>
  <c r="E130" i="28" s="1"/>
  <c r="F130" i="28"/>
  <c r="AG292" i="26"/>
  <c r="I298" i="28" s="1"/>
  <c r="J298" i="28"/>
  <c r="F298" i="28"/>
  <c r="J136" i="28"/>
  <c r="F129" i="28"/>
  <c r="N136" i="28"/>
  <c r="F218" i="28"/>
  <c r="AD126" i="26"/>
  <c r="E132" i="28" s="1"/>
  <c r="F132" i="28"/>
  <c r="F212" i="28"/>
  <c r="AJ212" i="26"/>
  <c r="M218" i="28" s="1"/>
  <c r="N218" i="28"/>
  <c r="AG206" i="26"/>
  <c r="I212" i="28" s="1"/>
  <c r="J212" i="28"/>
  <c r="AJ208" i="26"/>
  <c r="M214" i="28" s="1"/>
  <c r="N214" i="28"/>
  <c r="AD130" i="26"/>
  <c r="E136" i="28" s="1"/>
  <c r="F136" i="28"/>
  <c r="N129" i="28"/>
  <c r="F222" i="28"/>
  <c r="AE20" i="1"/>
  <c r="AE16" i="1"/>
  <c r="AE24" i="1"/>
  <c r="G70" i="28"/>
  <c r="O22" i="28"/>
  <c r="J108" i="28"/>
  <c r="O118" i="28"/>
  <c r="AK252" i="26"/>
  <c r="N258" i="28" s="1"/>
  <c r="AE259" i="26"/>
  <c r="AD259" i="26" s="1"/>
  <c r="E265" i="28" s="1"/>
  <c r="G44" i="28"/>
  <c r="K113" i="28"/>
  <c r="G127" i="28"/>
  <c r="F114" i="28"/>
  <c r="AK191" i="26"/>
  <c r="AJ191" i="26" s="1"/>
  <c r="M197" i="28" s="1"/>
  <c r="F122" i="28"/>
  <c r="N90" i="28"/>
  <c r="F110" i="28"/>
  <c r="K80" i="28"/>
  <c r="G110" i="28"/>
  <c r="O14" i="28"/>
  <c r="J80" i="28"/>
  <c r="O90" i="28"/>
  <c r="K22" i="28"/>
  <c r="G38" i="28"/>
  <c r="G85" i="28"/>
  <c r="G24" i="28"/>
  <c r="N56" i="28"/>
  <c r="N104" i="28"/>
  <c r="F82" i="28"/>
  <c r="G82" i="28"/>
  <c r="F24" i="28"/>
  <c r="J46" i="28"/>
  <c r="O122" i="28"/>
  <c r="O71" i="28"/>
  <c r="K125" i="28"/>
  <c r="N122" i="28"/>
  <c r="K46" i="28"/>
  <c r="AE242" i="26"/>
  <c r="AD242" i="26" s="1"/>
  <c r="E248" i="28" s="1"/>
  <c r="N16" i="28"/>
  <c r="F106" i="28"/>
  <c r="AE186" i="26"/>
  <c r="AD186" i="26" s="1"/>
  <c r="E192" i="28" s="1"/>
  <c r="AJ102" i="26"/>
  <c r="M108" i="28" s="1"/>
  <c r="N108" i="28"/>
  <c r="K81" i="28"/>
  <c r="O127" i="28"/>
  <c r="AE184" i="26"/>
  <c r="AD184" i="26" s="1"/>
  <c r="E190" i="28" s="1"/>
  <c r="G89" i="28"/>
  <c r="AE280" i="26"/>
  <c r="F286" i="28" s="1"/>
  <c r="N34" i="28"/>
  <c r="O18" i="28"/>
  <c r="J78" i="28"/>
  <c r="F16" i="28"/>
  <c r="G94" i="28"/>
  <c r="O52" i="28"/>
  <c r="G16" i="28"/>
  <c r="AH186" i="26"/>
  <c r="AG186" i="26" s="1"/>
  <c r="I192" i="28" s="1"/>
  <c r="AJ121" i="26"/>
  <c r="M127" i="28" s="1"/>
  <c r="N127" i="28"/>
  <c r="N126" i="28"/>
  <c r="AD120" i="26"/>
  <c r="E126" i="28" s="1"/>
  <c r="F126" i="28"/>
  <c r="G93" i="28"/>
  <c r="N120" i="28"/>
  <c r="G63" i="28"/>
  <c r="O120" i="28"/>
  <c r="AH218" i="26"/>
  <c r="J224" i="28" s="1"/>
  <c r="AH192" i="26"/>
  <c r="AG192" i="26" s="1"/>
  <c r="I198" i="28" s="1"/>
  <c r="AH288" i="26"/>
  <c r="AG288" i="26" s="1"/>
  <c r="I294" i="28" s="1"/>
  <c r="K62" i="28"/>
  <c r="J62" i="28"/>
  <c r="AE272" i="26"/>
  <c r="AD272" i="26" s="1"/>
  <c r="E278" i="28" s="1"/>
  <c r="AH272" i="26"/>
  <c r="AG272" i="26" s="1"/>
  <c r="I278" i="28" s="1"/>
  <c r="AH191" i="26"/>
  <c r="AG191" i="26" s="1"/>
  <c r="I197" i="28" s="1"/>
  <c r="AK199" i="26"/>
  <c r="AJ199" i="26" s="1"/>
  <c r="M205" i="28" s="1"/>
  <c r="AD301" i="26"/>
  <c r="E307" i="28" s="1"/>
  <c r="F307" i="28"/>
  <c r="AG296" i="26"/>
  <c r="I302" i="28" s="1"/>
  <c r="J302" i="28"/>
  <c r="AG297" i="26"/>
  <c r="I303" i="28" s="1"/>
  <c r="J303" i="28"/>
  <c r="AJ296" i="26"/>
  <c r="M302" i="28" s="1"/>
  <c r="N302" i="28"/>
  <c r="AD296" i="26"/>
  <c r="E302" i="28" s="1"/>
  <c r="F302" i="28"/>
  <c r="AJ297" i="26"/>
  <c r="M303" i="28" s="1"/>
  <c r="N303" i="28"/>
  <c r="AD297" i="26"/>
  <c r="E303" i="28" s="1"/>
  <c r="F303" i="28"/>
  <c r="N307" i="28"/>
  <c r="J307" i="28"/>
  <c r="N286" i="28"/>
  <c r="F295" i="28"/>
  <c r="AG220" i="26"/>
  <c r="I226" i="28" s="1"/>
  <c r="J226" i="28"/>
  <c r="AG254" i="26"/>
  <c r="I260" i="28" s="1"/>
  <c r="J260" i="28"/>
  <c r="N244" i="28"/>
  <c r="N246" i="28"/>
  <c r="J246" i="28"/>
  <c r="AD281" i="26"/>
  <c r="E287" i="28" s="1"/>
  <c r="F287" i="28"/>
  <c r="F294" i="28"/>
  <c r="AD284" i="26"/>
  <c r="E290" i="28" s="1"/>
  <c r="F290" i="28"/>
  <c r="AG257" i="26"/>
  <c r="I263" i="28" s="1"/>
  <c r="J263" i="28"/>
  <c r="F242" i="28"/>
  <c r="AK259" i="26"/>
  <c r="O265" i="28"/>
  <c r="N226" i="28"/>
  <c r="F269" i="28"/>
  <c r="AD234" i="26"/>
  <c r="E240" i="28" s="1"/>
  <c r="F240" i="28"/>
  <c r="AG277" i="26"/>
  <c r="I283" i="28" s="1"/>
  <c r="J283" i="28"/>
  <c r="AJ263" i="26"/>
  <c r="M269" i="28" s="1"/>
  <c r="N269" i="28"/>
  <c r="AG222" i="26"/>
  <c r="I228" i="28" s="1"/>
  <c r="J228" i="28"/>
  <c r="N264" i="28"/>
  <c r="AJ284" i="26"/>
  <c r="M290" i="28" s="1"/>
  <c r="N290" i="28"/>
  <c r="J262" i="28"/>
  <c r="F260" i="28"/>
  <c r="AJ278" i="26"/>
  <c r="M284" i="28" s="1"/>
  <c r="N284" i="28"/>
  <c r="AD230" i="26"/>
  <c r="E236" i="28" s="1"/>
  <c r="F236" i="28"/>
  <c r="AG232" i="26"/>
  <c r="I238" i="28" s="1"/>
  <c r="J238" i="28"/>
  <c r="N263" i="28"/>
  <c r="F273" i="28"/>
  <c r="AH278" i="26"/>
  <c r="N283" i="28"/>
  <c r="F238" i="28"/>
  <c r="F283" i="28"/>
  <c r="AG281" i="26"/>
  <c r="I287" i="28" s="1"/>
  <c r="J287" i="28"/>
  <c r="AD256" i="26"/>
  <c r="E262" i="28" s="1"/>
  <c r="F262" i="28"/>
  <c r="AG224" i="26"/>
  <c r="I230" i="28" s="1"/>
  <c r="J230" i="28"/>
  <c r="N273" i="28"/>
  <c r="AJ276" i="26"/>
  <c r="M282" i="28" s="1"/>
  <c r="N282" i="28"/>
  <c r="F228" i="28"/>
  <c r="N236" i="28"/>
  <c r="AH259" i="26"/>
  <c r="AG280" i="26"/>
  <c r="I286" i="28" s="1"/>
  <c r="J286" i="28"/>
  <c r="AD224" i="26"/>
  <c r="E230" i="28" s="1"/>
  <c r="F230" i="28"/>
  <c r="J290" i="28"/>
  <c r="AD240" i="26"/>
  <c r="E246" i="28" s="1"/>
  <c r="F246" i="28"/>
  <c r="N242" i="28"/>
  <c r="J269" i="28"/>
  <c r="N275" i="28"/>
  <c r="N287" i="28"/>
  <c r="J275" i="28"/>
  <c r="J273" i="28"/>
  <c r="AJ242" i="26"/>
  <c r="M248" i="28" s="1"/>
  <c r="N248" i="28"/>
  <c r="AG236" i="26"/>
  <c r="I242" i="28" s="1"/>
  <c r="J242" i="28"/>
  <c r="AD269" i="26"/>
  <c r="E275" i="28" s="1"/>
  <c r="F275" i="28"/>
  <c r="AJ272" i="26"/>
  <c r="M278" i="28" s="1"/>
  <c r="N278" i="28"/>
  <c r="J264" i="28"/>
  <c r="AJ232" i="26"/>
  <c r="M238" i="28" s="1"/>
  <c r="N238" i="28"/>
  <c r="AJ256" i="26"/>
  <c r="M262" i="28" s="1"/>
  <c r="N262" i="28"/>
  <c r="F284" i="28"/>
  <c r="J244" i="28"/>
  <c r="J254" i="28"/>
  <c r="F226" i="28"/>
  <c r="N260" i="28"/>
  <c r="F254" i="28"/>
  <c r="J248" i="28"/>
  <c r="N230" i="28"/>
  <c r="AJ234" i="26"/>
  <c r="M240" i="28" s="1"/>
  <c r="N240" i="28"/>
  <c r="AG273" i="26"/>
  <c r="I279" i="28" s="1"/>
  <c r="J279" i="28"/>
  <c r="AJ222" i="26"/>
  <c r="M228" i="28" s="1"/>
  <c r="N228" i="28"/>
  <c r="J282" i="28"/>
  <c r="F282" i="28"/>
  <c r="AJ248" i="26"/>
  <c r="M254" i="28" s="1"/>
  <c r="N254" i="28"/>
  <c r="AJ288" i="26"/>
  <c r="M294" i="28" s="1"/>
  <c r="N294" i="28"/>
  <c r="N173" i="28"/>
  <c r="J141" i="28"/>
  <c r="N185" i="28"/>
  <c r="F188" i="28"/>
  <c r="AG147" i="26"/>
  <c r="I153" i="28" s="1"/>
  <c r="J153" i="28"/>
  <c r="AD198" i="26"/>
  <c r="E204" i="28" s="1"/>
  <c r="F204" i="28"/>
  <c r="J210" i="28"/>
  <c r="J202" i="28"/>
  <c r="AG163" i="26"/>
  <c r="I169" i="28" s="1"/>
  <c r="J169" i="28"/>
  <c r="AH183" i="26"/>
  <c r="AG184" i="26"/>
  <c r="I190" i="28" s="1"/>
  <c r="J190" i="28"/>
  <c r="AJ186" i="26"/>
  <c r="M192" i="28" s="1"/>
  <c r="N192" i="28"/>
  <c r="AJ188" i="26"/>
  <c r="M194" i="28" s="1"/>
  <c r="N194" i="28"/>
  <c r="AG188" i="26"/>
  <c r="I194" i="28" s="1"/>
  <c r="J194" i="28"/>
  <c r="AD155" i="26"/>
  <c r="E161" i="28" s="1"/>
  <c r="F161" i="28"/>
  <c r="AD199" i="26"/>
  <c r="E205" i="28" s="1"/>
  <c r="F205" i="28"/>
  <c r="N169" i="28"/>
  <c r="J205" i="28"/>
  <c r="AD191" i="26"/>
  <c r="E197" i="28" s="1"/>
  <c r="F197" i="28"/>
  <c r="N186" i="28"/>
  <c r="N199" i="28"/>
  <c r="N198" i="28"/>
  <c r="J177" i="28"/>
  <c r="AD139" i="26"/>
  <c r="E145" i="28" s="1"/>
  <c r="F145" i="28"/>
  <c r="F153" i="28"/>
  <c r="AJ184" i="26"/>
  <c r="M190" i="28" s="1"/>
  <c r="N190" i="28"/>
  <c r="N181" i="28"/>
  <c r="AD151" i="26"/>
  <c r="E157" i="28" s="1"/>
  <c r="F157" i="28"/>
  <c r="AD204" i="26"/>
  <c r="E210" i="28" s="1"/>
  <c r="F210" i="28"/>
  <c r="AG202" i="26"/>
  <c r="I208" i="28" s="1"/>
  <c r="J208" i="28"/>
  <c r="F186" i="28"/>
  <c r="F196" i="28"/>
  <c r="AJ151" i="26"/>
  <c r="M157" i="28" s="1"/>
  <c r="N157" i="28"/>
  <c r="N149" i="28"/>
  <c r="F194" i="28"/>
  <c r="AD175" i="26"/>
  <c r="E181" i="28" s="1"/>
  <c r="F181" i="28"/>
  <c r="J204" i="28"/>
  <c r="J185" i="28"/>
  <c r="AJ182" i="26"/>
  <c r="M188" i="28" s="1"/>
  <c r="N188" i="28"/>
  <c r="J161" i="28"/>
  <c r="AJ200" i="26"/>
  <c r="M206" i="28" s="1"/>
  <c r="N206" i="28"/>
  <c r="AD143" i="26"/>
  <c r="E149" i="28" s="1"/>
  <c r="F149" i="28"/>
  <c r="J181" i="28"/>
  <c r="J165" i="28"/>
  <c r="AD179" i="26"/>
  <c r="E185" i="28" s="1"/>
  <c r="F185" i="28"/>
  <c r="AJ190" i="26"/>
  <c r="M196" i="28" s="1"/>
  <c r="N196" i="28"/>
  <c r="F206" i="28"/>
  <c r="F202" i="28"/>
  <c r="J157" i="28"/>
  <c r="J196" i="28"/>
  <c r="F173" i="28"/>
  <c r="AD159" i="26"/>
  <c r="E165" i="28" s="1"/>
  <c r="F165" i="28"/>
  <c r="AJ196" i="26"/>
  <c r="M202" i="28" s="1"/>
  <c r="N202" i="28"/>
  <c r="AG180" i="26"/>
  <c r="I186" i="28" s="1"/>
  <c r="J186" i="28"/>
  <c r="J206" i="28"/>
  <c r="AD192" i="26"/>
  <c r="E198" i="28" s="1"/>
  <c r="F198" i="28"/>
  <c r="N145" i="28"/>
  <c r="N141" i="28"/>
  <c r="AD135" i="26"/>
  <c r="E141" i="28" s="1"/>
  <c r="F141" i="28"/>
  <c r="N161" i="28"/>
  <c r="AG182" i="26"/>
  <c r="I188" i="28" s="1"/>
  <c r="J188" i="28"/>
  <c r="N204" i="28"/>
  <c r="F258" i="28"/>
  <c r="AG252" i="26"/>
  <c r="I258" i="28" s="1"/>
  <c r="J258" i="28"/>
  <c r="AJ250" i="26"/>
  <c r="M256" i="28" s="1"/>
  <c r="N256" i="28"/>
  <c r="J256" i="28"/>
  <c r="F256" i="28"/>
  <c r="N128" i="28"/>
  <c r="AG122" i="26"/>
  <c r="I128" i="28" s="1"/>
  <c r="J128" i="28"/>
  <c r="F128" i="28"/>
  <c r="G18" i="28"/>
  <c r="G78" i="28"/>
  <c r="K86" i="28"/>
  <c r="O60" i="28"/>
  <c r="K78" i="28"/>
  <c r="F78" i="28"/>
  <c r="G60" i="28"/>
  <c r="G40" i="28"/>
  <c r="F60" i="28"/>
  <c r="G12" i="28"/>
  <c r="G86" i="28"/>
  <c r="O106" i="28"/>
  <c r="J54" i="28"/>
  <c r="N36" i="28"/>
  <c r="O16" i="28"/>
  <c r="O36" i="28"/>
  <c r="K122" i="28"/>
  <c r="K36" i="28"/>
  <c r="N24" i="28"/>
  <c r="O12" i="28"/>
  <c r="N98" i="28"/>
  <c r="AE114" i="26"/>
  <c r="G120" i="28"/>
  <c r="AK70" i="26"/>
  <c r="O76" i="28"/>
  <c r="AK40" i="26"/>
  <c r="O46" i="28"/>
  <c r="AH106" i="26"/>
  <c r="K112" i="28"/>
  <c r="AD92" i="26"/>
  <c r="E98" i="28" s="1"/>
  <c r="F98" i="28"/>
  <c r="AE19" i="1"/>
  <c r="AE27" i="1"/>
  <c r="AE56" i="1"/>
  <c r="AE30" i="1"/>
  <c r="F30" i="1" s="1"/>
  <c r="AE14" i="1"/>
  <c r="AE33" i="1"/>
  <c r="AE28" i="1"/>
  <c r="AE31" i="1"/>
  <c r="AE17" i="1"/>
  <c r="AE25" i="1"/>
  <c r="AE10" i="1"/>
  <c r="AE18" i="1"/>
  <c r="F16" i="1"/>
  <c r="AE52" i="1"/>
  <c r="AE44" i="1"/>
  <c r="AE36" i="1"/>
  <c r="AE12" i="1"/>
  <c r="F19" i="1"/>
  <c r="AE51" i="1"/>
  <c r="AE43" i="1"/>
  <c r="AE35" i="1"/>
  <c r="AE11" i="1"/>
  <c r="AE50" i="1"/>
  <c r="AE42" i="1"/>
  <c r="AE34" i="1"/>
  <c r="AE26" i="1"/>
  <c r="AE57" i="1"/>
  <c r="AE49" i="1"/>
  <c r="AE41" i="1"/>
  <c r="AE48" i="1"/>
  <c r="AE40" i="1"/>
  <c r="AE55" i="1"/>
  <c r="AE47" i="1"/>
  <c r="AE39" i="1"/>
  <c r="AE23" i="1"/>
  <c r="AE15" i="1"/>
  <c r="AE54" i="1"/>
  <c r="AE46" i="1"/>
  <c r="AE38" i="1"/>
  <c r="AE22" i="1"/>
  <c r="AE53" i="1"/>
  <c r="AE45" i="1"/>
  <c r="AE37" i="1"/>
  <c r="AE29" i="1"/>
  <c r="AE21" i="1"/>
  <c r="AE13" i="1"/>
  <c r="AH88" i="26"/>
  <c r="K94" i="28"/>
  <c r="AF3" i="26"/>
  <c r="AE3" i="26" s="1"/>
  <c r="AD3" i="26" s="1"/>
  <c r="E9" i="28" s="1"/>
  <c r="AE84" i="26"/>
  <c r="G90" i="28"/>
  <c r="AI3" i="26"/>
  <c r="AH3" i="26" s="1"/>
  <c r="AG3" i="26" s="1"/>
  <c r="I9" i="28" s="1"/>
  <c r="AE56" i="26"/>
  <c r="G62" i="28"/>
  <c r="AL3" i="26"/>
  <c r="AK3" i="26" s="1"/>
  <c r="AJ3" i="26" s="1"/>
  <c r="M9" i="28" s="1"/>
  <c r="AH34" i="26"/>
  <c r="K40" i="28"/>
  <c r="G31" i="28"/>
  <c r="O33" i="28"/>
  <c r="K33" i="28"/>
  <c r="G29" i="28"/>
  <c r="G30" i="28"/>
  <c r="K30" i="28"/>
  <c r="J30" i="28"/>
  <c r="K26" i="28"/>
  <c r="G33" i="28"/>
  <c r="F33" i="28"/>
  <c r="G28" i="28"/>
  <c r="G26" i="28"/>
  <c r="O27" i="28"/>
  <c r="O35" i="28"/>
  <c r="N35" i="28"/>
  <c r="O28" i="28"/>
  <c r="O31" i="28"/>
  <c r="K32" i="28"/>
  <c r="K27" i="28"/>
  <c r="J27" i="28"/>
  <c r="G35" i="28"/>
  <c r="K29" i="28"/>
  <c r="K35" i="28"/>
  <c r="K34" i="28"/>
  <c r="J34" i="28"/>
  <c r="O29" i="28"/>
  <c r="K31" i="28"/>
  <c r="G27" i="28"/>
  <c r="G34" i="28"/>
  <c r="F34" i="28"/>
  <c r="J68" i="28"/>
  <c r="F116" i="28"/>
  <c r="N40" i="28"/>
  <c r="F52" i="28"/>
  <c r="N68" i="28"/>
  <c r="N72" i="28"/>
  <c r="G58" i="28"/>
  <c r="K59" i="28"/>
  <c r="G59" i="28"/>
  <c r="O117" i="28"/>
  <c r="J18" i="28"/>
  <c r="G87" i="28"/>
  <c r="K87" i="28"/>
  <c r="G73" i="28"/>
  <c r="K105" i="28"/>
  <c r="O81" i="28"/>
  <c r="G83" i="28"/>
  <c r="O10" i="28"/>
  <c r="G99" i="28"/>
  <c r="G10" i="28"/>
  <c r="O73" i="28"/>
  <c r="G111" i="28"/>
  <c r="O79" i="28"/>
  <c r="K77" i="28"/>
  <c r="O105" i="28"/>
  <c r="O93" i="28"/>
  <c r="K95" i="28"/>
  <c r="K117" i="28"/>
  <c r="J48" i="28"/>
  <c r="G104" i="28"/>
  <c r="O95" i="28"/>
  <c r="G121" i="28"/>
  <c r="G77" i="28"/>
  <c r="G67" i="28"/>
  <c r="F64" i="28"/>
  <c r="K121" i="28"/>
  <c r="O67" i="28"/>
  <c r="O89" i="28"/>
  <c r="K63" i="28"/>
  <c r="O63" i="28"/>
  <c r="O61" i="28"/>
  <c r="G119" i="28"/>
  <c r="G123" i="28"/>
  <c r="G101" i="28"/>
  <c r="O111" i="28"/>
  <c r="G109" i="28"/>
  <c r="J104" i="28"/>
  <c r="K104" i="28"/>
  <c r="C8" i="28"/>
  <c r="BQ2" i="26"/>
  <c r="K71" i="28"/>
  <c r="O119" i="28"/>
  <c r="O123" i="28"/>
  <c r="O97" i="28"/>
  <c r="K93" i="28"/>
  <c r="J58" i="28"/>
  <c r="K58" i="28"/>
  <c r="G14" i="28"/>
  <c r="G107" i="28"/>
  <c r="K107" i="28"/>
  <c r="K79" i="28"/>
  <c r="K99" i="28"/>
  <c r="K109" i="28"/>
  <c r="G75" i="28"/>
  <c r="F45" i="28"/>
  <c r="F57" i="28"/>
  <c r="F96" i="28"/>
  <c r="J31" i="28"/>
  <c r="F44" i="28"/>
  <c r="N81" i="28"/>
  <c r="F12" i="28"/>
  <c r="J72" i="28"/>
  <c r="J37" i="28"/>
  <c r="F92" i="28"/>
  <c r="N101" i="28"/>
  <c r="F50" i="28"/>
  <c r="F94" i="28"/>
  <c r="N67" i="28"/>
  <c r="F111" i="28"/>
  <c r="J13" i="28"/>
  <c r="N124" i="28"/>
  <c r="F49" i="28"/>
  <c r="N31" i="28"/>
  <c r="F100" i="28"/>
  <c r="J96" i="28"/>
  <c r="N117" i="28"/>
  <c r="N27" i="28"/>
  <c r="F41" i="28"/>
  <c r="J73" i="28"/>
  <c r="N57" i="28"/>
  <c r="J49" i="28"/>
  <c r="J83" i="28"/>
  <c r="J10" i="28"/>
  <c r="J11" i="28"/>
  <c r="N92" i="28"/>
  <c r="F66" i="28"/>
  <c r="N94" i="28"/>
  <c r="N91" i="28"/>
  <c r="N38" i="28"/>
  <c r="F84" i="28"/>
  <c r="J47" i="28"/>
  <c r="F23" i="28"/>
  <c r="J32" i="28"/>
  <c r="J124" i="28"/>
  <c r="F53" i="28"/>
  <c r="J26" i="28"/>
  <c r="F117" i="28"/>
  <c r="N44" i="28"/>
  <c r="N119" i="28"/>
  <c r="J17" i="28"/>
  <c r="F39" i="28"/>
  <c r="F80" i="28"/>
  <c r="F83" i="28"/>
  <c r="J88" i="28"/>
  <c r="N25" i="28"/>
  <c r="F59" i="28"/>
  <c r="F21" i="28"/>
  <c r="N103" i="28"/>
  <c r="N37" i="28"/>
  <c r="F38" i="28"/>
  <c r="N84" i="28"/>
  <c r="J122" i="28"/>
  <c r="F27" i="28"/>
  <c r="J93" i="28"/>
  <c r="N87" i="28"/>
  <c r="J102" i="28"/>
  <c r="N48" i="28"/>
  <c r="N14" i="28"/>
  <c r="J76" i="28"/>
  <c r="F26" i="28"/>
  <c r="J21" i="28"/>
  <c r="N19" i="28"/>
  <c r="N51" i="28"/>
  <c r="J15" i="28"/>
  <c r="N71" i="28"/>
  <c r="J119" i="28"/>
  <c r="F85" i="28"/>
  <c r="N107" i="28"/>
  <c r="J123" i="28"/>
  <c r="F97" i="28"/>
  <c r="N12" i="28"/>
  <c r="J35" i="28"/>
  <c r="N59" i="28"/>
  <c r="N15" i="28"/>
  <c r="J22" i="28"/>
  <c r="F55" i="28"/>
  <c r="J105" i="28"/>
  <c r="F76" i="28"/>
  <c r="J24" i="28"/>
  <c r="F28" i="28"/>
  <c r="J19" i="28"/>
  <c r="F11" i="28"/>
  <c r="N52" i="28"/>
  <c r="F14" i="28"/>
  <c r="J82" i="28"/>
  <c r="N106" i="28"/>
  <c r="J57" i="28"/>
  <c r="F25" i="28"/>
  <c r="F35" i="28"/>
  <c r="N22" i="28"/>
  <c r="N17" i="28"/>
  <c r="N54" i="28"/>
  <c r="J60" i="28"/>
  <c r="F70" i="28"/>
  <c r="F72" i="28"/>
  <c r="F37" i="28"/>
  <c r="N47" i="28"/>
  <c r="F69" i="28"/>
  <c r="J51" i="28"/>
  <c r="J56" i="28"/>
  <c r="N28" i="28"/>
  <c r="F15" i="28"/>
  <c r="J33" i="28"/>
  <c r="J113" i="28"/>
  <c r="J36" i="28"/>
  <c r="N118" i="28"/>
  <c r="N13" i="28"/>
  <c r="N121" i="28"/>
  <c r="N23" i="28"/>
  <c r="J107" i="28"/>
  <c r="F54" i="28"/>
  <c r="J98" i="28"/>
  <c r="F17" i="28"/>
  <c r="N50" i="28"/>
  <c r="J110" i="28"/>
  <c r="F88" i="28"/>
  <c r="F19" i="28"/>
  <c r="F46" i="28"/>
  <c r="J79" i="28"/>
  <c r="N77" i="28"/>
  <c r="F13" i="28"/>
  <c r="J67" i="28"/>
  <c r="F65" i="28"/>
  <c r="N102" i="28"/>
  <c r="J41" i="28"/>
  <c r="F89" i="28"/>
  <c r="F93" i="28"/>
  <c r="J114" i="28"/>
  <c r="F29" i="28"/>
  <c r="J86" i="28"/>
  <c r="N43" i="28"/>
  <c r="N29" i="28"/>
  <c r="J44" i="28"/>
  <c r="N39" i="28"/>
  <c r="N45" i="28"/>
  <c r="F51" i="28"/>
  <c r="N115" i="28"/>
  <c r="J92" i="28"/>
  <c r="N110" i="28"/>
  <c r="J23" i="28"/>
  <c r="N66" i="28"/>
  <c r="N88" i="28"/>
  <c r="N33" i="28"/>
  <c r="J75" i="28"/>
  <c r="F105" i="28"/>
  <c r="J25" i="28"/>
  <c r="N114" i="28"/>
  <c r="N99" i="28"/>
  <c r="F43" i="28"/>
  <c r="N89" i="28"/>
  <c r="N18" i="28"/>
  <c r="J43" i="28"/>
  <c r="F30" i="28"/>
  <c r="F95" i="28"/>
  <c r="N49" i="28"/>
  <c r="F31" i="28"/>
  <c r="N53" i="28"/>
  <c r="F22" i="28"/>
  <c r="J29" i="28"/>
  <c r="N11" i="28"/>
  <c r="J81" i="28"/>
  <c r="J125" i="28"/>
  <c r="J61" i="28"/>
  <c r="J53" i="28"/>
  <c r="F18" i="28"/>
  <c r="N55" i="28"/>
  <c r="N41" i="28"/>
  <c r="F75" i="28"/>
  <c r="F79" i="28"/>
  <c r="F47" i="28"/>
  <c r="J111" i="28"/>
  <c r="N109" i="28"/>
  <c r="N82" i="28"/>
  <c r="J100" i="28"/>
  <c r="F63" i="28"/>
  <c r="J16" i="28"/>
  <c r="F86" i="28"/>
  <c r="J95" i="28"/>
  <c r="J39" i="28"/>
  <c r="J117" i="28"/>
  <c r="J55" i="28"/>
  <c r="J45" i="28"/>
  <c r="G81" i="28"/>
  <c r="O125" i="28"/>
  <c r="O83" i="28"/>
  <c r="G61" i="28"/>
  <c r="O75" i="28"/>
  <c r="K69" i="28"/>
  <c r="K91" i="28"/>
  <c r="O113" i="28"/>
  <c r="K14" i="28"/>
  <c r="K85" i="28"/>
  <c r="G115" i="28"/>
  <c r="G125" i="28"/>
  <c r="K97" i="28"/>
  <c r="O69" i="28"/>
  <c r="G91" i="28"/>
  <c r="G113" i="28"/>
  <c r="K115" i="28"/>
  <c r="O85" i="28"/>
  <c r="K101" i="28"/>
  <c r="G103" i="28"/>
  <c r="K65" i="28"/>
  <c r="K89" i="28"/>
  <c r="G71" i="28"/>
  <c r="K103" i="28"/>
  <c r="O65" i="28"/>
  <c r="CF2" i="26"/>
  <c r="CG2" i="26" s="1"/>
  <c r="E186" i="1"/>
  <c r="H186" i="1" s="1"/>
  <c r="E187" i="1"/>
  <c r="H187" i="1" s="1"/>
  <c r="E188" i="1"/>
  <c r="H188" i="1" s="1"/>
  <c r="E185" i="1"/>
  <c r="H185" i="1" s="1"/>
  <c r="E182" i="1"/>
  <c r="H182" i="1" s="1"/>
  <c r="BR2" i="26"/>
  <c r="BS2" i="26" s="1"/>
  <c r="BV2" i="26"/>
  <c r="BW2" i="26" s="1"/>
  <c r="BZ2" i="26"/>
  <c r="CA2" i="26" s="1"/>
  <c r="CD2" i="26"/>
  <c r="CE2" i="26" s="1"/>
  <c r="BC2" i="26" s="1"/>
  <c r="CH2" i="26"/>
  <c r="CI2" i="26" s="1"/>
  <c r="CL2" i="26"/>
  <c r="CM2" i="26" s="1"/>
  <c r="BT2" i="26"/>
  <c r="BU2" i="26" s="1"/>
  <c r="CB2" i="26"/>
  <c r="CC2" i="26" s="1"/>
  <c r="CK2" i="26"/>
  <c r="BX2" i="26"/>
  <c r="BY2" i="26" s="1"/>
  <c r="F28" i="1"/>
  <c r="F31" i="1"/>
  <c r="F56" i="1"/>
  <c r="F32" i="1"/>
  <c r="F10" i="1"/>
  <c r="F18" i="1"/>
  <c r="F27" i="1"/>
  <c r="F20" i="1"/>
  <c r="F14" i="1"/>
  <c r="F24" i="1"/>
  <c r="F33" i="1"/>
  <c r="F17" i="1"/>
  <c r="F25" i="1"/>
  <c r="H71" i="1"/>
  <c r="F71" i="1"/>
  <c r="G71" i="1"/>
  <c r="H75" i="1"/>
  <c r="F75" i="1"/>
  <c r="G75" i="1"/>
  <c r="H79" i="1"/>
  <c r="F79" i="1"/>
  <c r="G79" i="1"/>
  <c r="H87" i="1"/>
  <c r="F87" i="1"/>
  <c r="G87" i="1"/>
  <c r="H91" i="1"/>
  <c r="G91" i="1"/>
  <c r="F91" i="1"/>
  <c r="H95" i="1"/>
  <c r="G95" i="1"/>
  <c r="F95" i="1"/>
  <c r="H99" i="1"/>
  <c r="G99" i="1"/>
  <c r="F99" i="1"/>
  <c r="H103" i="1"/>
  <c r="G103" i="1"/>
  <c r="F103" i="1"/>
  <c r="H107" i="1"/>
  <c r="G107" i="1"/>
  <c r="F107" i="1"/>
  <c r="H111" i="1"/>
  <c r="G111" i="1"/>
  <c r="F111" i="1"/>
  <c r="H115" i="1"/>
  <c r="G115" i="1"/>
  <c r="F115" i="1"/>
  <c r="H119" i="1"/>
  <c r="G119" i="1"/>
  <c r="F119" i="1"/>
  <c r="H123" i="1"/>
  <c r="G123" i="1"/>
  <c r="F123" i="1"/>
  <c r="H127" i="1"/>
  <c r="G127" i="1"/>
  <c r="F127" i="1"/>
  <c r="H131" i="1"/>
  <c r="G131" i="1"/>
  <c r="F131" i="1"/>
  <c r="H135" i="1"/>
  <c r="G135" i="1"/>
  <c r="F135" i="1"/>
  <c r="H139" i="1"/>
  <c r="G139" i="1"/>
  <c r="F139" i="1"/>
  <c r="H143" i="1"/>
  <c r="G143" i="1"/>
  <c r="F143" i="1"/>
  <c r="H147" i="1"/>
  <c r="G147" i="1"/>
  <c r="F147" i="1"/>
  <c r="H151" i="1"/>
  <c r="G151" i="1"/>
  <c r="F151" i="1"/>
  <c r="H155" i="1"/>
  <c r="G155" i="1"/>
  <c r="F155" i="1"/>
  <c r="H159" i="1"/>
  <c r="G159" i="1"/>
  <c r="F159" i="1"/>
  <c r="H163" i="1"/>
  <c r="G163" i="1"/>
  <c r="F163" i="1"/>
  <c r="H167" i="1"/>
  <c r="G167" i="1"/>
  <c r="F167" i="1"/>
  <c r="H171" i="1"/>
  <c r="G171" i="1"/>
  <c r="F171" i="1"/>
  <c r="H175" i="1"/>
  <c r="G175" i="1"/>
  <c r="F175" i="1"/>
  <c r="H179" i="1"/>
  <c r="G179" i="1"/>
  <c r="F179" i="1"/>
  <c r="H183" i="1"/>
  <c r="G183" i="1"/>
  <c r="F183" i="1"/>
  <c r="H191" i="1"/>
  <c r="G191" i="1"/>
  <c r="F191" i="1"/>
  <c r="F235" i="1"/>
  <c r="H235" i="1"/>
  <c r="G235" i="1"/>
  <c r="H316" i="1"/>
  <c r="G316" i="1"/>
  <c r="F316" i="1"/>
  <c r="H332" i="1"/>
  <c r="G332" i="1"/>
  <c r="F332" i="1"/>
  <c r="H348" i="1"/>
  <c r="G348" i="1"/>
  <c r="F348" i="1"/>
  <c r="H364" i="1"/>
  <c r="G364" i="1"/>
  <c r="F364" i="1"/>
  <c r="H380" i="1"/>
  <c r="G380" i="1"/>
  <c r="F380" i="1"/>
  <c r="H65" i="1"/>
  <c r="F65" i="1"/>
  <c r="G65" i="1"/>
  <c r="H69" i="1"/>
  <c r="F69" i="1"/>
  <c r="G69" i="1"/>
  <c r="H73" i="1"/>
  <c r="F73" i="1"/>
  <c r="G73" i="1"/>
  <c r="H77" i="1"/>
  <c r="F77" i="1"/>
  <c r="G77" i="1"/>
  <c r="H81" i="1"/>
  <c r="F81" i="1"/>
  <c r="G81" i="1"/>
  <c r="H85" i="1"/>
  <c r="F85" i="1"/>
  <c r="G85" i="1"/>
  <c r="H89" i="1"/>
  <c r="F89" i="1"/>
  <c r="G89" i="1"/>
  <c r="H93" i="1"/>
  <c r="G93" i="1"/>
  <c r="F93" i="1"/>
  <c r="H97" i="1"/>
  <c r="G97" i="1"/>
  <c r="F97" i="1"/>
  <c r="H105" i="1"/>
  <c r="G105" i="1"/>
  <c r="F105" i="1"/>
  <c r="H109" i="1"/>
  <c r="G109" i="1"/>
  <c r="F109" i="1"/>
  <c r="H113" i="1"/>
  <c r="G113" i="1"/>
  <c r="F113" i="1"/>
  <c r="H121" i="1"/>
  <c r="G121" i="1"/>
  <c r="F121" i="1"/>
  <c r="H125" i="1"/>
  <c r="G125" i="1"/>
  <c r="F125" i="1"/>
  <c r="H129" i="1"/>
  <c r="G129" i="1"/>
  <c r="F129" i="1"/>
  <c r="H137" i="1"/>
  <c r="G137" i="1"/>
  <c r="F137" i="1"/>
  <c r="H141" i="1"/>
  <c r="G141" i="1"/>
  <c r="F141" i="1"/>
  <c r="H145" i="1"/>
  <c r="G145" i="1"/>
  <c r="F145" i="1"/>
  <c r="H153" i="1"/>
  <c r="G153" i="1"/>
  <c r="F153" i="1"/>
  <c r="H157" i="1"/>
  <c r="G157" i="1"/>
  <c r="F157" i="1"/>
  <c r="H161" i="1"/>
  <c r="G161" i="1"/>
  <c r="F161" i="1"/>
  <c r="H169" i="1"/>
  <c r="G169" i="1"/>
  <c r="F169" i="1"/>
  <c r="H173" i="1"/>
  <c r="G173" i="1"/>
  <c r="F173" i="1"/>
  <c r="H177" i="1"/>
  <c r="G177" i="1"/>
  <c r="F177" i="1"/>
  <c r="H189" i="1"/>
  <c r="G189" i="1"/>
  <c r="F189" i="1"/>
  <c r="H193" i="1"/>
  <c r="G193" i="1"/>
  <c r="F193" i="1"/>
  <c r="F198" i="1"/>
  <c r="H198" i="1"/>
  <c r="G198" i="1"/>
  <c r="F206" i="1"/>
  <c r="H206" i="1"/>
  <c r="G206" i="1"/>
  <c r="F214" i="1"/>
  <c r="H214" i="1"/>
  <c r="G214" i="1"/>
  <c r="H222" i="1"/>
  <c r="F222" i="1"/>
  <c r="G222" i="1"/>
  <c r="H238" i="1"/>
  <c r="F238" i="1"/>
  <c r="G238" i="1"/>
  <c r="H250" i="1"/>
  <c r="F250" i="1"/>
  <c r="G250" i="1"/>
  <c r="H262" i="1"/>
  <c r="F262" i="1"/>
  <c r="G262" i="1"/>
  <c r="H270" i="1"/>
  <c r="F270" i="1"/>
  <c r="G270" i="1"/>
  <c r="H278" i="1"/>
  <c r="F278" i="1"/>
  <c r="G278" i="1"/>
  <c r="H286" i="1"/>
  <c r="F286" i="1"/>
  <c r="G286" i="1"/>
  <c r="H294" i="1"/>
  <c r="F294" i="1"/>
  <c r="G294" i="1"/>
  <c r="H302" i="1"/>
  <c r="F302" i="1"/>
  <c r="G302" i="1"/>
  <c r="H66" i="1"/>
  <c r="F66" i="1"/>
  <c r="H70" i="1"/>
  <c r="F70" i="1"/>
  <c r="H74" i="1"/>
  <c r="F74" i="1"/>
  <c r="H78" i="1"/>
  <c r="F78" i="1"/>
  <c r="H82" i="1"/>
  <c r="F82" i="1"/>
  <c r="H86" i="1"/>
  <c r="F86" i="1"/>
  <c r="H90" i="1"/>
  <c r="G90" i="1"/>
  <c r="F90" i="1"/>
  <c r="H94" i="1"/>
  <c r="G94" i="1"/>
  <c r="F94" i="1"/>
  <c r="H98" i="1"/>
  <c r="G98" i="1"/>
  <c r="F98" i="1"/>
  <c r="H102" i="1"/>
  <c r="G102" i="1"/>
  <c r="F102" i="1"/>
  <c r="H106" i="1"/>
  <c r="G106" i="1"/>
  <c r="F106" i="1"/>
  <c r="H110" i="1"/>
  <c r="G110" i="1"/>
  <c r="F110" i="1"/>
  <c r="H114" i="1"/>
  <c r="G114" i="1"/>
  <c r="F114" i="1"/>
  <c r="H118" i="1"/>
  <c r="G118" i="1"/>
  <c r="F118" i="1"/>
  <c r="H122" i="1"/>
  <c r="G122" i="1"/>
  <c r="F122" i="1"/>
  <c r="H126" i="1"/>
  <c r="G126" i="1"/>
  <c r="F126" i="1"/>
  <c r="H130" i="1"/>
  <c r="G130" i="1"/>
  <c r="F130" i="1"/>
  <c r="H134" i="1"/>
  <c r="G134" i="1"/>
  <c r="F134" i="1"/>
  <c r="H138" i="1"/>
  <c r="G138" i="1"/>
  <c r="F138" i="1"/>
  <c r="H142" i="1"/>
  <c r="G142" i="1"/>
  <c r="F142" i="1"/>
  <c r="H146" i="1"/>
  <c r="G146" i="1"/>
  <c r="F146" i="1"/>
  <c r="H150" i="1"/>
  <c r="G150" i="1"/>
  <c r="F150" i="1"/>
  <c r="H154" i="1"/>
  <c r="G154" i="1"/>
  <c r="F154" i="1"/>
  <c r="H158" i="1"/>
  <c r="G158" i="1"/>
  <c r="F158" i="1"/>
  <c r="H162" i="1"/>
  <c r="G162" i="1"/>
  <c r="F162" i="1"/>
  <c r="H166" i="1"/>
  <c r="G166" i="1"/>
  <c r="F166" i="1"/>
  <c r="H170" i="1"/>
  <c r="G170" i="1"/>
  <c r="F170" i="1"/>
  <c r="H174" i="1"/>
  <c r="G174" i="1"/>
  <c r="F174" i="1"/>
  <c r="H178" i="1"/>
  <c r="G178" i="1"/>
  <c r="F178" i="1"/>
  <c r="H190" i="1"/>
  <c r="G190" i="1"/>
  <c r="F190" i="1"/>
  <c r="F194" i="1"/>
  <c r="H194" i="1"/>
  <c r="G194" i="1"/>
  <c r="F202" i="1"/>
  <c r="H202" i="1"/>
  <c r="G202" i="1"/>
  <c r="F210" i="1"/>
  <c r="H210" i="1"/>
  <c r="G210" i="1"/>
  <c r="F218" i="1"/>
  <c r="H218" i="1"/>
  <c r="G218" i="1"/>
  <c r="H226" i="1"/>
  <c r="F226" i="1"/>
  <c r="G226" i="1"/>
  <c r="H230" i="1"/>
  <c r="F230" i="1"/>
  <c r="G230" i="1"/>
  <c r="H234" i="1"/>
  <c r="F234" i="1"/>
  <c r="G234" i="1"/>
  <c r="H242" i="1"/>
  <c r="F242" i="1"/>
  <c r="G242" i="1"/>
  <c r="H246" i="1"/>
  <c r="F246" i="1"/>
  <c r="G246" i="1"/>
  <c r="H254" i="1"/>
  <c r="F254" i="1"/>
  <c r="G254" i="1"/>
  <c r="H258" i="1"/>
  <c r="F258" i="1"/>
  <c r="G258" i="1"/>
  <c r="H266" i="1"/>
  <c r="F266" i="1"/>
  <c r="G266" i="1"/>
  <c r="H274" i="1"/>
  <c r="F274" i="1"/>
  <c r="G274" i="1"/>
  <c r="H282" i="1"/>
  <c r="F282" i="1"/>
  <c r="G282" i="1"/>
  <c r="H290" i="1"/>
  <c r="F290" i="1"/>
  <c r="G290" i="1"/>
  <c r="H298" i="1"/>
  <c r="F298" i="1"/>
  <c r="G298" i="1"/>
  <c r="H306" i="1"/>
  <c r="G306" i="1"/>
  <c r="F306" i="1"/>
  <c r="H310" i="1"/>
  <c r="G310" i="1"/>
  <c r="F310" i="1"/>
  <c r="H314" i="1"/>
  <c r="G314" i="1"/>
  <c r="F314" i="1"/>
  <c r="H318" i="1"/>
  <c r="G318" i="1"/>
  <c r="F318" i="1"/>
  <c r="H322" i="1"/>
  <c r="G322" i="1"/>
  <c r="F322" i="1"/>
  <c r="H326" i="1"/>
  <c r="G326" i="1"/>
  <c r="F326" i="1"/>
  <c r="H330" i="1"/>
  <c r="G330" i="1"/>
  <c r="F330" i="1"/>
  <c r="H334" i="1"/>
  <c r="G334" i="1"/>
  <c r="F334" i="1"/>
  <c r="H338" i="1"/>
  <c r="G338" i="1"/>
  <c r="F338" i="1"/>
  <c r="H342" i="1"/>
  <c r="G342" i="1"/>
  <c r="F342" i="1"/>
  <c r="H346" i="1"/>
  <c r="G346" i="1"/>
  <c r="F346" i="1"/>
  <c r="H350" i="1"/>
  <c r="G350" i="1"/>
  <c r="F350" i="1"/>
  <c r="H354" i="1"/>
  <c r="G354" i="1"/>
  <c r="F354" i="1"/>
  <c r="H358" i="1"/>
  <c r="G358" i="1"/>
  <c r="F358" i="1"/>
  <c r="H362" i="1"/>
  <c r="G362" i="1"/>
  <c r="F362" i="1"/>
  <c r="H366" i="1"/>
  <c r="G366" i="1"/>
  <c r="F366" i="1"/>
  <c r="H370" i="1"/>
  <c r="G370" i="1"/>
  <c r="F370" i="1"/>
  <c r="H374" i="1"/>
  <c r="G374" i="1"/>
  <c r="F374" i="1"/>
  <c r="H378" i="1"/>
  <c r="G378" i="1"/>
  <c r="F378" i="1"/>
  <c r="H382" i="1"/>
  <c r="G382" i="1"/>
  <c r="F382" i="1"/>
  <c r="H386" i="1"/>
  <c r="G386" i="1"/>
  <c r="F386" i="1"/>
  <c r="H390" i="1"/>
  <c r="G390" i="1"/>
  <c r="F390" i="1"/>
  <c r="H394" i="1"/>
  <c r="G394" i="1"/>
  <c r="F394" i="1"/>
  <c r="H398" i="1"/>
  <c r="G398" i="1"/>
  <c r="F398" i="1"/>
  <c r="H402" i="1"/>
  <c r="G402" i="1"/>
  <c r="F402" i="1"/>
  <c r="H406" i="1"/>
  <c r="G406" i="1"/>
  <c r="F406" i="1"/>
  <c r="H410" i="1"/>
  <c r="G410" i="1"/>
  <c r="F410" i="1"/>
  <c r="H414" i="1"/>
  <c r="G414" i="1"/>
  <c r="F414" i="1"/>
  <c r="H418" i="1"/>
  <c r="G418" i="1"/>
  <c r="F418" i="1"/>
  <c r="H422" i="1"/>
  <c r="G422" i="1"/>
  <c r="F422" i="1"/>
  <c r="H426" i="1"/>
  <c r="G426" i="1"/>
  <c r="F426" i="1"/>
  <c r="H430" i="1"/>
  <c r="G430" i="1"/>
  <c r="F430" i="1"/>
  <c r="H434" i="1"/>
  <c r="G434" i="1"/>
  <c r="F434" i="1"/>
  <c r="H438" i="1"/>
  <c r="G438" i="1"/>
  <c r="F438" i="1"/>
  <c r="H442" i="1"/>
  <c r="G442" i="1"/>
  <c r="F442" i="1"/>
  <c r="H446" i="1"/>
  <c r="G446" i="1"/>
  <c r="F446" i="1"/>
  <c r="H450" i="1"/>
  <c r="G450" i="1"/>
  <c r="F450" i="1"/>
  <c r="H454" i="1"/>
  <c r="G454" i="1"/>
  <c r="F454" i="1"/>
  <c r="H458" i="1"/>
  <c r="G458" i="1"/>
  <c r="F458" i="1"/>
  <c r="H462" i="1"/>
  <c r="G462" i="1"/>
  <c r="F462" i="1"/>
  <c r="H466" i="1"/>
  <c r="G466" i="1"/>
  <c r="F466" i="1"/>
  <c r="H470" i="1"/>
  <c r="G470" i="1"/>
  <c r="F470" i="1"/>
  <c r="H474" i="1"/>
  <c r="G474" i="1"/>
  <c r="F474" i="1"/>
  <c r="H478" i="1"/>
  <c r="G478" i="1"/>
  <c r="F478" i="1"/>
  <c r="H482" i="1"/>
  <c r="G482" i="1"/>
  <c r="F482" i="1"/>
  <c r="H486" i="1"/>
  <c r="G486" i="1"/>
  <c r="F486" i="1"/>
  <c r="H490" i="1"/>
  <c r="G490" i="1"/>
  <c r="F490" i="1"/>
  <c r="H494" i="1"/>
  <c r="G494" i="1"/>
  <c r="F494" i="1"/>
  <c r="H498" i="1"/>
  <c r="G498" i="1"/>
  <c r="F498" i="1"/>
  <c r="H502" i="1"/>
  <c r="G502" i="1"/>
  <c r="F502" i="1"/>
  <c r="H506" i="1"/>
  <c r="G506" i="1"/>
  <c r="F506" i="1"/>
  <c r="H510" i="1"/>
  <c r="G510" i="1"/>
  <c r="F510" i="1"/>
  <c r="H514" i="1"/>
  <c r="F514" i="1"/>
  <c r="G514" i="1"/>
  <c r="H518" i="1"/>
  <c r="G518" i="1"/>
  <c r="F518" i="1"/>
  <c r="H522" i="1"/>
  <c r="G522" i="1"/>
  <c r="F522" i="1"/>
  <c r="H526" i="1"/>
  <c r="G526" i="1"/>
  <c r="F526" i="1"/>
  <c r="H530" i="1"/>
  <c r="F530" i="1"/>
  <c r="G530" i="1"/>
  <c r="H534" i="1"/>
  <c r="G534" i="1"/>
  <c r="F534" i="1"/>
  <c r="H538" i="1"/>
  <c r="G538" i="1"/>
  <c r="F538" i="1"/>
  <c r="H542" i="1"/>
  <c r="G542" i="1"/>
  <c r="F542" i="1"/>
  <c r="H546" i="1"/>
  <c r="F546" i="1"/>
  <c r="G546" i="1"/>
  <c r="H550" i="1"/>
  <c r="F550" i="1"/>
  <c r="G550" i="1"/>
  <c r="H554" i="1"/>
  <c r="F554" i="1"/>
  <c r="G554" i="1"/>
  <c r="H558" i="1"/>
  <c r="F558" i="1"/>
  <c r="G558" i="1"/>
  <c r="H562" i="1"/>
  <c r="G562" i="1"/>
  <c r="F562" i="1"/>
  <c r="H566" i="1"/>
  <c r="G566" i="1"/>
  <c r="F566" i="1"/>
  <c r="H570" i="1"/>
  <c r="G570" i="1"/>
  <c r="F570" i="1"/>
  <c r="H574" i="1"/>
  <c r="F574" i="1"/>
  <c r="G574" i="1"/>
  <c r="H578" i="1"/>
  <c r="G578" i="1"/>
  <c r="F578" i="1"/>
  <c r="H582" i="1"/>
  <c r="G582" i="1"/>
  <c r="F582" i="1"/>
  <c r="H586" i="1"/>
  <c r="G586" i="1"/>
  <c r="F586" i="1"/>
  <c r="H590" i="1"/>
  <c r="F590" i="1"/>
  <c r="G590" i="1"/>
  <c r="F594" i="1"/>
  <c r="H594" i="1"/>
  <c r="G594" i="1"/>
  <c r="F598" i="1"/>
  <c r="H598" i="1"/>
  <c r="G598" i="1"/>
  <c r="F602" i="1"/>
  <c r="H602" i="1"/>
  <c r="G602" i="1"/>
  <c r="F606" i="1"/>
  <c r="H606" i="1"/>
  <c r="G606" i="1"/>
  <c r="F610" i="1"/>
  <c r="H610" i="1"/>
  <c r="G610" i="1"/>
  <c r="F614" i="1"/>
  <c r="H614" i="1"/>
  <c r="G614" i="1"/>
  <c r="F618" i="1"/>
  <c r="H618" i="1"/>
  <c r="G618" i="1"/>
  <c r="F622" i="1"/>
  <c r="H622" i="1"/>
  <c r="G622" i="1"/>
  <c r="F626" i="1"/>
  <c r="H626" i="1"/>
  <c r="G626" i="1"/>
  <c r="F630" i="1"/>
  <c r="H630" i="1"/>
  <c r="G630" i="1"/>
  <c r="H634" i="1"/>
  <c r="G634" i="1"/>
  <c r="F634" i="1"/>
  <c r="H638" i="1"/>
  <c r="G638" i="1"/>
  <c r="F638" i="1"/>
  <c r="H642" i="1"/>
  <c r="G642" i="1"/>
  <c r="F642" i="1"/>
  <c r="H646" i="1"/>
  <c r="G646" i="1"/>
  <c r="F646" i="1"/>
  <c r="H650" i="1"/>
  <c r="G650" i="1"/>
  <c r="F650" i="1"/>
  <c r="H654" i="1"/>
  <c r="G654" i="1"/>
  <c r="F654" i="1"/>
  <c r="H658" i="1"/>
  <c r="G658" i="1"/>
  <c r="F658" i="1"/>
  <c r="H662" i="1"/>
  <c r="G662" i="1"/>
  <c r="F662" i="1"/>
  <c r="H666" i="1"/>
  <c r="G666" i="1"/>
  <c r="F666" i="1"/>
  <c r="H670" i="1"/>
  <c r="G670" i="1"/>
  <c r="F670" i="1"/>
  <c r="H674" i="1"/>
  <c r="G674" i="1"/>
  <c r="F674" i="1"/>
  <c r="H678" i="1"/>
  <c r="G678" i="1"/>
  <c r="F678" i="1"/>
  <c r="H682" i="1"/>
  <c r="G682" i="1"/>
  <c r="F682" i="1"/>
  <c r="H686" i="1"/>
  <c r="G686" i="1"/>
  <c r="F686" i="1"/>
  <c r="H690" i="1"/>
  <c r="G690" i="1"/>
  <c r="F690" i="1"/>
  <c r="H694" i="1"/>
  <c r="G694" i="1"/>
  <c r="F694" i="1"/>
  <c r="H698" i="1"/>
  <c r="G698" i="1"/>
  <c r="F698" i="1"/>
  <c r="H702" i="1"/>
  <c r="G702" i="1"/>
  <c r="F702" i="1"/>
  <c r="H706" i="1"/>
  <c r="G706" i="1"/>
  <c r="F706" i="1"/>
  <c r="H710" i="1"/>
  <c r="G710" i="1"/>
  <c r="F710" i="1"/>
  <c r="H714" i="1"/>
  <c r="G714" i="1"/>
  <c r="F714" i="1"/>
  <c r="H718" i="1"/>
  <c r="G718" i="1"/>
  <c r="F718" i="1"/>
  <c r="H722" i="1"/>
  <c r="G722" i="1"/>
  <c r="F722" i="1"/>
  <c r="H726" i="1"/>
  <c r="G726" i="1"/>
  <c r="F726" i="1"/>
  <c r="H730" i="1"/>
  <c r="G730" i="1"/>
  <c r="F730" i="1"/>
  <c r="H734" i="1"/>
  <c r="G734" i="1"/>
  <c r="F734" i="1"/>
  <c r="H738" i="1"/>
  <c r="G738" i="1"/>
  <c r="F738" i="1"/>
  <c r="H742" i="1"/>
  <c r="G742" i="1"/>
  <c r="F742" i="1"/>
  <c r="H746" i="1"/>
  <c r="G746" i="1"/>
  <c r="F746" i="1"/>
  <c r="H750" i="1"/>
  <c r="G750" i="1"/>
  <c r="F750" i="1"/>
  <c r="H754" i="1"/>
  <c r="G754" i="1"/>
  <c r="F754" i="1"/>
  <c r="H758" i="1"/>
  <c r="G758" i="1"/>
  <c r="F758" i="1"/>
  <c r="H762" i="1"/>
  <c r="G762" i="1"/>
  <c r="F762" i="1"/>
  <c r="H766" i="1"/>
  <c r="G766" i="1"/>
  <c r="F766" i="1"/>
  <c r="H770" i="1"/>
  <c r="G770" i="1"/>
  <c r="F770" i="1"/>
  <c r="H774" i="1"/>
  <c r="G774" i="1"/>
  <c r="F774" i="1"/>
  <c r="H778" i="1"/>
  <c r="G778" i="1"/>
  <c r="F778" i="1"/>
  <c r="H782" i="1"/>
  <c r="G782" i="1"/>
  <c r="F782" i="1"/>
  <c r="H786" i="1"/>
  <c r="G786" i="1"/>
  <c r="F786" i="1"/>
  <c r="H790" i="1"/>
  <c r="G790" i="1"/>
  <c r="F790" i="1"/>
  <c r="H794" i="1"/>
  <c r="G794" i="1"/>
  <c r="F794" i="1"/>
  <c r="G798" i="1"/>
  <c r="H798" i="1"/>
  <c r="F798" i="1"/>
  <c r="G802" i="1"/>
  <c r="F802" i="1"/>
  <c r="H802" i="1"/>
  <c r="G806" i="1"/>
  <c r="H806" i="1"/>
  <c r="F806" i="1"/>
  <c r="G810" i="1"/>
  <c r="F810" i="1"/>
  <c r="H810" i="1"/>
  <c r="G814" i="1"/>
  <c r="H814" i="1"/>
  <c r="F814" i="1"/>
  <c r="G818" i="1"/>
  <c r="F818" i="1"/>
  <c r="H818" i="1"/>
  <c r="H822" i="1"/>
  <c r="G822" i="1"/>
  <c r="F822" i="1"/>
  <c r="H826" i="1"/>
  <c r="G826" i="1"/>
  <c r="F826" i="1"/>
  <c r="H830" i="1"/>
  <c r="G830" i="1"/>
  <c r="F830" i="1"/>
  <c r="H834" i="1"/>
  <c r="G834" i="1"/>
  <c r="F834" i="1"/>
  <c r="H838" i="1"/>
  <c r="G838" i="1"/>
  <c r="F838" i="1"/>
  <c r="H842" i="1"/>
  <c r="G842" i="1"/>
  <c r="F842" i="1"/>
  <c r="H846" i="1"/>
  <c r="G846" i="1"/>
  <c r="F846" i="1"/>
  <c r="H850" i="1"/>
  <c r="G850" i="1"/>
  <c r="F850" i="1"/>
  <c r="H854" i="1"/>
  <c r="G854" i="1"/>
  <c r="F854" i="1"/>
  <c r="H858" i="1"/>
  <c r="G858" i="1"/>
  <c r="F858" i="1"/>
  <c r="H862" i="1"/>
  <c r="G862" i="1"/>
  <c r="F862" i="1"/>
  <c r="H866" i="1"/>
  <c r="G866" i="1"/>
  <c r="F866" i="1"/>
  <c r="H870" i="1"/>
  <c r="G870" i="1"/>
  <c r="F870" i="1"/>
  <c r="H874" i="1"/>
  <c r="G874" i="1"/>
  <c r="F874" i="1"/>
  <c r="H878" i="1"/>
  <c r="G878" i="1"/>
  <c r="F878" i="1"/>
  <c r="H882" i="1"/>
  <c r="G882" i="1"/>
  <c r="F882" i="1"/>
  <c r="H886" i="1"/>
  <c r="G886" i="1"/>
  <c r="F886" i="1"/>
  <c r="H890" i="1"/>
  <c r="G890" i="1"/>
  <c r="F890" i="1"/>
  <c r="H894" i="1"/>
  <c r="G894" i="1"/>
  <c r="F894" i="1"/>
  <c r="F898" i="1"/>
  <c r="H898" i="1"/>
  <c r="F902" i="1"/>
  <c r="H902" i="1"/>
  <c r="G902" i="1"/>
  <c r="F906" i="1"/>
  <c r="H906" i="1"/>
  <c r="G906" i="1"/>
  <c r="H910" i="1"/>
  <c r="G910" i="1"/>
  <c r="F914" i="1"/>
  <c r="H914" i="1"/>
  <c r="G914" i="1"/>
  <c r="H918" i="1"/>
  <c r="G918" i="1"/>
  <c r="F922" i="1"/>
  <c r="H922" i="1"/>
  <c r="G922" i="1"/>
  <c r="H926" i="1"/>
  <c r="G926" i="1"/>
  <c r="F930" i="1"/>
  <c r="H930" i="1"/>
  <c r="G930" i="1"/>
  <c r="H934" i="1"/>
  <c r="G934" i="1"/>
  <c r="F938" i="1"/>
  <c r="G938" i="1"/>
  <c r="H938" i="1"/>
  <c r="H942" i="1"/>
  <c r="G942" i="1"/>
  <c r="F946" i="1"/>
  <c r="H946" i="1"/>
  <c r="G946" i="1"/>
  <c r="F950" i="1"/>
  <c r="H950" i="1"/>
  <c r="G1046" i="1"/>
  <c r="H1046" i="1"/>
  <c r="G1050" i="1"/>
  <c r="H1050" i="1"/>
  <c r="G1054" i="1"/>
  <c r="H1054" i="1"/>
  <c r="G1058" i="1"/>
  <c r="H1058" i="1"/>
  <c r="G1062" i="1"/>
  <c r="H1062" i="1"/>
  <c r="H67" i="1"/>
  <c r="F67" i="1"/>
  <c r="H83" i="1"/>
  <c r="F83" i="1"/>
  <c r="H101" i="1"/>
  <c r="G101" i="1"/>
  <c r="F101" i="1"/>
  <c r="H117" i="1"/>
  <c r="G117" i="1"/>
  <c r="F117" i="1"/>
  <c r="H133" i="1"/>
  <c r="G133" i="1"/>
  <c r="F133" i="1"/>
  <c r="H149" i="1"/>
  <c r="G149" i="1"/>
  <c r="F149" i="1"/>
  <c r="H165" i="1"/>
  <c r="G165" i="1"/>
  <c r="F165" i="1"/>
  <c r="H181" i="1"/>
  <c r="G181" i="1"/>
  <c r="F181" i="1"/>
  <c r="G67" i="1"/>
  <c r="G78" i="1"/>
  <c r="G83" i="1"/>
  <c r="F195" i="1"/>
  <c r="H195" i="1"/>
  <c r="F199" i="1"/>
  <c r="H199" i="1"/>
  <c r="G199" i="1"/>
  <c r="F203" i="1"/>
  <c r="H203" i="1"/>
  <c r="F207" i="1"/>
  <c r="H207" i="1"/>
  <c r="G207" i="1"/>
  <c r="F211" i="1"/>
  <c r="H211" i="1"/>
  <c r="F215" i="1"/>
  <c r="H215" i="1"/>
  <c r="G215" i="1"/>
  <c r="F219" i="1"/>
  <c r="H219" i="1"/>
  <c r="F223" i="1"/>
  <c r="H223" i="1"/>
  <c r="G223" i="1"/>
  <c r="F227" i="1"/>
  <c r="H227" i="1"/>
  <c r="G227" i="1"/>
  <c r="F231" i="1"/>
  <c r="G231" i="1"/>
  <c r="F239" i="1"/>
  <c r="H239" i="1"/>
  <c r="G239" i="1"/>
  <c r="G243" i="1"/>
  <c r="F243" i="1"/>
  <c r="H243" i="1"/>
  <c r="G247" i="1"/>
  <c r="F247" i="1"/>
  <c r="H247" i="1"/>
  <c r="G251" i="1"/>
  <c r="F251" i="1"/>
  <c r="H251" i="1"/>
  <c r="G255" i="1"/>
  <c r="F255" i="1"/>
  <c r="H259" i="1"/>
  <c r="G259" i="1"/>
  <c r="F259" i="1"/>
  <c r="H263" i="1"/>
  <c r="G263" i="1"/>
  <c r="F263" i="1"/>
  <c r="H267" i="1"/>
  <c r="G267" i="1"/>
  <c r="F267" i="1"/>
  <c r="H271" i="1"/>
  <c r="G271" i="1"/>
  <c r="F271" i="1"/>
  <c r="H275" i="1"/>
  <c r="G275" i="1"/>
  <c r="F275" i="1"/>
  <c r="H279" i="1"/>
  <c r="G279" i="1"/>
  <c r="F279" i="1"/>
  <c r="H283" i="1"/>
  <c r="G283" i="1"/>
  <c r="F283" i="1"/>
  <c r="H287" i="1"/>
  <c r="G287" i="1"/>
  <c r="F287" i="1"/>
  <c r="H291" i="1"/>
  <c r="G291" i="1"/>
  <c r="F291" i="1"/>
  <c r="H295" i="1"/>
  <c r="G295" i="1"/>
  <c r="F295" i="1"/>
  <c r="H299" i="1"/>
  <c r="G299" i="1"/>
  <c r="F299" i="1"/>
  <c r="H303" i="1"/>
  <c r="G303" i="1"/>
  <c r="F303" i="1"/>
  <c r="H307" i="1"/>
  <c r="G307" i="1"/>
  <c r="F307" i="1"/>
  <c r="H311" i="1"/>
  <c r="G311" i="1"/>
  <c r="F311" i="1"/>
  <c r="H315" i="1"/>
  <c r="G315" i="1"/>
  <c r="F315" i="1"/>
  <c r="H319" i="1"/>
  <c r="G319" i="1"/>
  <c r="F319" i="1"/>
  <c r="H323" i="1"/>
  <c r="G323" i="1"/>
  <c r="F323" i="1"/>
  <c r="H327" i="1"/>
  <c r="G327" i="1"/>
  <c r="F327" i="1"/>
  <c r="H331" i="1"/>
  <c r="G331" i="1"/>
  <c r="F331" i="1"/>
  <c r="H335" i="1"/>
  <c r="G335" i="1"/>
  <c r="F335" i="1"/>
  <c r="H339" i="1"/>
  <c r="G339" i="1"/>
  <c r="F339" i="1"/>
  <c r="H343" i="1"/>
  <c r="G343" i="1"/>
  <c r="F343" i="1"/>
  <c r="H347" i="1"/>
  <c r="G347" i="1"/>
  <c r="F347" i="1"/>
  <c r="H351" i="1"/>
  <c r="G351" i="1"/>
  <c r="F351" i="1"/>
  <c r="H355" i="1"/>
  <c r="G355" i="1"/>
  <c r="F355" i="1"/>
  <c r="H359" i="1"/>
  <c r="G359" i="1"/>
  <c r="F359" i="1"/>
  <c r="H363" i="1"/>
  <c r="G363" i="1"/>
  <c r="F363" i="1"/>
  <c r="H367" i="1"/>
  <c r="G367" i="1"/>
  <c r="F367" i="1"/>
  <c r="H371" i="1"/>
  <c r="G371" i="1"/>
  <c r="F371" i="1"/>
  <c r="H375" i="1"/>
  <c r="G375" i="1"/>
  <c r="F375" i="1"/>
  <c r="H379" i="1"/>
  <c r="G379" i="1"/>
  <c r="F379" i="1"/>
  <c r="H383" i="1"/>
  <c r="G383" i="1"/>
  <c r="F383" i="1"/>
  <c r="H387" i="1"/>
  <c r="G387" i="1"/>
  <c r="F387" i="1"/>
  <c r="H391" i="1"/>
  <c r="G391" i="1"/>
  <c r="F391" i="1"/>
  <c r="H395" i="1"/>
  <c r="G395" i="1"/>
  <c r="F395" i="1"/>
  <c r="H399" i="1"/>
  <c r="G399" i="1"/>
  <c r="F399" i="1"/>
  <c r="H403" i="1"/>
  <c r="G403" i="1"/>
  <c r="F403" i="1"/>
  <c r="H407" i="1"/>
  <c r="G407" i="1"/>
  <c r="F407" i="1"/>
  <c r="H411" i="1"/>
  <c r="G411" i="1"/>
  <c r="F411" i="1"/>
  <c r="H415" i="1"/>
  <c r="G415" i="1"/>
  <c r="F415" i="1"/>
  <c r="H419" i="1"/>
  <c r="G419" i="1"/>
  <c r="F419" i="1"/>
  <c r="H423" i="1"/>
  <c r="G423" i="1"/>
  <c r="F423" i="1"/>
  <c r="H427" i="1"/>
  <c r="G427" i="1"/>
  <c r="F427" i="1"/>
  <c r="H431" i="1"/>
  <c r="G431" i="1"/>
  <c r="F431" i="1"/>
  <c r="H435" i="1"/>
  <c r="G435" i="1"/>
  <c r="F435" i="1"/>
  <c r="H439" i="1"/>
  <c r="G439" i="1"/>
  <c r="F439" i="1"/>
  <c r="H443" i="1"/>
  <c r="G443" i="1"/>
  <c r="F443" i="1"/>
  <c r="H447" i="1"/>
  <c r="G447" i="1"/>
  <c r="F447" i="1"/>
  <c r="F451" i="1"/>
  <c r="H451" i="1"/>
  <c r="G451" i="1"/>
  <c r="F455" i="1"/>
  <c r="H455" i="1"/>
  <c r="G455" i="1"/>
  <c r="F459" i="1"/>
  <c r="H459" i="1"/>
  <c r="G459" i="1"/>
  <c r="F463" i="1"/>
  <c r="H463" i="1"/>
  <c r="G463" i="1"/>
  <c r="F467" i="1"/>
  <c r="H467" i="1"/>
  <c r="G467" i="1"/>
  <c r="F471" i="1"/>
  <c r="H471" i="1"/>
  <c r="G471" i="1"/>
  <c r="F475" i="1"/>
  <c r="H475" i="1"/>
  <c r="G475" i="1"/>
  <c r="F479" i="1"/>
  <c r="H479" i="1"/>
  <c r="G479" i="1"/>
  <c r="F483" i="1"/>
  <c r="H483" i="1"/>
  <c r="G483" i="1"/>
  <c r="F487" i="1"/>
  <c r="H487" i="1"/>
  <c r="G487" i="1"/>
  <c r="F491" i="1"/>
  <c r="H491" i="1"/>
  <c r="G491" i="1"/>
  <c r="F495" i="1"/>
  <c r="H495" i="1"/>
  <c r="G495" i="1"/>
  <c r="H499" i="1"/>
  <c r="F499" i="1"/>
  <c r="G499" i="1"/>
  <c r="H503" i="1"/>
  <c r="G503" i="1"/>
  <c r="F503" i="1"/>
  <c r="H507" i="1"/>
  <c r="F507" i="1"/>
  <c r="G507" i="1"/>
  <c r="H511" i="1"/>
  <c r="F511" i="1"/>
  <c r="G511" i="1"/>
  <c r="H515" i="1"/>
  <c r="F515" i="1"/>
  <c r="G515" i="1"/>
  <c r="H519" i="1"/>
  <c r="F519" i="1"/>
  <c r="G519" i="1"/>
  <c r="H523" i="1"/>
  <c r="F523" i="1"/>
  <c r="G523" i="1"/>
  <c r="H527" i="1"/>
  <c r="F527" i="1"/>
  <c r="G527" i="1"/>
  <c r="H531" i="1"/>
  <c r="F531" i="1"/>
  <c r="G531" i="1"/>
  <c r="H535" i="1"/>
  <c r="F535" i="1"/>
  <c r="G535" i="1"/>
  <c r="H539" i="1"/>
  <c r="F539" i="1"/>
  <c r="G539" i="1"/>
  <c r="H543" i="1"/>
  <c r="F543" i="1"/>
  <c r="G543" i="1"/>
  <c r="H547" i="1"/>
  <c r="G547" i="1"/>
  <c r="F547" i="1"/>
  <c r="H551" i="1"/>
  <c r="G551" i="1"/>
  <c r="F551" i="1"/>
  <c r="H555" i="1"/>
  <c r="G555" i="1"/>
  <c r="F555" i="1"/>
  <c r="H559" i="1"/>
  <c r="G559" i="1"/>
  <c r="F559" i="1"/>
  <c r="H563" i="1"/>
  <c r="G563" i="1"/>
  <c r="F563" i="1"/>
  <c r="H567" i="1"/>
  <c r="G567" i="1"/>
  <c r="F567" i="1"/>
  <c r="H571" i="1"/>
  <c r="G571" i="1"/>
  <c r="F571" i="1"/>
  <c r="H575" i="1"/>
  <c r="G575" i="1"/>
  <c r="F575" i="1"/>
  <c r="H579" i="1"/>
  <c r="G579" i="1"/>
  <c r="F579" i="1"/>
  <c r="H583" i="1"/>
  <c r="G583" i="1"/>
  <c r="F583" i="1"/>
  <c r="H587" i="1"/>
  <c r="G587" i="1"/>
  <c r="F587" i="1"/>
  <c r="H591" i="1"/>
  <c r="G591" i="1"/>
  <c r="F591" i="1"/>
  <c r="H595" i="1"/>
  <c r="G595" i="1"/>
  <c r="F595" i="1"/>
  <c r="H599" i="1"/>
  <c r="G599" i="1"/>
  <c r="F599" i="1"/>
  <c r="H603" i="1"/>
  <c r="G603" i="1"/>
  <c r="F603" i="1"/>
  <c r="H607" i="1"/>
  <c r="G607" i="1"/>
  <c r="F607" i="1"/>
  <c r="H611" i="1"/>
  <c r="G611" i="1"/>
  <c r="F611" i="1"/>
  <c r="H615" i="1"/>
  <c r="G615" i="1"/>
  <c r="F615" i="1"/>
  <c r="H619" i="1"/>
  <c r="G619" i="1"/>
  <c r="F619" i="1"/>
  <c r="H623" i="1"/>
  <c r="G623" i="1"/>
  <c r="F623" i="1"/>
  <c r="H627" i="1"/>
  <c r="G627" i="1"/>
  <c r="F627" i="1"/>
  <c r="G631" i="1"/>
  <c r="H631" i="1"/>
  <c r="F631" i="1"/>
  <c r="G635" i="1"/>
  <c r="H635" i="1"/>
  <c r="F635" i="1"/>
  <c r="G639" i="1"/>
  <c r="H639" i="1"/>
  <c r="F639" i="1"/>
  <c r="G643" i="1"/>
  <c r="H643" i="1"/>
  <c r="F643" i="1"/>
  <c r="G647" i="1"/>
  <c r="F647" i="1"/>
  <c r="H647" i="1"/>
  <c r="G651" i="1"/>
  <c r="H651" i="1"/>
  <c r="F651" i="1"/>
  <c r="G655" i="1"/>
  <c r="H655" i="1"/>
  <c r="F655" i="1"/>
  <c r="G659" i="1"/>
  <c r="H659" i="1"/>
  <c r="F659" i="1"/>
  <c r="G663" i="1"/>
  <c r="F663" i="1"/>
  <c r="H663" i="1"/>
  <c r="G667" i="1"/>
  <c r="H667" i="1"/>
  <c r="F667" i="1"/>
  <c r="G671" i="1"/>
  <c r="H671" i="1"/>
  <c r="F671" i="1"/>
  <c r="G675" i="1"/>
  <c r="H675" i="1"/>
  <c r="F675" i="1"/>
  <c r="G679" i="1"/>
  <c r="F679" i="1"/>
  <c r="H679" i="1"/>
  <c r="G683" i="1"/>
  <c r="H683" i="1"/>
  <c r="F683" i="1"/>
  <c r="G687" i="1"/>
  <c r="H687" i="1"/>
  <c r="F687" i="1"/>
  <c r="G691" i="1"/>
  <c r="H691" i="1"/>
  <c r="F691" i="1"/>
  <c r="G695" i="1"/>
  <c r="H695" i="1"/>
  <c r="F695" i="1"/>
  <c r="G699" i="1"/>
  <c r="H699" i="1"/>
  <c r="F699" i="1"/>
  <c r="G703" i="1"/>
  <c r="H703" i="1"/>
  <c r="F703" i="1"/>
  <c r="G707" i="1"/>
  <c r="H707" i="1"/>
  <c r="F707" i="1"/>
  <c r="H711" i="1"/>
  <c r="G711" i="1"/>
  <c r="F711" i="1"/>
  <c r="H715" i="1"/>
  <c r="G715" i="1"/>
  <c r="F715" i="1"/>
  <c r="H719" i="1"/>
  <c r="G719" i="1"/>
  <c r="F719" i="1"/>
  <c r="H723" i="1"/>
  <c r="G723" i="1"/>
  <c r="F723" i="1"/>
  <c r="H727" i="1"/>
  <c r="G727" i="1"/>
  <c r="F727" i="1"/>
  <c r="H731" i="1"/>
  <c r="G731" i="1"/>
  <c r="F731" i="1"/>
  <c r="H735" i="1"/>
  <c r="G735" i="1"/>
  <c r="F735" i="1"/>
  <c r="H739" i="1"/>
  <c r="G739" i="1"/>
  <c r="F739" i="1"/>
  <c r="H743" i="1"/>
  <c r="G743" i="1"/>
  <c r="F743" i="1"/>
  <c r="H747" i="1"/>
  <c r="G747" i="1"/>
  <c r="F747" i="1"/>
  <c r="H751" i="1"/>
  <c r="G751" i="1"/>
  <c r="F751" i="1"/>
  <c r="H755" i="1"/>
  <c r="G755" i="1"/>
  <c r="F755" i="1"/>
  <c r="H759" i="1"/>
  <c r="G759" i="1"/>
  <c r="F759" i="1"/>
  <c r="H763" i="1"/>
  <c r="G763" i="1"/>
  <c r="F763" i="1"/>
  <c r="H767" i="1"/>
  <c r="G767" i="1"/>
  <c r="F767" i="1"/>
  <c r="H771" i="1"/>
  <c r="G771" i="1"/>
  <c r="F771" i="1"/>
  <c r="H775" i="1"/>
  <c r="G775" i="1"/>
  <c r="F775" i="1"/>
  <c r="H779" i="1"/>
  <c r="G779" i="1"/>
  <c r="F779" i="1"/>
  <c r="H783" i="1"/>
  <c r="G783" i="1"/>
  <c r="F783" i="1"/>
  <c r="H787" i="1"/>
  <c r="G787" i="1"/>
  <c r="F787" i="1"/>
  <c r="G791" i="1"/>
  <c r="F791" i="1"/>
  <c r="H791" i="1"/>
  <c r="G795" i="1"/>
  <c r="F795" i="1"/>
  <c r="H795" i="1"/>
  <c r="H799" i="1"/>
  <c r="G799" i="1"/>
  <c r="F799" i="1"/>
  <c r="H803" i="1"/>
  <c r="G803" i="1"/>
  <c r="F803" i="1"/>
  <c r="H807" i="1"/>
  <c r="G807" i="1"/>
  <c r="F807" i="1"/>
  <c r="H811" i="1"/>
  <c r="G811" i="1"/>
  <c r="F811" i="1"/>
  <c r="H815" i="1"/>
  <c r="G815" i="1"/>
  <c r="F815" i="1"/>
  <c r="H819" i="1"/>
  <c r="G819" i="1"/>
  <c r="F819" i="1"/>
  <c r="H823" i="1"/>
  <c r="G823" i="1"/>
  <c r="F823" i="1"/>
  <c r="H827" i="1"/>
  <c r="G827" i="1"/>
  <c r="F827" i="1"/>
  <c r="H831" i="1"/>
  <c r="G831" i="1"/>
  <c r="F831" i="1"/>
  <c r="H835" i="1"/>
  <c r="G835" i="1"/>
  <c r="F835" i="1"/>
  <c r="H839" i="1"/>
  <c r="G839" i="1"/>
  <c r="F839" i="1"/>
  <c r="H843" i="1"/>
  <c r="G843" i="1"/>
  <c r="F843" i="1"/>
  <c r="H847" i="1"/>
  <c r="G847" i="1"/>
  <c r="F847" i="1"/>
  <c r="H851" i="1"/>
  <c r="G851" i="1"/>
  <c r="F851" i="1"/>
  <c r="H855" i="1"/>
  <c r="G855" i="1"/>
  <c r="F855" i="1"/>
  <c r="H859" i="1"/>
  <c r="G859" i="1"/>
  <c r="F859" i="1"/>
  <c r="H863" i="1"/>
  <c r="G863" i="1"/>
  <c r="F863" i="1"/>
  <c r="H867" i="1"/>
  <c r="G867" i="1"/>
  <c r="F867" i="1"/>
  <c r="H871" i="1"/>
  <c r="G871" i="1"/>
  <c r="F871" i="1"/>
  <c r="H875" i="1"/>
  <c r="G875" i="1"/>
  <c r="F875" i="1"/>
  <c r="H879" i="1"/>
  <c r="G879" i="1"/>
  <c r="F879" i="1"/>
  <c r="H883" i="1"/>
  <c r="G883" i="1"/>
  <c r="F883" i="1"/>
  <c r="H887" i="1"/>
  <c r="G887" i="1"/>
  <c r="F887" i="1"/>
  <c r="H891" i="1"/>
  <c r="G891" i="1"/>
  <c r="F891" i="1"/>
  <c r="H895" i="1"/>
  <c r="G895" i="1"/>
  <c r="F895" i="1"/>
  <c r="H1039" i="1"/>
  <c r="G1039" i="1"/>
  <c r="H1043" i="1"/>
  <c r="G1043" i="1"/>
  <c r="H1047" i="1"/>
  <c r="G1047" i="1"/>
  <c r="H1051" i="1"/>
  <c r="G1051" i="1"/>
  <c r="H1055" i="1"/>
  <c r="G1055" i="1"/>
  <c r="H1059" i="1"/>
  <c r="G1059" i="1"/>
  <c r="H1063" i="1"/>
  <c r="G1063" i="1"/>
  <c r="G203" i="1"/>
  <c r="H255" i="1"/>
  <c r="G74" i="1"/>
  <c r="H68" i="1"/>
  <c r="F68" i="1"/>
  <c r="H72" i="1"/>
  <c r="F72" i="1"/>
  <c r="H76" i="1"/>
  <c r="F76" i="1"/>
  <c r="H80" i="1"/>
  <c r="F80" i="1"/>
  <c r="H84" i="1"/>
  <c r="F84" i="1"/>
  <c r="H88" i="1"/>
  <c r="F88" i="1"/>
  <c r="H92" i="1"/>
  <c r="G92" i="1"/>
  <c r="F92" i="1"/>
  <c r="H96" i="1"/>
  <c r="G96" i="1"/>
  <c r="F96" i="1"/>
  <c r="H100" i="1"/>
  <c r="G100" i="1"/>
  <c r="F100" i="1"/>
  <c r="H104" i="1"/>
  <c r="G104" i="1"/>
  <c r="F104" i="1"/>
  <c r="H108" i="1"/>
  <c r="G108" i="1"/>
  <c r="F108" i="1"/>
  <c r="H112" i="1"/>
  <c r="G112" i="1"/>
  <c r="F112" i="1"/>
  <c r="H116" i="1"/>
  <c r="G116" i="1"/>
  <c r="F116" i="1"/>
  <c r="H120" i="1"/>
  <c r="G120" i="1"/>
  <c r="F120" i="1"/>
  <c r="H124" i="1"/>
  <c r="G124" i="1"/>
  <c r="F124" i="1"/>
  <c r="H128" i="1"/>
  <c r="G128" i="1"/>
  <c r="F128" i="1"/>
  <c r="H132" i="1"/>
  <c r="G132" i="1"/>
  <c r="F132" i="1"/>
  <c r="H136" i="1"/>
  <c r="G136" i="1"/>
  <c r="F136" i="1"/>
  <c r="H140" i="1"/>
  <c r="G140" i="1"/>
  <c r="F140" i="1"/>
  <c r="H144" i="1"/>
  <c r="G144" i="1"/>
  <c r="F144" i="1"/>
  <c r="H148" i="1"/>
  <c r="G148" i="1"/>
  <c r="F148" i="1"/>
  <c r="H152" i="1"/>
  <c r="G152" i="1"/>
  <c r="F152" i="1"/>
  <c r="H156" i="1"/>
  <c r="G156" i="1"/>
  <c r="F156" i="1"/>
  <c r="H160" i="1"/>
  <c r="G160" i="1"/>
  <c r="F160" i="1"/>
  <c r="H164" i="1"/>
  <c r="G164" i="1"/>
  <c r="F164" i="1"/>
  <c r="H168" i="1"/>
  <c r="G168" i="1"/>
  <c r="F168" i="1"/>
  <c r="H172" i="1"/>
  <c r="G172" i="1"/>
  <c r="F172" i="1"/>
  <c r="H176" i="1"/>
  <c r="G176" i="1"/>
  <c r="F176" i="1"/>
  <c r="H180" i="1"/>
  <c r="G180" i="1"/>
  <c r="F180" i="1"/>
  <c r="H184" i="1"/>
  <c r="G184" i="1"/>
  <c r="F184" i="1"/>
  <c r="H192" i="1"/>
  <c r="G192" i="1"/>
  <c r="F192" i="1"/>
  <c r="F196" i="1"/>
  <c r="H196" i="1"/>
  <c r="G196" i="1"/>
  <c r="F200" i="1"/>
  <c r="G200" i="1"/>
  <c r="F204" i="1"/>
  <c r="H204" i="1"/>
  <c r="G204" i="1"/>
  <c r="F208" i="1"/>
  <c r="G208" i="1"/>
  <c r="F212" i="1"/>
  <c r="H212" i="1"/>
  <c r="G212" i="1"/>
  <c r="F216" i="1"/>
  <c r="G216" i="1"/>
  <c r="F220" i="1"/>
  <c r="H220" i="1"/>
  <c r="G220" i="1"/>
  <c r="H224" i="1"/>
  <c r="F224" i="1"/>
  <c r="G224" i="1"/>
  <c r="H228" i="1"/>
  <c r="F228" i="1"/>
  <c r="H232" i="1"/>
  <c r="F232" i="1"/>
  <c r="G232" i="1"/>
  <c r="H236" i="1"/>
  <c r="F236" i="1"/>
  <c r="G236" i="1"/>
  <c r="H240" i="1"/>
  <c r="F240" i="1"/>
  <c r="G240" i="1"/>
  <c r="H244" i="1"/>
  <c r="F244" i="1"/>
  <c r="G244" i="1"/>
  <c r="H248" i="1"/>
  <c r="F248" i="1"/>
  <c r="G248" i="1"/>
  <c r="H252" i="1"/>
  <c r="F252" i="1"/>
  <c r="G252" i="1"/>
  <c r="H256" i="1"/>
  <c r="F256" i="1"/>
  <c r="G256" i="1"/>
  <c r="H260" i="1"/>
  <c r="F260" i="1"/>
  <c r="G260" i="1"/>
  <c r="H264" i="1"/>
  <c r="F264" i="1"/>
  <c r="G264" i="1"/>
  <c r="H268" i="1"/>
  <c r="F268" i="1"/>
  <c r="G268" i="1"/>
  <c r="H272" i="1"/>
  <c r="F272" i="1"/>
  <c r="G272" i="1"/>
  <c r="H276" i="1"/>
  <c r="F276" i="1"/>
  <c r="G276" i="1"/>
  <c r="H280" i="1"/>
  <c r="F280" i="1"/>
  <c r="G280" i="1"/>
  <c r="H284" i="1"/>
  <c r="F284" i="1"/>
  <c r="G284" i="1"/>
  <c r="H288" i="1"/>
  <c r="F288" i="1"/>
  <c r="G288" i="1"/>
  <c r="H292" i="1"/>
  <c r="F292" i="1"/>
  <c r="G292" i="1"/>
  <c r="H296" i="1"/>
  <c r="F296" i="1"/>
  <c r="G296" i="1"/>
  <c r="H300" i="1"/>
  <c r="F300" i="1"/>
  <c r="G300" i="1"/>
  <c r="H304" i="1"/>
  <c r="G304" i="1"/>
  <c r="F304" i="1"/>
  <c r="H308" i="1"/>
  <c r="G308" i="1"/>
  <c r="F308" i="1"/>
  <c r="H312" i="1"/>
  <c r="G312" i="1"/>
  <c r="F312" i="1"/>
  <c r="H320" i="1"/>
  <c r="G320" i="1"/>
  <c r="F320" i="1"/>
  <c r="H324" i="1"/>
  <c r="G324" i="1"/>
  <c r="F324" i="1"/>
  <c r="H328" i="1"/>
  <c r="G328" i="1"/>
  <c r="F328" i="1"/>
  <c r="H336" i="1"/>
  <c r="G336" i="1"/>
  <c r="F336" i="1"/>
  <c r="H340" i="1"/>
  <c r="G340" i="1"/>
  <c r="F340" i="1"/>
  <c r="H344" i="1"/>
  <c r="G344" i="1"/>
  <c r="F344" i="1"/>
  <c r="H352" i="1"/>
  <c r="G352" i="1"/>
  <c r="F352" i="1"/>
  <c r="H356" i="1"/>
  <c r="G356" i="1"/>
  <c r="F356" i="1"/>
  <c r="H360" i="1"/>
  <c r="G360" i="1"/>
  <c r="F360" i="1"/>
  <c r="H368" i="1"/>
  <c r="G368" i="1"/>
  <c r="F368" i="1"/>
  <c r="H372" i="1"/>
  <c r="G372" i="1"/>
  <c r="F372" i="1"/>
  <c r="H376" i="1"/>
  <c r="G376" i="1"/>
  <c r="F376" i="1"/>
  <c r="H384" i="1"/>
  <c r="G384" i="1"/>
  <c r="F384" i="1"/>
  <c r="H388" i="1"/>
  <c r="G388" i="1"/>
  <c r="F388" i="1"/>
  <c r="H392" i="1"/>
  <c r="G392" i="1"/>
  <c r="F392" i="1"/>
  <c r="H396" i="1"/>
  <c r="G396" i="1"/>
  <c r="F396" i="1"/>
  <c r="H400" i="1"/>
  <c r="G400" i="1"/>
  <c r="F400" i="1"/>
  <c r="H404" i="1"/>
  <c r="G404" i="1"/>
  <c r="F404" i="1"/>
  <c r="H408" i="1"/>
  <c r="G408" i="1"/>
  <c r="F408" i="1"/>
  <c r="H412" i="1"/>
  <c r="G412" i="1"/>
  <c r="F412" i="1"/>
  <c r="H416" i="1"/>
  <c r="G416" i="1"/>
  <c r="F416" i="1"/>
  <c r="H420" i="1"/>
  <c r="G420" i="1"/>
  <c r="F420" i="1"/>
  <c r="H424" i="1"/>
  <c r="G424" i="1"/>
  <c r="F424" i="1"/>
  <c r="H428" i="1"/>
  <c r="G428" i="1"/>
  <c r="F428" i="1"/>
  <c r="H432" i="1"/>
  <c r="G432" i="1"/>
  <c r="F432" i="1"/>
  <c r="H436" i="1"/>
  <c r="G436" i="1"/>
  <c r="F436" i="1"/>
  <c r="H440" i="1"/>
  <c r="G440" i="1"/>
  <c r="F440" i="1"/>
  <c r="H444" i="1"/>
  <c r="G444" i="1"/>
  <c r="F444" i="1"/>
  <c r="H448" i="1"/>
  <c r="G448" i="1"/>
  <c r="F448" i="1"/>
  <c r="H452" i="1"/>
  <c r="G452" i="1"/>
  <c r="F452" i="1"/>
  <c r="H456" i="1"/>
  <c r="G456" i="1"/>
  <c r="F456" i="1"/>
  <c r="H460" i="1"/>
  <c r="G460" i="1"/>
  <c r="F460" i="1"/>
  <c r="H464" i="1"/>
  <c r="G464" i="1"/>
  <c r="F464" i="1"/>
  <c r="H468" i="1"/>
  <c r="G468" i="1"/>
  <c r="F468" i="1"/>
  <c r="H472" i="1"/>
  <c r="G472" i="1"/>
  <c r="F472" i="1"/>
  <c r="H476" i="1"/>
  <c r="G476" i="1"/>
  <c r="F476" i="1"/>
  <c r="H480" i="1"/>
  <c r="G480" i="1"/>
  <c r="F480" i="1"/>
  <c r="H484" i="1"/>
  <c r="G484" i="1"/>
  <c r="F484" i="1"/>
  <c r="H488" i="1"/>
  <c r="G488" i="1"/>
  <c r="F488" i="1"/>
  <c r="H492" i="1"/>
  <c r="G492" i="1"/>
  <c r="F492" i="1"/>
  <c r="H496" i="1"/>
  <c r="G496" i="1"/>
  <c r="F496" i="1"/>
  <c r="H500" i="1"/>
  <c r="G500" i="1"/>
  <c r="F500" i="1"/>
  <c r="H504" i="1"/>
  <c r="G504" i="1"/>
  <c r="F504" i="1"/>
  <c r="H508" i="1"/>
  <c r="G508" i="1"/>
  <c r="F508" i="1"/>
  <c r="H512" i="1"/>
  <c r="G512" i="1"/>
  <c r="F512" i="1"/>
  <c r="H516" i="1"/>
  <c r="G516" i="1"/>
  <c r="F516" i="1"/>
  <c r="H520" i="1"/>
  <c r="G520" i="1"/>
  <c r="F520" i="1"/>
  <c r="H524" i="1"/>
  <c r="G524" i="1"/>
  <c r="F524" i="1"/>
  <c r="H528" i="1"/>
  <c r="G528" i="1"/>
  <c r="F528" i="1"/>
  <c r="H532" i="1"/>
  <c r="G532" i="1"/>
  <c r="F532" i="1"/>
  <c r="H536" i="1"/>
  <c r="G536" i="1"/>
  <c r="F536" i="1"/>
  <c r="H540" i="1"/>
  <c r="G540" i="1"/>
  <c r="F540" i="1"/>
  <c r="H544" i="1"/>
  <c r="G544" i="1"/>
  <c r="F544" i="1"/>
  <c r="H548" i="1"/>
  <c r="G548" i="1"/>
  <c r="F548" i="1"/>
  <c r="H552" i="1"/>
  <c r="G552" i="1"/>
  <c r="F552" i="1"/>
  <c r="H556" i="1"/>
  <c r="G556" i="1"/>
  <c r="F556" i="1"/>
  <c r="H560" i="1"/>
  <c r="G560" i="1"/>
  <c r="F560" i="1"/>
  <c r="H564" i="1"/>
  <c r="G564" i="1"/>
  <c r="F564" i="1"/>
  <c r="H568" i="1"/>
  <c r="G568" i="1"/>
  <c r="F568" i="1"/>
  <c r="H572" i="1"/>
  <c r="G572" i="1"/>
  <c r="F572" i="1"/>
  <c r="H576" i="1"/>
  <c r="G576" i="1"/>
  <c r="F576" i="1"/>
  <c r="H580" i="1"/>
  <c r="G580" i="1"/>
  <c r="F580" i="1"/>
  <c r="H584" i="1"/>
  <c r="G584" i="1"/>
  <c r="F584" i="1"/>
  <c r="H588" i="1"/>
  <c r="G588" i="1"/>
  <c r="F588" i="1"/>
  <c r="H592" i="1"/>
  <c r="G592" i="1"/>
  <c r="F592" i="1"/>
  <c r="F596" i="1"/>
  <c r="H596" i="1"/>
  <c r="G596" i="1"/>
  <c r="F600" i="1"/>
  <c r="H600" i="1"/>
  <c r="G600" i="1"/>
  <c r="F604" i="1"/>
  <c r="H604" i="1"/>
  <c r="G604" i="1"/>
  <c r="F608" i="1"/>
  <c r="H608" i="1"/>
  <c r="G608" i="1"/>
  <c r="F612" i="1"/>
  <c r="H612" i="1"/>
  <c r="G612" i="1"/>
  <c r="F616" i="1"/>
  <c r="H616" i="1"/>
  <c r="G616" i="1"/>
  <c r="F620" i="1"/>
  <c r="H620" i="1"/>
  <c r="G620" i="1"/>
  <c r="F624" i="1"/>
  <c r="H624" i="1"/>
  <c r="G624" i="1"/>
  <c r="F628" i="1"/>
  <c r="H628" i="1"/>
  <c r="G628" i="1"/>
  <c r="H632" i="1"/>
  <c r="G632" i="1"/>
  <c r="F632" i="1"/>
  <c r="H636" i="1"/>
  <c r="G636" i="1"/>
  <c r="F636" i="1"/>
  <c r="H640" i="1"/>
  <c r="G640" i="1"/>
  <c r="F640" i="1"/>
  <c r="H644" i="1"/>
  <c r="G644" i="1"/>
  <c r="F644" i="1"/>
  <c r="H648" i="1"/>
  <c r="G648" i="1"/>
  <c r="F648" i="1"/>
  <c r="H652" i="1"/>
  <c r="G652" i="1"/>
  <c r="F652" i="1"/>
  <c r="H656" i="1"/>
  <c r="G656" i="1"/>
  <c r="F656" i="1"/>
  <c r="H660" i="1"/>
  <c r="G660" i="1"/>
  <c r="F660" i="1"/>
  <c r="H664" i="1"/>
  <c r="G664" i="1"/>
  <c r="F664" i="1"/>
  <c r="H668" i="1"/>
  <c r="G668" i="1"/>
  <c r="F668" i="1"/>
  <c r="H672" i="1"/>
  <c r="G672" i="1"/>
  <c r="F672" i="1"/>
  <c r="H676" i="1"/>
  <c r="G676" i="1"/>
  <c r="F676" i="1"/>
  <c r="H680" i="1"/>
  <c r="G680" i="1"/>
  <c r="F680" i="1"/>
  <c r="H684" i="1"/>
  <c r="G684" i="1"/>
  <c r="F684" i="1"/>
  <c r="H688" i="1"/>
  <c r="G688" i="1"/>
  <c r="F688" i="1"/>
  <c r="H692" i="1"/>
  <c r="G692" i="1"/>
  <c r="F692" i="1"/>
  <c r="H696" i="1"/>
  <c r="G696" i="1"/>
  <c r="F696" i="1"/>
  <c r="H700" i="1"/>
  <c r="G700" i="1"/>
  <c r="F700" i="1"/>
  <c r="H704" i="1"/>
  <c r="G704" i="1"/>
  <c r="F704" i="1"/>
  <c r="H708" i="1"/>
  <c r="G708" i="1"/>
  <c r="F708" i="1"/>
  <c r="H712" i="1"/>
  <c r="G712" i="1"/>
  <c r="F712" i="1"/>
  <c r="H716" i="1"/>
  <c r="G716" i="1"/>
  <c r="F716" i="1"/>
  <c r="H720" i="1"/>
  <c r="G720" i="1"/>
  <c r="F720" i="1"/>
  <c r="H724" i="1"/>
  <c r="G724" i="1"/>
  <c r="F724" i="1"/>
  <c r="H728" i="1"/>
  <c r="G728" i="1"/>
  <c r="F728" i="1"/>
  <c r="H732" i="1"/>
  <c r="G732" i="1"/>
  <c r="F732" i="1"/>
  <c r="H736" i="1"/>
  <c r="G736" i="1"/>
  <c r="F736" i="1"/>
  <c r="H740" i="1"/>
  <c r="G740" i="1"/>
  <c r="F740" i="1"/>
  <c r="H744" i="1"/>
  <c r="G744" i="1"/>
  <c r="F744" i="1"/>
  <c r="H748" i="1"/>
  <c r="G748" i="1"/>
  <c r="F748" i="1"/>
  <c r="H752" i="1"/>
  <c r="G752" i="1"/>
  <c r="F752" i="1"/>
  <c r="H756" i="1"/>
  <c r="G756" i="1"/>
  <c r="F756" i="1"/>
  <c r="H760" i="1"/>
  <c r="G760" i="1"/>
  <c r="F760" i="1"/>
  <c r="H764" i="1"/>
  <c r="G764" i="1"/>
  <c r="F764" i="1"/>
  <c r="H768" i="1"/>
  <c r="G768" i="1"/>
  <c r="F768" i="1"/>
  <c r="H772" i="1"/>
  <c r="G772" i="1"/>
  <c r="F772" i="1"/>
  <c r="H776" i="1"/>
  <c r="G776" i="1"/>
  <c r="F776" i="1"/>
  <c r="H780" i="1"/>
  <c r="G780" i="1"/>
  <c r="F780" i="1"/>
  <c r="H784" i="1"/>
  <c r="G784" i="1"/>
  <c r="F784" i="1"/>
  <c r="H788" i="1"/>
  <c r="G788" i="1"/>
  <c r="F788" i="1"/>
  <c r="H792" i="1"/>
  <c r="G792" i="1"/>
  <c r="F792" i="1"/>
  <c r="G796" i="1"/>
  <c r="H796" i="1"/>
  <c r="F796" i="1"/>
  <c r="G800" i="1"/>
  <c r="H800" i="1"/>
  <c r="F800" i="1"/>
  <c r="G804" i="1"/>
  <c r="H804" i="1"/>
  <c r="F804" i="1"/>
  <c r="G808" i="1"/>
  <c r="H808" i="1"/>
  <c r="F808" i="1"/>
  <c r="G812" i="1"/>
  <c r="H812" i="1"/>
  <c r="F812" i="1"/>
  <c r="G816" i="1"/>
  <c r="F816" i="1"/>
  <c r="H816" i="1"/>
  <c r="G820" i="1"/>
  <c r="F820" i="1"/>
  <c r="H820" i="1"/>
  <c r="H824" i="1"/>
  <c r="G824" i="1"/>
  <c r="F824" i="1"/>
  <c r="H828" i="1"/>
  <c r="G828" i="1"/>
  <c r="F828" i="1"/>
  <c r="H832" i="1"/>
  <c r="G832" i="1"/>
  <c r="F832" i="1"/>
  <c r="H836" i="1"/>
  <c r="G836" i="1"/>
  <c r="F836" i="1"/>
  <c r="H840" i="1"/>
  <c r="G840" i="1"/>
  <c r="F840" i="1"/>
  <c r="H844" i="1"/>
  <c r="G844" i="1"/>
  <c r="F844" i="1"/>
  <c r="H848" i="1"/>
  <c r="G848" i="1"/>
  <c r="F848" i="1"/>
  <c r="H852" i="1"/>
  <c r="G852" i="1"/>
  <c r="F852" i="1"/>
  <c r="H856" i="1"/>
  <c r="G856" i="1"/>
  <c r="F856" i="1"/>
  <c r="H860" i="1"/>
  <c r="G860" i="1"/>
  <c r="F860" i="1"/>
  <c r="H864" i="1"/>
  <c r="G864" i="1"/>
  <c r="F864" i="1"/>
  <c r="H868" i="1"/>
  <c r="G868" i="1"/>
  <c r="F868" i="1"/>
  <c r="H872" i="1"/>
  <c r="G872" i="1"/>
  <c r="F872" i="1"/>
  <c r="H876" i="1"/>
  <c r="G876" i="1"/>
  <c r="F876" i="1"/>
  <c r="H880" i="1"/>
  <c r="G880" i="1"/>
  <c r="F880" i="1"/>
  <c r="H884" i="1"/>
  <c r="G884" i="1"/>
  <c r="F884" i="1"/>
  <c r="H888" i="1"/>
  <c r="G888" i="1"/>
  <c r="F888" i="1"/>
  <c r="H892" i="1"/>
  <c r="G892" i="1"/>
  <c r="F892" i="1"/>
  <c r="F896" i="1"/>
  <c r="H896" i="1"/>
  <c r="G896" i="1"/>
  <c r="G1048" i="1"/>
  <c r="H1048" i="1"/>
  <c r="G1052" i="1"/>
  <c r="H1052" i="1"/>
  <c r="G1056" i="1"/>
  <c r="H1056" i="1"/>
  <c r="G1060" i="1"/>
  <c r="H1060" i="1"/>
  <c r="G80" i="1"/>
  <c r="H208" i="1"/>
  <c r="H231" i="1"/>
  <c r="G70" i="1"/>
  <c r="G86" i="1"/>
  <c r="G211" i="1"/>
  <c r="F197" i="1"/>
  <c r="H197" i="1"/>
  <c r="G197" i="1"/>
  <c r="F201" i="1"/>
  <c r="H201" i="1"/>
  <c r="G201" i="1"/>
  <c r="F205" i="1"/>
  <c r="H205" i="1"/>
  <c r="G205" i="1"/>
  <c r="F209" i="1"/>
  <c r="H209" i="1"/>
  <c r="G209" i="1"/>
  <c r="F213" i="1"/>
  <c r="H213" i="1"/>
  <c r="G213" i="1"/>
  <c r="F217" i="1"/>
  <c r="H217" i="1"/>
  <c r="G217" i="1"/>
  <c r="F221" i="1"/>
  <c r="H221" i="1"/>
  <c r="G221" i="1"/>
  <c r="F225" i="1"/>
  <c r="H225" i="1"/>
  <c r="F229" i="1"/>
  <c r="H229" i="1"/>
  <c r="G229" i="1"/>
  <c r="F233" i="1"/>
  <c r="H233" i="1"/>
  <c r="G233" i="1"/>
  <c r="F237" i="1"/>
  <c r="H237" i="1"/>
  <c r="G237" i="1"/>
  <c r="G241" i="1"/>
  <c r="F241" i="1"/>
  <c r="G245" i="1"/>
  <c r="F245" i="1"/>
  <c r="G249" i="1"/>
  <c r="F249" i="1"/>
  <c r="H249" i="1"/>
  <c r="G253" i="1"/>
  <c r="F253" i="1"/>
  <c r="H253" i="1"/>
  <c r="G257" i="1"/>
  <c r="F257" i="1"/>
  <c r="H257" i="1"/>
  <c r="H261" i="1"/>
  <c r="G261" i="1"/>
  <c r="F261" i="1"/>
  <c r="H265" i="1"/>
  <c r="G265" i="1"/>
  <c r="F265" i="1"/>
  <c r="H269" i="1"/>
  <c r="G269" i="1"/>
  <c r="F269" i="1"/>
  <c r="H273" i="1"/>
  <c r="G273" i="1"/>
  <c r="F273" i="1"/>
  <c r="H277" i="1"/>
  <c r="G277" i="1"/>
  <c r="F277" i="1"/>
  <c r="H281" i="1"/>
  <c r="G281" i="1"/>
  <c r="F281" i="1"/>
  <c r="H285" i="1"/>
  <c r="G285" i="1"/>
  <c r="F285" i="1"/>
  <c r="H289" i="1"/>
  <c r="G289" i="1"/>
  <c r="F289" i="1"/>
  <c r="H293" i="1"/>
  <c r="G293" i="1"/>
  <c r="F293" i="1"/>
  <c r="H297" i="1"/>
  <c r="G297" i="1"/>
  <c r="F297" i="1"/>
  <c r="H301" i="1"/>
  <c r="G301" i="1"/>
  <c r="F301" i="1"/>
  <c r="H305" i="1"/>
  <c r="G305" i="1"/>
  <c r="F305" i="1"/>
  <c r="H309" i="1"/>
  <c r="G309" i="1"/>
  <c r="F309" i="1"/>
  <c r="H313" i="1"/>
  <c r="G313" i="1"/>
  <c r="F313" i="1"/>
  <c r="H317" i="1"/>
  <c r="G317" i="1"/>
  <c r="F317" i="1"/>
  <c r="H321" i="1"/>
  <c r="G321" i="1"/>
  <c r="F321" i="1"/>
  <c r="H325" i="1"/>
  <c r="G325" i="1"/>
  <c r="F325" i="1"/>
  <c r="H329" i="1"/>
  <c r="G329" i="1"/>
  <c r="F329" i="1"/>
  <c r="H333" i="1"/>
  <c r="G333" i="1"/>
  <c r="F333" i="1"/>
  <c r="H337" i="1"/>
  <c r="G337" i="1"/>
  <c r="F337" i="1"/>
  <c r="H341" i="1"/>
  <c r="G341" i="1"/>
  <c r="F341" i="1"/>
  <c r="H345" i="1"/>
  <c r="G345" i="1"/>
  <c r="F345" i="1"/>
  <c r="H349" i="1"/>
  <c r="G349" i="1"/>
  <c r="F349" i="1"/>
  <c r="H353" i="1"/>
  <c r="G353" i="1"/>
  <c r="F353" i="1"/>
  <c r="H357" i="1"/>
  <c r="G357" i="1"/>
  <c r="F357" i="1"/>
  <c r="H361" i="1"/>
  <c r="G361" i="1"/>
  <c r="F361" i="1"/>
  <c r="H365" i="1"/>
  <c r="G365" i="1"/>
  <c r="F365" i="1"/>
  <c r="H369" i="1"/>
  <c r="G369" i="1"/>
  <c r="F369" i="1"/>
  <c r="H373" i="1"/>
  <c r="G373" i="1"/>
  <c r="F373" i="1"/>
  <c r="H377" i="1"/>
  <c r="G377" i="1"/>
  <c r="F377" i="1"/>
  <c r="H381" i="1"/>
  <c r="G381" i="1"/>
  <c r="F381" i="1"/>
  <c r="H385" i="1"/>
  <c r="G385" i="1"/>
  <c r="F385" i="1"/>
  <c r="H389" i="1"/>
  <c r="G389" i="1"/>
  <c r="F389" i="1"/>
  <c r="H393" i="1"/>
  <c r="F393" i="1"/>
  <c r="G393" i="1"/>
  <c r="H397" i="1"/>
  <c r="G397" i="1"/>
  <c r="F397" i="1"/>
  <c r="H401" i="1"/>
  <c r="G401" i="1"/>
  <c r="F401" i="1"/>
  <c r="H405" i="1"/>
  <c r="G405" i="1"/>
  <c r="F405" i="1"/>
  <c r="H409" i="1"/>
  <c r="F409" i="1"/>
  <c r="H413" i="1"/>
  <c r="G413" i="1"/>
  <c r="F413" i="1"/>
  <c r="H417" i="1"/>
  <c r="G417" i="1"/>
  <c r="F417" i="1"/>
  <c r="H421" i="1"/>
  <c r="G421" i="1"/>
  <c r="F421" i="1"/>
  <c r="H425" i="1"/>
  <c r="F425" i="1"/>
  <c r="G425" i="1"/>
  <c r="H429" i="1"/>
  <c r="G429" i="1"/>
  <c r="F429" i="1"/>
  <c r="H433" i="1"/>
  <c r="G433" i="1"/>
  <c r="F433" i="1"/>
  <c r="H437" i="1"/>
  <c r="G437" i="1"/>
  <c r="F437" i="1"/>
  <c r="H441" i="1"/>
  <c r="F441" i="1"/>
  <c r="G441" i="1"/>
  <c r="H445" i="1"/>
  <c r="G445" i="1"/>
  <c r="F445" i="1"/>
  <c r="H449" i="1"/>
  <c r="G449" i="1"/>
  <c r="F449" i="1"/>
  <c r="F453" i="1"/>
  <c r="H453" i="1"/>
  <c r="F457" i="1"/>
  <c r="H457" i="1"/>
  <c r="G457" i="1"/>
  <c r="F461" i="1"/>
  <c r="H461" i="1"/>
  <c r="G461" i="1"/>
  <c r="F465" i="1"/>
  <c r="H465" i="1"/>
  <c r="G465" i="1"/>
  <c r="F469" i="1"/>
  <c r="H469" i="1"/>
  <c r="G469" i="1"/>
  <c r="F473" i="1"/>
  <c r="H473" i="1"/>
  <c r="G473" i="1"/>
  <c r="F477" i="1"/>
  <c r="H477" i="1"/>
  <c r="G477" i="1"/>
  <c r="F481" i="1"/>
  <c r="H481" i="1"/>
  <c r="G481" i="1"/>
  <c r="F485" i="1"/>
  <c r="H485" i="1"/>
  <c r="G485" i="1"/>
  <c r="F489" i="1"/>
  <c r="H489" i="1"/>
  <c r="G489" i="1"/>
  <c r="F493" i="1"/>
  <c r="H493" i="1"/>
  <c r="G493" i="1"/>
  <c r="F497" i="1"/>
  <c r="H497" i="1"/>
  <c r="G497" i="1"/>
  <c r="H501" i="1"/>
  <c r="G501" i="1"/>
  <c r="F501" i="1"/>
  <c r="H505" i="1"/>
  <c r="F505" i="1"/>
  <c r="G505" i="1"/>
  <c r="H509" i="1"/>
  <c r="F509" i="1"/>
  <c r="G509" i="1"/>
  <c r="H513" i="1"/>
  <c r="F513" i="1"/>
  <c r="G513" i="1"/>
  <c r="H517" i="1"/>
  <c r="F517" i="1"/>
  <c r="G517" i="1"/>
  <c r="H521" i="1"/>
  <c r="F521" i="1"/>
  <c r="G521" i="1"/>
  <c r="H525" i="1"/>
  <c r="F525" i="1"/>
  <c r="G525" i="1"/>
  <c r="H529" i="1"/>
  <c r="F529" i="1"/>
  <c r="G529" i="1"/>
  <c r="H533" i="1"/>
  <c r="F533" i="1"/>
  <c r="G533" i="1"/>
  <c r="H537" i="1"/>
  <c r="F537" i="1"/>
  <c r="G537" i="1"/>
  <c r="H541" i="1"/>
  <c r="F541" i="1"/>
  <c r="G541" i="1"/>
  <c r="H545" i="1"/>
  <c r="F545" i="1"/>
  <c r="G545" i="1"/>
  <c r="H549" i="1"/>
  <c r="G549" i="1"/>
  <c r="F549" i="1"/>
  <c r="H553" i="1"/>
  <c r="G553" i="1"/>
  <c r="F553" i="1"/>
  <c r="H557" i="1"/>
  <c r="G557" i="1"/>
  <c r="F557" i="1"/>
  <c r="H561" i="1"/>
  <c r="G561" i="1"/>
  <c r="F561" i="1"/>
  <c r="H565" i="1"/>
  <c r="G565" i="1"/>
  <c r="F565" i="1"/>
  <c r="H569" i="1"/>
  <c r="G569" i="1"/>
  <c r="F569" i="1"/>
  <c r="H573" i="1"/>
  <c r="G573" i="1"/>
  <c r="F573" i="1"/>
  <c r="H577" i="1"/>
  <c r="G577" i="1"/>
  <c r="F577" i="1"/>
  <c r="H581" i="1"/>
  <c r="G581" i="1"/>
  <c r="F581" i="1"/>
  <c r="H585" i="1"/>
  <c r="G585" i="1"/>
  <c r="F585" i="1"/>
  <c r="H589" i="1"/>
  <c r="G589" i="1"/>
  <c r="F589" i="1"/>
  <c r="H593" i="1"/>
  <c r="G593" i="1"/>
  <c r="F593" i="1"/>
  <c r="H597" i="1"/>
  <c r="G597" i="1"/>
  <c r="F597" i="1"/>
  <c r="H601" i="1"/>
  <c r="G601" i="1"/>
  <c r="F601" i="1"/>
  <c r="H605" i="1"/>
  <c r="G605" i="1"/>
  <c r="F605" i="1"/>
  <c r="H609" i="1"/>
  <c r="G609" i="1"/>
  <c r="F609" i="1"/>
  <c r="H613" i="1"/>
  <c r="G613" i="1"/>
  <c r="F613" i="1"/>
  <c r="H617" i="1"/>
  <c r="G617" i="1"/>
  <c r="F617" i="1"/>
  <c r="H621" i="1"/>
  <c r="G621" i="1"/>
  <c r="F621" i="1"/>
  <c r="H625" i="1"/>
  <c r="G625" i="1"/>
  <c r="F625" i="1"/>
  <c r="H629" i="1"/>
  <c r="G629" i="1"/>
  <c r="F629" i="1"/>
  <c r="G633" i="1"/>
  <c r="F633" i="1"/>
  <c r="H633" i="1"/>
  <c r="G637" i="1"/>
  <c r="F637" i="1"/>
  <c r="H637" i="1"/>
  <c r="G641" i="1"/>
  <c r="H641" i="1"/>
  <c r="F641" i="1"/>
  <c r="G645" i="1"/>
  <c r="H645" i="1"/>
  <c r="F645" i="1"/>
  <c r="G649" i="1"/>
  <c r="H649" i="1"/>
  <c r="F649" i="1"/>
  <c r="G653" i="1"/>
  <c r="H653" i="1"/>
  <c r="F653" i="1"/>
  <c r="G657" i="1"/>
  <c r="H657" i="1"/>
  <c r="F657" i="1"/>
  <c r="G661" i="1"/>
  <c r="H661" i="1"/>
  <c r="F661" i="1"/>
  <c r="G665" i="1"/>
  <c r="H665" i="1"/>
  <c r="F665" i="1"/>
  <c r="G669" i="1"/>
  <c r="H669" i="1"/>
  <c r="F669" i="1"/>
  <c r="G673" i="1"/>
  <c r="H673" i="1"/>
  <c r="F673" i="1"/>
  <c r="G677" i="1"/>
  <c r="H677" i="1"/>
  <c r="F677" i="1"/>
  <c r="G681" i="1"/>
  <c r="H681" i="1"/>
  <c r="F681" i="1"/>
  <c r="G685" i="1"/>
  <c r="H685" i="1"/>
  <c r="F685" i="1"/>
  <c r="G689" i="1"/>
  <c r="H689" i="1"/>
  <c r="F689" i="1"/>
  <c r="G693" i="1"/>
  <c r="H693" i="1"/>
  <c r="F693" i="1"/>
  <c r="G697" i="1"/>
  <c r="H697" i="1"/>
  <c r="F697" i="1"/>
  <c r="G701" i="1"/>
  <c r="H701" i="1"/>
  <c r="F701" i="1"/>
  <c r="G705" i="1"/>
  <c r="H705" i="1"/>
  <c r="F705" i="1"/>
  <c r="H709" i="1"/>
  <c r="G709" i="1"/>
  <c r="F709" i="1"/>
  <c r="H713" i="1"/>
  <c r="G713" i="1"/>
  <c r="F713" i="1"/>
  <c r="H717" i="1"/>
  <c r="G717" i="1"/>
  <c r="F717" i="1"/>
  <c r="H721" i="1"/>
  <c r="G721" i="1"/>
  <c r="F721" i="1"/>
  <c r="H725" i="1"/>
  <c r="G725" i="1"/>
  <c r="F725" i="1"/>
  <c r="H729" i="1"/>
  <c r="G729" i="1"/>
  <c r="F729" i="1"/>
  <c r="H733" i="1"/>
  <c r="G733" i="1"/>
  <c r="F733" i="1"/>
  <c r="H737" i="1"/>
  <c r="G737" i="1"/>
  <c r="F737" i="1"/>
  <c r="H741" i="1"/>
  <c r="G741" i="1"/>
  <c r="F741" i="1"/>
  <c r="H745" i="1"/>
  <c r="G745" i="1"/>
  <c r="F745" i="1"/>
  <c r="H749" i="1"/>
  <c r="G749" i="1"/>
  <c r="F749" i="1"/>
  <c r="H753" i="1"/>
  <c r="G753" i="1"/>
  <c r="F753" i="1"/>
  <c r="H757" i="1"/>
  <c r="G757" i="1"/>
  <c r="F757" i="1"/>
  <c r="H761" i="1"/>
  <c r="G761" i="1"/>
  <c r="F761" i="1"/>
  <c r="H765" i="1"/>
  <c r="G765" i="1"/>
  <c r="F765" i="1"/>
  <c r="H769" i="1"/>
  <c r="G769" i="1"/>
  <c r="F769" i="1"/>
  <c r="H773" i="1"/>
  <c r="G773" i="1"/>
  <c r="F773" i="1"/>
  <c r="H777" i="1"/>
  <c r="G777" i="1"/>
  <c r="F777" i="1"/>
  <c r="H781" i="1"/>
  <c r="G781" i="1"/>
  <c r="F781" i="1"/>
  <c r="H785" i="1"/>
  <c r="G785" i="1"/>
  <c r="F785" i="1"/>
  <c r="H789" i="1"/>
  <c r="G789" i="1"/>
  <c r="F789" i="1"/>
  <c r="G793" i="1"/>
  <c r="F793" i="1"/>
  <c r="H793" i="1"/>
  <c r="G797" i="1"/>
  <c r="F797" i="1"/>
  <c r="H797" i="1"/>
  <c r="H801" i="1"/>
  <c r="G801" i="1"/>
  <c r="F801" i="1"/>
  <c r="H805" i="1"/>
  <c r="G805" i="1"/>
  <c r="F805" i="1"/>
  <c r="H809" i="1"/>
  <c r="G809" i="1"/>
  <c r="F809" i="1"/>
  <c r="H813" i="1"/>
  <c r="G813" i="1"/>
  <c r="F813" i="1"/>
  <c r="H817" i="1"/>
  <c r="G817" i="1"/>
  <c r="F817" i="1"/>
  <c r="H821" i="1"/>
  <c r="G821" i="1"/>
  <c r="F821" i="1"/>
  <c r="H825" i="1"/>
  <c r="G825" i="1"/>
  <c r="F825" i="1"/>
  <c r="H829" i="1"/>
  <c r="G829" i="1"/>
  <c r="F829" i="1"/>
  <c r="H833" i="1"/>
  <c r="G833" i="1"/>
  <c r="F833" i="1"/>
  <c r="H837" i="1"/>
  <c r="G837" i="1"/>
  <c r="F837" i="1"/>
  <c r="H841" i="1"/>
  <c r="G841" i="1"/>
  <c r="F841" i="1"/>
  <c r="H845" i="1"/>
  <c r="G845" i="1"/>
  <c r="F845" i="1"/>
  <c r="H849" i="1"/>
  <c r="G849" i="1"/>
  <c r="F849" i="1"/>
  <c r="H853" i="1"/>
  <c r="G853" i="1"/>
  <c r="F853" i="1"/>
  <c r="H857" i="1"/>
  <c r="G857" i="1"/>
  <c r="F857" i="1"/>
  <c r="H861" i="1"/>
  <c r="G861" i="1"/>
  <c r="F861" i="1"/>
  <c r="H865" i="1"/>
  <c r="G865" i="1"/>
  <c r="F865" i="1"/>
  <c r="H869" i="1"/>
  <c r="G869" i="1"/>
  <c r="F869" i="1"/>
  <c r="H873" i="1"/>
  <c r="G873" i="1"/>
  <c r="F873" i="1"/>
  <c r="H877" i="1"/>
  <c r="G877" i="1"/>
  <c r="F877" i="1"/>
  <c r="H881" i="1"/>
  <c r="G881" i="1"/>
  <c r="F881" i="1"/>
  <c r="H885" i="1"/>
  <c r="G885" i="1"/>
  <c r="F885" i="1"/>
  <c r="H889" i="1"/>
  <c r="G889" i="1"/>
  <c r="F889" i="1"/>
  <c r="H893" i="1"/>
  <c r="G893" i="1"/>
  <c r="F893" i="1"/>
  <c r="H897" i="1"/>
  <c r="G897" i="1"/>
  <c r="H1037" i="1"/>
  <c r="G1037" i="1"/>
  <c r="H1041" i="1"/>
  <c r="G1041" i="1"/>
  <c r="H1045" i="1"/>
  <c r="G1045" i="1"/>
  <c r="H1049" i="1"/>
  <c r="G1049" i="1"/>
  <c r="H1053" i="1"/>
  <c r="G1053" i="1"/>
  <c r="H1057" i="1"/>
  <c r="G1057" i="1"/>
  <c r="H1061" i="1"/>
  <c r="G1061" i="1"/>
  <c r="G76" i="1"/>
  <c r="G409" i="1"/>
  <c r="G66" i="1"/>
  <c r="G82" i="1"/>
  <c r="G195" i="1"/>
  <c r="H216" i="1"/>
  <c r="H241" i="1"/>
  <c r="G453" i="1"/>
  <c r="G898" i="1"/>
  <c r="H900" i="1"/>
  <c r="H908" i="1"/>
  <c r="H916" i="1"/>
  <c r="H924" i="1"/>
  <c r="H932" i="1"/>
  <c r="H940" i="1"/>
  <c r="H948" i="1"/>
  <c r="G952" i="1"/>
  <c r="F952" i="1"/>
  <c r="G956" i="1"/>
  <c r="F956" i="1"/>
  <c r="G960" i="1"/>
  <c r="F960" i="1"/>
  <c r="G964" i="1"/>
  <c r="F964" i="1"/>
  <c r="G968" i="1"/>
  <c r="F968" i="1"/>
  <c r="G972" i="1"/>
  <c r="F972" i="1"/>
  <c r="G976" i="1"/>
  <c r="F976" i="1"/>
  <c r="G980" i="1"/>
  <c r="F980" i="1"/>
  <c r="G984" i="1"/>
  <c r="F984" i="1"/>
  <c r="G988" i="1"/>
  <c r="F988" i="1"/>
  <c r="G992" i="1"/>
  <c r="F992" i="1"/>
  <c r="G996" i="1"/>
  <c r="F996" i="1"/>
  <c r="G1000" i="1"/>
  <c r="F1000" i="1"/>
  <c r="G1004" i="1"/>
  <c r="F1004" i="1"/>
  <c r="G1008" i="1"/>
  <c r="F1008" i="1"/>
  <c r="G1012" i="1"/>
  <c r="F1012" i="1"/>
  <c r="G1016" i="1"/>
  <c r="F1016" i="1"/>
  <c r="G1020" i="1"/>
  <c r="F1020" i="1"/>
  <c r="G1024" i="1"/>
  <c r="F1024" i="1"/>
  <c r="G1028" i="1"/>
  <c r="F1028" i="1"/>
  <c r="G1032" i="1"/>
  <c r="F1032" i="1"/>
  <c r="G1036" i="1"/>
  <c r="F1036" i="1"/>
  <c r="G1040" i="1"/>
  <c r="F1040" i="1"/>
  <c r="G1044" i="1"/>
  <c r="F1044" i="1"/>
  <c r="H901" i="1"/>
  <c r="F901" i="1"/>
  <c r="H909" i="1"/>
  <c r="F909" i="1"/>
  <c r="H917" i="1"/>
  <c r="F917" i="1"/>
  <c r="H925" i="1"/>
  <c r="F925" i="1"/>
  <c r="H933" i="1"/>
  <c r="F933" i="1"/>
  <c r="H941" i="1"/>
  <c r="F941" i="1"/>
  <c r="H949" i="1"/>
  <c r="F949" i="1"/>
  <c r="G901" i="1"/>
  <c r="F904" i="1"/>
  <c r="G909" i="1"/>
  <c r="F912" i="1"/>
  <c r="G917" i="1"/>
  <c r="F920" i="1"/>
  <c r="G925" i="1"/>
  <c r="F928" i="1"/>
  <c r="G933" i="1"/>
  <c r="F936" i="1"/>
  <c r="G941" i="1"/>
  <c r="F944" i="1"/>
  <c r="G949" i="1"/>
  <c r="H953" i="1"/>
  <c r="F953" i="1"/>
  <c r="H957" i="1"/>
  <c r="F957" i="1"/>
  <c r="H961" i="1"/>
  <c r="F961" i="1"/>
  <c r="H965" i="1"/>
  <c r="F965" i="1"/>
  <c r="H969" i="1"/>
  <c r="F969" i="1"/>
  <c r="H973" i="1"/>
  <c r="F973" i="1"/>
  <c r="H977" i="1"/>
  <c r="F977" i="1"/>
  <c r="H981" i="1"/>
  <c r="F981" i="1"/>
  <c r="H985" i="1"/>
  <c r="F985" i="1"/>
  <c r="H989" i="1"/>
  <c r="F989" i="1"/>
  <c r="H993" i="1"/>
  <c r="F993" i="1"/>
  <c r="H997" i="1"/>
  <c r="F997" i="1"/>
  <c r="H1001" i="1"/>
  <c r="F1001" i="1"/>
  <c r="H1005" i="1"/>
  <c r="F1005" i="1"/>
  <c r="H1009" i="1"/>
  <c r="F1009" i="1"/>
  <c r="H1013" i="1"/>
  <c r="F1013" i="1"/>
  <c r="H1017" i="1"/>
  <c r="F1017" i="1"/>
  <c r="H1021" i="1"/>
  <c r="F1021" i="1"/>
  <c r="H1025" i="1"/>
  <c r="F1025" i="1"/>
  <c r="H1029" i="1"/>
  <c r="F1029" i="1"/>
  <c r="H1033" i="1"/>
  <c r="F1033" i="1"/>
  <c r="F899" i="1"/>
  <c r="G904" i="1"/>
  <c r="H907" i="1"/>
  <c r="F907" i="1"/>
  <c r="G912" i="1"/>
  <c r="H915" i="1"/>
  <c r="F915" i="1"/>
  <c r="G920" i="1"/>
  <c r="H923" i="1"/>
  <c r="F923" i="1"/>
  <c r="G928" i="1"/>
  <c r="H931" i="1"/>
  <c r="F931" i="1"/>
  <c r="G936" i="1"/>
  <c r="H939" i="1"/>
  <c r="F939" i="1"/>
  <c r="G944" i="1"/>
  <c r="H947" i="1"/>
  <c r="F947" i="1"/>
  <c r="G953" i="1"/>
  <c r="G957" i="1"/>
  <c r="G961" i="1"/>
  <c r="G965" i="1"/>
  <c r="G969" i="1"/>
  <c r="G973" i="1"/>
  <c r="G977" i="1"/>
  <c r="G981" i="1"/>
  <c r="G985" i="1"/>
  <c r="G989" i="1"/>
  <c r="G993" i="1"/>
  <c r="G997" i="1"/>
  <c r="G1001" i="1"/>
  <c r="G1005" i="1"/>
  <c r="G1009" i="1"/>
  <c r="G1013" i="1"/>
  <c r="G1017" i="1"/>
  <c r="G1021" i="1"/>
  <c r="G1025" i="1"/>
  <c r="G1029" i="1"/>
  <c r="G1033" i="1"/>
  <c r="F897" i="1"/>
  <c r="G899" i="1"/>
  <c r="G907" i="1"/>
  <c r="F910" i="1"/>
  <c r="G915" i="1"/>
  <c r="F918" i="1"/>
  <c r="G923" i="1"/>
  <c r="F926" i="1"/>
  <c r="G931" i="1"/>
  <c r="F934" i="1"/>
  <c r="G939" i="1"/>
  <c r="F942" i="1"/>
  <c r="G947" i="1"/>
  <c r="G950" i="1"/>
  <c r="G954" i="1"/>
  <c r="F954" i="1"/>
  <c r="G958" i="1"/>
  <c r="F958" i="1"/>
  <c r="G962" i="1"/>
  <c r="F962" i="1"/>
  <c r="G966" i="1"/>
  <c r="F966" i="1"/>
  <c r="G970" i="1"/>
  <c r="F970" i="1"/>
  <c r="G974" i="1"/>
  <c r="F974" i="1"/>
  <c r="G978" i="1"/>
  <c r="F978" i="1"/>
  <c r="G982" i="1"/>
  <c r="F982" i="1"/>
  <c r="G986" i="1"/>
  <c r="F986" i="1"/>
  <c r="G990" i="1"/>
  <c r="F990" i="1"/>
  <c r="G994" i="1"/>
  <c r="F994" i="1"/>
  <c r="G998" i="1"/>
  <c r="F998" i="1"/>
  <c r="G1002" i="1"/>
  <c r="F1002" i="1"/>
  <c r="G1006" i="1"/>
  <c r="F1006" i="1"/>
  <c r="G1010" i="1"/>
  <c r="F1010" i="1"/>
  <c r="G1014" i="1"/>
  <c r="F1014" i="1"/>
  <c r="G1018" i="1"/>
  <c r="F1018" i="1"/>
  <c r="G1022" i="1"/>
  <c r="F1022" i="1"/>
  <c r="G1026" i="1"/>
  <c r="F1026" i="1"/>
  <c r="G1030" i="1"/>
  <c r="F1030" i="1"/>
  <c r="G1034" i="1"/>
  <c r="F1034" i="1"/>
  <c r="G1038" i="1"/>
  <c r="F1038" i="1"/>
  <c r="G1042" i="1"/>
  <c r="F1042" i="1"/>
  <c r="H905" i="1"/>
  <c r="F905" i="1"/>
  <c r="H913" i="1"/>
  <c r="F913" i="1"/>
  <c r="H921" i="1"/>
  <c r="F921" i="1"/>
  <c r="H929" i="1"/>
  <c r="F929" i="1"/>
  <c r="H937" i="1"/>
  <c r="F937" i="1"/>
  <c r="H945" i="1"/>
  <c r="F945" i="1"/>
  <c r="F900" i="1"/>
  <c r="G905" i="1"/>
  <c r="F908" i="1"/>
  <c r="G913" i="1"/>
  <c r="F916" i="1"/>
  <c r="G921" i="1"/>
  <c r="F924" i="1"/>
  <c r="G929" i="1"/>
  <c r="F932" i="1"/>
  <c r="G937" i="1"/>
  <c r="F940" i="1"/>
  <c r="G945" i="1"/>
  <c r="F948" i="1"/>
  <c r="H951" i="1"/>
  <c r="F951" i="1"/>
  <c r="H955" i="1"/>
  <c r="F955" i="1"/>
  <c r="H959" i="1"/>
  <c r="F959" i="1"/>
  <c r="H963" i="1"/>
  <c r="F963" i="1"/>
  <c r="H967" i="1"/>
  <c r="F967" i="1"/>
  <c r="H971" i="1"/>
  <c r="F971" i="1"/>
  <c r="H975" i="1"/>
  <c r="F975" i="1"/>
  <c r="H979" i="1"/>
  <c r="F979" i="1"/>
  <c r="H983" i="1"/>
  <c r="F983" i="1"/>
  <c r="H987" i="1"/>
  <c r="F987" i="1"/>
  <c r="H991" i="1"/>
  <c r="F991" i="1"/>
  <c r="H995" i="1"/>
  <c r="F995" i="1"/>
  <c r="H999" i="1"/>
  <c r="F999" i="1"/>
  <c r="H1003" i="1"/>
  <c r="F1003" i="1"/>
  <c r="H1007" i="1"/>
  <c r="F1007" i="1"/>
  <c r="H1011" i="1"/>
  <c r="F1011" i="1"/>
  <c r="H1015" i="1"/>
  <c r="F1015" i="1"/>
  <c r="H1019" i="1"/>
  <c r="F1019" i="1"/>
  <c r="H1023" i="1"/>
  <c r="F1023" i="1"/>
  <c r="H1027" i="1"/>
  <c r="F1027" i="1"/>
  <c r="H1031" i="1"/>
  <c r="F1031" i="1"/>
  <c r="H1035" i="1"/>
  <c r="F1035" i="1"/>
  <c r="H903" i="1"/>
  <c r="F903" i="1"/>
  <c r="H911" i="1"/>
  <c r="F911" i="1"/>
  <c r="H919" i="1"/>
  <c r="F919" i="1"/>
  <c r="H927" i="1"/>
  <c r="F927" i="1"/>
  <c r="H935" i="1"/>
  <c r="F935" i="1"/>
  <c r="H943" i="1"/>
  <c r="F943" i="1"/>
  <c r="G951" i="1"/>
  <c r="G955" i="1"/>
  <c r="G959" i="1"/>
  <c r="G963" i="1"/>
  <c r="G967" i="1"/>
  <c r="G971" i="1"/>
  <c r="G975" i="1"/>
  <c r="G979" i="1"/>
  <c r="G983" i="1"/>
  <c r="G987" i="1"/>
  <c r="G991" i="1"/>
  <c r="G995" i="1"/>
  <c r="G999" i="1"/>
  <c r="G1003" i="1"/>
  <c r="G1007" i="1"/>
  <c r="G1011" i="1"/>
  <c r="G1015" i="1"/>
  <c r="G1019" i="1"/>
  <c r="G1023" i="1"/>
  <c r="G1027" i="1"/>
  <c r="G1031" i="1"/>
  <c r="G1035" i="1"/>
  <c r="F1046" i="1"/>
  <c r="F1048" i="1"/>
  <c r="F1050" i="1"/>
  <c r="F1052" i="1"/>
  <c r="F1054" i="1"/>
  <c r="F1056" i="1"/>
  <c r="F1058" i="1"/>
  <c r="F1060" i="1"/>
  <c r="F1062" i="1"/>
  <c r="F1037" i="1"/>
  <c r="F1039" i="1"/>
  <c r="F1041" i="1"/>
  <c r="F1043" i="1"/>
  <c r="F1045" i="1"/>
  <c r="F1047" i="1"/>
  <c r="F1049" i="1"/>
  <c r="F1051" i="1"/>
  <c r="F1053" i="1"/>
  <c r="F1055" i="1"/>
  <c r="F1057" i="1"/>
  <c r="F1059" i="1"/>
  <c r="F1061" i="1"/>
  <c r="F1063" i="1"/>
  <c r="AJ147" i="26" l="1"/>
  <c r="M153" i="28" s="1"/>
  <c r="AJ159" i="26"/>
  <c r="M165" i="28" s="1"/>
  <c r="G188" i="1"/>
  <c r="N216" i="28"/>
  <c r="F192" i="28"/>
  <c r="AG139" i="26"/>
  <c r="I145" i="28" s="1"/>
  <c r="J149" i="28"/>
  <c r="AJ126" i="26"/>
  <c r="M132" i="28" s="1"/>
  <c r="J126" i="28"/>
  <c r="AG126" i="26"/>
  <c r="I132" i="28" s="1"/>
  <c r="N205" i="28"/>
  <c r="AJ252" i="26"/>
  <c r="M258" i="28" s="1"/>
  <c r="J192" i="28"/>
  <c r="J236" i="28"/>
  <c r="F224" i="28"/>
  <c r="N200" i="28"/>
  <c r="N210" i="28"/>
  <c r="F216" i="28"/>
  <c r="AG218" i="26"/>
  <c r="I224" i="28" s="1"/>
  <c r="F188" i="1"/>
  <c r="F278" i="28"/>
  <c r="AD280" i="26"/>
  <c r="E286" i="28" s="1"/>
  <c r="F265" i="28"/>
  <c r="F190" i="28"/>
  <c r="AG246" i="26"/>
  <c r="I252" i="28" s="1"/>
  <c r="J252" i="28"/>
  <c r="AG216" i="26"/>
  <c r="I222" i="28" s="1"/>
  <c r="J222" i="28"/>
  <c r="J198" i="28"/>
  <c r="N197" i="28"/>
  <c r="F182" i="1"/>
  <c r="G182" i="1"/>
  <c r="J294" i="28"/>
  <c r="J278" i="28"/>
  <c r="J197" i="28"/>
  <c r="F248" i="28"/>
  <c r="F186" i="1"/>
  <c r="G186" i="1"/>
  <c r="G187" i="1"/>
  <c r="AG259" i="26"/>
  <c r="I265" i="28" s="1"/>
  <c r="J265" i="28"/>
  <c r="AG278" i="26"/>
  <c r="I284" i="28" s="1"/>
  <c r="J284" i="28"/>
  <c r="AJ259" i="26"/>
  <c r="M265" i="28" s="1"/>
  <c r="N265" i="28"/>
  <c r="AG183" i="26"/>
  <c r="I189" i="28" s="1"/>
  <c r="J189" i="28"/>
  <c r="G9" i="28"/>
  <c r="F185" i="1"/>
  <c r="G185" i="1"/>
  <c r="O9" i="28"/>
  <c r="J9" i="28"/>
  <c r="AJ70" i="26"/>
  <c r="M76" i="28" s="1"/>
  <c r="N76" i="28"/>
  <c r="AD114" i="26"/>
  <c r="E120" i="28" s="1"/>
  <c r="F120" i="28"/>
  <c r="AJ40" i="26"/>
  <c r="M46" i="28" s="1"/>
  <c r="N46" i="28"/>
  <c r="AG106" i="26"/>
  <c r="I112" i="28" s="1"/>
  <c r="J112" i="28"/>
  <c r="F187" i="1"/>
  <c r="AD56" i="26"/>
  <c r="E62" i="28" s="1"/>
  <c r="F62" i="28"/>
  <c r="AD84" i="26"/>
  <c r="E90" i="28" s="1"/>
  <c r="F90" i="28"/>
  <c r="AG34" i="26"/>
  <c r="I40" i="28" s="1"/>
  <c r="J40" i="28"/>
  <c r="K9" i="28"/>
  <c r="AG88" i="26"/>
  <c r="I94" i="28" s="1"/>
  <c r="J94" i="28"/>
  <c r="F73" i="28"/>
  <c r="N79" i="28"/>
  <c r="N73" i="28"/>
  <c r="J71" i="28"/>
  <c r="F77" i="28"/>
  <c r="N105" i="28"/>
  <c r="N97" i="28"/>
  <c r="J59" i="28"/>
  <c r="N10" i="28"/>
  <c r="F99" i="28"/>
  <c r="F107" i="28"/>
  <c r="N123" i="28"/>
  <c r="F87" i="28"/>
  <c r="N93" i="28"/>
  <c r="BG2" i="26"/>
  <c r="BH2" i="26" s="1"/>
  <c r="BD2" i="26"/>
  <c r="AY2" i="26"/>
  <c r="AZ2" i="26" s="1"/>
  <c r="BE2" i="26"/>
  <c r="BF2" i="26" s="1"/>
  <c r="AW2" i="26"/>
  <c r="AX2" i="26" s="1"/>
  <c r="AU2" i="26"/>
  <c r="AV2" i="26" s="1"/>
  <c r="BI2" i="26"/>
  <c r="BJ2" i="26" s="1"/>
  <c r="AQ2" i="26"/>
  <c r="AR2" i="26" s="1"/>
  <c r="BA2" i="26"/>
  <c r="BB2" i="26" s="1"/>
  <c r="AS2" i="26"/>
  <c r="AT2" i="26" s="1"/>
  <c r="AO2" i="26"/>
  <c r="BK2" i="26"/>
  <c r="BL2" i="26" s="1"/>
  <c r="F10" i="28"/>
  <c r="J87" i="28"/>
  <c r="J121" i="28"/>
  <c r="N63" i="28"/>
  <c r="F123" i="28"/>
  <c r="J109" i="28"/>
  <c r="F109" i="28"/>
  <c r="F101" i="28"/>
  <c r="J77" i="28"/>
  <c r="J63" i="28"/>
  <c r="F119" i="28"/>
  <c r="N61" i="28"/>
  <c r="F67" i="28"/>
  <c r="N95" i="28"/>
  <c r="N111" i="28"/>
  <c r="F121" i="28"/>
  <c r="J99" i="28"/>
  <c r="F71" i="28"/>
  <c r="F113" i="28"/>
  <c r="F9" i="28"/>
  <c r="N125" i="28"/>
  <c r="N9" i="28"/>
  <c r="J103" i="28"/>
  <c r="J89" i="28"/>
  <c r="J65" i="28"/>
  <c r="F91" i="28"/>
  <c r="F125" i="28"/>
  <c r="N113" i="28"/>
  <c r="F81" i="28"/>
  <c r="N69" i="28"/>
  <c r="F115" i="28"/>
  <c r="J91" i="28"/>
  <c r="J101" i="28"/>
  <c r="N85" i="28"/>
  <c r="J115" i="28"/>
  <c r="J85" i="28"/>
  <c r="J69" i="28"/>
  <c r="N65" i="28"/>
  <c r="N75" i="28"/>
  <c r="J97" i="28"/>
  <c r="J14" i="28"/>
  <c r="F61" i="28"/>
  <c r="F103" i="28"/>
  <c r="N83" i="28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P2" i="26" l="1"/>
  <c r="AI2" i="26" s="1"/>
  <c r="AH2" i="26" l="1"/>
  <c r="K8" i="28"/>
  <c r="AL2" i="26"/>
  <c r="AF2" i="26"/>
  <c r="D10" i="1"/>
  <c r="B24" i="1"/>
  <c r="B30" i="1"/>
  <c r="B18" i="1"/>
  <c r="B12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AG2" i="26" l="1"/>
  <c r="I8" i="28" s="1"/>
  <c r="J8" i="28"/>
  <c r="AE2" i="26"/>
  <c r="G8" i="28"/>
  <c r="AK2" i="26"/>
  <c r="O8" i="28"/>
  <c r="H3" i="18"/>
  <c r="G4" i="1"/>
  <c r="G3" i="1"/>
  <c r="G4" i="3"/>
  <c r="G3" i="3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K124" i="1"/>
  <c r="K120" i="1"/>
  <c r="AJ2" i="26" l="1"/>
  <c r="M8" i="28" s="1"/>
  <c r="N8" i="28"/>
  <c r="AD2" i="26"/>
  <c r="E8" i="28" s="1"/>
  <c r="F8" i="28"/>
  <c r="K127" i="1"/>
  <c r="J128" i="1"/>
  <c r="J123" i="1"/>
  <c r="J127" i="1"/>
  <c r="J125" i="1"/>
  <c r="K125" i="1"/>
  <c r="J121" i="1"/>
  <c r="K121" i="1"/>
  <c r="J120" i="1"/>
  <c r="J124" i="1"/>
  <c r="K128" i="1" l="1"/>
  <c r="K123" i="1"/>
  <c r="J119" i="1"/>
  <c r="K119" i="1"/>
  <c r="K126" i="1"/>
  <c r="J126" i="1"/>
  <c r="J117" i="1"/>
  <c r="K117" i="1"/>
  <c r="K122" i="1"/>
  <c r="J122" i="1"/>
  <c r="J118" i="1"/>
  <c r="K118" i="1"/>
  <c r="E64" i="1" l="1"/>
  <c r="F64" i="1" s="1"/>
  <c r="J70" i="1"/>
  <c r="J90" i="1"/>
  <c r="J92" i="1"/>
  <c r="J94" i="1"/>
  <c r="J96" i="1"/>
  <c r="J106" i="1"/>
  <c r="J108" i="1"/>
  <c r="J116" i="1"/>
  <c r="J162" i="1"/>
  <c r="J166" i="1"/>
  <c r="J173" i="1"/>
  <c r="J176" i="1"/>
  <c r="J177" i="1"/>
  <c r="J186" i="1"/>
  <c r="J198" i="1"/>
  <c r="J200" i="1"/>
  <c r="J204" i="1"/>
  <c r="J223" i="1"/>
  <c r="J225" i="1"/>
  <c r="J226" i="1"/>
  <c r="J227" i="1"/>
  <c r="J229" i="1"/>
  <c r="J230" i="1"/>
  <c r="J231" i="1"/>
  <c r="J232" i="1"/>
  <c r="J233" i="1"/>
  <c r="J236" i="1"/>
  <c r="J237" i="1"/>
  <c r="J239" i="1"/>
  <c r="J241" i="1"/>
  <c r="J243" i="1"/>
  <c r="J245" i="1"/>
  <c r="J247" i="1"/>
  <c r="J249" i="1"/>
  <c r="J253" i="1"/>
  <c r="J255" i="1"/>
  <c r="J257" i="1"/>
  <c r="J258" i="1"/>
  <c r="J265" i="1"/>
  <c r="J269" i="1"/>
  <c r="J273" i="1"/>
  <c r="J274" i="1"/>
  <c r="J277" i="1"/>
  <c r="J281" i="1"/>
  <c r="J285" i="1"/>
  <c r="J289" i="1"/>
  <c r="J290" i="1"/>
  <c r="J293" i="1"/>
  <c r="J297" i="1"/>
  <c r="J301" i="1"/>
  <c r="J305" i="1"/>
  <c r="J306" i="1"/>
  <c r="J309" i="1"/>
  <c r="J313" i="1"/>
  <c r="J317" i="1"/>
  <c r="J321" i="1"/>
  <c r="J322" i="1"/>
  <c r="J325" i="1"/>
  <c r="J328" i="1"/>
  <c r="J330" i="1"/>
  <c r="J254" i="1" l="1"/>
  <c r="J182" i="1"/>
  <c r="J299" i="1"/>
  <c r="J172" i="1"/>
  <c r="J331" i="1"/>
  <c r="J228" i="1"/>
  <c r="J206" i="1"/>
  <c r="J202" i="1"/>
  <c r="J114" i="1"/>
  <c r="J332" i="1"/>
  <c r="J244" i="1"/>
  <c r="J178" i="1"/>
  <c r="J103" i="1"/>
  <c r="J72" i="1"/>
  <c r="J100" i="1"/>
  <c r="J220" i="1"/>
  <c r="J171" i="1"/>
  <c r="J168" i="1"/>
  <c r="J66" i="1"/>
  <c r="J82" i="1"/>
  <c r="J267" i="1"/>
  <c r="J256" i="1"/>
  <c r="J234" i="1"/>
  <c r="J205" i="1"/>
  <c r="J188" i="1"/>
  <c r="J170" i="1"/>
  <c r="J260" i="1"/>
  <c r="J222" i="1"/>
  <c r="J217" i="1"/>
  <c r="J214" i="1"/>
  <c r="J218" i="1"/>
  <c r="J192" i="1"/>
  <c r="J164" i="1"/>
  <c r="J158" i="1"/>
  <c r="J154" i="1"/>
  <c r="J150" i="1"/>
  <c r="J146" i="1"/>
  <c r="J98" i="1"/>
  <c r="J86" i="1"/>
  <c r="J76" i="1"/>
  <c r="J71" i="1"/>
  <c r="J67" i="1"/>
  <c r="J238" i="1"/>
  <c r="J221" i="1"/>
  <c r="J208" i="1"/>
  <c r="J181" i="1"/>
  <c r="J167" i="1"/>
  <c r="J102" i="1"/>
  <c r="J250" i="1"/>
  <c r="J224" i="1"/>
  <c r="J194" i="1"/>
  <c r="J184" i="1"/>
  <c r="J180" i="1"/>
  <c r="J163" i="1"/>
  <c r="J160" i="1"/>
  <c r="J107" i="1"/>
  <c r="J104" i="1"/>
  <c r="J88" i="1"/>
  <c r="J79" i="1"/>
  <c r="J246" i="1"/>
  <c r="J333" i="1"/>
  <c r="J315" i="1"/>
  <c r="J240" i="1"/>
  <c r="J212" i="1"/>
  <c r="J156" i="1"/>
  <c r="J152" i="1"/>
  <c r="J148" i="1"/>
  <c r="J91" i="1"/>
  <c r="J84" i="1"/>
  <c r="J159" i="1"/>
  <c r="J155" i="1"/>
  <c r="J151" i="1"/>
  <c r="J147" i="1"/>
  <c r="J87" i="1"/>
  <c r="J74" i="1"/>
  <c r="J283" i="1"/>
  <c r="J307" i="1"/>
  <c r="J275" i="1"/>
  <c r="J197" i="1"/>
  <c r="J175" i="1"/>
  <c r="J111" i="1"/>
  <c r="J68" i="1"/>
  <c r="J248" i="1"/>
  <c r="J242" i="1"/>
  <c r="J216" i="1"/>
  <c r="J210" i="1"/>
  <c r="J196" i="1"/>
  <c r="J190" i="1"/>
  <c r="J185" i="1"/>
  <c r="J174" i="1"/>
  <c r="J115" i="1"/>
  <c r="J112" i="1"/>
  <c r="J110" i="1"/>
  <c r="J83" i="1"/>
  <c r="J80" i="1"/>
  <c r="J78" i="1"/>
  <c r="J327" i="1"/>
  <c r="J329" i="1"/>
  <c r="J323" i="1"/>
  <c r="J291" i="1"/>
  <c r="J213" i="1"/>
  <c r="J193" i="1"/>
  <c r="J95" i="1"/>
  <c r="J201" i="1"/>
  <c r="J75" i="1"/>
  <c r="K244" i="1"/>
  <c r="J209" i="1"/>
  <c r="J189" i="1"/>
  <c r="J99" i="1"/>
  <c r="J296" i="1"/>
  <c r="J324" i="1"/>
  <c r="J308" i="1"/>
  <c r="J292" i="1"/>
  <c r="J276" i="1"/>
  <c r="J318" i="1"/>
  <c r="J311" i="1"/>
  <c r="J302" i="1"/>
  <c r="J295" i="1"/>
  <c r="J286" i="1"/>
  <c r="J279" i="1"/>
  <c r="J270" i="1"/>
  <c r="J263" i="1"/>
  <c r="J259" i="1"/>
  <c r="J320" i="1"/>
  <c r="J304" i="1"/>
  <c r="J288" i="1"/>
  <c r="J272" i="1"/>
  <c r="J314" i="1"/>
  <c r="J298" i="1"/>
  <c r="J282" i="1"/>
  <c r="J266" i="1"/>
  <c r="J261" i="1"/>
  <c r="J215" i="1"/>
  <c r="J316" i="1"/>
  <c r="J300" i="1"/>
  <c r="J284" i="1"/>
  <c r="J268" i="1"/>
  <c r="J326" i="1"/>
  <c r="J319" i="1"/>
  <c r="J310" i="1"/>
  <c r="J303" i="1"/>
  <c r="J294" i="1"/>
  <c r="J287" i="1"/>
  <c r="J278" i="1"/>
  <c r="J271" i="1"/>
  <c r="J262" i="1"/>
  <c r="J312" i="1"/>
  <c r="J280" i="1"/>
  <c r="J203" i="1"/>
  <c r="J195" i="1"/>
  <c r="J251" i="1"/>
  <c r="J235" i="1"/>
  <c r="J219" i="1"/>
  <c r="J211" i="1"/>
  <c r="J161" i="1"/>
  <c r="J165" i="1"/>
  <c r="J169" i="1"/>
  <c r="J113" i="1"/>
  <c r="J207" i="1"/>
  <c r="J199" i="1"/>
  <c r="J191" i="1"/>
  <c r="J183" i="1"/>
  <c r="J145" i="1"/>
  <c r="J149" i="1"/>
  <c r="J153" i="1"/>
  <c r="J187" i="1"/>
  <c r="J179" i="1"/>
  <c r="J157" i="1"/>
  <c r="J109" i="1"/>
  <c r="H64" i="1"/>
  <c r="J64" i="1" s="1"/>
  <c r="G64" i="1"/>
  <c r="J105" i="1"/>
  <c r="J101" i="1"/>
  <c r="J97" i="1"/>
  <c r="J93" i="1"/>
  <c r="J89" i="1"/>
  <c r="J85" i="1"/>
  <c r="J81" i="1"/>
  <c r="J77" i="1"/>
  <c r="J73" i="1"/>
  <c r="J69" i="1"/>
  <c r="J65" i="1"/>
  <c r="K301" i="1"/>
  <c r="K325" i="1"/>
  <c r="K329" i="1"/>
  <c r="K289" i="1"/>
  <c r="K245" i="1"/>
  <c r="K281" i="1"/>
  <c r="K253" i="1"/>
  <c r="K291" i="1"/>
  <c r="K297" i="1"/>
  <c r="K267" i="1"/>
  <c r="K283" i="1"/>
  <c r="K295" i="1"/>
  <c r="K249" i="1"/>
  <c r="K284" i="1"/>
  <c r="K312" i="1"/>
  <c r="K318" i="1"/>
  <c r="K331" i="1"/>
  <c r="K263" i="1"/>
  <c r="K265" i="1"/>
  <c r="K292" i="1"/>
  <c r="K332" i="1"/>
  <c r="K328" i="1"/>
  <c r="K304" i="1"/>
  <c r="K288" i="1"/>
  <c r="K308" i="1"/>
  <c r="K320" i="1"/>
  <c r="K273" i="1"/>
  <c r="K285" i="1"/>
  <c r="K293" i="1"/>
  <c r="K302" i="1"/>
  <c r="K269" i="1"/>
  <c r="K324" i="1"/>
  <c r="CG5" i="9"/>
  <c r="CG6" i="9"/>
  <c r="CG7" i="9"/>
  <c r="CG8" i="9"/>
  <c r="CG9" i="9"/>
  <c r="CG10" i="9"/>
  <c r="CG11" i="9"/>
  <c r="CG12" i="9"/>
  <c r="CG13" i="9"/>
  <c r="CG14" i="9"/>
  <c r="CG15" i="9"/>
  <c r="CG16" i="9"/>
  <c r="CG17" i="9"/>
  <c r="CG18" i="9"/>
  <c r="CG19" i="9"/>
  <c r="CG20" i="9"/>
  <c r="CG21" i="9"/>
  <c r="CG22" i="9"/>
  <c r="CG23" i="9"/>
  <c r="CG24" i="9"/>
  <c r="CG25" i="9"/>
  <c r="CG26" i="9"/>
  <c r="CG27" i="9"/>
  <c r="CG28" i="9"/>
  <c r="CG29" i="9"/>
  <c r="CG30" i="9"/>
  <c r="CG31" i="9"/>
  <c r="CG32" i="9"/>
  <c r="CG33" i="9"/>
  <c r="CG34" i="9"/>
  <c r="CG35" i="9"/>
  <c r="CG36" i="9"/>
  <c r="CG37" i="9"/>
  <c r="CG38" i="9"/>
  <c r="CG39" i="9"/>
  <c r="CG40" i="9"/>
  <c r="CG41" i="9"/>
  <c r="CG42" i="9"/>
  <c r="CG43" i="9"/>
  <c r="CG44" i="9"/>
  <c r="CG45" i="9"/>
  <c r="CG46" i="9"/>
  <c r="CG47" i="9"/>
  <c r="CG48" i="9"/>
  <c r="CG49" i="9"/>
  <c r="CG50" i="9"/>
  <c r="K240" i="1"/>
  <c r="K238" i="1"/>
  <c r="K232" i="1"/>
  <c r="K230" i="1"/>
  <c r="K228" i="1"/>
  <c r="K224" i="1"/>
  <c r="K222" i="1"/>
  <c r="K220" i="1"/>
  <c r="K218" i="1"/>
  <c r="K216" i="1"/>
  <c r="K214" i="1"/>
  <c r="K208" i="1"/>
  <c r="K206" i="1"/>
  <c r="K202" i="1"/>
  <c r="K200" i="1"/>
  <c r="K198" i="1"/>
  <c r="K190" i="1"/>
  <c r="K186" i="1"/>
  <c r="K184" i="1"/>
  <c r="K182" i="1"/>
  <c r="K180" i="1"/>
  <c r="K176" i="1"/>
  <c r="K175" i="1"/>
  <c r="K174" i="1"/>
  <c r="K172" i="1"/>
  <c r="K162" i="1"/>
  <c r="K160" i="1"/>
  <c r="K156" i="1"/>
  <c r="K152" i="1"/>
  <c r="K94" i="1"/>
  <c r="K87" i="1"/>
  <c r="K236" i="1"/>
  <c r="K226" i="1"/>
  <c r="K212" i="1"/>
  <c r="K204" i="1"/>
  <c r="K196" i="1"/>
  <c r="K188" i="1"/>
  <c r="K154" i="1"/>
  <c r="K310" i="1" l="1"/>
  <c r="K294" i="1"/>
  <c r="K316" i="1"/>
  <c r="K300" i="1"/>
  <c r="K261" i="1"/>
  <c r="J252" i="1"/>
  <c r="K252" i="1"/>
  <c r="K183" i="1"/>
  <c r="K326" i="1"/>
  <c r="K280" i="1"/>
  <c r="K319" i="1"/>
  <c r="K333" i="1"/>
  <c r="K167" i="1"/>
  <c r="K242" i="1"/>
  <c r="K234" i="1"/>
  <c r="K296" i="1"/>
  <c r="K192" i="1"/>
  <c r="J264" i="1"/>
  <c r="K264" i="1"/>
  <c r="K277" i="1"/>
  <c r="K305" i="1"/>
  <c r="K309" i="1"/>
  <c r="K313" i="1"/>
  <c r="K272" i="1"/>
  <c r="K321" i="1"/>
  <c r="K95" i="1"/>
  <c r="K106" i="1"/>
  <c r="K110" i="1"/>
  <c r="K164" i="1"/>
  <c r="K150" i="1"/>
  <c r="K170" i="1"/>
  <c r="K194" i="1"/>
  <c r="K210" i="1"/>
  <c r="K257" i="1"/>
  <c r="K158" i="1"/>
  <c r="K191" i="1"/>
  <c r="K108" i="1"/>
  <c r="K92" i="1"/>
  <c r="K271" i="1"/>
  <c r="K323" i="1"/>
  <c r="K317" i="1"/>
  <c r="K255" i="1"/>
  <c r="K116" i="1"/>
  <c r="K159" i="1"/>
  <c r="K247" i="1"/>
  <c r="K69" i="1"/>
  <c r="K100" i="1"/>
  <c r="K287" i="1"/>
  <c r="K327" i="1"/>
  <c r="K275" i="1"/>
  <c r="K78" i="1"/>
  <c r="K81" i="1"/>
  <c r="K259" i="1"/>
  <c r="K303" i="1"/>
  <c r="K311" i="1"/>
  <c r="K84" i="1"/>
  <c r="K307" i="1"/>
  <c r="K299" i="1"/>
  <c r="K279" i="1"/>
  <c r="K315" i="1"/>
  <c r="K330" i="1"/>
  <c r="K276" i="1"/>
  <c r="K258" i="1"/>
  <c r="K274" i="1"/>
  <c r="K322" i="1"/>
  <c r="K298" i="1"/>
  <c r="K314" i="1"/>
  <c r="K290" i="1"/>
  <c r="K268" i="1"/>
  <c r="K270" i="1"/>
  <c r="K306" i="1"/>
  <c r="K251" i="1"/>
  <c r="K256" i="1"/>
  <c r="K282" i="1"/>
  <c r="K250" i="1"/>
  <c r="K248" i="1"/>
  <c r="K266" i="1"/>
  <c r="K262" i="1"/>
  <c r="K254" i="1"/>
  <c r="K286" i="1"/>
  <c r="K278" i="1"/>
  <c r="K260" i="1"/>
  <c r="K246" i="1"/>
  <c r="K168" i="1"/>
  <c r="K166" i="1"/>
  <c r="K178" i="1"/>
  <c r="K71" i="1"/>
  <c r="K98" i="1"/>
  <c r="K114" i="1"/>
  <c r="K102" i="1"/>
  <c r="K145" i="1"/>
  <c r="K67" i="1"/>
  <c r="K73" i="1"/>
  <c r="K163" i="1"/>
  <c r="K79" i="1"/>
  <c r="K195" i="1"/>
  <c r="K211" i="1"/>
  <c r="K219" i="1"/>
  <c r="K171" i="1"/>
  <c r="K179" i="1"/>
  <c r="K187" i="1"/>
  <c r="K239" i="1" l="1"/>
  <c r="K243" i="1"/>
  <c r="K185" i="1"/>
  <c r="K65" i="1"/>
  <c r="K153" i="1"/>
  <c r="K169" i="1"/>
  <c r="K177" i="1"/>
  <c r="K161" i="1"/>
  <c r="K193" i="1"/>
  <c r="K165" i="1"/>
  <c r="K189" i="1"/>
  <c r="K149" i="1"/>
  <c r="K173" i="1"/>
  <c r="K157" i="1"/>
  <c r="K181" i="1"/>
  <c r="K235" i="1"/>
  <c r="K113" i="1"/>
  <c r="K89" i="1"/>
  <c r="K97" i="1"/>
  <c r="K105" i="1"/>
  <c r="K231" i="1"/>
  <c r="K207" i="1"/>
  <c r="K217" i="1"/>
  <c r="K93" i="1"/>
  <c r="K213" i="1"/>
  <c r="K109" i="1"/>
  <c r="K99" i="1"/>
  <c r="K148" i="1"/>
  <c r="K155" i="1"/>
  <c r="K115" i="1"/>
  <c r="K203" i="1"/>
  <c r="K199" i="1"/>
  <c r="K241" i="1"/>
  <c r="K209" i="1"/>
  <c r="K101" i="1"/>
  <c r="K77" i="1"/>
  <c r="K103" i="1"/>
  <c r="K227" i="1"/>
  <c r="K237" i="1"/>
  <c r="K205" i="1"/>
  <c r="K88" i="1"/>
  <c r="K83" i="1"/>
  <c r="K111" i="1"/>
  <c r="K223" i="1"/>
  <c r="K233" i="1"/>
  <c r="K201" i="1"/>
  <c r="K85" i="1"/>
  <c r="K112" i="1"/>
  <c r="K151" i="1"/>
  <c r="K229" i="1"/>
  <c r="K197" i="1"/>
  <c r="K215" i="1"/>
  <c r="K225" i="1"/>
  <c r="K91" i="1"/>
  <c r="K104" i="1"/>
  <c r="K75" i="1"/>
  <c r="K74" i="1"/>
  <c r="K147" i="1"/>
  <c r="K221" i="1"/>
  <c r="K107" i="1"/>
  <c r="K96" i="1"/>
  <c r="K90" i="1"/>
  <c r="K86" i="1"/>
  <c r="K64" i="1"/>
  <c r="K82" i="1"/>
  <c r="K80" i="1"/>
  <c r="K68" i="1"/>
  <c r="K76" i="1"/>
  <c r="K66" i="1"/>
  <c r="K70" i="1"/>
  <c r="K146" i="1"/>
  <c r="K72" i="1"/>
  <c r="CG51" i="9" l="1"/>
  <c r="CG4" i="9"/>
  <c r="CE1" i="9" l="1"/>
  <c r="B2" i="5"/>
  <c r="DP51" i="9" l="1"/>
  <c r="CS38" i="9" s="1"/>
  <c r="DJ38" i="9" s="1"/>
  <c r="DP50" i="9"/>
  <c r="DP49" i="9"/>
  <c r="DP48" i="9"/>
  <c r="DP47" i="9"/>
  <c r="DP46" i="9"/>
  <c r="DP45" i="9"/>
  <c r="DP44" i="9"/>
  <c r="DP43" i="9"/>
  <c r="DP42" i="9"/>
  <c r="DP41" i="9"/>
  <c r="DP40" i="9"/>
  <c r="DP39" i="9"/>
  <c r="DP38" i="9"/>
  <c r="DP37" i="9"/>
  <c r="DP36" i="9"/>
  <c r="DP35" i="9"/>
  <c r="CS28" i="9" s="1"/>
  <c r="DJ28" i="9" s="1"/>
  <c r="DP34" i="9"/>
  <c r="CR32" i="9" s="1"/>
  <c r="DI32" i="9" s="1"/>
  <c r="DP33" i="9"/>
  <c r="DP32" i="9"/>
  <c r="DP31" i="9"/>
  <c r="DP30" i="9"/>
  <c r="DP29" i="9"/>
  <c r="DP28" i="9"/>
  <c r="DP27" i="9"/>
  <c r="DP26" i="9"/>
  <c r="DP25" i="9"/>
  <c r="CS21" i="9" s="1"/>
  <c r="DJ21" i="9" s="1"/>
  <c r="DP24" i="9"/>
  <c r="DP23" i="9"/>
  <c r="DP22" i="9"/>
  <c r="DP21" i="9"/>
  <c r="DP20" i="9"/>
  <c r="DP19" i="9"/>
  <c r="DP18" i="9"/>
  <c r="DP17" i="9"/>
  <c r="DP16" i="9"/>
  <c r="DP15" i="9"/>
  <c r="DP14" i="9"/>
  <c r="CS39" i="9" s="1"/>
  <c r="DJ39" i="9" s="1"/>
  <c r="DP13" i="9"/>
  <c r="CR38" i="9" s="1"/>
  <c r="DI38" i="9" s="1"/>
  <c r="DP12" i="9"/>
  <c r="DP11" i="9"/>
  <c r="DP10" i="9"/>
  <c r="DP9" i="9"/>
  <c r="DP8" i="9"/>
  <c r="DP7" i="9"/>
  <c r="DP6" i="9"/>
  <c r="DP5" i="9"/>
  <c r="DP4" i="9"/>
  <c r="CR18" i="9" s="1"/>
  <c r="DI18" i="9" s="1"/>
  <c r="CS32" i="9" l="1"/>
  <c r="DJ32" i="9" s="1"/>
  <c r="CR31" i="9"/>
  <c r="DI31" i="9" s="1"/>
  <c r="CS45" i="9"/>
  <c r="DJ45" i="9" s="1"/>
  <c r="CR41" i="9"/>
  <c r="DI41" i="9" s="1"/>
  <c r="CR36" i="9"/>
  <c r="DI36" i="9" s="1"/>
  <c r="CS35" i="9"/>
  <c r="DJ35" i="9" s="1"/>
  <c r="CS46" i="9"/>
  <c r="DJ46" i="9" s="1"/>
  <c r="CR50" i="9"/>
  <c r="DI50" i="9" s="1"/>
  <c r="CS49" i="9"/>
  <c r="DJ49" i="9" s="1"/>
  <c r="CR46" i="9"/>
  <c r="DI46" i="9" s="1"/>
  <c r="CS33" i="9"/>
  <c r="DJ33" i="9" s="1"/>
  <c r="CR29" i="9"/>
  <c r="DI29" i="9" s="1"/>
  <c r="CR30" i="9"/>
  <c r="DI30" i="9" s="1"/>
  <c r="CS29" i="9"/>
  <c r="DJ29" i="9" s="1"/>
  <c r="CS41" i="9"/>
  <c r="DJ41" i="9" s="1"/>
  <c r="CR42" i="9"/>
  <c r="DI42" i="9" s="1"/>
  <c r="CS51" i="9"/>
  <c r="DJ51" i="9" s="1"/>
  <c r="CR47" i="9"/>
  <c r="DI47" i="9" s="1"/>
  <c r="CS36" i="9"/>
  <c r="DJ36" i="9" s="1"/>
  <c r="CR39" i="9"/>
  <c r="DI39" i="9" s="1"/>
  <c r="CR45" i="9"/>
  <c r="DI45" i="9" s="1"/>
  <c r="CS42" i="9"/>
  <c r="DJ42" i="9" s="1"/>
  <c r="CR51" i="9"/>
  <c r="DI51" i="9" s="1"/>
  <c r="CS48" i="9"/>
  <c r="DJ48" i="9" s="1"/>
  <c r="CR40" i="9"/>
  <c r="DI40" i="9" s="1"/>
  <c r="CS43" i="9"/>
  <c r="DJ43" i="9" s="1"/>
  <c r="CS24" i="9"/>
  <c r="DJ24" i="9" s="1"/>
  <c r="CR27" i="9"/>
  <c r="DI27" i="9" s="1"/>
  <c r="CS37" i="9"/>
  <c r="DJ37" i="9" s="1"/>
  <c r="CR34" i="9"/>
  <c r="DI34" i="9" s="1"/>
  <c r="CR33" i="9"/>
  <c r="DI33" i="9" s="1"/>
  <c r="CS30" i="9"/>
  <c r="DJ30" i="9" s="1"/>
  <c r="CR43" i="9"/>
  <c r="DI43" i="9" s="1"/>
  <c r="CS44" i="9"/>
  <c r="DJ44" i="9" s="1"/>
  <c r="CR44" i="9"/>
  <c r="DI44" i="9" s="1"/>
  <c r="CS40" i="9"/>
  <c r="DJ40" i="9" s="1"/>
  <c r="CR49" i="9"/>
  <c r="DI49" i="9" s="1"/>
  <c r="CS50" i="9"/>
  <c r="DJ50" i="9" s="1"/>
  <c r="CS47" i="9"/>
  <c r="DJ47" i="9" s="1"/>
  <c r="CR48" i="9"/>
  <c r="DI48" i="9" s="1"/>
  <c r="CS26" i="9"/>
  <c r="DJ26" i="9" s="1"/>
  <c r="CR25" i="9"/>
  <c r="DI25" i="9" s="1"/>
  <c r="CR6" i="9"/>
  <c r="DI6" i="9" s="1"/>
  <c r="CS5" i="9"/>
  <c r="DJ5" i="9" s="1"/>
  <c r="CS9" i="9"/>
  <c r="DJ9" i="9" s="1"/>
  <c r="CR5" i="9"/>
  <c r="DI5" i="9" s="1"/>
  <c r="CS15" i="9"/>
  <c r="DJ15" i="9" s="1"/>
  <c r="CR11" i="9"/>
  <c r="DI11" i="9" s="1"/>
  <c r="CR37" i="9"/>
  <c r="DI37" i="9" s="1"/>
  <c r="CS17" i="9"/>
  <c r="DJ17" i="9" s="1"/>
  <c r="CS34" i="9"/>
  <c r="DJ34" i="9" s="1"/>
  <c r="CR17" i="9"/>
  <c r="DI17" i="9" s="1"/>
  <c r="CR12" i="9"/>
  <c r="DI12" i="9" s="1"/>
  <c r="CS11" i="9"/>
  <c r="DJ11" i="9" s="1"/>
  <c r="CR4" i="9"/>
  <c r="DI4" i="9" s="1"/>
  <c r="CS7" i="9"/>
  <c r="DJ7" i="9" s="1"/>
  <c r="CS25" i="9"/>
  <c r="DJ25" i="9" s="1"/>
  <c r="CR22" i="9"/>
  <c r="DI22" i="9" s="1"/>
  <c r="CS6" i="9"/>
  <c r="DJ6" i="9" s="1"/>
  <c r="CR9" i="9"/>
  <c r="DI9" i="9" s="1"/>
  <c r="CS20" i="9"/>
  <c r="DJ20" i="9" s="1"/>
  <c r="CR19" i="9"/>
  <c r="DI19" i="9" s="1"/>
  <c r="CR14" i="9"/>
  <c r="DI14" i="9" s="1"/>
  <c r="CS10" i="9"/>
  <c r="DJ10" i="9" s="1"/>
  <c r="CR10" i="9"/>
  <c r="DI10" i="9" s="1"/>
  <c r="CS13" i="9"/>
  <c r="DJ13" i="9" s="1"/>
  <c r="CS27" i="9"/>
  <c r="DJ27" i="9" s="1"/>
  <c r="CR23" i="9"/>
  <c r="DI23" i="9" s="1"/>
  <c r="CR20" i="9"/>
  <c r="DI20" i="9" s="1"/>
  <c r="CS16" i="9"/>
  <c r="DJ16" i="9" s="1"/>
  <c r="CS8" i="9"/>
  <c r="DJ8" i="9" s="1"/>
  <c r="CR7" i="9"/>
  <c r="DI7" i="9" s="1"/>
  <c r="CI38" i="9"/>
  <c r="CZ38" i="9" s="1"/>
  <c r="CS14" i="9"/>
  <c r="DJ14" i="9" s="1"/>
  <c r="CR13" i="9"/>
  <c r="DI13" i="9" s="1"/>
  <c r="CS31" i="9"/>
  <c r="DJ31" i="9" s="1"/>
  <c r="CR28" i="9"/>
  <c r="DI28" i="9" s="1"/>
  <c r="CS23" i="9"/>
  <c r="DJ23" i="9" s="1"/>
  <c r="CR24" i="9"/>
  <c r="DI24" i="9" s="1"/>
  <c r="CR21" i="9"/>
  <c r="DI21" i="9" s="1"/>
  <c r="CS18" i="9"/>
  <c r="DJ18" i="9" s="1"/>
  <c r="CS19" i="9"/>
  <c r="DJ19" i="9" s="1"/>
  <c r="CR16" i="9"/>
  <c r="DI16" i="9" s="1"/>
  <c r="CS4" i="9"/>
  <c r="DJ4" i="9" s="1"/>
  <c r="CR8" i="9"/>
  <c r="DI8" i="9" s="1"/>
  <c r="CR26" i="9"/>
  <c r="DI26" i="9" s="1"/>
  <c r="CS22" i="9"/>
  <c r="DJ22" i="9" s="1"/>
  <c r="CR15" i="9"/>
  <c r="DI15" i="9" s="1"/>
  <c r="CS12" i="9"/>
  <c r="DJ12" i="9" s="1"/>
  <c r="CJ23" i="9"/>
  <c r="DA23" i="9" s="1"/>
  <c r="CI27" i="9"/>
  <c r="CZ27" i="9" s="1"/>
  <c r="CJ40" i="9"/>
  <c r="DA40" i="9" s="1"/>
  <c r="CI43" i="9"/>
  <c r="CZ43" i="9" s="1"/>
  <c r="CJ25" i="9"/>
  <c r="DA25" i="9" s="1"/>
  <c r="CI26" i="9"/>
  <c r="CZ26" i="9" s="1"/>
  <c r="CJ49" i="9"/>
  <c r="DA49" i="9" s="1"/>
  <c r="CI50" i="9"/>
  <c r="CZ50" i="9" s="1"/>
  <c r="CJ17" i="9"/>
  <c r="DA17" i="9" s="1"/>
  <c r="CI21" i="9"/>
  <c r="CZ21" i="9" s="1"/>
  <c r="CJ34" i="9"/>
  <c r="DA34" i="9" s="1"/>
  <c r="CI37" i="9"/>
  <c r="CZ37" i="9" s="1"/>
  <c r="CJ19" i="9"/>
  <c r="DA19" i="9" s="1"/>
  <c r="CI20" i="9"/>
  <c r="CZ20" i="9" s="1"/>
  <c r="CJ39" i="9"/>
  <c r="DA39" i="9" s="1"/>
  <c r="CI36" i="9"/>
  <c r="CZ36" i="9" s="1"/>
  <c r="CJ11" i="9"/>
  <c r="DA11" i="9" s="1"/>
  <c r="CI15" i="9"/>
  <c r="CZ15" i="9" s="1"/>
  <c r="CJ48" i="9"/>
  <c r="DA48" i="9" s="1"/>
  <c r="CI47" i="9"/>
  <c r="CZ47" i="9" s="1"/>
  <c r="CJ26" i="9"/>
  <c r="DA26" i="9" s="1"/>
  <c r="CI22" i="9"/>
  <c r="CZ22" i="9" s="1"/>
  <c r="CJ33" i="9"/>
  <c r="DA33" i="9" s="1"/>
  <c r="CI30" i="9"/>
  <c r="CZ30" i="9" s="1"/>
  <c r="CJ50" i="9"/>
  <c r="DA50" i="9" s="1"/>
  <c r="CI46" i="9"/>
  <c r="CZ46" i="9" s="1"/>
  <c r="CJ16" i="9"/>
  <c r="DA16" i="9" s="1"/>
  <c r="CI19" i="9"/>
  <c r="CZ19" i="9" s="1"/>
  <c r="CJ47" i="9"/>
  <c r="DA47" i="9" s="1"/>
  <c r="CI51" i="9"/>
  <c r="CZ51" i="9" s="1"/>
  <c r="CJ21" i="9"/>
  <c r="DA21" i="9" s="1"/>
  <c r="CI18" i="9"/>
  <c r="CZ18" i="9" s="1"/>
  <c r="CJ38" i="9"/>
  <c r="DA38" i="9" s="1"/>
  <c r="CI34" i="9"/>
  <c r="CZ34" i="9" s="1"/>
  <c r="CJ10" i="9"/>
  <c r="DA10" i="9" s="1"/>
  <c r="CI13" i="9"/>
  <c r="CZ13" i="9" s="1"/>
  <c r="CJ41" i="9"/>
  <c r="DA41" i="9" s="1"/>
  <c r="CI45" i="9"/>
  <c r="CZ45" i="9" s="1"/>
  <c r="CJ15" i="9"/>
  <c r="DA15" i="9" s="1"/>
  <c r="CI12" i="9"/>
  <c r="CZ12" i="9" s="1"/>
  <c r="CJ43" i="9"/>
  <c r="DA43" i="9" s="1"/>
  <c r="CI44" i="9"/>
  <c r="CZ44" i="9" s="1"/>
  <c r="CJ24" i="9"/>
  <c r="DA24" i="9" s="1"/>
  <c r="CI23" i="9"/>
  <c r="CZ23" i="9" s="1"/>
  <c r="CJ35" i="9"/>
  <c r="DA35" i="9" s="1"/>
  <c r="CI39" i="9"/>
  <c r="CZ39" i="9" s="1"/>
  <c r="CJ13" i="9"/>
  <c r="DA13" i="9" s="1"/>
  <c r="CI14" i="9"/>
  <c r="CZ14" i="9" s="1"/>
  <c r="CJ5" i="9"/>
  <c r="DA5" i="9" s="1"/>
  <c r="CI9" i="9"/>
  <c r="CZ9" i="9" s="1"/>
  <c r="CJ18" i="9"/>
  <c r="DA18" i="9" s="1"/>
  <c r="CI17" i="9"/>
  <c r="CZ17" i="9" s="1"/>
  <c r="CJ22" i="9"/>
  <c r="DA22" i="9" s="1"/>
  <c r="CI25" i="9"/>
  <c r="CZ25" i="9" s="1"/>
  <c r="CJ29" i="9"/>
  <c r="DA29" i="9" s="1"/>
  <c r="CI33" i="9"/>
  <c r="CZ33" i="9" s="1"/>
  <c r="CJ42" i="9"/>
  <c r="DA42" i="9" s="1"/>
  <c r="CI41" i="9"/>
  <c r="CZ41" i="9" s="1"/>
  <c r="CJ46" i="9"/>
  <c r="DA46" i="9" s="1"/>
  <c r="CI49" i="9"/>
  <c r="CZ49" i="9" s="1"/>
  <c r="CJ12" i="9"/>
  <c r="DA12" i="9" s="1"/>
  <c r="CI11" i="9"/>
  <c r="CZ11" i="9" s="1"/>
  <c r="CJ36" i="9"/>
  <c r="DA36" i="9" s="1"/>
  <c r="CI35" i="9"/>
  <c r="CZ35" i="9" s="1"/>
  <c r="CJ14" i="9"/>
  <c r="DA14" i="9" s="1"/>
  <c r="CI10" i="9"/>
  <c r="CZ10" i="9" s="1"/>
  <c r="CJ45" i="9"/>
  <c r="DA45" i="9" s="1"/>
  <c r="CI42" i="9"/>
  <c r="CZ42" i="9" s="1"/>
  <c r="CJ6" i="9"/>
  <c r="DA6" i="9" s="1"/>
  <c r="CI5" i="9"/>
  <c r="CZ5" i="9" s="1"/>
  <c r="CJ30" i="9"/>
  <c r="DA30" i="9" s="1"/>
  <c r="CI29" i="9"/>
  <c r="CZ29" i="9" s="1"/>
  <c r="CJ8" i="9"/>
  <c r="DA8" i="9" s="1"/>
  <c r="CI4" i="9"/>
  <c r="CZ4" i="9" s="1"/>
  <c r="CJ32" i="9"/>
  <c r="DA32" i="9" s="1"/>
  <c r="CI28" i="9"/>
  <c r="CZ28" i="9" s="1"/>
  <c r="CJ4" i="9"/>
  <c r="DA4" i="9" s="1"/>
  <c r="CI7" i="9"/>
  <c r="CZ7" i="9" s="1"/>
  <c r="CJ28" i="9"/>
  <c r="DA28" i="9" s="1"/>
  <c r="CI31" i="9"/>
  <c r="CZ31" i="9" s="1"/>
  <c r="CJ9" i="9"/>
  <c r="DA9" i="9" s="1"/>
  <c r="CI6" i="9"/>
  <c r="CZ6" i="9" s="1"/>
  <c r="CJ7" i="9"/>
  <c r="DA7" i="9" s="1"/>
  <c r="CI8" i="9"/>
  <c r="CZ8" i="9" s="1"/>
  <c r="CJ20" i="9"/>
  <c r="DA20" i="9" s="1"/>
  <c r="CI16" i="9"/>
  <c r="CZ16" i="9" s="1"/>
  <c r="CJ27" i="9"/>
  <c r="DA27" i="9" s="1"/>
  <c r="CI24" i="9"/>
  <c r="CZ24" i="9" s="1"/>
  <c r="CJ31" i="9"/>
  <c r="DA31" i="9" s="1"/>
  <c r="CI32" i="9"/>
  <c r="CZ32" i="9" s="1"/>
  <c r="CJ44" i="9"/>
  <c r="DA44" i="9" s="1"/>
  <c r="CI40" i="9"/>
  <c r="CZ40" i="9" s="1"/>
  <c r="CJ51" i="9"/>
  <c r="DA51" i="9" s="1"/>
  <c r="CI48" i="9"/>
  <c r="CZ48" i="9" s="1"/>
  <c r="ED39" i="9"/>
  <c r="CJ37" i="9"/>
  <c r="DA37" i="9" s="1"/>
  <c r="EE4" i="9"/>
  <c r="DY4" i="9"/>
  <c r="DX4" i="9"/>
  <c r="DW4" i="9"/>
  <c r="DV4" i="9"/>
  <c r="DU4" i="9"/>
  <c r="DT4" i="9"/>
  <c r="EA4" i="9"/>
  <c r="DS4" i="9"/>
  <c r="DZ4" i="9"/>
  <c r="ER35" i="9"/>
  <c r="EB35" i="9"/>
  <c r="EA35" i="9"/>
  <c r="ED35" i="9"/>
  <c r="DV12" i="9"/>
  <c r="DU12" i="9"/>
  <c r="EA12" i="9"/>
  <c r="DY12" i="9"/>
  <c r="EX12" i="9"/>
  <c r="ED12" i="9"/>
  <c r="DS12" i="9"/>
  <c r="EC12" i="9"/>
  <c r="EB12" i="9"/>
  <c r="DZ12" i="9"/>
  <c r="EE20" i="9"/>
  <c r="EG20" i="9"/>
  <c r="EB11" i="9"/>
  <c r="DZ11" i="9"/>
  <c r="DY11" i="9"/>
  <c r="EK11" i="9"/>
  <c r="EC11" i="9"/>
  <c r="DS11" i="9"/>
  <c r="ED11" i="9"/>
  <c r="EA11" i="9"/>
  <c r="DY13" i="9"/>
  <c r="ED13" i="9"/>
  <c r="EA13" i="9"/>
  <c r="DU13" i="9"/>
  <c r="EB13" i="9"/>
  <c r="DZ13" i="9"/>
  <c r="EC13" i="9"/>
  <c r="EG21" i="9"/>
  <c r="EE21" i="9"/>
  <c r="EA14" i="9"/>
  <c r="DZ14" i="9"/>
  <c r="DY14" i="9"/>
  <c r="EC14" i="9"/>
  <c r="EL14" i="9"/>
  <c r="EB14" i="9"/>
  <c r="ED14" i="9"/>
  <c r="EQ30" i="9"/>
  <c r="DX30" i="9"/>
  <c r="DW30" i="9"/>
  <c r="DV30" i="9"/>
  <c r="ED38" i="9"/>
  <c r="EC38" i="9"/>
  <c r="EB38" i="9"/>
  <c r="EW38" i="9"/>
  <c r="EE16" i="9"/>
  <c r="EH16" i="9"/>
  <c r="DT16" i="9"/>
  <c r="DW16" i="9"/>
  <c r="DS16" i="9"/>
  <c r="DV7" i="9"/>
  <c r="DT7" i="9"/>
  <c r="EA7" i="9"/>
  <c r="DU7" i="9"/>
  <c r="DW7" i="9"/>
  <c r="DS7" i="9"/>
  <c r="EQ7" i="9"/>
  <c r="DX7" i="9"/>
  <c r="EB15" i="9"/>
  <c r="EA15" i="9"/>
  <c r="EC15" i="9"/>
  <c r="DZ15" i="9"/>
  <c r="ED15" i="9"/>
  <c r="DY15" i="9"/>
  <c r="DZ23" i="9"/>
  <c r="EC23" i="9"/>
  <c r="DY23" i="9"/>
  <c r="DU8" i="9"/>
  <c r="DT8" i="9"/>
  <c r="EE8" i="9"/>
  <c r="DW8" i="9"/>
  <c r="DV8" i="9"/>
  <c r="DS8" i="9"/>
  <c r="DX8" i="9"/>
  <c r="EG8" i="9"/>
  <c r="EG17" i="9"/>
  <c r="DT17" i="9"/>
  <c r="EE17" i="9"/>
  <c r="EA10" i="9"/>
  <c r="DZ10" i="9"/>
  <c r="DY10" i="9"/>
  <c r="DU10" i="9"/>
  <c r="DT10" i="9"/>
  <c r="EC10" i="9"/>
  <c r="EB10" i="9"/>
  <c r="ED10" i="9"/>
  <c r="DS10" i="9"/>
  <c r="EE18" i="9"/>
  <c r="DX18" i="9"/>
  <c r="DW18" i="9"/>
  <c r="EF18" i="9"/>
  <c r="DT18" i="9"/>
  <c r="EC26" i="9"/>
  <c r="DZ26" i="9"/>
  <c r="EK26" i="9"/>
  <c r="ED26" i="9"/>
  <c r="EB34" i="9"/>
  <c r="EQ34" i="9"/>
  <c r="DZ22" i="9"/>
  <c r="EI22" i="9"/>
  <c r="EE22" i="9"/>
  <c r="DX28" i="9"/>
  <c r="DU28" i="9"/>
  <c r="DV28" i="9"/>
  <c r="DW9" i="9"/>
  <c r="DU9" i="9"/>
  <c r="DS9" i="9"/>
  <c r="DX9" i="9"/>
  <c r="DV9" i="9"/>
  <c r="DT9" i="9"/>
  <c r="EG9" i="9"/>
  <c r="EE19" i="9"/>
  <c r="EF19" i="9"/>
  <c r="DW19" i="9"/>
  <c r="EC27" i="9"/>
  <c r="EK27" i="9"/>
  <c r="DV29" i="9"/>
  <c r="EQ29" i="9"/>
  <c r="DX31" i="9"/>
  <c r="EQ31" i="9"/>
  <c r="DW5" i="9"/>
  <c r="DV5" i="9"/>
  <c r="EE5" i="9"/>
  <c r="DY5" i="9"/>
  <c r="DX5" i="9"/>
  <c r="DU5" i="9"/>
  <c r="DT5" i="9"/>
  <c r="DS5" i="9"/>
  <c r="EF5" i="9"/>
  <c r="DU6" i="9"/>
  <c r="DT6" i="9"/>
  <c r="EB6" i="9"/>
  <c r="DS6" i="9"/>
  <c r="DX6" i="9"/>
  <c r="DW6" i="9"/>
  <c r="DV6" i="9"/>
  <c r="EA6" i="9"/>
  <c r="EQ6" i="9"/>
  <c r="DY6" i="9"/>
  <c r="FM27" i="9"/>
  <c r="CQ50" i="9"/>
  <c r="DH50" i="9" s="1"/>
  <c r="CK51" i="9"/>
  <c r="DB51" i="9" s="1"/>
  <c r="CO14" i="9"/>
  <c r="DF14" i="9" s="1"/>
  <c r="CM49" i="9"/>
  <c r="DD49" i="9" s="1"/>
  <c r="CH27" i="9"/>
  <c r="CY27" i="9" s="1"/>
  <c r="CP22" i="9"/>
  <c r="DG22" i="9" s="1"/>
  <c r="CN24" i="9"/>
  <c r="DE24" i="9" s="1"/>
  <c r="CL23" i="9"/>
  <c r="DC23" i="9" s="1"/>
  <c r="CH6" i="9"/>
  <c r="CY6" i="9" s="1"/>
  <c r="CN5" i="9"/>
  <c r="DE5" i="9" s="1"/>
  <c r="CP8" i="9"/>
  <c r="DG8" i="9" s="1"/>
  <c r="CQ13" i="9"/>
  <c r="DH13" i="9" s="1"/>
  <c r="CK12" i="9"/>
  <c r="DB12" i="9" s="1"/>
  <c r="CO28" i="9"/>
  <c r="DF28" i="9" s="1"/>
  <c r="CM10" i="9"/>
  <c r="DD10" i="9" s="1"/>
  <c r="CL9" i="9"/>
  <c r="DC9" i="9" s="1"/>
  <c r="EO14" i="9"/>
  <c r="CH14" i="9"/>
  <c r="CY14" i="9" s="1"/>
  <c r="CO38" i="9"/>
  <c r="DF38" i="9" s="1"/>
  <c r="CL13" i="9"/>
  <c r="DC13" i="9" s="1"/>
  <c r="CN10" i="9"/>
  <c r="DE10" i="9" s="1"/>
  <c r="CQ27" i="9"/>
  <c r="DH27" i="9" s="1"/>
  <c r="CP12" i="9"/>
  <c r="DG12" i="9" s="1"/>
  <c r="CK26" i="9"/>
  <c r="DB26" i="9" s="1"/>
  <c r="CM23" i="9"/>
  <c r="DD23" i="9" s="1"/>
  <c r="EN22" i="9"/>
  <c r="CL26" i="9"/>
  <c r="DC26" i="9" s="1"/>
  <c r="CH22" i="9"/>
  <c r="CY22" i="9" s="1"/>
  <c r="CQ16" i="9"/>
  <c r="DH16" i="9" s="1"/>
  <c r="CN25" i="9"/>
  <c r="DE25" i="9" s="1"/>
  <c r="CP27" i="9"/>
  <c r="DG27" i="9" s="1"/>
  <c r="CO11" i="9"/>
  <c r="DF11" i="9" s="1"/>
  <c r="CK17" i="9"/>
  <c r="DB17" i="9" s="1"/>
  <c r="CM20" i="9"/>
  <c r="DD20" i="9" s="1"/>
  <c r="EU30" i="9"/>
  <c r="CH30" i="9"/>
  <c r="CY30" i="9" s="1"/>
  <c r="CQ8" i="9"/>
  <c r="DH8" i="9" s="1"/>
  <c r="CN29" i="9"/>
  <c r="DE29" i="9" s="1"/>
  <c r="CL33" i="9"/>
  <c r="DC33" i="9" s="1"/>
  <c r="CK9" i="9"/>
  <c r="DB9" i="9" s="1"/>
  <c r="CP32" i="9"/>
  <c r="DG32" i="9" s="1"/>
  <c r="CM7" i="9"/>
  <c r="DD7" i="9" s="1"/>
  <c r="CO40" i="9"/>
  <c r="DF40" i="9" s="1"/>
  <c r="FA38" i="9"/>
  <c r="CH38" i="9"/>
  <c r="CY38" i="9" s="1"/>
  <c r="CQ14" i="9"/>
  <c r="DH14" i="9" s="1"/>
  <c r="CL37" i="9"/>
  <c r="DC37" i="9" s="1"/>
  <c r="CM13" i="9"/>
  <c r="DD13" i="9" s="1"/>
  <c r="CO50" i="9"/>
  <c r="DF50" i="9" s="1"/>
  <c r="CP36" i="9"/>
  <c r="DG36" i="9" s="1"/>
  <c r="CN34" i="9"/>
  <c r="DE34" i="9" s="1"/>
  <c r="CK15" i="9"/>
  <c r="DB15" i="9" s="1"/>
  <c r="FL46" i="9"/>
  <c r="CL50" i="9"/>
  <c r="DC50" i="9" s="1"/>
  <c r="CH46" i="9"/>
  <c r="CY46" i="9" s="1"/>
  <c r="CP51" i="9"/>
  <c r="DG51" i="9" s="1"/>
  <c r="CO37" i="9"/>
  <c r="DF37" i="9" s="1"/>
  <c r="CN49" i="9"/>
  <c r="DE49" i="9" s="1"/>
  <c r="CQ42" i="9"/>
  <c r="DH42" i="9" s="1"/>
  <c r="CK43" i="9"/>
  <c r="DB43" i="9" s="1"/>
  <c r="CM45" i="9"/>
  <c r="DD45" i="9" s="1"/>
  <c r="ES9" i="9"/>
  <c r="CM28" i="9"/>
  <c r="DD28" i="9" s="1"/>
  <c r="CO18" i="9"/>
  <c r="DF18" i="9" s="1"/>
  <c r="CQ31" i="9"/>
  <c r="DH31" i="9" s="1"/>
  <c r="CH9" i="9"/>
  <c r="CY9" i="9" s="1"/>
  <c r="CN6" i="9"/>
  <c r="DE6" i="9" s="1"/>
  <c r="CK30" i="9"/>
  <c r="DB30" i="9" s="1"/>
  <c r="CP4" i="9"/>
  <c r="DG4" i="9" s="1"/>
  <c r="CL5" i="9"/>
  <c r="DC5" i="9" s="1"/>
  <c r="EM17" i="9"/>
  <c r="CL18" i="9"/>
  <c r="DC18" i="9" s="1"/>
  <c r="CN21" i="9"/>
  <c r="DE21" i="9" s="1"/>
  <c r="CQ23" i="9"/>
  <c r="DH23" i="9" s="1"/>
  <c r="CH17" i="9"/>
  <c r="CY17" i="9" s="1"/>
  <c r="CO5" i="9"/>
  <c r="DF5" i="9" s="1"/>
  <c r="CK22" i="9"/>
  <c r="DB22" i="9" s="1"/>
  <c r="CP19" i="9"/>
  <c r="DG19" i="9" s="1"/>
  <c r="CM24" i="9"/>
  <c r="DD24" i="9" s="1"/>
  <c r="FK25" i="9"/>
  <c r="CM51" i="9"/>
  <c r="DD51" i="9" s="1"/>
  <c r="CQ48" i="9"/>
  <c r="DH48" i="9" s="1"/>
  <c r="CL22" i="9"/>
  <c r="DC22" i="9" s="1"/>
  <c r="CK49" i="9"/>
  <c r="DB49" i="9" s="1"/>
  <c r="CN26" i="9"/>
  <c r="DE26" i="9" s="1"/>
  <c r="CH25" i="9"/>
  <c r="CY25" i="9" s="1"/>
  <c r="CO20" i="9"/>
  <c r="DF20" i="9" s="1"/>
  <c r="CP23" i="9"/>
  <c r="DG23" i="9" s="1"/>
  <c r="FC33" i="9"/>
  <c r="CM40" i="9"/>
  <c r="DD40" i="9" s="1"/>
  <c r="CK42" i="9"/>
  <c r="DB42" i="9" s="1"/>
  <c r="CQ43" i="9"/>
  <c r="DH43" i="9" s="1"/>
  <c r="CL29" i="9"/>
  <c r="DC29" i="9" s="1"/>
  <c r="CH33" i="9"/>
  <c r="CY33" i="9" s="1"/>
  <c r="CO36" i="9"/>
  <c r="DF36" i="9" s="1"/>
  <c r="CN30" i="9"/>
  <c r="DE30" i="9" s="1"/>
  <c r="CP28" i="9"/>
  <c r="DG28" i="9" s="1"/>
  <c r="FF41" i="9"/>
  <c r="CL42" i="9"/>
  <c r="DC42" i="9" s="1"/>
  <c r="CP43" i="9"/>
  <c r="DG43" i="9" s="1"/>
  <c r="CN45" i="9"/>
  <c r="DE45" i="9" s="1"/>
  <c r="CQ18" i="9"/>
  <c r="DH18" i="9" s="1"/>
  <c r="CO31" i="9"/>
  <c r="DF31" i="9" s="1"/>
  <c r="CK19" i="9"/>
  <c r="DB19" i="9" s="1"/>
  <c r="CH41" i="9"/>
  <c r="CY41" i="9" s="1"/>
  <c r="CM21" i="9"/>
  <c r="DD21" i="9" s="1"/>
  <c r="FL49" i="9"/>
  <c r="CL46" i="9"/>
  <c r="DC46" i="9" s="1"/>
  <c r="CQ24" i="9"/>
  <c r="DH24" i="9" s="1"/>
  <c r="CP47" i="9"/>
  <c r="DG47" i="9" s="1"/>
  <c r="CO45" i="9"/>
  <c r="DF45" i="9" s="1"/>
  <c r="CM27" i="9"/>
  <c r="DD27" i="9" s="1"/>
  <c r="CH49" i="9"/>
  <c r="CY49" i="9" s="1"/>
  <c r="CK25" i="9"/>
  <c r="DB25" i="9" s="1"/>
  <c r="CN50" i="9"/>
  <c r="DE50" i="9" s="1"/>
  <c r="FD19" i="9"/>
  <c r="CQ40" i="9"/>
  <c r="DH40" i="9" s="1"/>
  <c r="CK41" i="9"/>
  <c r="DB41" i="9" s="1"/>
  <c r="CL16" i="9"/>
  <c r="DC16" i="9" s="1"/>
  <c r="CM44" i="9"/>
  <c r="DD44" i="9" s="1"/>
  <c r="CH19" i="9"/>
  <c r="CY19" i="9" s="1"/>
  <c r="CN20" i="9"/>
  <c r="DE20" i="9" s="1"/>
  <c r="CP17" i="9"/>
  <c r="DG17" i="9" s="1"/>
  <c r="CO8" i="9"/>
  <c r="DF8" i="9" s="1"/>
  <c r="CN7" i="9"/>
  <c r="DE7" i="9" s="1"/>
  <c r="CL8" i="9"/>
  <c r="DC8" i="9" s="1"/>
  <c r="CH4" i="9"/>
  <c r="CY4" i="9" s="1"/>
  <c r="CM12" i="9"/>
  <c r="DD12" i="9" s="1"/>
  <c r="CP9" i="9"/>
  <c r="DG9" i="9" s="1"/>
  <c r="CQ11" i="9"/>
  <c r="DH11" i="9" s="1"/>
  <c r="CO16" i="9"/>
  <c r="DF16" i="9" s="1"/>
  <c r="CK10" i="9"/>
  <c r="DB10" i="9" s="1"/>
  <c r="CN11" i="9"/>
  <c r="DE11" i="9" s="1"/>
  <c r="CH12" i="9"/>
  <c r="CY12" i="9" s="1"/>
  <c r="CO35" i="9"/>
  <c r="DF35" i="9" s="1"/>
  <c r="CQ7" i="9"/>
  <c r="DH7" i="9" s="1"/>
  <c r="CL15" i="9"/>
  <c r="DC15" i="9" s="1"/>
  <c r="CK6" i="9"/>
  <c r="DB6" i="9" s="1"/>
  <c r="CP14" i="9"/>
  <c r="DG14" i="9" s="1"/>
  <c r="CM4" i="9"/>
  <c r="DD4" i="9" s="1"/>
  <c r="FG20" i="9"/>
  <c r="CH20" i="9"/>
  <c r="CY20" i="9" s="1"/>
  <c r="CK24" i="9"/>
  <c r="DB24" i="9" s="1"/>
  <c r="CL19" i="9"/>
  <c r="DC19" i="9" s="1"/>
  <c r="CO44" i="9"/>
  <c r="DF44" i="9" s="1"/>
  <c r="CQ25" i="9"/>
  <c r="DH25" i="9" s="1"/>
  <c r="CN16" i="9"/>
  <c r="DE16" i="9" s="1"/>
  <c r="CM22" i="9"/>
  <c r="DD22" i="9" s="1"/>
  <c r="CP18" i="9"/>
  <c r="DG18" i="9" s="1"/>
  <c r="EW28" i="9"/>
  <c r="CN31" i="9"/>
  <c r="DE31" i="9" s="1"/>
  <c r="CL32" i="9"/>
  <c r="DC32" i="9" s="1"/>
  <c r="CH28" i="9"/>
  <c r="CY28" i="9" s="1"/>
  <c r="CQ6" i="9"/>
  <c r="DH6" i="9" s="1"/>
  <c r="CP33" i="9"/>
  <c r="DG33" i="9" s="1"/>
  <c r="CK7" i="9"/>
  <c r="DB7" i="9" s="1"/>
  <c r="CO34" i="9"/>
  <c r="DF34" i="9" s="1"/>
  <c r="CM9" i="9"/>
  <c r="DD9" i="9" s="1"/>
  <c r="FJ36" i="9"/>
  <c r="CN35" i="9"/>
  <c r="DE35" i="9" s="1"/>
  <c r="CH36" i="9"/>
  <c r="CY36" i="9" s="1"/>
  <c r="CO47" i="9"/>
  <c r="DF47" i="9" s="1"/>
  <c r="CP38" i="9"/>
  <c r="DG38" i="9" s="1"/>
  <c r="CK32" i="9"/>
  <c r="DB32" i="9" s="1"/>
  <c r="CM29" i="9"/>
  <c r="DD29" i="9" s="1"/>
  <c r="CL39" i="9"/>
  <c r="DC39" i="9" s="1"/>
  <c r="CQ33" i="9"/>
  <c r="DH33" i="9" s="1"/>
  <c r="FK44" i="9"/>
  <c r="CQ20" i="9"/>
  <c r="DH20" i="9" s="1"/>
  <c r="CH44" i="9"/>
  <c r="CY44" i="9" s="1"/>
  <c r="CO48" i="9"/>
  <c r="DF48" i="9" s="1"/>
  <c r="CL43" i="9"/>
  <c r="DC43" i="9" s="1"/>
  <c r="CN40" i="9"/>
  <c r="DE40" i="9" s="1"/>
  <c r="CK21" i="9"/>
  <c r="DB21" i="9" s="1"/>
  <c r="CM19" i="9"/>
  <c r="DD19" i="9" s="1"/>
  <c r="CP42" i="9"/>
  <c r="DG42" i="9" s="1"/>
  <c r="CL4" i="9"/>
  <c r="DC4" i="9" s="1"/>
  <c r="CQ29" i="9"/>
  <c r="DH29" i="9" s="1"/>
  <c r="CM30" i="9"/>
  <c r="DD30" i="9" s="1"/>
  <c r="CH7" i="9"/>
  <c r="CY7" i="9" s="1"/>
  <c r="CK28" i="9"/>
  <c r="DB28" i="9" s="1"/>
  <c r="CP5" i="9"/>
  <c r="DG5" i="9" s="1"/>
  <c r="CO12" i="9"/>
  <c r="DF12" i="9" s="1"/>
  <c r="CN8" i="9"/>
  <c r="DE8" i="9" s="1"/>
  <c r="EX15" i="9"/>
  <c r="CK38" i="9"/>
  <c r="DB38" i="9" s="1"/>
  <c r="CN12" i="9"/>
  <c r="DE12" i="9" s="1"/>
  <c r="CP10" i="9"/>
  <c r="DG10" i="9" s="1"/>
  <c r="CQ39" i="9"/>
  <c r="DH39" i="9" s="1"/>
  <c r="CH15" i="9"/>
  <c r="CY15" i="9" s="1"/>
  <c r="CL11" i="9"/>
  <c r="DC11" i="9" s="1"/>
  <c r="CO26" i="9"/>
  <c r="DF26" i="9" s="1"/>
  <c r="CM35" i="9"/>
  <c r="DD35" i="9" s="1"/>
  <c r="FC31" i="9"/>
  <c r="CM42" i="9"/>
  <c r="DD42" i="9" s="1"/>
  <c r="CL28" i="9"/>
  <c r="DC28" i="9" s="1"/>
  <c r="CQ41" i="9"/>
  <c r="DH41" i="9" s="1"/>
  <c r="CP29" i="9"/>
  <c r="DG29" i="9" s="1"/>
  <c r="CK40" i="9"/>
  <c r="DB40" i="9" s="1"/>
  <c r="CH31" i="9"/>
  <c r="CY31" i="9" s="1"/>
  <c r="CO9" i="9"/>
  <c r="DF9" i="9" s="1"/>
  <c r="CN32" i="9"/>
  <c r="DE32" i="9" s="1"/>
  <c r="FJ39" i="9"/>
  <c r="CQ51" i="9"/>
  <c r="DH51" i="9" s="1"/>
  <c r="CH39" i="9"/>
  <c r="CY39" i="9" s="1"/>
  <c r="CL35" i="9"/>
  <c r="DC35" i="9" s="1"/>
  <c r="CK50" i="9"/>
  <c r="DB50" i="9" s="1"/>
  <c r="CO15" i="9"/>
  <c r="DF15" i="9" s="1"/>
  <c r="CM47" i="9"/>
  <c r="DD47" i="9" s="1"/>
  <c r="CN36" i="9"/>
  <c r="DE36" i="9" s="1"/>
  <c r="CP34" i="9"/>
  <c r="DG34" i="9" s="1"/>
  <c r="FK47" i="9"/>
  <c r="CN51" i="9"/>
  <c r="DE51" i="9" s="1"/>
  <c r="CQ36" i="9"/>
  <c r="DH36" i="9" s="1"/>
  <c r="CK37" i="9"/>
  <c r="DB37" i="9" s="1"/>
  <c r="CL48" i="9"/>
  <c r="DC48" i="9" s="1"/>
  <c r="CP49" i="9"/>
  <c r="DG49" i="9" s="1"/>
  <c r="CO43" i="9"/>
  <c r="DF43" i="9" s="1"/>
  <c r="CH47" i="9"/>
  <c r="CY47" i="9" s="1"/>
  <c r="CM39" i="9"/>
  <c r="DD39" i="9" s="1"/>
  <c r="CL14" i="9"/>
  <c r="DC14" i="9" s="1"/>
  <c r="CH10" i="9"/>
  <c r="CY10" i="9" s="1"/>
  <c r="CN13" i="9"/>
  <c r="DE13" i="9" s="1"/>
  <c r="CP15" i="9"/>
  <c r="DG15" i="9" s="1"/>
  <c r="CK4" i="9"/>
  <c r="DB4" i="9" s="1"/>
  <c r="CQ5" i="9"/>
  <c r="DH5" i="9" s="1"/>
  <c r="CO23" i="9"/>
  <c r="DF23" i="9" s="1"/>
  <c r="CM6" i="9"/>
  <c r="DD6" i="9" s="1"/>
  <c r="EI18" i="9"/>
  <c r="CH18" i="9"/>
  <c r="CY18" i="9" s="1"/>
  <c r="CO41" i="9"/>
  <c r="DF41" i="9" s="1"/>
  <c r="CN17" i="9"/>
  <c r="DE17" i="9" s="1"/>
  <c r="CK8" i="9"/>
  <c r="DB8" i="9" s="1"/>
  <c r="CQ9" i="9"/>
  <c r="DH9" i="9" s="1"/>
  <c r="CM5" i="9"/>
  <c r="DD5" i="9" s="1"/>
  <c r="CP20" i="9"/>
  <c r="DG20" i="9" s="1"/>
  <c r="CL21" i="9"/>
  <c r="DC21" i="9" s="1"/>
  <c r="EO26" i="9"/>
  <c r="CH26" i="9"/>
  <c r="CY26" i="9" s="1"/>
  <c r="CO51" i="9"/>
  <c r="DF51" i="9" s="1"/>
  <c r="CP24" i="9"/>
  <c r="DG24" i="9" s="1"/>
  <c r="CM11" i="9"/>
  <c r="DD11" i="9" s="1"/>
  <c r="CN22" i="9"/>
  <c r="DE22" i="9" s="1"/>
  <c r="CK14" i="9"/>
  <c r="DB14" i="9" s="1"/>
  <c r="CQ15" i="9"/>
  <c r="DH15" i="9" s="1"/>
  <c r="CL25" i="9"/>
  <c r="DC25" i="9" s="1"/>
  <c r="EZ34" i="9"/>
  <c r="CL38" i="9"/>
  <c r="DC38" i="9" s="1"/>
  <c r="CH34" i="9"/>
  <c r="CY34" i="9" s="1"/>
  <c r="CQ28" i="9"/>
  <c r="DH28" i="9" s="1"/>
  <c r="CP39" i="9"/>
  <c r="DG39" i="9" s="1"/>
  <c r="CN37" i="9"/>
  <c r="DE37" i="9" s="1"/>
  <c r="CM32" i="9"/>
  <c r="DD32" i="9" s="1"/>
  <c r="CO13" i="9"/>
  <c r="DF13" i="9" s="1"/>
  <c r="CK29" i="9"/>
  <c r="DB29" i="9" s="1"/>
  <c r="FG42" i="9"/>
  <c r="CH42" i="9"/>
  <c r="CY42" i="9" s="1"/>
  <c r="CQ32" i="9"/>
  <c r="DH32" i="9" s="1"/>
  <c r="CK33" i="9"/>
  <c r="DB33" i="9" s="1"/>
  <c r="CN41" i="9"/>
  <c r="DE41" i="9" s="1"/>
  <c r="CO46" i="9"/>
  <c r="DF46" i="9" s="1"/>
  <c r="CP44" i="9"/>
  <c r="DG44" i="9" s="1"/>
  <c r="CM31" i="9"/>
  <c r="DD31" i="9" s="1"/>
  <c r="CL45" i="9"/>
  <c r="DC45" i="9" s="1"/>
  <c r="FL50" i="9"/>
  <c r="CH50" i="9"/>
  <c r="CY50" i="9" s="1"/>
  <c r="CQ38" i="9"/>
  <c r="DH38" i="9" s="1"/>
  <c r="CK39" i="9"/>
  <c r="DB39" i="9" s="1"/>
  <c r="CP48" i="9"/>
  <c r="DG48" i="9" s="1"/>
  <c r="CL49" i="9"/>
  <c r="DC49" i="9" s="1"/>
  <c r="CN46" i="9"/>
  <c r="DE46" i="9" s="1"/>
  <c r="CO27" i="9"/>
  <c r="DF27" i="9" s="1"/>
  <c r="CM37" i="9"/>
  <c r="DD37" i="9" s="1"/>
  <c r="EL23" i="9"/>
  <c r="CN27" i="9"/>
  <c r="DE27" i="9" s="1"/>
  <c r="CL24" i="9"/>
  <c r="DC24" i="9" s="1"/>
  <c r="CQ10" i="9"/>
  <c r="DH10" i="9" s="1"/>
  <c r="CP25" i="9"/>
  <c r="DG25" i="9" s="1"/>
  <c r="CO17" i="9"/>
  <c r="DF17" i="9" s="1"/>
  <c r="CM14" i="9"/>
  <c r="DD14" i="9" s="1"/>
  <c r="CH23" i="9"/>
  <c r="CY23" i="9" s="1"/>
  <c r="CK11" i="9"/>
  <c r="DB11" i="9" s="1"/>
  <c r="CL6" i="9"/>
  <c r="DC6" i="9" s="1"/>
  <c r="CN9" i="9"/>
  <c r="DE9" i="9" s="1"/>
  <c r="CH5" i="9"/>
  <c r="CY5" i="9" s="1"/>
  <c r="CM18" i="9"/>
  <c r="DD18" i="9" s="1"/>
  <c r="CO10" i="9"/>
  <c r="DF10" i="9" s="1"/>
  <c r="CK16" i="9"/>
  <c r="DB16" i="9" s="1"/>
  <c r="CP7" i="9"/>
  <c r="DG7" i="9" s="1"/>
  <c r="CQ17" i="9"/>
  <c r="DH17" i="9" s="1"/>
  <c r="CL10" i="9"/>
  <c r="DC10" i="9" s="1"/>
  <c r="CM38" i="9"/>
  <c r="DD38" i="9" s="1"/>
  <c r="CQ34" i="9"/>
  <c r="DH34" i="9" s="1"/>
  <c r="CK35" i="9"/>
  <c r="DB35" i="9" s="1"/>
  <c r="CP11" i="9"/>
  <c r="DG11" i="9" s="1"/>
  <c r="CN14" i="9"/>
  <c r="DE14" i="9" s="1"/>
  <c r="CO6" i="9"/>
  <c r="DF6" i="9" s="1"/>
  <c r="CH13" i="9"/>
  <c r="CY13" i="9" s="1"/>
  <c r="CK44" i="9"/>
  <c r="DB44" i="9" s="1"/>
  <c r="CQ45" i="9"/>
  <c r="DH45" i="9" s="1"/>
  <c r="CH21" i="9"/>
  <c r="CY21" i="9" s="1"/>
  <c r="CM41" i="9"/>
  <c r="DD41" i="9" s="1"/>
  <c r="CL17" i="9"/>
  <c r="DC17" i="9" s="1"/>
  <c r="CO24" i="9"/>
  <c r="DF24" i="9" s="1"/>
  <c r="CN18" i="9"/>
  <c r="DE18" i="9" s="1"/>
  <c r="CP16" i="9"/>
  <c r="DG16" i="9" s="1"/>
  <c r="ER29" i="9"/>
  <c r="CL30" i="9"/>
  <c r="DC30" i="9" s="1"/>
  <c r="CP31" i="9"/>
  <c r="DG31" i="9" s="1"/>
  <c r="CN33" i="9"/>
  <c r="DE33" i="9" s="1"/>
  <c r="CM36" i="9"/>
  <c r="DD36" i="9" s="1"/>
  <c r="CQ35" i="9"/>
  <c r="DH35" i="9" s="1"/>
  <c r="CK34" i="9"/>
  <c r="DB34" i="9" s="1"/>
  <c r="CO7" i="9"/>
  <c r="DF7" i="9" s="1"/>
  <c r="CH29" i="9"/>
  <c r="CY29" i="9" s="1"/>
  <c r="EX37" i="9"/>
  <c r="CL34" i="9"/>
  <c r="DC34" i="9" s="1"/>
  <c r="CM50" i="9"/>
  <c r="DD50" i="9" s="1"/>
  <c r="CP35" i="9"/>
  <c r="DG35" i="9" s="1"/>
  <c r="CQ46" i="9"/>
  <c r="DH46" i="9" s="1"/>
  <c r="CK47" i="9"/>
  <c r="DB47" i="9" s="1"/>
  <c r="CN38" i="9"/>
  <c r="DE38" i="9" s="1"/>
  <c r="CH37" i="9"/>
  <c r="CY37" i="9" s="1"/>
  <c r="CO32" i="9"/>
  <c r="DF32" i="9" s="1"/>
  <c r="FD45" i="9"/>
  <c r="CM46" i="9"/>
  <c r="DD46" i="9" s="1"/>
  <c r="CP40" i="9"/>
  <c r="DG40" i="9" s="1"/>
  <c r="CH45" i="9"/>
  <c r="CY45" i="9" s="1"/>
  <c r="CL41" i="9"/>
  <c r="DC41" i="9" s="1"/>
  <c r="CQ49" i="9"/>
  <c r="DH49" i="9" s="1"/>
  <c r="CO21" i="9"/>
  <c r="DF21" i="9" s="1"/>
  <c r="CK48" i="9"/>
  <c r="DB48" i="9" s="1"/>
  <c r="CN42" i="9"/>
  <c r="DE42" i="9" s="1"/>
  <c r="CH8" i="9"/>
  <c r="CY8" i="9" s="1"/>
  <c r="CO30" i="9"/>
  <c r="DF30" i="9" s="1"/>
  <c r="CK18" i="9"/>
  <c r="DB18" i="9" s="1"/>
  <c r="CM16" i="9"/>
  <c r="DD16" i="9" s="1"/>
  <c r="CL7" i="9"/>
  <c r="DC7" i="9" s="1"/>
  <c r="CP6" i="9"/>
  <c r="DG6" i="9" s="1"/>
  <c r="CN4" i="9"/>
  <c r="DE4" i="9" s="1"/>
  <c r="CQ19" i="9"/>
  <c r="DH19" i="9" s="1"/>
  <c r="EI16" i="9"/>
  <c r="CN19" i="9"/>
  <c r="DE19" i="9" s="1"/>
  <c r="CQ4" i="9"/>
  <c r="DH4" i="9" s="1"/>
  <c r="CL20" i="9"/>
  <c r="DC20" i="9" s="1"/>
  <c r="CH16" i="9"/>
  <c r="CY16" i="9" s="1"/>
  <c r="CK5" i="9"/>
  <c r="DB5" i="9" s="1"/>
  <c r="CP21" i="9"/>
  <c r="DG21" i="9" s="1"/>
  <c r="CO22" i="9"/>
  <c r="DF22" i="9" s="1"/>
  <c r="CM8" i="9"/>
  <c r="DD8" i="9" s="1"/>
  <c r="EO24" i="9"/>
  <c r="CN23" i="9"/>
  <c r="DE23" i="9" s="1"/>
  <c r="CO49" i="9"/>
  <c r="DF49" i="9" s="1"/>
  <c r="CH24" i="9"/>
  <c r="CY24" i="9" s="1"/>
  <c r="CM17" i="9"/>
  <c r="DD17" i="9" s="1"/>
  <c r="CP26" i="9"/>
  <c r="DG26" i="9" s="1"/>
  <c r="CK20" i="9"/>
  <c r="DB20" i="9" s="1"/>
  <c r="CL27" i="9"/>
  <c r="DC27" i="9" s="1"/>
  <c r="CQ21" i="9"/>
  <c r="DH21" i="9" s="1"/>
  <c r="EY32" i="9"/>
  <c r="CM34" i="9"/>
  <c r="DD34" i="9" s="1"/>
  <c r="CH32" i="9"/>
  <c r="CY32" i="9" s="1"/>
  <c r="CQ37" i="9"/>
  <c r="DH37" i="9" s="1"/>
  <c r="CL31" i="9"/>
  <c r="DC31" i="9" s="1"/>
  <c r="CN28" i="9"/>
  <c r="DE28" i="9" s="1"/>
  <c r="CO42" i="9"/>
  <c r="DF42" i="9" s="1"/>
  <c r="CP30" i="9"/>
  <c r="DG30" i="9" s="1"/>
  <c r="CK36" i="9"/>
  <c r="DB36" i="9" s="1"/>
  <c r="FF40" i="9"/>
  <c r="CN43" i="9"/>
  <c r="DE43" i="9" s="1"/>
  <c r="CL44" i="9"/>
  <c r="DC44" i="9" s="1"/>
  <c r="CH40" i="9"/>
  <c r="CY40" i="9" s="1"/>
  <c r="CQ30" i="9"/>
  <c r="DH30" i="9" s="1"/>
  <c r="CP45" i="9"/>
  <c r="DG45" i="9" s="1"/>
  <c r="CM33" i="9"/>
  <c r="DD33" i="9" s="1"/>
  <c r="CO19" i="9"/>
  <c r="DF19" i="9" s="1"/>
  <c r="CK31" i="9"/>
  <c r="DB31" i="9" s="1"/>
  <c r="FM48" i="9"/>
  <c r="CL51" i="9"/>
  <c r="DC51" i="9" s="1"/>
  <c r="CN47" i="9"/>
  <c r="DE47" i="9" s="1"/>
  <c r="CQ44" i="9"/>
  <c r="DH44" i="9" s="1"/>
  <c r="CK45" i="9"/>
  <c r="DB45" i="9" s="1"/>
  <c r="CH48" i="9"/>
  <c r="CY48" i="9" s="1"/>
  <c r="CP50" i="9"/>
  <c r="DG50" i="9" s="1"/>
  <c r="CM43" i="9"/>
  <c r="DD43" i="9" s="1"/>
  <c r="CO25" i="9"/>
  <c r="DF25" i="9" s="1"/>
  <c r="EL11" i="9"/>
  <c r="CN15" i="9"/>
  <c r="DE15" i="9" s="1"/>
  <c r="CQ22" i="9"/>
  <c r="DH22" i="9" s="1"/>
  <c r="CL12" i="9"/>
  <c r="DC12" i="9" s="1"/>
  <c r="CK23" i="9"/>
  <c r="DB23" i="9" s="1"/>
  <c r="CP13" i="9"/>
  <c r="DG13" i="9" s="1"/>
  <c r="CO4" i="9"/>
  <c r="DF4" i="9" s="1"/>
  <c r="CM26" i="9"/>
  <c r="DD26" i="9" s="1"/>
  <c r="CH11" i="9"/>
  <c r="CY11" i="9" s="1"/>
  <c r="FA35" i="9"/>
  <c r="CP37" i="9"/>
  <c r="DG37" i="9" s="1"/>
  <c r="CN39" i="9"/>
  <c r="DE39" i="9" s="1"/>
  <c r="CQ12" i="9"/>
  <c r="DH12" i="9" s="1"/>
  <c r="CL36" i="9"/>
  <c r="DC36" i="9" s="1"/>
  <c r="CH35" i="9"/>
  <c r="CY35" i="9" s="1"/>
  <c r="CM15" i="9"/>
  <c r="DD15" i="9" s="1"/>
  <c r="CO29" i="9"/>
  <c r="DF29" i="9" s="1"/>
  <c r="CK13" i="9"/>
  <c r="DB13" i="9" s="1"/>
  <c r="FJ43" i="9"/>
  <c r="CO33" i="9"/>
  <c r="DF33" i="9" s="1"/>
  <c r="CL40" i="9"/>
  <c r="DC40" i="9" s="1"/>
  <c r="CM48" i="9"/>
  <c r="DD48" i="9" s="1"/>
  <c r="CP41" i="9"/>
  <c r="DG41" i="9" s="1"/>
  <c r="CQ47" i="9"/>
  <c r="DH47" i="9" s="1"/>
  <c r="CH43" i="9"/>
  <c r="CY43" i="9" s="1"/>
  <c r="CN44" i="9"/>
  <c r="DE44" i="9" s="1"/>
  <c r="CK46" i="9"/>
  <c r="DB46" i="9" s="1"/>
  <c r="FM51" i="9"/>
  <c r="CQ26" i="9"/>
  <c r="DH26" i="9" s="1"/>
  <c r="CO39" i="9"/>
  <c r="DF39" i="9" s="1"/>
  <c r="CN48" i="9"/>
  <c r="DE48" i="9" s="1"/>
  <c r="CK27" i="9"/>
  <c r="DB27" i="9" s="1"/>
  <c r="CP46" i="9"/>
  <c r="DG46" i="9" s="1"/>
  <c r="CH51" i="9"/>
  <c r="CY51" i="9" s="1"/>
  <c r="CL47" i="9"/>
  <c r="DC47" i="9" s="1"/>
  <c r="CM25" i="9"/>
  <c r="DD25" i="9" s="1"/>
  <c r="EM27" i="9"/>
  <c r="EO27" i="9"/>
  <c r="FD43" i="9"/>
  <c r="EQ28" i="9"/>
  <c r="EV28" i="9"/>
  <c r="FG43" i="9"/>
  <c r="ER36" i="9"/>
  <c r="EZ46" i="9"/>
  <c r="FE46" i="9"/>
  <c r="EU29" i="9"/>
  <c r="FF46" i="9"/>
  <c r="FN46" i="9"/>
  <c r="FE43" i="9"/>
  <c r="EM49" i="9"/>
  <c r="FM49" i="9"/>
  <c r="FA50" i="9"/>
  <c r="FF33" i="9"/>
  <c r="EH40" i="9"/>
  <c r="FE42" i="9"/>
  <c r="FK50" i="9"/>
  <c r="FF42" i="9"/>
  <c r="FK43" i="9"/>
  <c r="FE45" i="9"/>
  <c r="EL27" i="9"/>
  <c r="ET29" i="9"/>
  <c r="FH42" i="9"/>
  <c r="ER28" i="9"/>
  <c r="EH41" i="9"/>
  <c r="FN27" i="9"/>
  <c r="ET28" i="9"/>
  <c r="FF44" i="9"/>
  <c r="ES30" i="9"/>
  <c r="EN26" i="9"/>
  <c r="ET30" i="9"/>
  <c r="FG41" i="9"/>
  <c r="EN49" i="9"/>
  <c r="FI50" i="9"/>
  <c r="FH41" i="9"/>
  <c r="EO11" i="9"/>
  <c r="EQ33" i="9"/>
  <c r="ER34" i="9"/>
  <c r="FG40" i="9"/>
  <c r="EJ44" i="9"/>
  <c r="FF45" i="9"/>
  <c r="FH46" i="9"/>
  <c r="FN49" i="9"/>
  <c r="ER33" i="9"/>
  <c r="EW34" i="9"/>
  <c r="FC44" i="9"/>
  <c r="FG45" i="9"/>
  <c r="FI46" i="9"/>
  <c r="EG18" i="9"/>
  <c r="FE33" i="9"/>
  <c r="EX34" i="9"/>
  <c r="FD44" i="9"/>
  <c r="FJ46" i="9"/>
  <c r="EM23" i="9"/>
  <c r="ER30" i="9"/>
  <c r="EG41" i="9"/>
  <c r="EZ50" i="9"/>
  <c r="EP22" i="9"/>
  <c r="EP26" i="9"/>
  <c r="FM38" i="9"/>
  <c r="EO51" i="9"/>
  <c r="EL10" i="9"/>
  <c r="FN26" i="9"/>
  <c r="EP51" i="9"/>
  <c r="EO15" i="9"/>
  <c r="EL17" i="9"/>
  <c r="EH21" i="9"/>
  <c r="EF22" i="9"/>
  <c r="EV36" i="9"/>
  <c r="EY37" i="9"/>
  <c r="FI42" i="9"/>
  <c r="FB51" i="9"/>
  <c r="EP14" i="9"/>
  <c r="EH18" i="9"/>
  <c r="EG19" i="9"/>
  <c r="EH20" i="9"/>
  <c r="EI21" i="9"/>
  <c r="EI25" i="9"/>
  <c r="EV30" i="9"/>
  <c r="EQ32" i="9"/>
  <c r="EY34" i="9"/>
  <c r="EW36" i="9"/>
  <c r="EZ37" i="9"/>
  <c r="ET42" i="9"/>
  <c r="FH44" i="9"/>
  <c r="FK46" i="9"/>
  <c r="FM50" i="9"/>
  <c r="FN51" i="9"/>
  <c r="FA14" i="9"/>
  <c r="EJ18" i="9"/>
  <c r="EI19" i="9"/>
  <c r="EI20" i="9"/>
  <c r="EJ21" i="9"/>
  <c r="EK22" i="9"/>
  <c r="EK25" i="9"/>
  <c r="FC30" i="9"/>
  <c r="FA34" i="9"/>
  <c r="EX35" i="9"/>
  <c r="EX36" i="9"/>
  <c r="FA37" i="9"/>
  <c r="EX38" i="9"/>
  <c r="EU42" i="9"/>
  <c r="FM46" i="9"/>
  <c r="FN50" i="9"/>
  <c r="EO22" i="9"/>
  <c r="FD18" i="9"/>
  <c r="FG19" i="9"/>
  <c r="EK20" i="9"/>
  <c r="EL22" i="9"/>
  <c r="FL25" i="9"/>
  <c r="EL26" i="9"/>
  <c r="FB34" i="9"/>
  <c r="FB35" i="9"/>
  <c r="EZ36" i="9"/>
  <c r="EY38" i="9"/>
  <c r="EV42" i="9"/>
  <c r="FB38" i="9"/>
  <c r="EN20" i="9"/>
  <c r="EM22" i="9"/>
  <c r="FN25" i="9"/>
  <c r="EM26" i="9"/>
  <c r="ES29" i="9"/>
  <c r="FB36" i="9"/>
  <c r="EZ38" i="9"/>
  <c r="FD42" i="9"/>
  <c r="FC43" i="9"/>
  <c r="EH44" i="9"/>
  <c r="EP50" i="9"/>
  <c r="EQ9" i="9"/>
  <c r="EH8" i="9"/>
  <c r="ES8" i="9"/>
  <c r="EJ16" i="9"/>
  <c r="EG16" i="9"/>
  <c r="EF16" i="9"/>
  <c r="EK16" i="9"/>
  <c r="ET9" i="9"/>
  <c r="EN23" i="9"/>
  <c r="EF24" i="9"/>
  <c r="EP24" i="9"/>
  <c r="EZ32" i="9"/>
  <c r="ER7" i="9"/>
  <c r="FA15" i="9"/>
  <c r="EF17" i="9"/>
  <c r="EH19" i="9"/>
  <c r="EJ20" i="9"/>
  <c r="EM21" i="9"/>
  <c r="EO23" i="9"/>
  <c r="EI24" i="9"/>
  <c r="FL24" i="9"/>
  <c r="EL25" i="9"/>
  <c r="EN27" i="9"/>
  <c r="ES28" i="9"/>
  <c r="EV29" i="9"/>
  <c r="FD31" i="9"/>
  <c r="ER32" i="9"/>
  <c r="FE32" i="9"/>
  <c r="ES33" i="9"/>
  <c r="EU34" i="9"/>
  <c r="EW35" i="9"/>
  <c r="EY36" i="9"/>
  <c r="FB37" i="9"/>
  <c r="FM39" i="9"/>
  <c r="ES40" i="9"/>
  <c r="FH40" i="9"/>
  <c r="EJ41" i="9"/>
  <c r="FC42" i="9"/>
  <c r="FF43" i="9"/>
  <c r="FE44" i="9"/>
  <c r="FH45" i="9"/>
  <c r="EY47" i="9"/>
  <c r="FL47" i="9"/>
  <c r="EN48" i="9"/>
  <c r="FN48" i="9"/>
  <c r="EP49" i="9"/>
  <c r="FB50" i="9"/>
  <c r="FI51" i="9"/>
  <c r="ES7" i="9"/>
  <c r="EW13" i="9"/>
  <c r="FB15" i="9"/>
  <c r="FD21" i="9"/>
  <c r="EP23" i="9"/>
  <c r="EJ24" i="9"/>
  <c r="EM25" i="9"/>
  <c r="EW29" i="9"/>
  <c r="FE31" i="9"/>
  <c r="ES32" i="9"/>
  <c r="ET33" i="9"/>
  <c r="FI37" i="9"/>
  <c r="EW39" i="9"/>
  <c r="FN39" i="9"/>
  <c r="ET40" i="9"/>
  <c r="ET41" i="9"/>
  <c r="FI45" i="9"/>
  <c r="EZ47" i="9"/>
  <c r="FM47" i="9"/>
  <c r="FF48" i="9"/>
  <c r="FH49" i="9"/>
  <c r="FJ51" i="9"/>
  <c r="EX13" i="9"/>
  <c r="EH17" i="9"/>
  <c r="EJ19" i="9"/>
  <c r="EM20" i="9"/>
  <c r="FG21" i="9"/>
  <c r="EK24" i="9"/>
  <c r="EN25" i="9"/>
  <c r="EP27" i="9"/>
  <c r="EU28" i="9"/>
  <c r="EX29" i="9"/>
  <c r="ER31" i="9"/>
  <c r="ET32" i="9"/>
  <c r="EU33" i="9"/>
  <c r="EY35" i="9"/>
  <c r="FA36" i="9"/>
  <c r="EU37" i="9"/>
  <c r="FJ37" i="9"/>
  <c r="EX39" i="9"/>
  <c r="EV40" i="9"/>
  <c r="FC41" i="9"/>
  <c r="FH43" i="9"/>
  <c r="FG44" i="9"/>
  <c r="EJ45" i="9"/>
  <c r="FK45" i="9"/>
  <c r="FB47" i="9"/>
  <c r="FN47" i="9"/>
  <c r="FG48" i="9"/>
  <c r="FI49" i="9"/>
  <c r="FJ50" i="9"/>
  <c r="FK51" i="9"/>
  <c r="EG5" i="9"/>
  <c r="FA13" i="9"/>
  <c r="EI17" i="9"/>
  <c r="FC19" i="9"/>
  <c r="EF21" i="9"/>
  <c r="FH21" i="9"/>
  <c r="EF23" i="9"/>
  <c r="EL24" i="9"/>
  <c r="EO25" i="9"/>
  <c r="FL27" i="9"/>
  <c r="EY29" i="9"/>
  <c r="ES31" i="9"/>
  <c r="EU32" i="9"/>
  <c r="EV33" i="9"/>
  <c r="EZ35" i="9"/>
  <c r="EW37" i="9"/>
  <c r="FM37" i="9"/>
  <c r="EY39" i="9"/>
  <c r="FC40" i="9"/>
  <c r="FD41" i="9"/>
  <c r="FI43" i="9"/>
  <c r="FC45" i="9"/>
  <c r="FL45" i="9"/>
  <c r="FF47" i="9"/>
  <c r="FI48" i="9"/>
  <c r="FJ49" i="9"/>
  <c r="FL51" i="9"/>
  <c r="EJ17" i="9"/>
  <c r="EF20" i="9"/>
  <c r="EK23" i="9"/>
  <c r="EM24" i="9"/>
  <c r="EP25" i="9"/>
  <c r="ET31" i="9"/>
  <c r="EV32" i="9"/>
  <c r="EY33" i="9"/>
  <c r="EU36" i="9"/>
  <c r="EZ39" i="9"/>
  <c r="FD40" i="9"/>
  <c r="FE41" i="9"/>
  <c r="EV43" i="9"/>
  <c r="EI44" i="9"/>
  <c r="FH47" i="9"/>
  <c r="FJ48" i="9"/>
  <c r="FK49" i="9"/>
  <c r="EN51" i="9"/>
  <c r="EK17" i="9"/>
  <c r="EN24" i="9"/>
  <c r="EU31" i="9"/>
  <c r="EW32" i="9"/>
  <c r="FA39" i="9"/>
  <c r="FE40" i="9"/>
  <c r="FI47" i="9"/>
  <c r="FK48" i="9"/>
  <c r="EV31" i="9"/>
  <c r="FB39" i="9"/>
  <c r="FJ47" i="9"/>
  <c r="FL48" i="9"/>
  <c r="H77" i="3" l="1"/>
  <c r="H85" i="3" s="1"/>
  <c r="H76" i="3"/>
  <c r="H84" i="3" s="1"/>
  <c r="H75" i="3"/>
  <c r="H83" i="3" s="1"/>
  <c r="H74" i="3"/>
  <c r="H82" i="3" s="1"/>
  <c r="H73" i="3"/>
  <c r="H81" i="3" s="1"/>
  <c r="G77" i="3"/>
  <c r="G85" i="3" s="1"/>
  <c r="G76" i="3"/>
  <c r="G84" i="3" s="1"/>
  <c r="G75" i="3"/>
  <c r="G83" i="3" s="1"/>
  <c r="G74" i="3"/>
  <c r="G82" i="3" s="1"/>
  <c r="G73" i="3"/>
  <c r="G81" i="3" s="1"/>
  <c r="F77" i="3"/>
  <c r="F85" i="3" s="1"/>
  <c r="F76" i="3"/>
  <c r="F84" i="3" s="1"/>
  <c r="F75" i="3"/>
  <c r="F83" i="3" s="1"/>
  <c r="F74" i="3"/>
  <c r="F82" i="3" s="1"/>
  <c r="F73" i="3"/>
  <c r="F81" i="3" s="1"/>
  <c r="D99" i="3"/>
  <c r="D98" i="3"/>
  <c r="D97" i="3"/>
  <c r="D96" i="3"/>
  <c r="D95" i="3"/>
  <c r="D94" i="3"/>
  <c r="D93" i="3"/>
  <c r="D92" i="3"/>
  <c r="H72" i="3"/>
  <c r="H80" i="3" s="1"/>
  <c r="G72" i="3"/>
  <c r="G80" i="3" s="1"/>
  <c r="F72" i="3"/>
  <c r="F80" i="3" s="1"/>
  <c r="I84" i="3" l="1"/>
  <c r="I82" i="3"/>
  <c r="H86" i="3"/>
  <c r="L80" i="3" s="1"/>
  <c r="I85" i="3"/>
  <c r="I80" i="3"/>
  <c r="F86" i="3"/>
  <c r="J85" i="3" s="1"/>
  <c r="G86" i="3"/>
  <c r="K85" i="3" s="1"/>
  <c r="I83" i="3"/>
  <c r="I81" i="3"/>
  <c r="L83" i="3" l="1"/>
  <c r="L84" i="3"/>
  <c r="J82" i="3"/>
  <c r="L81" i="3"/>
  <c r="L82" i="3"/>
  <c r="K81" i="3"/>
  <c r="I86" i="3"/>
  <c r="M81" i="3" s="1"/>
  <c r="J81" i="3"/>
  <c r="L85" i="3"/>
  <c r="K82" i="3"/>
  <c r="K80" i="3"/>
  <c r="K84" i="3"/>
  <c r="K83" i="3"/>
  <c r="J80" i="3"/>
  <c r="J84" i="3"/>
  <c r="J83" i="3"/>
  <c r="L86" i="3" l="1"/>
  <c r="M80" i="3"/>
  <c r="K86" i="3"/>
  <c r="M82" i="3"/>
  <c r="M84" i="3"/>
  <c r="M83" i="3"/>
  <c r="J86" i="3"/>
  <c r="M85" i="3"/>
  <c r="CE6" i="9" l="1"/>
  <c r="B7" i="5"/>
  <c r="CD6" i="9"/>
  <c r="A7" i="5"/>
  <c r="M86" i="3"/>
  <c r="B10" i="5" l="1"/>
  <c r="CE9" i="9"/>
  <c r="B18" i="5"/>
  <c r="CE17" i="9"/>
  <c r="B26" i="5"/>
  <c r="CE25" i="9"/>
  <c r="B34" i="5"/>
  <c r="CE33" i="9"/>
  <c r="B42" i="5"/>
  <c r="CE41" i="9"/>
  <c r="B50" i="5"/>
  <c r="CE49" i="9"/>
  <c r="B11" i="5"/>
  <c r="CE10" i="9"/>
  <c r="B19" i="5"/>
  <c r="CE18" i="9"/>
  <c r="B27" i="5"/>
  <c r="CE26" i="9"/>
  <c r="B35" i="5"/>
  <c r="CE34" i="9"/>
  <c r="B43" i="5"/>
  <c r="CE42" i="9"/>
  <c r="B51" i="5"/>
  <c r="CE50" i="9"/>
  <c r="CE19" i="9"/>
  <c r="B20" i="5"/>
  <c r="CE27" i="9"/>
  <c r="B28" i="5"/>
  <c r="CE35" i="9"/>
  <c r="B36" i="5"/>
  <c r="CE43" i="9"/>
  <c r="B44" i="5"/>
  <c r="CE51" i="9"/>
  <c r="B52" i="5"/>
  <c r="CE11" i="9"/>
  <c r="B12" i="5"/>
  <c r="CE12" i="9"/>
  <c r="B13" i="5"/>
  <c r="CE20" i="9"/>
  <c r="B21" i="5"/>
  <c r="CE28" i="9"/>
  <c r="B29" i="5"/>
  <c r="CE36" i="9"/>
  <c r="B37" i="5"/>
  <c r="CE44" i="9"/>
  <c r="B45" i="5"/>
  <c r="CE4" i="9"/>
  <c r="B5" i="5"/>
  <c r="CE13" i="9"/>
  <c r="B14" i="5"/>
  <c r="CE21" i="9"/>
  <c r="B22" i="5"/>
  <c r="CE29" i="9"/>
  <c r="B30" i="5"/>
  <c r="CE37" i="9"/>
  <c r="B38" i="5"/>
  <c r="CE45" i="9"/>
  <c r="B46" i="5"/>
  <c r="CE5" i="9"/>
  <c r="B6" i="5"/>
  <c r="CE14" i="9"/>
  <c r="B15" i="5"/>
  <c r="CE22" i="9"/>
  <c r="B23" i="5"/>
  <c r="CE30" i="9"/>
  <c r="B31" i="5"/>
  <c r="CE38" i="9"/>
  <c r="B39" i="5"/>
  <c r="CE46" i="9"/>
  <c r="B47" i="5"/>
  <c r="CE7" i="9"/>
  <c r="B8" i="5"/>
  <c r="CE15" i="9"/>
  <c r="B16" i="5"/>
  <c r="CE23" i="9"/>
  <c r="B24" i="5"/>
  <c r="CE31" i="9"/>
  <c r="B32" i="5"/>
  <c r="CE39" i="9"/>
  <c r="B40" i="5"/>
  <c r="CE47" i="9"/>
  <c r="B48" i="5"/>
  <c r="B9" i="5"/>
  <c r="CE8" i="9"/>
  <c r="B17" i="5"/>
  <c r="CE16" i="9"/>
  <c r="B25" i="5"/>
  <c r="CE24" i="9"/>
  <c r="B33" i="5"/>
  <c r="CE32" i="9"/>
  <c r="B41" i="5"/>
  <c r="CE40" i="9"/>
  <c r="B49" i="5"/>
  <c r="CE48" i="9"/>
  <c r="A11" i="5"/>
  <c r="CD10" i="9"/>
  <c r="A19" i="5"/>
  <c r="CD18" i="9"/>
  <c r="A27" i="5"/>
  <c r="CD26" i="9"/>
  <c r="A35" i="5"/>
  <c r="CD34" i="9"/>
  <c r="A43" i="5"/>
  <c r="CD42" i="9"/>
  <c r="A51" i="5"/>
  <c r="CD50" i="9"/>
  <c r="A12" i="5"/>
  <c r="CD11" i="9"/>
  <c r="A20" i="5"/>
  <c r="CD19" i="9"/>
  <c r="A28" i="5"/>
  <c r="CD27" i="9"/>
  <c r="A36" i="5"/>
  <c r="CD35" i="9"/>
  <c r="A44" i="5"/>
  <c r="CD43" i="9"/>
  <c r="A52" i="5"/>
  <c r="CD51" i="9"/>
  <c r="CD8" i="9"/>
  <c r="A9" i="5"/>
  <c r="A13" i="5"/>
  <c r="CD12" i="9"/>
  <c r="A21" i="5"/>
  <c r="CD20" i="9"/>
  <c r="CD28" i="9"/>
  <c r="A29" i="5"/>
  <c r="CD36" i="9"/>
  <c r="A37" i="5"/>
  <c r="CD44" i="9"/>
  <c r="A45" i="5"/>
  <c r="CD13" i="9"/>
  <c r="A14" i="5"/>
  <c r="CD21" i="9"/>
  <c r="A22" i="5"/>
  <c r="CD29" i="9"/>
  <c r="A30" i="5"/>
  <c r="CD37" i="9"/>
  <c r="A38" i="5"/>
  <c r="CD45" i="9"/>
  <c r="A46" i="5"/>
  <c r="CD5" i="9"/>
  <c r="A6" i="5"/>
  <c r="CD14" i="9"/>
  <c r="A15" i="5"/>
  <c r="CD22" i="9"/>
  <c r="A23" i="5"/>
  <c r="CD30" i="9"/>
  <c r="A31" i="5"/>
  <c r="CD38" i="9"/>
  <c r="A39" i="5"/>
  <c r="CD46" i="9"/>
  <c r="A47" i="5"/>
  <c r="A5" i="5"/>
  <c r="CD4" i="9"/>
  <c r="CD7" i="9"/>
  <c r="A8" i="5"/>
  <c r="CD15" i="9"/>
  <c r="A16" i="5"/>
  <c r="CD23" i="9"/>
  <c r="A24" i="5"/>
  <c r="CD31" i="9"/>
  <c r="A32" i="5"/>
  <c r="A40" i="5"/>
  <c r="CD39" i="9"/>
  <c r="A48" i="5"/>
  <c r="CD47" i="9"/>
  <c r="CD16" i="9"/>
  <c r="A17" i="5"/>
  <c r="CD24" i="9"/>
  <c r="A25" i="5"/>
  <c r="CD32" i="9"/>
  <c r="A33" i="5"/>
  <c r="CD40" i="9"/>
  <c r="A41" i="5"/>
  <c r="CD48" i="9"/>
  <c r="A49" i="5"/>
  <c r="A10" i="5"/>
  <c r="CD9" i="9"/>
  <c r="A18" i="5"/>
  <c r="CD17" i="9"/>
  <c r="A26" i="5"/>
  <c r="CD25" i="9"/>
  <c r="A34" i="5"/>
  <c r="CD33" i="9"/>
  <c r="A42" i="5"/>
  <c r="CD41" i="9"/>
  <c r="A50" i="5"/>
  <c r="CD49" i="9"/>
  <c r="B36" i="1"/>
  <c r="B48" i="1"/>
  <c r="E98" i="3" s="1"/>
  <c r="B42" i="1"/>
  <c r="E97" i="3" s="1"/>
  <c r="E95" i="3"/>
  <c r="B54" i="1"/>
  <c r="E99" i="3" s="1"/>
  <c r="E94" i="3"/>
  <c r="E93" i="3"/>
  <c r="E96" i="3" l="1"/>
  <c r="J5" i="1"/>
  <c r="E92" i="3"/>
  <c r="CD53" i="9"/>
  <c r="DN4" i="9" s="1"/>
  <c r="A54" i="5"/>
  <c r="O4" i="28" l="1"/>
  <c r="Q5" i="18"/>
  <c r="J5" i="3"/>
  <c r="DN5" i="9"/>
  <c r="DN6" i="9" l="1"/>
  <c r="DN7" i="9" l="1"/>
  <c r="DN8" i="9" l="1"/>
  <c r="DN9" i="9" l="1"/>
  <c r="DN10" i="9" l="1"/>
  <c r="DN11" i="9" l="1"/>
  <c r="DN12" i="9" l="1"/>
  <c r="DN13" i="9" l="1"/>
  <c r="DN14" i="9" l="1"/>
  <c r="DN15" i="9" l="1"/>
  <c r="DN16" i="9" l="1"/>
  <c r="DN17" i="9" l="1"/>
  <c r="DN18" i="9" l="1"/>
  <c r="DN19" i="9" l="1"/>
  <c r="DN20" i="9" l="1"/>
  <c r="DN21" i="9" l="1"/>
  <c r="DN22" i="9" l="1"/>
  <c r="DN23" i="9" l="1"/>
  <c r="DN24" i="9" l="1"/>
  <c r="DN25" i="9" l="1"/>
  <c r="DN26" i="9" l="1"/>
  <c r="DN27" i="9" l="1"/>
  <c r="DN28" i="9" l="1"/>
  <c r="DN29" i="9" l="1"/>
  <c r="DN30" i="9" l="1"/>
  <c r="DN31" i="9" l="1"/>
  <c r="DN32" i="9" l="1"/>
  <c r="DN33" i="9" l="1"/>
  <c r="DN34" i="9" l="1"/>
  <c r="DN35" i="9" l="1"/>
  <c r="DN36" i="9" l="1"/>
  <c r="DN37" i="9" l="1"/>
  <c r="DN38" i="9" l="1"/>
  <c r="DN39" i="9" l="1"/>
  <c r="DN40" i="9" l="1"/>
  <c r="DN41" i="9" l="1"/>
  <c r="DN42" i="9" l="1"/>
  <c r="DN43" i="9" l="1"/>
  <c r="DN44" i="9" l="1"/>
  <c r="DN45" i="9" l="1"/>
  <c r="DN46" i="9" l="1"/>
  <c r="DN47" i="9" l="1"/>
  <c r="DN48" i="9" l="1"/>
  <c r="DN49" i="9" l="1"/>
  <c r="DN50" i="9" l="1"/>
  <c r="DN51" i="9" l="1"/>
  <c r="DK41" i="9" l="1"/>
  <c r="DK21" i="9"/>
  <c r="DK27" i="9"/>
  <c r="DK49" i="9"/>
  <c r="DK13" i="9"/>
  <c r="DL13" i="9" s="1"/>
  <c r="DK38" i="9"/>
  <c r="DK46" i="9"/>
  <c r="DK45" i="9"/>
  <c r="DK42" i="9"/>
  <c r="DL42" i="9" s="1"/>
  <c r="DK31" i="9"/>
  <c r="DK28" i="9"/>
  <c r="DK9" i="9"/>
  <c r="DK33" i="9"/>
  <c r="DK40" i="9"/>
  <c r="DK35" i="9"/>
  <c r="DL35" i="9" s="1"/>
  <c r="DK15" i="9"/>
  <c r="DK36" i="9"/>
  <c r="DK29" i="9"/>
  <c r="DK23" i="9"/>
  <c r="DK14" i="9"/>
  <c r="DK19" i="9"/>
  <c r="DK44" i="9"/>
  <c r="DL44" i="9" s="1"/>
  <c r="DK48" i="9"/>
  <c r="DK43" i="9"/>
  <c r="DK11" i="9"/>
  <c r="DL11" i="9" s="1"/>
  <c r="DK26" i="9"/>
  <c r="DK50" i="9"/>
  <c r="DK37" i="9"/>
  <c r="DK5" i="9"/>
  <c r="DK18" i="9"/>
  <c r="DK17" i="9"/>
  <c r="DL17" i="9" s="1"/>
  <c r="DK24" i="9"/>
  <c r="DK25" i="9"/>
  <c r="DL25" i="9" s="1"/>
  <c r="DK51" i="9"/>
  <c r="DL51" i="9" s="1"/>
  <c r="DK12" i="9"/>
  <c r="DK4" i="9"/>
  <c r="DL4" i="9" s="1"/>
  <c r="DK10" i="9"/>
  <c r="DK6" i="9"/>
  <c r="DK47" i="9"/>
  <c r="DK39" i="9"/>
  <c r="DK7" i="9"/>
  <c r="DK30" i="9"/>
  <c r="DK32" i="9"/>
  <c r="DK34" i="9"/>
  <c r="DK22" i="9"/>
  <c r="DK20" i="9"/>
  <c r="DK16" i="9"/>
  <c r="DK8" i="9"/>
  <c r="DL40" i="9" l="1"/>
  <c r="DL7" i="9"/>
  <c r="DL50" i="9"/>
  <c r="DL18" i="9"/>
  <c r="DL34" i="9"/>
  <c r="DL30" i="9"/>
  <c r="DL12" i="9"/>
  <c r="DL16" i="9"/>
  <c r="DL48" i="9"/>
  <c r="DL15" i="9"/>
  <c r="DL28" i="9"/>
  <c r="DL22" i="9"/>
  <c r="DL24" i="9"/>
  <c r="DL14" i="9"/>
  <c r="DL27" i="9"/>
  <c r="DL20" i="9"/>
  <c r="DL8" i="9"/>
  <c r="DL39" i="9"/>
  <c r="DL23" i="9"/>
  <c r="DL45" i="9"/>
  <c r="DL21" i="9"/>
  <c r="DL10" i="9"/>
  <c r="DL47" i="9"/>
  <c r="DL29" i="9"/>
  <c r="DL33" i="9"/>
  <c r="DL46" i="9"/>
  <c r="DL41" i="9"/>
  <c r="DL5" i="9"/>
  <c r="DL32" i="9"/>
  <c r="DL6" i="9"/>
  <c r="DL36" i="9"/>
  <c r="DL9" i="9"/>
  <c r="DL38" i="9"/>
  <c r="DL43" i="9"/>
  <c r="DL19" i="9"/>
  <c r="DL31" i="9"/>
  <c r="DL37" i="9"/>
  <c r="DL26" i="9"/>
  <c r="DL49" i="9"/>
  <c r="DL53" i="9" l="1"/>
  <c r="CR1" i="9" s="1"/>
  <c r="M2" i="5" s="1"/>
</calcChain>
</file>

<file path=xl/sharedStrings.xml><?xml version="1.0" encoding="utf-8"?>
<sst xmlns="http://schemas.openxmlformats.org/spreadsheetml/2006/main" count="241" uniqueCount="163">
  <si>
    <t>Weeks® is a service mark registered by The Weeks Corporation:</t>
  </si>
  <si>
    <t>USA - No. 2,519,679    Europe - No. 001813120</t>
  </si>
  <si>
    <t>Groep</t>
  </si>
  <si>
    <t>Codes</t>
  </si>
  <si>
    <t>Freq #</t>
  </si>
  <si>
    <t>aAa # 1</t>
  </si>
  <si>
    <t>aAa # 2</t>
  </si>
  <si>
    <t>aAa # 3</t>
  </si>
  <si>
    <t>aAa # 4</t>
  </si>
  <si>
    <t>aAa # 5</t>
  </si>
  <si>
    <t>aAa # 6</t>
  </si>
  <si>
    <t>1e</t>
  </si>
  <si>
    <t>2e</t>
  </si>
  <si>
    <t>3e</t>
  </si>
  <si>
    <t>%</t>
  </si>
  <si>
    <t>Sub</t>
  </si>
  <si>
    <t>Gr#</t>
  </si>
  <si>
    <t>aAa</t>
  </si>
  <si>
    <t>gewogen (3:2:1)</t>
  </si>
  <si>
    <t>tot</t>
  </si>
  <si>
    <t>code groep</t>
  </si>
  <si>
    <t>VG-Index :</t>
  </si>
  <si>
    <t>Bedrijfsnaam :</t>
  </si>
  <si>
    <t>Contactpersoon :</t>
  </si>
  <si>
    <t>Analyseur :</t>
  </si>
  <si>
    <t>Bezoek :</t>
  </si>
  <si>
    <t>Adres :</t>
  </si>
  <si>
    <t>Nr.</t>
  </si>
  <si>
    <t>ID-nummer</t>
  </si>
  <si>
    <t>telefoon :</t>
  </si>
  <si>
    <t>Weeks® Approved Animal Analyzer - Theo Pieters</t>
  </si>
  <si>
    <r>
      <t>Weeks</t>
    </r>
    <r>
      <rPr>
        <sz val="12"/>
        <color rgb="FFFFFF00"/>
        <rFont val="Calibri Light"/>
        <family val="2"/>
      </rPr>
      <t>®</t>
    </r>
    <r>
      <rPr>
        <sz val="12"/>
        <color rgb="FFFFFF00"/>
        <rFont val="Calibri"/>
        <family val="2"/>
      </rPr>
      <t xml:space="preserve"> Approved Animal Analyzer - Theo Pieters</t>
    </r>
  </si>
  <si>
    <t>Dier</t>
  </si>
  <si>
    <t>#</t>
  </si>
  <si>
    <t>Aantal # :</t>
  </si>
  <si>
    <t>612</t>
  </si>
  <si>
    <t>totaal aantal dieren</t>
  </si>
  <si>
    <t xml:space="preserve">aantal dieren voor paring : </t>
  </si>
  <si>
    <t>De meest ideale stieren keuze (kies de stier die u wenst)</t>
  </si>
  <si>
    <t>aanwezig - vat</t>
  </si>
  <si>
    <t xml:space="preserve">aantal dieren aAa : </t>
  </si>
  <si>
    <t>aAa-Mate :</t>
  </si>
  <si>
    <t>koe</t>
  </si>
  <si>
    <t>1e keuze</t>
  </si>
  <si>
    <t>2e keuze</t>
  </si>
  <si>
    <t>3e keuze</t>
  </si>
  <si>
    <t>help</t>
  </si>
  <si>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</si>
  <si>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</si>
  <si>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</si>
  <si>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</si>
  <si>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</si>
  <si>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</si>
  <si>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</si>
  <si>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</si>
  <si>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</si>
  <si>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</si>
  <si>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</si>
  <si>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</si>
  <si>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</si>
  <si>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 xml:space="preserve">aantal dieren aAa-Mate : </t>
  </si>
  <si>
    <t>Pag. 1</t>
  </si>
  <si>
    <t>Analyzer :</t>
  </si>
  <si>
    <t>Kolom42</t>
  </si>
  <si>
    <t>Kolom72</t>
  </si>
  <si>
    <t>Kolom102</t>
  </si>
  <si>
    <t>aAa-mate :</t>
  </si>
  <si>
    <t>laatste</t>
  </si>
  <si>
    <t>vorige</t>
  </si>
  <si>
    <t>Y</t>
  </si>
  <si>
    <t>Kolom32</t>
  </si>
  <si>
    <r>
      <t>Weeks</t>
    </r>
    <r>
      <rPr>
        <sz val="14"/>
        <color rgb="FFFFFF00"/>
        <rFont val="Calibri Light"/>
        <family val="2"/>
      </rPr>
      <t>®</t>
    </r>
    <r>
      <rPr>
        <sz val="14"/>
        <color rgb="FFFFFF00"/>
        <rFont val="Calibri"/>
        <family val="2"/>
      </rPr>
      <t xml:space="preserve"> Approved Animal Analyzer - Theo Pieters</t>
    </r>
  </si>
  <si>
    <t>e-mail :</t>
  </si>
  <si>
    <t>datum</t>
  </si>
  <si>
    <t>ID-nr</t>
  </si>
  <si>
    <t>Theo Pieters</t>
  </si>
  <si>
    <t>Pieters</t>
  </si>
  <si>
    <t>+31 6 57335370</t>
  </si>
  <si>
    <t> V.O.F. De Pater</t>
  </si>
  <si>
    <t>Ossenkampweg 13</t>
  </si>
  <si>
    <t>Zeewolde</t>
  </si>
  <si>
    <t>+31 6 11456227</t>
  </si>
  <si>
    <t>vof.depater@outlook.com</t>
  </si>
  <si>
    <t>Job de Pater</t>
  </si>
  <si>
    <t>3898 LA    Zeewolde</t>
  </si>
  <si>
    <t>+31 36 5223991</t>
  </si>
  <si>
    <t>1057</t>
  </si>
  <si>
    <t>1259</t>
  </si>
  <si>
    <t>1214</t>
  </si>
  <si>
    <t>1280</t>
  </si>
  <si>
    <t>1147</t>
  </si>
  <si>
    <t>1124</t>
  </si>
  <si>
    <t>1114</t>
  </si>
  <si>
    <t>1041</t>
  </si>
  <si>
    <t>1066</t>
  </si>
  <si>
    <t>1161</t>
  </si>
  <si>
    <t>1064</t>
  </si>
  <si>
    <t>0970</t>
  </si>
  <si>
    <t>0941</t>
  </si>
  <si>
    <t>1052</t>
  </si>
  <si>
    <t>1122</t>
  </si>
  <si>
    <t>0991</t>
  </si>
  <si>
    <t>1252</t>
  </si>
  <si>
    <t>1029</t>
  </si>
  <si>
    <t>1030</t>
  </si>
  <si>
    <t>1096</t>
  </si>
  <si>
    <t>0959</t>
  </si>
  <si>
    <t>1021</t>
  </si>
  <si>
    <t>0906</t>
  </si>
  <si>
    <t>1217</t>
  </si>
  <si>
    <t>0988</t>
  </si>
  <si>
    <t>1056</t>
  </si>
  <si>
    <t>1082</t>
  </si>
  <si>
    <t>1076</t>
  </si>
  <si>
    <t>1245</t>
  </si>
  <si>
    <t>1024</t>
  </si>
  <si>
    <t>1167</t>
  </si>
  <si>
    <t>1154</t>
  </si>
  <si>
    <t>1098</t>
  </si>
  <si>
    <t>1162</t>
  </si>
  <si>
    <t>1071</t>
  </si>
  <si>
    <t>1126</t>
  </si>
  <si>
    <t>1100</t>
  </si>
  <si>
    <t>0933</t>
  </si>
  <si>
    <t>1169</t>
  </si>
  <si>
    <t>1085</t>
  </si>
  <si>
    <t>1104</t>
  </si>
  <si>
    <t>1262</t>
  </si>
  <si>
    <t>1116</t>
  </si>
  <si>
    <t>1261</t>
  </si>
  <si>
    <t>0893</t>
  </si>
  <si>
    <t>1186</t>
  </si>
  <si>
    <t>1148</t>
  </si>
  <si>
    <t>1193</t>
  </si>
  <si>
    <t>1158</t>
  </si>
  <si>
    <t>1269</t>
  </si>
  <si>
    <t>1199</t>
  </si>
  <si>
    <t>1205</t>
  </si>
  <si>
    <t>1356</t>
  </si>
  <si>
    <t>1351</t>
  </si>
  <si>
    <t>1383</t>
  </si>
  <si>
    <t>1379</t>
  </si>
  <si>
    <t>1380</t>
  </si>
  <si>
    <t>1376</t>
  </si>
  <si>
    <t>1357</t>
  </si>
  <si>
    <t>1392</t>
  </si>
  <si>
    <t>1391</t>
  </si>
  <si>
    <t>1387</t>
  </si>
  <si>
    <t>1386</t>
  </si>
  <si>
    <t>1396</t>
  </si>
  <si>
    <t>1078</t>
  </si>
  <si>
    <t>s</t>
  </si>
  <si>
    <t>moet eigenlijk weg</t>
  </si>
  <si>
    <t>1258</t>
  </si>
  <si>
    <t>??</t>
  </si>
  <si>
    <t>bruce</t>
  </si>
  <si>
    <t>ludiek</t>
  </si>
  <si>
    <t>motif</t>
  </si>
  <si>
    <t>shakespear</t>
  </si>
  <si>
    <t>utopia</t>
  </si>
  <si>
    <t>Shakespear</t>
  </si>
  <si>
    <t>Ludiek/Motif/Utopia/Bruce(rood)</t>
  </si>
  <si>
    <t>GOSPEL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</si>
</sst>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3]d\ mmmm\ yyyy;@"/>
    <numFmt numFmtId="165" formatCode="0;\-0;;@"/>
  </numFmts>
  <fonts count="89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2"/>
      <color theme="7" tint="0.59999389629810485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5"/>
      <name val="Calibri"/>
      <family val="2"/>
      <scheme val="minor"/>
    </font>
    <font>
      <sz val="5"/>
      <color theme="1"/>
      <name val="Calibri"/>
      <family val="2"/>
      <scheme val="minor"/>
    </font>
    <font>
      <sz val="5"/>
      <color theme="7"/>
      <name val="Calibri"/>
      <family val="2"/>
      <scheme val="minor"/>
    </font>
    <font>
      <sz val="5"/>
      <color theme="0"/>
      <name val="Calibri"/>
      <family val="2"/>
      <scheme val="minor"/>
    </font>
    <font>
      <b/>
      <sz val="5"/>
      <color theme="5" tint="-0.499984740745262"/>
      <name val="Calibri"/>
      <family val="2"/>
      <scheme val="minor"/>
    </font>
    <font>
      <sz val="5"/>
      <color theme="5" tint="-0.499984740745262"/>
      <name val="Calibri"/>
      <family val="2"/>
      <scheme val="minor"/>
    </font>
    <font>
      <sz val="5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sz val="18"/>
      <color theme="0" tint="-0.249977111117893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 tint="-0.249977111117893"/>
      <name val="Calibri"/>
      <family val="2"/>
      <scheme val="minor"/>
    </font>
    <font>
      <u/>
      <sz val="5"/>
      <color theme="0" tint="-0.249977111117893"/>
      <name val="Calibri"/>
      <family val="2"/>
      <scheme val="minor"/>
    </font>
    <font>
      <u/>
      <sz val="12"/>
      <color theme="0" tint="-0.249977111117893"/>
      <name val="Calibri"/>
      <family val="2"/>
      <scheme val="minor"/>
    </font>
    <font>
      <u/>
      <sz val="5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Univers (W1)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2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FF00"/>
      <name val="Calibri Light"/>
      <family val="2"/>
    </font>
    <font>
      <sz val="12"/>
      <color rgb="FFFFFF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CCFF66"/>
      <name val="Calibri"/>
      <family val="2"/>
      <scheme val="minor"/>
    </font>
    <font>
      <sz val="12"/>
      <color rgb="FFCCFF66"/>
      <name val="Calibri"/>
      <family val="2"/>
      <scheme val="minor"/>
    </font>
    <font>
      <sz val="14"/>
      <color rgb="FFCCFF6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 Light"/>
      <family val="2"/>
      <scheme val="major"/>
    </font>
    <font>
      <sz val="11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2"/>
      <color rgb="FFCCFF33"/>
      <name val="Calibri"/>
      <family val="2"/>
      <scheme val="minor"/>
    </font>
    <font>
      <b/>
      <sz val="12"/>
      <color rgb="FFCCFF33"/>
      <name val="Calibri"/>
      <family val="2"/>
      <scheme val="minor"/>
    </font>
    <font>
      <b/>
      <sz val="18"/>
      <color rgb="FFCCFF33"/>
      <name val="Calibri"/>
      <family val="2"/>
      <scheme val="minor"/>
    </font>
    <font>
      <sz val="18"/>
      <color rgb="FFCCFF33"/>
      <name val="Calibri"/>
      <family val="2"/>
      <scheme val="minor"/>
    </font>
    <font>
      <sz val="12"/>
      <color rgb="FF99FF33"/>
      <name val="Calibri"/>
      <family val="2"/>
      <scheme val="minor"/>
    </font>
    <font>
      <u/>
      <sz val="12"/>
      <color rgb="FF99FF33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FF00"/>
      <name val="Calibri"/>
      <family val="2"/>
      <scheme val="minor"/>
    </font>
    <font>
      <b/>
      <sz val="13"/>
      <color rgb="FFFFFF0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20"/>
      <name val="Calibri Light"/>
      <family val="2"/>
      <scheme val="major"/>
    </font>
    <font>
      <sz val="12"/>
      <name val="Calibri Light"/>
      <family val="2"/>
      <scheme val="major"/>
    </font>
    <font>
      <b/>
      <sz val="13"/>
      <name val="Calibri Light"/>
      <family val="2"/>
      <scheme val="major"/>
    </font>
    <font>
      <b/>
      <sz val="13"/>
      <color rgb="FFFFFF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rgb="FF006600"/>
      <name val="Calibri Light"/>
      <family val="2"/>
      <scheme val="major"/>
    </font>
    <font>
      <b/>
      <sz val="18"/>
      <color rgb="FF00660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rgb="FFFFFF00"/>
      <name val="Calibri Light"/>
      <family val="2"/>
    </font>
    <font>
      <sz val="14"/>
      <color rgb="FFFFFF00"/>
      <name val="Calibri"/>
      <family val="2"/>
    </font>
    <font>
      <sz val="10"/>
      <name val="Calibri"/>
      <family val="2"/>
      <scheme val="minor"/>
    </font>
    <font>
      <sz val="12"/>
      <color rgb="FF808080"/>
      <name val="Calibri"/>
      <family val="2"/>
    </font>
    <font>
      <sz val="12"/>
      <name val="Calibri"/>
      <family val="2"/>
    </font>
    <font>
      <sz val="10"/>
      <name val="Courier"/>
      <family val="3"/>
    </font>
  </fonts>
  <fills count="1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DE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rgb="FFCCFF66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9">
    <xf numFmtId="0" fontId="0" fillId="0" borderId="0"/>
    <xf numFmtId="9" fontId="11" fillId="0" borderId="0" applyFont="0" applyFill="0" applyBorder="0" applyAlignment="0" applyProtection="0"/>
    <xf numFmtId="0" fontId="11" fillId="0" borderId="0"/>
    <xf numFmtId="0" fontId="31" fillId="0" borderId="0">
      <alignment vertical="top"/>
    </xf>
    <xf numFmtId="0" fontId="32" fillId="0" borderId="0"/>
    <xf numFmtId="0" fontId="33" fillId="0" borderId="0"/>
    <xf numFmtId="0" fontId="88" fillId="0" borderId="0"/>
    <xf numFmtId="0" fontId="88" fillId="0" borderId="0"/>
    <xf numFmtId="0" fontId="88" fillId="0" borderId="0"/>
  </cellStyleXfs>
  <cellXfs count="431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2" fillId="0" borderId="0" xfId="0" applyNumberFormat="1" applyFont="1"/>
    <xf numFmtId="0" fontId="3" fillId="0" borderId="0" xfId="0" applyFont="1"/>
    <xf numFmtId="0" fontId="1" fillId="0" borderId="0" xfId="0" applyNumberFormat="1" applyFont="1" applyAlignment="1" applyProtection="1">
      <alignment horizontal="left"/>
      <protection locked="0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top"/>
    </xf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 applyProtection="1">
      <alignment vertical="center"/>
      <protection locked="0"/>
    </xf>
    <xf numFmtId="0" fontId="2" fillId="0" borderId="0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 applyProtection="1">
      <alignment vertical="center"/>
      <protection locked="0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 applyProtection="1">
      <alignment horizontal="left"/>
      <protection locked="0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top"/>
    </xf>
    <xf numFmtId="0" fontId="7" fillId="0" borderId="0" xfId="0" applyNumberFormat="1" applyFont="1"/>
    <xf numFmtId="0" fontId="7" fillId="0" borderId="0" xfId="0" applyFont="1"/>
    <xf numFmtId="0" fontId="3" fillId="0" borderId="10" xfId="0" applyFont="1" applyBorder="1"/>
    <xf numFmtId="0" fontId="10" fillId="0" borderId="0" xfId="0" applyNumberFormat="1" applyFont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/>
    <xf numFmtId="0" fontId="2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37" fillId="2" borderId="0" xfId="0" applyNumberFormat="1" applyFont="1" applyFill="1" applyAlignment="1">
      <alignment horizontal="center" vertical="center"/>
    </xf>
    <xf numFmtId="0" fontId="38" fillId="0" borderId="0" xfId="0" applyNumberFormat="1" applyFont="1" applyAlignment="1" applyProtection="1">
      <alignment horizontal="left"/>
      <protection locked="0"/>
    </xf>
    <xf numFmtId="0" fontId="1" fillId="0" borderId="31" xfId="0" applyNumberFormat="1" applyFont="1" applyFill="1" applyBorder="1" applyAlignment="1">
      <alignment horizontal="center" vertical="top"/>
    </xf>
    <xf numFmtId="0" fontId="1" fillId="0" borderId="32" xfId="0" applyNumberFormat="1" applyFont="1" applyFill="1" applyBorder="1" applyAlignment="1">
      <alignment horizontal="center" vertical="top"/>
    </xf>
    <xf numFmtId="0" fontId="1" fillId="0" borderId="33" xfId="0" applyNumberFormat="1" applyFont="1" applyFill="1" applyBorder="1" applyAlignment="1">
      <alignment horizontal="center" vertical="top"/>
    </xf>
    <xf numFmtId="0" fontId="39" fillId="0" borderId="0" xfId="0" applyFont="1"/>
    <xf numFmtId="0" fontId="34" fillId="0" borderId="0" xfId="0" applyNumberFormat="1" applyFont="1"/>
    <xf numFmtId="0" fontId="42" fillId="0" borderId="0" xfId="0" applyFont="1"/>
    <xf numFmtId="0" fontId="42" fillId="0" borderId="0" xfId="0" applyFont="1" applyAlignment="1">
      <alignment horizontal="center"/>
    </xf>
    <xf numFmtId="0" fontId="35" fillId="0" borderId="0" xfId="0" applyFont="1"/>
    <xf numFmtId="0" fontId="43" fillId="0" borderId="0" xfId="0" applyNumberFormat="1" applyFont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0" fontId="44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/>
    </xf>
    <xf numFmtId="1" fontId="43" fillId="0" borderId="0" xfId="0" applyNumberFormat="1" applyFont="1" applyAlignment="1">
      <alignment horizontal="center" vertical="center"/>
    </xf>
    <xf numFmtId="9" fontId="43" fillId="0" borderId="0" xfId="1" applyFont="1"/>
    <xf numFmtId="49" fontId="42" fillId="0" borderId="0" xfId="0" applyNumberFormat="1" applyFont="1" applyAlignment="1">
      <alignment horizontal="center"/>
    </xf>
    <xf numFmtId="0" fontId="2" fillId="0" borderId="35" xfId="0" applyNumberFormat="1" applyFont="1" applyBorder="1" applyAlignment="1" applyProtection="1">
      <alignment vertical="center"/>
      <protection locked="0"/>
    </xf>
    <xf numFmtId="0" fontId="2" fillId="0" borderId="36" xfId="0" applyNumberFormat="1" applyFont="1" applyBorder="1" applyAlignment="1" applyProtection="1">
      <alignment vertical="center"/>
      <protection locked="0"/>
    </xf>
    <xf numFmtId="0" fontId="2" fillId="0" borderId="37" xfId="0" applyNumberFormat="1" applyFont="1" applyBorder="1" applyAlignment="1" applyProtection="1">
      <alignment vertical="center"/>
      <protection locked="0"/>
    </xf>
    <xf numFmtId="0" fontId="2" fillId="0" borderId="20" xfId="0" applyNumberFormat="1" applyFont="1" applyBorder="1" applyAlignment="1" applyProtection="1">
      <alignment vertical="center"/>
      <protection locked="0"/>
    </xf>
    <xf numFmtId="0" fontId="2" fillId="0" borderId="38" xfId="0" applyNumberFormat="1" applyFont="1" applyBorder="1" applyAlignment="1" applyProtection="1">
      <alignment vertical="center"/>
      <protection locked="0"/>
    </xf>
    <xf numFmtId="0" fontId="2" fillId="0" borderId="23" xfId="0" applyNumberFormat="1" applyFont="1" applyBorder="1" applyAlignment="1" applyProtection="1">
      <alignment vertical="center"/>
      <protection locked="0"/>
    </xf>
    <xf numFmtId="0" fontId="2" fillId="0" borderId="35" xfId="0" applyFont="1" applyBorder="1" applyAlignment="1" applyProtection="1">
      <alignment vertical="center"/>
      <protection locked="0"/>
    </xf>
    <xf numFmtId="0" fontId="2" fillId="0" borderId="37" xfId="0" applyFont="1" applyBorder="1" applyAlignment="1" applyProtection="1">
      <alignment vertical="center"/>
      <protection locked="0"/>
    </xf>
    <xf numFmtId="0" fontId="2" fillId="0" borderId="38" xfId="0" applyFont="1" applyBorder="1" applyAlignment="1" applyProtection="1">
      <alignment vertical="center"/>
      <protection locked="0"/>
    </xf>
    <xf numFmtId="0" fontId="2" fillId="0" borderId="5" xfId="0" applyNumberFormat="1" applyFont="1" applyFill="1" applyBorder="1" applyAlignment="1" applyProtection="1">
      <alignment vertical="center"/>
      <protection locked="0"/>
    </xf>
    <xf numFmtId="0" fontId="2" fillId="0" borderId="8" xfId="0" applyNumberFormat="1" applyFont="1" applyFill="1" applyBorder="1" applyAlignment="1" applyProtection="1">
      <alignment vertical="center"/>
      <protection locked="0"/>
    </xf>
    <xf numFmtId="0" fontId="2" fillId="0" borderId="6" xfId="0" applyNumberFormat="1" applyFont="1" applyFill="1" applyBorder="1" applyAlignment="1" applyProtection="1">
      <alignment vertical="center"/>
      <protection locked="0"/>
    </xf>
    <xf numFmtId="0" fontId="2" fillId="0" borderId="11" xfId="0" applyNumberFormat="1" applyFont="1" applyFill="1" applyBorder="1" applyAlignment="1" applyProtection="1">
      <alignment vertical="center"/>
      <protection locked="0"/>
    </xf>
    <xf numFmtId="0" fontId="2" fillId="0" borderId="6" xfId="0" applyFont="1" applyFill="1" applyBorder="1" applyAlignment="1" applyProtection="1">
      <alignment vertical="center"/>
      <protection locked="0"/>
    </xf>
    <xf numFmtId="0" fontId="2" fillId="0" borderId="8" xfId="0" applyFont="1" applyFill="1" applyBorder="1" applyAlignment="1" applyProtection="1">
      <alignment vertical="center"/>
      <protection locked="0"/>
    </xf>
    <xf numFmtId="0" fontId="2" fillId="0" borderId="11" xfId="0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 applyProtection="1">
      <alignment vertical="center"/>
      <protection locked="0"/>
    </xf>
    <xf numFmtId="0" fontId="2" fillId="0" borderId="9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7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37" fillId="2" borderId="3" xfId="0" applyNumberFormat="1" applyFont="1" applyFill="1" applyBorder="1" applyAlignment="1" applyProtection="1">
      <alignment horizontal="center" vertical="top"/>
    </xf>
    <xf numFmtId="0" fontId="37" fillId="2" borderId="1" xfId="0" applyNumberFormat="1" applyFont="1" applyFill="1" applyBorder="1" applyAlignment="1" applyProtection="1">
      <alignment horizontal="center" vertical="top"/>
    </xf>
    <xf numFmtId="0" fontId="57" fillId="2" borderId="0" xfId="0" applyFont="1" applyFill="1" applyBorder="1" applyProtection="1"/>
    <xf numFmtId="0" fontId="58" fillId="2" borderId="0" xfId="0" applyFont="1" applyFill="1" applyBorder="1" applyAlignment="1" applyProtection="1">
      <alignment horizontal="center" vertical="center"/>
    </xf>
    <xf numFmtId="0" fontId="54" fillId="2" borderId="0" xfId="0" applyNumberFormat="1" applyFont="1" applyFill="1" applyAlignment="1" applyProtection="1">
      <alignment horizontal="center" vertical="center"/>
    </xf>
    <xf numFmtId="9" fontId="54" fillId="2" borderId="0" xfId="0" applyNumberFormat="1" applyFont="1" applyFill="1" applyAlignment="1" applyProtection="1">
      <alignment horizontal="center" vertical="center"/>
    </xf>
    <xf numFmtId="0" fontId="55" fillId="4" borderId="6" xfId="0" applyFont="1" applyFill="1" applyBorder="1" applyAlignment="1" applyProtection="1">
      <alignment horizontal="center" vertical="center"/>
    </xf>
    <xf numFmtId="0" fontId="55" fillId="5" borderId="6" xfId="0" applyFont="1" applyFill="1" applyBorder="1" applyAlignment="1" applyProtection="1">
      <alignment horizontal="center" vertical="center"/>
    </xf>
    <xf numFmtId="0" fontId="55" fillId="6" borderId="6" xfId="0" applyFont="1" applyFill="1" applyBorder="1" applyAlignment="1" applyProtection="1">
      <alignment horizontal="center" vertical="center"/>
    </xf>
    <xf numFmtId="0" fontId="55" fillId="7" borderId="6" xfId="0" applyFont="1" applyFill="1" applyBorder="1" applyAlignment="1" applyProtection="1">
      <alignment horizontal="center" vertical="center"/>
    </xf>
    <xf numFmtId="0" fontId="55" fillId="10" borderId="6" xfId="0" applyFont="1" applyFill="1" applyBorder="1" applyAlignment="1" applyProtection="1">
      <alignment horizontal="center" vertical="center"/>
    </xf>
    <xf numFmtId="0" fontId="55" fillId="9" borderId="6" xfId="0" applyFont="1" applyFill="1" applyBorder="1" applyAlignment="1" applyProtection="1">
      <alignment horizontal="center" vertical="center"/>
    </xf>
    <xf numFmtId="0" fontId="55" fillId="8" borderId="6" xfId="0" applyFont="1" applyFill="1" applyBorder="1" applyAlignment="1" applyProtection="1">
      <alignment horizontal="center" vertical="center"/>
    </xf>
    <xf numFmtId="0" fontId="55" fillId="4" borderId="8" xfId="0" applyFont="1" applyFill="1" applyBorder="1" applyAlignment="1" applyProtection="1">
      <alignment horizontal="center" vertical="center"/>
    </xf>
    <xf numFmtId="0" fontId="55" fillId="5" borderId="8" xfId="0" applyFont="1" applyFill="1" applyBorder="1" applyAlignment="1" applyProtection="1">
      <alignment horizontal="center" vertical="center"/>
    </xf>
    <xf numFmtId="0" fontId="55" fillId="6" borderId="8" xfId="0" applyFont="1" applyFill="1" applyBorder="1" applyAlignment="1" applyProtection="1">
      <alignment horizontal="center" vertical="center"/>
    </xf>
    <xf numFmtId="0" fontId="55" fillId="7" borderId="8" xfId="0" applyFont="1" applyFill="1" applyBorder="1" applyAlignment="1" applyProtection="1">
      <alignment horizontal="center" vertical="center"/>
    </xf>
    <xf numFmtId="0" fontId="55" fillId="10" borderId="8" xfId="0" applyFont="1" applyFill="1" applyBorder="1" applyAlignment="1" applyProtection="1">
      <alignment horizontal="center" vertical="center"/>
    </xf>
    <xf numFmtId="0" fontId="55" fillId="9" borderId="8" xfId="0" applyFont="1" applyFill="1" applyBorder="1" applyAlignment="1" applyProtection="1">
      <alignment horizontal="center" vertical="center"/>
    </xf>
    <xf numFmtId="0" fontId="55" fillId="8" borderId="8" xfId="0" applyFont="1" applyFill="1" applyBorder="1" applyAlignment="1" applyProtection="1">
      <alignment horizontal="center" vertical="center"/>
    </xf>
    <xf numFmtId="0" fontId="55" fillId="4" borderId="11" xfId="0" applyFont="1" applyFill="1" applyBorder="1" applyAlignment="1" applyProtection="1">
      <alignment horizontal="center" vertical="center"/>
    </xf>
    <xf numFmtId="0" fontId="55" fillId="5" borderId="11" xfId="0" applyFont="1" applyFill="1" applyBorder="1" applyAlignment="1" applyProtection="1">
      <alignment horizontal="center" vertical="center"/>
    </xf>
    <xf numFmtId="0" fontId="55" fillId="6" borderId="11" xfId="0" applyFont="1" applyFill="1" applyBorder="1" applyAlignment="1" applyProtection="1">
      <alignment horizontal="center" vertical="center"/>
    </xf>
    <xf numFmtId="0" fontId="55" fillId="7" borderId="11" xfId="0" applyFont="1" applyFill="1" applyBorder="1" applyAlignment="1" applyProtection="1">
      <alignment horizontal="center" vertical="center"/>
    </xf>
    <xf numFmtId="0" fontId="55" fillId="10" borderId="11" xfId="0" applyFont="1" applyFill="1" applyBorder="1" applyAlignment="1" applyProtection="1">
      <alignment horizontal="center" vertical="center"/>
    </xf>
    <xf numFmtId="0" fontId="55" fillId="9" borderId="11" xfId="0" applyFont="1" applyFill="1" applyBorder="1" applyAlignment="1" applyProtection="1">
      <alignment horizontal="center" vertical="center"/>
    </xf>
    <xf numFmtId="0" fontId="55" fillId="8" borderId="11" xfId="0" applyFont="1" applyFill="1" applyBorder="1" applyAlignment="1" applyProtection="1">
      <alignment horizontal="center" vertical="center"/>
    </xf>
    <xf numFmtId="0" fontId="56" fillId="4" borderId="8" xfId="0" applyFont="1" applyFill="1" applyBorder="1" applyAlignment="1" applyProtection="1">
      <alignment horizontal="center" vertical="center"/>
    </xf>
    <xf numFmtId="0" fontId="56" fillId="5" borderId="8" xfId="0" applyFont="1" applyFill="1" applyBorder="1" applyAlignment="1" applyProtection="1">
      <alignment horizontal="center" vertical="center"/>
    </xf>
    <xf numFmtId="0" fontId="56" fillId="6" borderId="8" xfId="0" applyFont="1" applyFill="1" applyBorder="1" applyAlignment="1" applyProtection="1">
      <alignment horizontal="center" vertical="center"/>
    </xf>
    <xf numFmtId="0" fontId="56" fillId="7" borderId="8" xfId="0" applyFont="1" applyFill="1" applyBorder="1" applyAlignment="1" applyProtection="1">
      <alignment horizontal="center" vertical="center"/>
    </xf>
    <xf numFmtId="0" fontId="56" fillId="10" borderId="8" xfId="0" applyFont="1" applyFill="1" applyBorder="1" applyAlignment="1" applyProtection="1">
      <alignment horizontal="center" vertical="center"/>
    </xf>
    <xf numFmtId="0" fontId="56" fillId="9" borderId="8" xfId="0" applyFont="1" applyFill="1" applyBorder="1" applyAlignment="1" applyProtection="1">
      <alignment horizontal="center" vertical="center"/>
    </xf>
    <xf numFmtId="0" fontId="56" fillId="4" borderId="11" xfId="0" applyFont="1" applyFill="1" applyBorder="1" applyAlignment="1" applyProtection="1">
      <alignment horizontal="center" vertical="center"/>
    </xf>
    <xf numFmtId="0" fontId="56" fillId="5" borderId="11" xfId="0" applyFont="1" applyFill="1" applyBorder="1" applyAlignment="1" applyProtection="1">
      <alignment horizontal="center" vertical="center"/>
    </xf>
    <xf numFmtId="0" fontId="56" fillId="6" borderId="11" xfId="0" applyFont="1" applyFill="1" applyBorder="1" applyAlignment="1" applyProtection="1">
      <alignment horizontal="center" vertical="center"/>
    </xf>
    <xf numFmtId="0" fontId="56" fillId="7" borderId="11" xfId="0" applyFont="1" applyFill="1" applyBorder="1" applyAlignment="1" applyProtection="1">
      <alignment horizontal="center" vertical="center"/>
    </xf>
    <xf numFmtId="0" fontId="56" fillId="10" borderId="11" xfId="0" applyFont="1" applyFill="1" applyBorder="1" applyAlignment="1" applyProtection="1">
      <alignment horizontal="center" vertical="center"/>
    </xf>
    <xf numFmtId="0" fontId="56" fillId="9" borderId="11" xfId="0" applyFont="1" applyFill="1" applyBorder="1" applyAlignment="1" applyProtection="1">
      <alignment horizontal="center" vertical="center"/>
    </xf>
    <xf numFmtId="0" fontId="55" fillId="8" borderId="12" xfId="0" applyFont="1" applyFill="1" applyBorder="1" applyAlignment="1" applyProtection="1">
      <alignment horizontal="center" vertical="center"/>
    </xf>
    <xf numFmtId="0" fontId="56" fillId="4" borderId="6" xfId="0" applyFont="1" applyFill="1" applyBorder="1" applyAlignment="1" applyProtection="1">
      <alignment horizontal="center" vertical="center"/>
    </xf>
    <xf numFmtId="0" fontId="56" fillId="5" borderId="6" xfId="0" applyFont="1" applyFill="1" applyBorder="1" applyAlignment="1" applyProtection="1">
      <alignment horizontal="center" vertical="center"/>
    </xf>
    <xf numFmtId="0" fontId="56" fillId="6" borderId="6" xfId="0" applyFont="1" applyFill="1" applyBorder="1" applyAlignment="1" applyProtection="1">
      <alignment horizontal="center" vertical="center"/>
    </xf>
    <xf numFmtId="0" fontId="56" fillId="7" borderId="6" xfId="0" applyFont="1" applyFill="1" applyBorder="1" applyAlignment="1" applyProtection="1">
      <alignment horizontal="center" vertical="center"/>
    </xf>
    <xf numFmtId="0" fontId="56" fillId="10" borderId="6" xfId="0" applyFont="1" applyFill="1" applyBorder="1" applyAlignment="1" applyProtection="1">
      <alignment horizontal="center" vertical="center"/>
    </xf>
    <xf numFmtId="0" fontId="56" fillId="9" borderId="6" xfId="0" applyFont="1" applyFill="1" applyBorder="1" applyAlignment="1" applyProtection="1">
      <alignment horizontal="center" vertical="center"/>
    </xf>
    <xf numFmtId="0" fontId="55" fillId="8" borderId="13" xfId="0" applyFont="1" applyFill="1" applyBorder="1" applyAlignment="1" applyProtection="1">
      <alignment horizontal="center" vertical="center"/>
    </xf>
    <xf numFmtId="0" fontId="55" fillId="4" borderId="12" xfId="0" applyFont="1" applyFill="1" applyBorder="1" applyAlignment="1" applyProtection="1">
      <alignment horizontal="center" vertical="center"/>
    </xf>
    <xf numFmtId="0" fontId="55" fillId="5" borderId="12" xfId="0" applyFont="1" applyFill="1" applyBorder="1" applyAlignment="1" applyProtection="1">
      <alignment horizontal="center" vertical="center"/>
    </xf>
    <xf numFmtId="0" fontId="55" fillId="6" borderId="12" xfId="0" applyFont="1" applyFill="1" applyBorder="1" applyAlignment="1" applyProtection="1">
      <alignment horizontal="center" vertical="center"/>
    </xf>
    <xf numFmtId="0" fontId="55" fillId="7" borderId="12" xfId="0" applyFont="1" applyFill="1" applyBorder="1" applyAlignment="1" applyProtection="1">
      <alignment horizontal="center" vertical="center"/>
    </xf>
    <xf numFmtId="0" fontId="55" fillId="10" borderId="12" xfId="0" applyFont="1" applyFill="1" applyBorder="1" applyAlignment="1" applyProtection="1">
      <alignment horizontal="center" vertical="center"/>
    </xf>
    <xf numFmtId="0" fontId="55" fillId="9" borderId="12" xfId="0" applyFont="1" applyFill="1" applyBorder="1" applyAlignment="1" applyProtection="1">
      <alignment horizontal="center" vertical="center"/>
    </xf>
    <xf numFmtId="0" fontId="56" fillId="9" borderId="12" xfId="0" applyFont="1" applyFill="1" applyBorder="1" applyAlignment="1" applyProtection="1">
      <alignment horizontal="center" vertical="center"/>
    </xf>
    <xf numFmtId="0" fontId="55" fillId="2" borderId="0" xfId="0" applyFont="1" applyFill="1" applyBorder="1" applyAlignment="1" applyProtection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42" fillId="0" borderId="0" xfId="0" applyNumberFormat="1" applyFont="1" applyAlignment="1">
      <alignment vertical="top"/>
    </xf>
    <xf numFmtId="0" fontId="1" fillId="0" borderId="1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11" borderId="32" xfId="0" applyNumberFormat="1" applyFont="1" applyFill="1" applyBorder="1" applyAlignment="1">
      <alignment horizontal="center" vertical="top" wrapText="1"/>
    </xf>
    <xf numFmtId="0" fontId="2" fillId="11" borderId="35" xfId="0" applyNumberFormat="1" applyFont="1" applyFill="1" applyBorder="1" applyAlignment="1" applyProtection="1">
      <alignment vertical="center"/>
      <protection locked="0"/>
    </xf>
    <xf numFmtId="0" fontId="2" fillId="11" borderId="37" xfId="0" applyNumberFormat="1" applyFont="1" applyFill="1" applyBorder="1" applyAlignment="1" applyProtection="1">
      <alignment vertical="center"/>
      <protection locked="0"/>
    </xf>
    <xf numFmtId="0" fontId="2" fillId="11" borderId="38" xfId="0" applyNumberFormat="1" applyFont="1" applyFill="1" applyBorder="1" applyAlignment="1" applyProtection="1">
      <alignment vertical="center"/>
      <protection locked="0"/>
    </xf>
    <xf numFmtId="0" fontId="42" fillId="0" borderId="0" xfId="0" applyNumberFormat="1" applyFont="1"/>
    <xf numFmtId="0" fontId="9" fillId="0" borderId="0" xfId="0" applyNumberFormat="1" applyFont="1"/>
    <xf numFmtId="0" fontId="42" fillId="0" borderId="0" xfId="0" applyNumberFormat="1" applyFont="1" applyBorder="1" applyAlignment="1">
      <alignment vertical="center"/>
    </xf>
    <xf numFmtId="0" fontId="51" fillId="3" borderId="0" xfId="0" applyFont="1" applyFill="1" applyAlignment="1">
      <alignment vertical="center"/>
    </xf>
    <xf numFmtId="0" fontId="51" fillId="3" borderId="0" xfId="0" quotePrefix="1" applyFont="1" applyFill="1" applyAlignment="1">
      <alignment vertical="center"/>
    </xf>
    <xf numFmtId="14" fontId="51" fillId="3" borderId="0" xfId="0" applyNumberFormat="1" applyFont="1" applyFill="1" applyAlignment="1">
      <alignment vertical="center"/>
    </xf>
    <xf numFmtId="0" fontId="49" fillId="3" borderId="39" xfId="0" applyNumberFormat="1" applyFont="1" applyFill="1" applyBorder="1" applyAlignment="1" applyProtection="1">
      <alignment horizontal="center" vertical="center"/>
    </xf>
    <xf numFmtId="0" fontId="50" fillId="3" borderId="0" xfId="0" applyNumberFormat="1" applyFont="1" applyFill="1" applyProtection="1"/>
    <xf numFmtId="1" fontId="50" fillId="3" borderId="0" xfId="0" applyNumberFormat="1" applyFont="1" applyFill="1" applyProtection="1"/>
    <xf numFmtId="0" fontId="50" fillId="3" borderId="0" xfId="0" applyFont="1" applyFill="1" applyProtection="1"/>
    <xf numFmtId="0" fontId="42" fillId="3" borderId="39" xfId="0" applyFont="1" applyFill="1" applyBorder="1" applyAlignment="1" applyProtection="1">
      <alignment horizontal="center"/>
    </xf>
    <xf numFmtId="0" fontId="3" fillId="3" borderId="39" xfId="0" applyFont="1" applyFill="1" applyBorder="1" applyAlignment="1" applyProtection="1">
      <alignment horizontal="center"/>
    </xf>
    <xf numFmtId="0" fontId="42" fillId="3" borderId="0" xfId="0" applyFont="1" applyFill="1" applyProtection="1"/>
    <xf numFmtId="0" fontId="3" fillId="3" borderId="0" xfId="0" applyFont="1" applyFill="1" applyProtection="1"/>
    <xf numFmtId="0" fontId="48" fillId="3" borderId="0" xfId="0" applyFont="1" applyFill="1" applyAlignment="1" applyProtection="1">
      <alignment horizontal="center"/>
    </xf>
    <xf numFmtId="9" fontId="48" fillId="3" borderId="0" xfId="0" applyNumberFormat="1" applyFont="1" applyFill="1" applyAlignment="1" applyProtection="1">
      <alignment horizontal="center"/>
    </xf>
    <xf numFmtId="9" fontId="48" fillId="3" borderId="0" xfId="1" applyFont="1" applyFill="1" applyAlignment="1" applyProtection="1">
      <alignment horizontal="center"/>
    </xf>
    <xf numFmtId="0" fontId="8" fillId="2" borderId="3" xfId="0" applyNumberFormat="1" applyFont="1" applyFill="1" applyBorder="1" applyAlignment="1">
      <alignment horizontal="center" vertical="top"/>
    </xf>
    <xf numFmtId="0" fontId="8" fillId="2" borderId="1" xfId="0" applyNumberFormat="1" applyFont="1" applyFill="1" applyBorder="1" applyAlignment="1">
      <alignment horizontal="center" vertical="top"/>
    </xf>
    <xf numFmtId="0" fontId="8" fillId="2" borderId="0" xfId="0" applyNumberFormat="1" applyFont="1" applyFill="1" applyAlignment="1">
      <alignment horizontal="center" vertical="center"/>
    </xf>
    <xf numFmtId="165" fontId="3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5" fontId="6" fillId="0" borderId="0" xfId="0" applyNumberFormat="1" applyFont="1" applyAlignment="1" applyProtection="1">
      <alignment horizontal="left"/>
      <protection locked="0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top"/>
    </xf>
    <xf numFmtId="165" fontId="7" fillId="0" borderId="0" xfId="0" applyNumberFormat="1" applyFont="1"/>
    <xf numFmtId="165" fontId="39" fillId="0" borderId="0" xfId="0" applyNumberFormat="1" applyFont="1"/>
    <xf numFmtId="165" fontId="2" fillId="0" borderId="0" xfId="0" applyNumberFormat="1" applyFont="1" applyAlignment="1">
      <alignment vertical="top"/>
    </xf>
    <xf numFmtId="165" fontId="2" fillId="0" borderId="0" xfId="0" applyNumberFormat="1" applyFont="1"/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 vertical="center"/>
    </xf>
    <xf numFmtId="165" fontId="13" fillId="0" borderId="0" xfId="0" applyNumberFormat="1" applyFont="1"/>
    <xf numFmtId="165" fontId="1" fillId="0" borderId="31" xfId="0" applyNumberFormat="1" applyFont="1" applyFill="1" applyBorder="1" applyAlignment="1">
      <alignment horizontal="center" vertical="top"/>
    </xf>
    <xf numFmtId="165" fontId="2" fillId="0" borderId="4" xfId="0" applyNumberFormat="1" applyFont="1" applyBorder="1" applyAlignment="1" applyProtection="1">
      <alignment horizontal="center" vertical="center"/>
    </xf>
    <xf numFmtId="165" fontId="2" fillId="0" borderId="10" xfId="0" applyNumberFormat="1" applyFont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7" fillId="2" borderId="3" xfId="0" applyNumberFormat="1" applyFont="1" applyFill="1" applyBorder="1" applyAlignment="1" applyProtection="1">
      <alignment horizontal="center" vertical="top"/>
    </xf>
    <xf numFmtId="165" fontId="57" fillId="2" borderId="0" xfId="0" applyNumberFormat="1" applyFont="1" applyFill="1" applyBorder="1" applyAlignment="1" applyProtection="1">
      <alignment horizontal="center" vertical="center"/>
    </xf>
    <xf numFmtId="165" fontId="65" fillId="0" borderId="0" xfId="0" applyNumberFormat="1" applyFont="1"/>
    <xf numFmtId="165" fontId="64" fillId="0" borderId="11" xfId="0" applyNumberFormat="1" applyFont="1" applyBorder="1" applyAlignment="1">
      <alignment horizontal="center"/>
    </xf>
    <xf numFmtId="165" fontId="63" fillId="0" borderId="11" xfId="0" applyNumberFormat="1" applyFont="1" applyBorder="1" applyAlignment="1">
      <alignment horizontal="center" vertical="center"/>
    </xf>
    <xf numFmtId="165" fontId="63" fillId="0" borderId="11" xfId="0" applyNumberFormat="1" applyFont="1" applyBorder="1" applyAlignment="1">
      <alignment horizontal="left" vertical="center" indent="2"/>
    </xf>
    <xf numFmtId="165" fontId="64" fillId="0" borderId="0" xfId="0" applyNumberFormat="1" applyFont="1" applyAlignment="1">
      <alignment horizontal="center"/>
    </xf>
    <xf numFmtId="165" fontId="66" fillId="0" borderId="0" xfId="0" applyNumberFormat="1" applyFont="1" applyAlignment="1">
      <alignment horizontal="left" vertical="top"/>
    </xf>
    <xf numFmtId="165" fontId="67" fillId="0" borderId="0" xfId="0" applyNumberFormat="1" applyFont="1"/>
    <xf numFmtId="165" fontId="1" fillId="0" borderId="0" xfId="0" applyNumberFormat="1" applyFont="1" applyAlignment="1">
      <alignment vertical="top"/>
    </xf>
    <xf numFmtId="165" fontId="67" fillId="0" borderId="0" xfId="0" applyNumberFormat="1" applyFont="1" applyAlignment="1">
      <alignment horizontal="left" indent="2"/>
    </xf>
    <xf numFmtId="165" fontId="1" fillId="0" borderId="0" xfId="0" applyNumberFormat="1" applyFont="1" applyAlignment="1">
      <alignment horizontal="left" vertical="top" indent="2"/>
    </xf>
    <xf numFmtId="165" fontId="1" fillId="0" borderId="0" xfId="0" applyNumberFormat="1" applyFont="1" applyAlignment="1">
      <alignment horizontal="left" indent="2"/>
    </xf>
    <xf numFmtId="165" fontId="70" fillId="0" borderId="0" xfId="0" applyNumberFormat="1" applyFont="1"/>
    <xf numFmtId="165" fontId="71" fillId="0" borderId="0" xfId="0" applyNumberFormat="1" applyFont="1" applyAlignment="1" applyProtection="1">
      <alignment horizontal="left"/>
      <protection locked="0"/>
    </xf>
    <xf numFmtId="165" fontId="72" fillId="0" borderId="0" xfId="0" applyNumberFormat="1" applyFont="1" applyAlignment="1">
      <alignment vertical="top"/>
    </xf>
    <xf numFmtId="165" fontId="73" fillId="0" borderId="11" xfId="0" applyNumberFormat="1" applyFont="1" applyBorder="1" applyAlignment="1">
      <alignment horizontal="center" vertical="center"/>
    </xf>
    <xf numFmtId="165" fontId="55" fillId="0" borderId="0" xfId="0" applyNumberFormat="1" applyFont="1" applyFill="1" applyAlignment="1">
      <alignment horizontal="center" vertical="center"/>
    </xf>
    <xf numFmtId="165" fontId="67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5" fontId="67" fillId="0" borderId="0" xfId="0" applyNumberFormat="1" applyFont="1" applyFill="1" applyAlignment="1">
      <alignment horizontal="left" vertical="center"/>
    </xf>
    <xf numFmtId="165" fontId="75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0" fontId="49" fillId="3" borderId="0" xfId="0" applyNumberFormat="1" applyFont="1" applyFill="1" applyBorder="1" applyAlignment="1">
      <alignment horizontal="center" vertical="center"/>
    </xf>
    <xf numFmtId="0" fontId="49" fillId="3" borderId="0" xfId="0" applyNumberFormat="1" applyFont="1" applyFill="1" applyBorder="1" applyAlignment="1" applyProtection="1">
      <alignment horizontal="center" vertical="center"/>
    </xf>
    <xf numFmtId="14" fontId="52" fillId="0" borderId="0" xfId="0" applyNumberFormat="1" applyFont="1" applyFill="1" applyAlignment="1" applyProtection="1">
      <alignment vertical="center"/>
    </xf>
    <xf numFmtId="0" fontId="52" fillId="0" borderId="0" xfId="0" applyFont="1" applyFill="1" applyAlignment="1" applyProtection="1">
      <alignment vertical="center"/>
    </xf>
    <xf numFmtId="0" fontId="51" fillId="3" borderId="0" xfId="0" applyFont="1" applyFill="1" applyBorder="1" applyAlignment="1">
      <alignment vertical="center"/>
    </xf>
    <xf numFmtId="14" fontId="51" fillId="3" borderId="0" xfId="0" applyNumberFormat="1" applyFont="1" applyFill="1" applyBorder="1" applyAlignment="1">
      <alignment vertical="center"/>
    </xf>
    <xf numFmtId="0" fontId="23" fillId="2" borderId="0" xfId="0" applyNumberFormat="1" applyFont="1" applyFill="1" applyAlignment="1">
      <alignment horizontal="center" vertical="center"/>
    </xf>
    <xf numFmtId="0" fontId="23" fillId="2" borderId="0" xfId="0" applyNumberFormat="1" applyFont="1" applyFill="1" applyAlignment="1" applyProtection="1">
      <alignment horizontal="left"/>
      <protection locked="0"/>
    </xf>
    <xf numFmtId="0" fontId="26" fillId="2" borderId="0" xfId="0" quotePrefix="1" applyNumberFormat="1" applyFont="1" applyFill="1" applyAlignment="1">
      <alignment horizontal="left" vertical="center"/>
    </xf>
    <xf numFmtId="0" fontId="40" fillId="2" borderId="0" xfId="0" applyNumberFormat="1" applyFont="1" applyFill="1" applyAlignment="1">
      <alignment horizontal="center" vertical="center"/>
    </xf>
    <xf numFmtId="0" fontId="41" fillId="2" borderId="0" xfId="0" applyNumberFormat="1" applyFont="1" applyFill="1" applyAlignment="1">
      <alignment horizontal="right" vertical="center"/>
    </xf>
    <xf numFmtId="0" fontId="27" fillId="2" borderId="0" xfId="0" applyNumberFormat="1" applyFont="1" applyFill="1" applyAlignment="1">
      <alignment horizontal="center" vertical="center"/>
    </xf>
    <xf numFmtId="0" fontId="26" fillId="2" borderId="0" xfId="0" applyNumberFormat="1" applyFont="1" applyFill="1" applyAlignment="1">
      <alignment horizontal="center" vertical="center"/>
    </xf>
    <xf numFmtId="0" fontId="24" fillId="2" borderId="0" xfId="0" applyFont="1" applyFill="1"/>
    <xf numFmtId="0" fontId="25" fillId="2" borderId="0" xfId="0" applyFont="1" applyFill="1"/>
    <xf numFmtId="0" fontId="24" fillId="2" borderId="0" xfId="0" quotePrefix="1" applyFont="1" applyFill="1"/>
    <xf numFmtId="0" fontId="26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left"/>
    </xf>
    <xf numFmtId="0" fontId="24" fillId="2" borderId="0" xfId="0" applyFont="1" applyFill="1" applyBorder="1"/>
    <xf numFmtId="0" fontId="19" fillId="2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 applyProtection="1">
      <alignment horizontal="left"/>
      <protection locked="0"/>
    </xf>
    <xf numFmtId="0" fontId="21" fillId="2" borderId="0" xfId="0" applyNumberFormat="1" applyFont="1" applyFill="1"/>
    <xf numFmtId="0" fontId="19" fillId="2" borderId="0" xfId="0" applyNumberFormat="1" applyFont="1" applyFill="1" applyAlignment="1">
      <alignment horizontal="center" vertical="top"/>
    </xf>
    <xf numFmtId="0" fontId="15" fillId="2" borderId="0" xfId="0" applyNumberFormat="1" applyFont="1" applyFill="1"/>
    <xf numFmtId="0" fontId="20" fillId="2" borderId="0" xfId="0" applyFont="1" applyFill="1"/>
    <xf numFmtId="0" fontId="21" fillId="2" borderId="0" xfId="0" applyFont="1" applyFill="1"/>
    <xf numFmtId="0" fontId="14" fillId="2" borderId="0" xfId="0" applyNumberFormat="1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/>
    <xf numFmtId="0" fontId="3" fillId="2" borderId="0" xfId="0" applyFont="1" applyFill="1" applyAlignment="1">
      <alignment horizontal="center"/>
    </xf>
    <xf numFmtId="0" fontId="22" fillId="2" borderId="0" xfId="0" applyFont="1" applyFill="1"/>
    <xf numFmtId="9" fontId="22" fillId="2" borderId="0" xfId="0" applyNumberFormat="1" applyFont="1" applyFill="1"/>
    <xf numFmtId="0" fontId="2" fillId="2" borderId="0" xfId="0" applyNumberFormat="1" applyFont="1" applyFill="1"/>
    <xf numFmtId="0" fontId="3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/>
    <xf numFmtId="0" fontId="2" fillId="2" borderId="18" xfId="0" applyNumberFormat="1" applyFont="1" applyFill="1" applyBorder="1" applyAlignment="1" applyProtection="1">
      <alignment horizontal="center" vertical="center"/>
    </xf>
    <xf numFmtId="0" fontId="3" fillId="2" borderId="19" xfId="0" applyFont="1" applyFill="1" applyBorder="1"/>
    <xf numFmtId="0" fontId="1" fillId="2" borderId="2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 applyProtection="1">
      <alignment vertical="center"/>
      <protection locked="0"/>
    </xf>
    <xf numFmtId="1" fontId="2" fillId="2" borderId="0" xfId="0" applyNumberFormat="1" applyFont="1" applyFill="1" applyBorder="1" applyAlignment="1">
      <alignment horizontal="left" vertical="center"/>
    </xf>
    <xf numFmtId="0" fontId="2" fillId="2" borderId="0" xfId="0" applyFont="1" applyFill="1"/>
    <xf numFmtId="10" fontId="3" fillId="2" borderId="0" xfId="0" applyNumberFormat="1" applyFont="1" applyFill="1"/>
    <xf numFmtId="0" fontId="1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left" vertical="center"/>
    </xf>
    <xf numFmtId="0" fontId="2" fillId="2" borderId="20" xfId="0" applyNumberFormat="1" applyFont="1" applyFill="1" applyBorder="1" applyAlignment="1" applyProtection="1">
      <alignment horizontal="center" vertical="center"/>
    </xf>
    <xf numFmtId="0" fontId="3" fillId="2" borderId="21" xfId="0" applyFont="1" applyFill="1" applyBorder="1"/>
    <xf numFmtId="0" fontId="1" fillId="2" borderId="22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>
      <alignment horizontal="left" vertical="center"/>
    </xf>
    <xf numFmtId="1" fontId="2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vertical="center"/>
      <protection locked="0"/>
    </xf>
    <xf numFmtId="0" fontId="2" fillId="2" borderId="23" xfId="0" applyNumberFormat="1" applyFont="1" applyFill="1" applyBorder="1" applyAlignment="1" applyProtection="1">
      <alignment horizontal="center" vertical="center"/>
    </xf>
    <xf numFmtId="0" fontId="3" fillId="2" borderId="24" xfId="0" applyFont="1" applyFill="1" applyBorder="1"/>
    <xf numFmtId="0" fontId="1" fillId="2" borderId="26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 applyProtection="1">
      <alignment vertical="center"/>
      <protection locked="0"/>
    </xf>
    <xf numFmtId="0" fontId="2" fillId="2" borderId="27" xfId="0" applyNumberFormat="1" applyFont="1" applyFill="1" applyBorder="1" applyAlignment="1" applyProtection="1">
      <alignment horizontal="center" vertical="center"/>
    </xf>
    <xf numFmtId="0" fontId="3" fillId="2" borderId="28" xfId="0" applyFont="1" applyFill="1" applyBorder="1"/>
    <xf numFmtId="0" fontId="1" fillId="2" borderId="29" xfId="0" applyFont="1" applyFill="1" applyBorder="1" applyAlignment="1">
      <alignment horizontal="center" vertical="center"/>
    </xf>
    <xf numFmtId="0" fontId="12" fillId="2" borderId="6" xfId="0" applyFont="1" applyFill="1" applyBorder="1" applyAlignment="1" applyProtection="1">
      <alignment vertical="center"/>
      <protection locked="0"/>
    </xf>
    <xf numFmtId="0" fontId="2" fillId="2" borderId="0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2" fillId="2" borderId="8" xfId="0" applyFont="1" applyFill="1" applyBorder="1" applyAlignment="1" applyProtection="1">
      <alignment vertical="center"/>
      <protection locked="0"/>
    </xf>
    <xf numFmtId="0" fontId="1" fillId="2" borderId="26" xfId="0" applyFont="1" applyFill="1" applyBorder="1" applyAlignment="1">
      <alignment horizontal="center"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vertical="center"/>
      <protection locked="0"/>
    </xf>
    <xf numFmtId="0" fontId="2" fillId="2" borderId="9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>
      <alignment horizontal="center"/>
    </xf>
    <xf numFmtId="0" fontId="28" fillId="2" borderId="0" xfId="0" applyNumberFormat="1" applyFont="1" applyFill="1" applyAlignment="1">
      <alignment horizontal="center" vertical="center"/>
    </xf>
    <xf numFmtId="0" fontId="30" fillId="2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18" fillId="2" borderId="0" xfId="0" applyFont="1" applyFill="1"/>
    <xf numFmtId="0" fontId="14" fillId="2" borderId="0" xfId="0" applyFont="1" applyFill="1" applyBorder="1"/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/>
    <xf numFmtId="0" fontId="2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29" fillId="2" borderId="0" xfId="0" applyNumberFormat="1" applyFont="1" applyFill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9" fontId="0" fillId="2" borderId="0" xfId="1" applyFont="1" applyFill="1"/>
    <xf numFmtId="0" fontId="76" fillId="6" borderId="40" xfId="0" applyFont="1" applyFill="1" applyBorder="1" applyAlignment="1" applyProtection="1">
      <alignment vertical="center"/>
    </xf>
    <xf numFmtId="0" fontId="77" fillId="6" borderId="41" xfId="0" applyNumberFormat="1" applyFont="1" applyFill="1" applyBorder="1" applyAlignment="1" applyProtection="1">
      <alignment horizontal="center" vertical="center"/>
    </xf>
    <xf numFmtId="0" fontId="77" fillId="6" borderId="41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Protection="1"/>
    <xf numFmtId="0" fontId="3" fillId="2" borderId="0" xfId="0" applyFont="1" applyFill="1" applyProtection="1"/>
    <xf numFmtId="165" fontId="59" fillId="2" borderId="0" xfId="0" applyNumberFormat="1" applyFont="1" applyFill="1" applyAlignment="1" applyProtection="1">
      <alignment horizontal="center" vertical="center"/>
    </xf>
    <xf numFmtId="0" fontId="59" fillId="2" borderId="0" xfId="0" applyNumberFormat="1" applyFont="1" applyFill="1" applyAlignment="1" applyProtection="1">
      <alignment horizontal="left" vertical="center"/>
    </xf>
    <xf numFmtId="0" fontId="59" fillId="2" borderId="0" xfId="0" applyNumberFormat="1" applyFont="1" applyFill="1" applyAlignment="1" applyProtection="1">
      <alignment horizontal="center" vertical="center"/>
    </xf>
    <xf numFmtId="165" fontId="57" fillId="2" borderId="18" xfId="0" applyNumberFormat="1" applyFont="1" applyFill="1" applyBorder="1" applyAlignment="1" applyProtection="1">
      <alignment horizontal="center" vertical="center"/>
    </xf>
    <xf numFmtId="0" fontId="57" fillId="2" borderId="19" xfId="0" applyFont="1" applyFill="1" applyBorder="1" applyProtection="1"/>
    <xf numFmtId="0" fontId="58" fillId="2" borderId="25" xfId="0" applyNumberFormat="1" applyFont="1" applyFill="1" applyBorder="1" applyAlignment="1" applyProtection="1">
      <alignment horizontal="center" vertical="center"/>
    </xf>
    <xf numFmtId="165" fontId="57" fillId="2" borderId="20" xfId="0" applyNumberFormat="1" applyFont="1" applyFill="1" applyBorder="1" applyAlignment="1" applyProtection="1">
      <alignment horizontal="center" vertical="center"/>
    </xf>
    <xf numFmtId="0" fontId="57" fillId="2" borderId="21" xfId="0" applyFont="1" applyFill="1" applyBorder="1" applyProtection="1"/>
    <xf numFmtId="0" fontId="58" fillId="2" borderId="22" xfId="0" applyNumberFormat="1" applyFont="1" applyFill="1" applyBorder="1" applyAlignment="1" applyProtection="1">
      <alignment horizontal="center" vertical="center"/>
    </xf>
    <xf numFmtId="165" fontId="57" fillId="2" borderId="23" xfId="0" applyNumberFormat="1" applyFont="1" applyFill="1" applyBorder="1" applyAlignment="1" applyProtection="1">
      <alignment horizontal="center" vertical="center"/>
    </xf>
    <xf numFmtId="0" fontId="57" fillId="2" borderId="24" xfId="0" applyFont="1" applyFill="1" applyBorder="1" applyProtection="1"/>
    <xf numFmtId="0" fontId="58" fillId="2" borderId="26" xfId="0" applyNumberFormat="1" applyFont="1" applyFill="1" applyBorder="1" applyAlignment="1" applyProtection="1">
      <alignment horizontal="center" vertical="center"/>
    </xf>
    <xf numFmtId="165" fontId="57" fillId="2" borderId="27" xfId="0" applyNumberFormat="1" applyFont="1" applyFill="1" applyBorder="1" applyAlignment="1" applyProtection="1">
      <alignment horizontal="center" vertical="center"/>
    </xf>
    <xf numFmtId="0" fontId="57" fillId="2" borderId="28" xfId="0" applyFont="1" applyFill="1" applyBorder="1" applyProtection="1"/>
    <xf numFmtId="0" fontId="58" fillId="2" borderId="29" xfId="0" applyFont="1" applyFill="1" applyBorder="1" applyAlignment="1" applyProtection="1">
      <alignment horizontal="center" vertical="center"/>
    </xf>
    <xf numFmtId="0" fontId="58" fillId="2" borderId="22" xfId="0" applyFont="1" applyFill="1" applyBorder="1" applyAlignment="1" applyProtection="1">
      <alignment horizontal="center" vertical="center"/>
    </xf>
    <xf numFmtId="0" fontId="58" fillId="2" borderId="26" xfId="0" applyFont="1" applyFill="1" applyBorder="1" applyAlignment="1" applyProtection="1">
      <alignment horizontal="center" vertical="center"/>
    </xf>
    <xf numFmtId="165" fontId="57" fillId="2" borderId="0" xfId="0" applyNumberFormat="1" applyFont="1" applyFill="1" applyAlignment="1" applyProtection="1">
      <alignment horizontal="center" vertical="center"/>
    </xf>
    <xf numFmtId="0" fontId="57" fillId="2" borderId="0" xfId="0" applyNumberFormat="1" applyFont="1" applyFill="1" applyAlignment="1" applyProtection="1">
      <alignment horizontal="left" vertical="center"/>
    </xf>
    <xf numFmtId="0" fontId="57" fillId="2" borderId="0" xfId="0" applyNumberFormat="1" applyFont="1" applyFill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 vertical="center"/>
    </xf>
    <xf numFmtId="0" fontId="2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/>
    </xf>
    <xf numFmtId="165" fontId="68" fillId="2" borderId="11" xfId="0" applyNumberFormat="1" applyFont="1" applyFill="1" applyBorder="1" applyAlignment="1">
      <alignment horizontal="center"/>
    </xf>
    <xf numFmtId="165" fontId="69" fillId="2" borderId="11" xfId="0" applyNumberFormat="1" applyFont="1" applyFill="1" applyBorder="1" applyAlignment="1">
      <alignment horizontal="center" vertical="center"/>
    </xf>
    <xf numFmtId="165" fontId="69" fillId="2" borderId="11" xfId="0" applyNumberFormat="1" applyFont="1" applyFill="1" applyBorder="1" applyAlignment="1">
      <alignment horizontal="left" vertical="center" indent="2"/>
    </xf>
    <xf numFmtId="165" fontId="74" fillId="2" borderId="11" xfId="0" applyNumberFormat="1" applyFont="1" applyFill="1" applyBorder="1" applyAlignment="1">
      <alignment horizontal="center" vertical="center"/>
    </xf>
    <xf numFmtId="0" fontId="2" fillId="2" borderId="0" xfId="0" applyFont="1" applyFill="1" applyProtection="1"/>
    <xf numFmtId="0" fontId="59" fillId="2" borderId="0" xfId="0" applyNumberFormat="1" applyFont="1" applyFill="1" applyAlignment="1">
      <alignment horizontal="center" vertical="center"/>
    </xf>
    <xf numFmtId="0" fontId="60" fillId="2" borderId="0" xfId="0" applyFont="1" applyFill="1" applyAlignment="1" applyProtection="1">
      <alignment vertical="center"/>
    </xf>
    <xf numFmtId="0" fontId="61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61" fillId="2" borderId="0" xfId="0" applyNumberFormat="1" applyFont="1" applyFill="1" applyAlignment="1">
      <alignment horizontal="center" vertical="center"/>
    </xf>
    <xf numFmtId="0" fontId="61" fillId="2" borderId="0" xfId="0" applyNumberFormat="1" applyFont="1" applyFill="1" applyAlignment="1" applyProtection="1">
      <alignment horizontal="center" vertical="center"/>
    </xf>
    <xf numFmtId="0" fontId="62" fillId="2" borderId="0" xfId="0" applyNumberFormat="1" applyFont="1" applyFill="1" applyAlignment="1" applyProtection="1">
      <alignment horizontal="center" vertical="center"/>
    </xf>
    <xf numFmtId="0" fontId="48" fillId="2" borderId="0" xfId="0" applyFont="1" applyFill="1"/>
    <xf numFmtId="0" fontId="78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9" fontId="48" fillId="2" borderId="0" xfId="1" applyFont="1" applyFill="1"/>
    <xf numFmtId="165" fontId="26" fillId="0" borderId="0" xfId="0" applyNumberFormat="1" applyFont="1" applyAlignment="1" applyProtection="1">
      <alignment horizontal="left" vertical="center"/>
      <protection locked="0"/>
    </xf>
    <xf numFmtId="165" fontId="80" fillId="0" borderId="0" xfId="0" applyNumberFormat="1" applyFont="1"/>
    <xf numFmtId="165" fontId="85" fillId="0" borderId="0" xfId="0" applyNumberFormat="1" applyFont="1" applyAlignment="1">
      <alignment vertical="top"/>
    </xf>
    <xf numFmtId="165" fontId="85" fillId="0" borderId="0" xfId="0" applyNumberFormat="1" applyFont="1"/>
    <xf numFmtId="0" fontId="2" fillId="0" borderId="0" xfId="0" applyFont="1"/>
    <xf numFmtId="0" fontId="53" fillId="0" borderId="0" xfId="0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10" fontId="40" fillId="2" borderId="0" xfId="0" applyNumberFormat="1" applyFont="1" applyFill="1" applyAlignment="1">
      <alignment horizontal="left" vertical="center"/>
    </xf>
    <xf numFmtId="0" fontId="21" fillId="2" borderId="0" xfId="0" applyNumberFormat="1" applyFont="1" applyFill="1" applyAlignment="1">
      <alignment horizontal="left"/>
    </xf>
    <xf numFmtId="0" fontId="53" fillId="2" borderId="0" xfId="0" applyFont="1" applyFill="1" applyAlignment="1">
      <alignment horizontal="left"/>
    </xf>
    <xf numFmtId="0" fontId="2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 vertical="center"/>
    </xf>
    <xf numFmtId="165" fontId="80" fillId="12" borderId="0" xfId="0" applyNumberFormat="1" applyFont="1" applyFill="1"/>
    <xf numFmtId="165" fontId="3" fillId="12" borderId="0" xfId="0" applyNumberFormat="1" applyFont="1" applyFill="1"/>
    <xf numFmtId="165" fontId="7" fillId="12" borderId="0" xfId="0" applyNumberFormat="1" applyFont="1" applyFill="1"/>
    <xf numFmtId="165" fontId="39" fillId="12" borderId="0" xfId="0" applyNumberFormat="1" applyFont="1" applyFill="1"/>
    <xf numFmtId="165" fontId="13" fillId="12" borderId="0" xfId="0" applyNumberFormat="1" applyFont="1" applyFill="1"/>
    <xf numFmtId="165" fontId="3" fillId="12" borderId="0" xfId="0" applyNumberFormat="1" applyFont="1" applyFill="1" applyAlignment="1">
      <alignment horizontal="center"/>
    </xf>
    <xf numFmtId="0" fontId="87" fillId="0" borderId="0" xfId="0" applyNumberFormat="1" applyFont="1" applyFill="1" applyBorder="1" applyAlignment="1">
      <alignment horizontal="center" vertical="center"/>
    </xf>
    <xf numFmtId="49" fontId="49" fillId="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/>
    </xf>
    <xf numFmtId="49" fontId="87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87" fillId="0" borderId="0" xfId="0" applyNumberFormat="1" applyFont="1" applyFill="1" applyBorder="1" applyAlignment="1">
      <alignment horizontal="center"/>
    </xf>
    <xf numFmtId="14" fontId="49" fillId="3" borderId="0" xfId="0" applyNumberFormat="1" applyFont="1" applyFill="1" applyBorder="1" applyAlignment="1">
      <alignment horizontal="center" vertical="center"/>
    </xf>
    <xf numFmtId="14" fontId="81" fillId="0" borderId="0" xfId="0" applyNumberFormat="1" applyFont="1" applyFill="1" applyAlignment="1">
      <alignment horizontal="center"/>
    </xf>
    <xf numFmtId="14" fontId="86" fillId="0" borderId="0" xfId="0" applyNumberFormat="1" applyFont="1" applyFill="1" applyBorder="1" applyAlignment="1">
      <alignment horizontal="center"/>
    </xf>
    <xf numFmtId="14" fontId="81" fillId="3" borderId="0" xfId="0" applyNumberFormat="1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87" fillId="0" borderId="0" xfId="0" applyNumberFormat="1" applyFont="1" applyFill="1" applyBorder="1" applyAlignment="1">
      <alignment horizontal="center"/>
    </xf>
    <xf numFmtId="49" fontId="87" fillId="0" borderId="0" xfId="0" quotePrefix="1" applyNumberFormat="1" applyFont="1" applyFill="1" applyBorder="1" applyAlignment="1">
      <alignment horizontal="center"/>
    </xf>
    <xf numFmtId="49" fontId="51" fillId="3" borderId="0" xfId="0" applyNumberFormat="1" applyFont="1" applyFill="1" applyAlignment="1">
      <alignment vertical="center"/>
    </xf>
    <xf numFmtId="0" fontId="87" fillId="0" borderId="0" xfId="0" quotePrefix="1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87" fillId="0" borderId="0" xfId="0" applyFont="1" applyFill="1" applyBorder="1" applyAlignment="1">
      <alignment horizontal="center"/>
    </xf>
    <xf numFmtId="10" fontId="77" fillId="6" borderId="41" xfId="0" applyNumberFormat="1" applyFont="1" applyFill="1" applyBorder="1" applyAlignment="1" applyProtection="1">
      <alignment horizontal="center" vertical="center"/>
    </xf>
    <xf numFmtId="10" fontId="77" fillId="6" borderId="42" xfId="0" applyNumberFormat="1" applyFont="1" applyFill="1" applyBorder="1" applyAlignment="1" applyProtection="1">
      <alignment horizontal="center" vertical="center"/>
    </xf>
    <xf numFmtId="0" fontId="36" fillId="2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0" fontId="45" fillId="2" borderId="0" xfId="0" applyFont="1" applyFill="1" applyAlignment="1">
      <alignment horizontal="center"/>
    </xf>
    <xf numFmtId="0" fontId="36" fillId="2" borderId="0" xfId="0" applyNumberFormat="1" applyFont="1" applyFill="1" applyAlignment="1" applyProtection="1">
      <alignment horizontal="center" vertical="center"/>
      <protection locked="0"/>
    </xf>
    <xf numFmtId="164" fontId="79" fillId="0" borderId="0" xfId="0" applyNumberFormat="1" applyFont="1" applyAlignment="1">
      <alignment horizontal="left" vertical="center"/>
    </xf>
    <xf numFmtId="165" fontId="82" fillId="2" borderId="0" xfId="0" applyNumberFormat="1" applyFont="1" applyFill="1" applyAlignment="1">
      <alignment horizontal="center"/>
    </xf>
    <xf numFmtId="165" fontId="36" fillId="2" borderId="0" xfId="0" applyNumberFormat="1" applyFont="1" applyFill="1" applyAlignment="1" applyProtection="1">
      <alignment horizontal="center" vertical="center"/>
      <protection locked="0"/>
    </xf>
    <xf numFmtId="165" fontId="36" fillId="2" borderId="0" xfId="0" applyNumberFormat="1" applyFont="1" applyFill="1" applyBorder="1" applyAlignment="1">
      <alignment horizontal="center" vertical="center"/>
    </xf>
    <xf numFmtId="164" fontId="67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vertical="center"/>
    </xf>
    <xf numFmtId="165" fontId="45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right" vertical="center"/>
    </xf>
    <xf numFmtId="0" fontId="36" fillId="2" borderId="16" xfId="0" applyNumberFormat="1" applyFont="1" applyFill="1" applyBorder="1" applyAlignment="1">
      <alignment horizontal="center" vertical="center"/>
    </xf>
    <xf numFmtId="0" fontId="36" fillId="2" borderId="17" xfId="0" applyNumberFormat="1" applyFont="1" applyFill="1" applyBorder="1" applyAlignment="1">
      <alignment horizontal="center" vertical="center"/>
    </xf>
    <xf numFmtId="0" fontId="36" fillId="2" borderId="1" xfId="0" applyNumberFormat="1" applyFont="1" applyFill="1" applyBorder="1" applyAlignment="1">
      <alignment horizontal="center" vertical="center"/>
    </xf>
    <xf numFmtId="0" fontId="36" fillId="2" borderId="30" xfId="0" applyNumberFormat="1" applyFont="1" applyFill="1" applyBorder="1" applyAlignment="1">
      <alignment horizontal="center" vertical="center"/>
    </xf>
    <xf numFmtId="0" fontId="1" fillId="0" borderId="34" xfId="0" applyNumberFormat="1" applyFont="1" applyFill="1" applyBorder="1" applyAlignment="1">
      <alignment horizontal="center" vertical="top" wrapText="1"/>
    </xf>
    <xf numFmtId="0" fontId="1" fillId="0" borderId="33" xfId="0" applyNumberFormat="1" applyFont="1" applyFill="1" applyBorder="1" applyAlignment="1">
      <alignment horizontal="center" vertical="top" wrapText="1"/>
    </xf>
    <xf numFmtId="0" fontId="17" fillId="2" borderId="15" xfId="0" applyNumberFormat="1" applyFont="1" applyFill="1" applyBorder="1" applyAlignment="1">
      <alignment horizontal="center" vertical="center"/>
    </xf>
  </cellXfs>
  <cellStyles count="9">
    <cellStyle name="Normal" xfId="0" builtinId="0"/>
    <cellStyle name="Percent" xfId="1" builtinId="5"/>
    <cellStyle name="Standaard 11" xfId="6" xr:uid="{00000000-0005-0000-0000-000002000000}"/>
    <cellStyle name="Standaard 2" xfId="2" xr:uid="{00000000-0005-0000-0000-000003000000}"/>
    <cellStyle name="Standaard 2 2" xfId="5" xr:uid="{00000000-0005-0000-0000-000004000000}"/>
    <cellStyle name="Standaard 3" xfId="3" xr:uid="{00000000-0005-0000-0000-000005000000}"/>
    <cellStyle name="Standaard 3 2" xfId="4" xr:uid="{00000000-0005-0000-0000-000006000000}"/>
    <cellStyle name="Standaard 4" xfId="7" xr:uid="{00000000-0005-0000-0000-000007000000}"/>
    <cellStyle name="Standaard 9" xfId="8" xr:uid="{00000000-0005-0000-0000-000008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5" formatCode="0;\-0;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5" formatCode="0;\-0;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5" formatCode="0;\-0;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;\-0;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0" tint="-0.499984740745262"/>
        <name val="Calibri"/>
        <scheme val="minor"/>
      </font>
      <numFmt numFmtId="165" formatCode="0;\-0;;@"/>
      <alignment horizontal="left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Calibri"/>
        <scheme val="minor"/>
      </font>
      <numFmt numFmtId="165" formatCode="0;\-0;;@"/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ill>
        <patternFill>
          <bgColor rgb="FFCCFF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 tint="-0.499984740745262"/>
        <name val="Calibri"/>
        <scheme val="minor"/>
      </font>
      <numFmt numFmtId="166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border outline="0">
        <top style="thin">
          <color rgb="FFCCFF66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CFF66"/>
        <name val="Calibri"/>
        <scheme val="minor"/>
      </font>
      <numFmt numFmtId="166" formatCode="d/m/yyyy"/>
      <fill>
        <patternFill patternType="solid">
          <fgColor indexed="64"/>
          <bgColor rgb="FF0066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CFF66"/>
        <name val="Calibri"/>
        <scheme val="minor"/>
      </font>
      <fill>
        <patternFill patternType="solid">
          <fgColor indexed="64"/>
          <bgColor rgb="FF0066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CCFF66"/>
        <name val="Calibri"/>
        <scheme val="minor"/>
      </font>
      <fill>
        <patternFill patternType="solid">
          <fgColor indexed="64"/>
          <bgColor rgb="FF00660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CCFF99"/>
      <color rgb="FF99FF33"/>
      <color rgb="FF006600"/>
      <color rgb="FF00CC00"/>
      <color rgb="FF00DE00"/>
      <color rgb="FF00FF00"/>
      <color rgb="FFCCFF33"/>
      <color rgb="FFCCFF66"/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7530172896200908E-2"/>
          <c:y val="2.4144489357227971E-2"/>
          <c:w val="0.93229559510013105"/>
          <c:h val="0.88860861235075583"/>
        </c:manualLayout>
      </c:layout>
      <c:bar3DChart>
        <c:barDir val="col"/>
        <c:grouping val="standard"/>
        <c:varyColors val="0"/>
        <c:ser>
          <c:idx val="1"/>
          <c:order val="0"/>
          <c:spPr>
            <a:solidFill>
              <a:schemeClr val="accent6"/>
            </a:solidFill>
          </c:spPr>
          <c:invertIfNegative val="0"/>
          <c:cat>
            <c:numRef>
              <c:f>Grafieken!$D$92:$D$99</c:f>
              <c:numCache>
                <c:formatCode>@</c:formatCode>
                <c:ptCount val="8"/>
                <c:pt idx="0">
                  <c:v>123</c:v>
                </c:pt>
                <c:pt idx="1">
                  <c:v>126</c:v>
                </c:pt>
                <c:pt idx="2">
                  <c:v>135</c:v>
                </c:pt>
                <c:pt idx="3">
                  <c:v>156</c:v>
                </c:pt>
                <c:pt idx="4">
                  <c:v>234</c:v>
                </c:pt>
                <c:pt idx="5">
                  <c:v>246</c:v>
                </c:pt>
                <c:pt idx="6">
                  <c:v>345</c:v>
                </c:pt>
                <c:pt idx="7">
                  <c:v>456</c:v>
                </c:pt>
              </c:numCache>
            </c:numRef>
          </c:cat>
          <c:val>
            <c:numRef>
              <c:f>Grafieken!$E$92:$E$99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30</c:v>
                </c:pt>
                <c:pt idx="4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5-428D-B9FD-C709AE48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115776"/>
        <c:axId val="205117312"/>
        <c:axId val="182908672"/>
      </c:bar3DChart>
      <c:catAx>
        <c:axId val="20511577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05117312"/>
        <c:crosses val="autoZero"/>
        <c:auto val="1"/>
        <c:lblAlgn val="ctr"/>
        <c:lblOffset val="100"/>
        <c:noMultiLvlLbl val="0"/>
      </c:catAx>
      <c:valAx>
        <c:axId val="20511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15776"/>
        <c:crosses val="autoZero"/>
        <c:crossBetween val="between"/>
      </c:valAx>
      <c:serAx>
        <c:axId val="1829086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5117312"/>
        <c:crosses val="autoZero"/>
      </c:ser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>
          <a:latin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Grafieken!$F$71</c:f>
              <c:strCache>
                <c:ptCount val="1"/>
                <c:pt idx="0">
                  <c:v>1e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Grafieken!$D$72:$E$77</c:f>
              <c:strCache>
                <c:ptCount val="6"/>
                <c:pt idx="0">
                  <c:v>aAa # 1</c:v>
                </c:pt>
                <c:pt idx="1">
                  <c:v>aAa # 2</c:v>
                </c:pt>
                <c:pt idx="2">
                  <c:v>aAa # 3</c:v>
                </c:pt>
                <c:pt idx="3">
                  <c:v>aAa # 4</c:v>
                </c:pt>
                <c:pt idx="4">
                  <c:v>aAa # 5</c:v>
                </c:pt>
                <c:pt idx="5">
                  <c:v>aAa # 6</c:v>
                </c:pt>
              </c:strCache>
            </c:strRef>
          </c:cat>
          <c:val>
            <c:numRef>
              <c:f>Grafieken!$F$72:$F$77</c:f>
              <c:numCache>
                <c:formatCode>General</c:formatCode>
                <c:ptCount val="6"/>
                <c:pt idx="0">
                  <c:v>9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1-4FCF-AAF0-2BFB117F4530}"/>
            </c:ext>
          </c:extLst>
        </c:ser>
        <c:ser>
          <c:idx val="1"/>
          <c:order val="1"/>
          <c:tx>
            <c:strRef>
              <c:f>Grafieken!$G$71</c:f>
              <c:strCache>
                <c:ptCount val="1"/>
                <c:pt idx="0">
                  <c:v>2e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Grafieken!$D$72:$E$77</c:f>
              <c:strCache>
                <c:ptCount val="6"/>
                <c:pt idx="0">
                  <c:v>aAa # 1</c:v>
                </c:pt>
                <c:pt idx="1">
                  <c:v>aAa # 2</c:v>
                </c:pt>
                <c:pt idx="2">
                  <c:v>aAa # 3</c:v>
                </c:pt>
                <c:pt idx="3">
                  <c:v>aAa # 4</c:v>
                </c:pt>
                <c:pt idx="4">
                  <c:v>aAa # 5</c:v>
                </c:pt>
                <c:pt idx="5">
                  <c:v>aAa # 6</c:v>
                </c:pt>
              </c:strCache>
            </c:strRef>
          </c:cat>
          <c:val>
            <c:numRef>
              <c:f>Grafieken!$G$72:$G$77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1-4FCF-AAF0-2BFB117F4530}"/>
            </c:ext>
          </c:extLst>
        </c:ser>
        <c:ser>
          <c:idx val="2"/>
          <c:order val="2"/>
          <c:tx>
            <c:strRef>
              <c:f>Grafieken!$H$71</c:f>
              <c:strCache>
                <c:ptCount val="1"/>
                <c:pt idx="0">
                  <c:v>3e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Grafieken!$D$72:$E$77</c:f>
              <c:strCache>
                <c:ptCount val="6"/>
                <c:pt idx="0">
                  <c:v>aAa # 1</c:v>
                </c:pt>
                <c:pt idx="1">
                  <c:v>aAa # 2</c:v>
                </c:pt>
                <c:pt idx="2">
                  <c:v>aAa # 3</c:v>
                </c:pt>
                <c:pt idx="3">
                  <c:v>aAa # 4</c:v>
                </c:pt>
                <c:pt idx="4">
                  <c:v>aAa # 5</c:v>
                </c:pt>
                <c:pt idx="5">
                  <c:v>aAa # 6</c:v>
                </c:pt>
              </c:strCache>
            </c:strRef>
          </c:cat>
          <c:val>
            <c:numRef>
              <c:f>Grafieken!$H$72:$H$77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10</c:v>
                </c:pt>
                <c:pt idx="3">
                  <c:v>3</c:v>
                </c:pt>
                <c:pt idx="4">
                  <c:v>25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1-4FCF-AAF0-2BFB117F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589760"/>
        <c:axId val="207591296"/>
        <c:axId val="207560704"/>
      </c:bar3DChart>
      <c:catAx>
        <c:axId val="2075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91296"/>
        <c:crosses val="autoZero"/>
        <c:auto val="1"/>
        <c:lblAlgn val="ctr"/>
        <c:lblOffset val="100"/>
        <c:noMultiLvlLbl val="0"/>
      </c:catAx>
      <c:valAx>
        <c:axId val="207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9760"/>
        <c:crosses val="autoZero"/>
        <c:crossBetween val="between"/>
      </c:valAx>
      <c:serAx>
        <c:axId val="2075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91296"/>
        <c:crosses val="autoZero"/>
      </c:ser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820582128726443E-2"/>
          <c:y val="2.7582009875884158E-2"/>
          <c:w val="0.84992702913492668"/>
          <c:h val="0.87274949953289738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Grafieken!$M$79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Grafieken!$M$80:$M$85</c:f>
              <c:numCache>
                <c:formatCode>0%</c:formatCode>
                <c:ptCount val="6"/>
                <c:pt idx="0">
                  <c:v>0.15404040404040403</c:v>
                </c:pt>
                <c:pt idx="1">
                  <c:v>5.5555555555555552E-2</c:v>
                </c:pt>
                <c:pt idx="2">
                  <c:v>9.3434343434343439E-2</c:v>
                </c:pt>
                <c:pt idx="3">
                  <c:v>0.18181818181818182</c:v>
                </c:pt>
                <c:pt idx="4">
                  <c:v>0.26010101010101011</c:v>
                </c:pt>
                <c:pt idx="5">
                  <c:v>0.25505050505050503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6-4C74-A672-933C33F4E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625216"/>
        <c:axId val="207627008"/>
        <c:axId val="207562048"/>
      </c:bar3DChart>
      <c:catAx>
        <c:axId val="20762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7008"/>
        <c:crosses val="autoZero"/>
        <c:auto val="1"/>
        <c:lblAlgn val="ctr"/>
        <c:lblOffset val="100"/>
        <c:noMultiLvlLbl val="0"/>
      </c:catAx>
      <c:valAx>
        <c:axId val="207627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7625216"/>
        <c:crosses val="autoZero"/>
        <c:crossBetween val="between"/>
      </c:valAx>
      <c:serAx>
        <c:axId val="20756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27008"/>
        <c:crosses val="autoZero"/>
      </c:ser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20582128726443E-2"/>
          <c:y val="2.7582009875884158E-2"/>
          <c:w val="0.84992702913492668"/>
          <c:h val="0.87274949953289738"/>
        </c:manualLayout>
      </c:layout>
      <c:radarChart>
        <c:radarStyle val="filled"/>
        <c:varyColors val="0"/>
        <c:ser>
          <c:idx val="1"/>
          <c:order val="0"/>
          <c:tx>
            <c:strRef>
              <c:f>Grafieken!$M$79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val>
            <c:numRef>
              <c:f>Grafieken!$M$80:$M$85</c:f>
              <c:numCache>
                <c:formatCode>0%</c:formatCode>
                <c:ptCount val="6"/>
                <c:pt idx="0">
                  <c:v>0.15404040404040403</c:v>
                </c:pt>
                <c:pt idx="1">
                  <c:v>5.5555555555555552E-2</c:v>
                </c:pt>
                <c:pt idx="2">
                  <c:v>9.3434343434343439E-2</c:v>
                </c:pt>
                <c:pt idx="3">
                  <c:v>0.18181818181818182</c:v>
                </c:pt>
                <c:pt idx="4">
                  <c:v>0.26010101010101011</c:v>
                </c:pt>
                <c:pt idx="5">
                  <c:v>0.25505050505050503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A-43BE-A2C2-CFC0A1DD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6064"/>
        <c:axId val="207657600"/>
      </c:radarChart>
      <c:catAx>
        <c:axId val="207656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7657600"/>
        <c:crosses val="autoZero"/>
        <c:auto val="1"/>
        <c:lblAlgn val="ctr"/>
        <c:lblOffset val="100"/>
        <c:noMultiLvlLbl val="0"/>
      </c:catAx>
      <c:valAx>
        <c:axId val="207657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one"/>
        <c:crossAx val="207656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1</xdr:row>
      <xdr:rowOff>0</xdr:rowOff>
    </xdr:from>
    <xdr:ext cx="5981699" cy="1626471"/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10525" y="209550"/>
          <a:ext cx="5981699" cy="1626471"/>
        </a:xfrm>
        <a:prstGeom prst="rect">
          <a:avLst/>
        </a:prstGeom>
        <a:solidFill>
          <a:srgbClr val="CCFF6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400" i="1">
              <a:solidFill>
                <a:srgbClr val="008000"/>
              </a:solidFill>
            </a:rPr>
            <a:t>● Zorg dat de </a:t>
          </a:r>
          <a:r>
            <a:rPr lang="nl-NL" sz="1400" b="1" i="1">
              <a:solidFill>
                <a:srgbClr val="008000"/>
              </a:solidFill>
            </a:rPr>
            <a:t>aAa-mate index </a:t>
          </a:r>
          <a:r>
            <a:rPr lang="nl-NL" sz="1400" i="1">
              <a:solidFill>
                <a:srgbClr val="008000"/>
              </a:solidFill>
            </a:rPr>
            <a:t>minimaal boven de 90% komt !!</a:t>
          </a:r>
        </a:p>
        <a:p>
          <a:r>
            <a:rPr lang="nl-NL" sz="1400" i="1" baseline="0">
              <a:solidFill>
                <a:srgbClr val="008000"/>
              </a:solidFill>
            </a:rPr>
            <a:t>● Naast de stieren die reeds in het vat zitten dient u de codes waar hoge frequenties voor gelden te dekken met 1 of meerdere stier(-en).</a:t>
          </a:r>
        </a:p>
        <a:p>
          <a:endParaRPr lang="nl-NL" sz="1400" i="1" baseline="0">
            <a:solidFill>
              <a:srgbClr val="008000"/>
            </a:solidFill>
          </a:endParaRPr>
        </a:p>
        <a:p>
          <a:r>
            <a:rPr lang="nl-NL" sz="1400" i="1" baseline="0">
              <a:solidFill>
                <a:srgbClr val="008000"/>
              </a:solidFill>
            </a:rPr>
            <a:t>● Voorkom dat de rijen of kolomen verschuiven!! In geval van nood </a:t>
          </a:r>
          <a:r>
            <a:rPr lang="nl-NL" sz="1400" i="1" baseline="0">
              <a:solidFill>
                <a:schemeClr val="accent5"/>
              </a:solidFill>
              <a:sym typeface="Wingdings"/>
            </a:rPr>
            <a:t></a:t>
          </a:r>
          <a:r>
            <a:rPr lang="nl-NL" sz="1400" i="1" baseline="0">
              <a:solidFill>
                <a:srgbClr val="008000"/>
              </a:solidFill>
            </a:rPr>
            <a:t>-toets of [Crtl-Z] gebruiken om terug te gaan en laatste acties ongedaan maken.</a:t>
          </a:r>
        </a:p>
        <a:p>
          <a:endParaRPr lang="nl-NL" sz="1400" i="1" baseline="0">
            <a:solidFill>
              <a:srgbClr val="008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542926</xdr:colOff>
      <xdr:row>7</xdr:row>
      <xdr:rowOff>9524</xdr:rowOff>
    </xdr:from>
    <xdr:to>
      <xdr:col>8</xdr:col>
      <xdr:colOff>1171576</xdr:colOff>
      <xdr:row>23</xdr:row>
      <xdr:rowOff>19049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9526</xdr:colOff>
      <xdr:row>60</xdr:row>
      <xdr:rowOff>28575</xdr:rowOff>
    </xdr:from>
    <xdr:ext cx="7486650" cy="968983"/>
    <xdr:sp macro="" textlink="">
      <xdr:nvSpPr>
        <xdr:cNvPr id="16" name="Tekstvak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590551" y="12096750"/>
          <a:ext cx="7486650" cy="968983"/>
        </a:xfrm>
        <a:prstGeom prst="rect">
          <a:avLst/>
        </a:prstGeom>
        <a:solidFill>
          <a:schemeClr val="bg1"/>
        </a:solidFill>
        <a:ln>
          <a:solidFill>
            <a:srgbClr val="008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400" b="1">
              <a:solidFill>
                <a:srgbClr val="008000"/>
              </a:solidFill>
            </a:rPr>
            <a:t>Verdeling van de verschillende nummers binnen de codes:</a:t>
          </a:r>
        </a:p>
        <a:p>
          <a:r>
            <a:rPr lang="nl-NL" sz="1400" i="1"/>
            <a:t>De bovenstaande 3 grafieken geven</a:t>
          </a:r>
          <a:r>
            <a:rPr lang="nl-NL" sz="1400" i="1" baseline="0"/>
            <a:t> een</a:t>
          </a:r>
          <a:r>
            <a:rPr lang="nl-NL" sz="1400" i="1"/>
            <a:t> specifiekere verdeling weer van de behoeftes binnen uw veestapel. Houdt er met het uitkiezen van de te gebruiken stieren rekening mee</a:t>
          </a:r>
          <a:r>
            <a:rPr lang="nl-NL" sz="1400" i="1" baseline="0"/>
            <a:t> dat de stieren betreffende aAa nummers zo veel mogelijk bezitten.</a:t>
          </a:r>
        </a:p>
      </xdr:txBody>
    </xdr:sp>
    <xdr:clientData/>
  </xdr:oneCellAnchor>
  <xdr:twoCellAnchor>
    <xdr:from>
      <xdr:col>0</xdr:col>
      <xdr:colOff>542925</xdr:colOff>
      <xdr:row>26</xdr:row>
      <xdr:rowOff>85725</xdr:rowOff>
    </xdr:from>
    <xdr:to>
      <xdr:col>9</xdr:col>
      <xdr:colOff>9525</xdr:colOff>
      <xdr:row>47</xdr:row>
      <xdr:rowOff>9526</xdr:rowOff>
    </xdr:to>
    <xdr:graphicFrame macro="">
      <xdr:nvGraphicFramePr>
        <xdr:cNvPr id="6" name="Grafiek 5" title="Verdeling nummers (binnen codes)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45</xdr:row>
      <xdr:rowOff>28574</xdr:rowOff>
    </xdr:from>
    <xdr:to>
      <xdr:col>7</xdr:col>
      <xdr:colOff>304800</xdr:colOff>
      <xdr:row>62</xdr:row>
      <xdr:rowOff>38098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44</xdr:row>
      <xdr:rowOff>142876</xdr:rowOff>
    </xdr:from>
    <xdr:to>
      <xdr:col>9</xdr:col>
      <xdr:colOff>838200</xdr:colOff>
      <xdr:row>59</xdr:row>
      <xdr:rowOff>95251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28573</xdr:colOff>
      <xdr:row>20</xdr:row>
      <xdr:rowOff>38098</xdr:rowOff>
    </xdr:from>
    <xdr:ext cx="7488000" cy="1188146"/>
    <xdr:sp macro="" textlink="">
      <xdr:nvSpPr>
        <xdr:cNvPr id="15" name="Tekstvak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609598" y="4505323"/>
          <a:ext cx="7488000" cy="1188146"/>
        </a:xfrm>
        <a:prstGeom prst="rect">
          <a:avLst/>
        </a:prstGeom>
        <a:solidFill>
          <a:schemeClr val="bg1"/>
        </a:solidFill>
        <a:ln>
          <a:solidFill>
            <a:srgbClr val="008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400" b="1">
              <a:solidFill>
                <a:srgbClr val="008000"/>
              </a:solidFill>
            </a:rPr>
            <a:t>Verdeling van de verschillende code-groepen:</a:t>
          </a:r>
        </a:p>
        <a:p>
          <a:r>
            <a:rPr lang="nl-NL" sz="1400" i="1"/>
            <a:t>In deze tabel ziet u welke</a:t>
          </a:r>
          <a:r>
            <a:rPr lang="nl-NL" sz="1400" i="1" baseline="0"/>
            <a:t> </a:t>
          </a:r>
          <a:r>
            <a:rPr lang="nl-NL" sz="1400" i="1"/>
            <a:t>code-groep het meest voorkomt. Er zijn</a:t>
          </a:r>
          <a:r>
            <a:rPr lang="nl-NL" sz="1400" i="1" baseline="0"/>
            <a:t> 8 code-groepen, i</a:t>
          </a:r>
          <a:r>
            <a:rPr lang="nl-NL" sz="1400" i="1"/>
            <a:t>eder code-groep vertegenwoordigd 6 aAa-codes,</a:t>
          </a:r>
          <a:r>
            <a:rPr lang="nl-NL" sz="1400" i="1" baseline="0"/>
            <a:t> telkens opgebouwd uit betreffende 3 nummers.</a:t>
          </a:r>
        </a:p>
        <a:p>
          <a:r>
            <a:rPr lang="nl-NL" sz="1400" i="1"/>
            <a:t>Om problemen te voorkomen en de veestapel te verbeteren dienen stieren te worden gebruikt die deze nummers als kwaliteiten bezitten.</a:t>
          </a:r>
        </a:p>
      </xdr:txBody>
    </xdr:sp>
    <xdr:clientData/>
  </xdr:oneCellAnchor>
  <xdr:twoCellAnchor editAs="oneCell">
    <xdr:from>
      <xdr:col>0</xdr:col>
      <xdr:colOff>0</xdr:colOff>
      <xdr:row>1</xdr:row>
      <xdr:rowOff>47598</xdr:rowOff>
    </xdr:from>
    <xdr:to>
      <xdr:col>5</xdr:col>
      <xdr:colOff>304799</xdr:colOff>
      <xdr:row>5</xdr:row>
      <xdr:rowOff>161897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23"/>
          <a:ext cx="3143249" cy="1047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</xdr:row>
      <xdr:rowOff>47625</xdr:rowOff>
    </xdr:from>
    <xdr:ext cx="3132002" cy="1044000"/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47650"/>
          <a:ext cx="3132002" cy="10440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28575</xdr:rowOff>
    </xdr:from>
    <xdr:ext cx="2143124" cy="714374"/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42875"/>
          <a:ext cx="2143124" cy="714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352424</xdr:colOff>
      <xdr:row>3</xdr:row>
      <xdr:rowOff>152400</xdr:rowOff>
    </xdr:from>
    <xdr:ext cx="2933701" cy="280205"/>
    <xdr:sp macro="" textlink="">
      <xdr:nvSpPr>
        <xdr:cNvPr id="4" name="Tekstvak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314449" y="885825"/>
          <a:ext cx="293370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200" baseline="0"/>
            <a:t>xxx</a:t>
          </a:r>
        </a:p>
      </xdr:txBody>
    </xdr:sp>
    <xdr:clientData/>
  </xdr:oneCellAnchor>
  <xdr:twoCellAnchor editAs="oneCell">
    <xdr:from>
      <xdr:col>0</xdr:col>
      <xdr:colOff>1</xdr:colOff>
      <xdr:row>1</xdr:row>
      <xdr:rowOff>47598</xdr:rowOff>
    </xdr:from>
    <xdr:to>
      <xdr:col>5</xdr:col>
      <xdr:colOff>304800</xdr:colOff>
      <xdr:row>5</xdr:row>
      <xdr:rowOff>161897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47623"/>
          <a:ext cx="3143249" cy="10477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3</xdr:row>
      <xdr:rowOff>0</xdr:rowOff>
    </xdr:from>
    <xdr:to>
      <xdr:col>7</xdr:col>
      <xdr:colOff>314327</xdr:colOff>
      <xdr:row>22</xdr:row>
      <xdr:rowOff>123826</xdr:rowOff>
    </xdr:to>
    <xdr:pic>
      <xdr:nvPicPr>
        <xdr:cNvPr id="4" name="Afbeelding 3" descr="https://informatiebord-cdn-images-738281.c.cdn77.org/imgfill/276/276/user/shop/img/belgian_road_sign_c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1" y="600075"/>
          <a:ext cx="3952876" cy="395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7</xdr:col>
      <xdr:colOff>314326</xdr:colOff>
      <xdr:row>21</xdr:row>
      <xdr:rowOff>152401</xdr:rowOff>
    </xdr:to>
    <xdr:pic>
      <xdr:nvPicPr>
        <xdr:cNvPr id="2" name="Afbeelding 1" descr="https://informatiebord-cdn-images-738281.c.cdn77.org/imgfill/276/276/user/shop/img/belgian_road_sign_c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200025"/>
          <a:ext cx="3952876" cy="395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7</xdr:col>
      <xdr:colOff>304801</xdr:colOff>
      <xdr:row>21</xdr:row>
      <xdr:rowOff>152401</xdr:rowOff>
    </xdr:to>
    <xdr:pic>
      <xdr:nvPicPr>
        <xdr:cNvPr id="2" name="Afbeelding 1" descr="https://informatiebord-cdn-images-738281.c.cdn77.org/imgfill/276/276/user/shop/img/belgian_road_sign_c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0025"/>
          <a:ext cx="3952876" cy="3952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54" displayName="Tabel54" ref="B10:G15" totalsRowShown="0" headerRowDxfId="35">
  <autoFilter ref="B10:G15" xr:uid="{00000000-0009-0000-0100-000003000000}"/>
  <tableColumns count="6">
    <tableColumn id="1" xr3:uid="{00000000-0010-0000-0000-000001000000}" name="Kolom1"/>
    <tableColumn id="2" xr3:uid="{00000000-0010-0000-0000-000002000000}" name="Kolom2"/>
    <tableColumn id="3" xr3:uid="{00000000-0010-0000-0000-000003000000}" name="Kolom3"/>
    <tableColumn id="4" xr3:uid="{00000000-0010-0000-0000-000004000000}" name="Kolom4"/>
    <tableColumn id="5" xr3:uid="{00000000-0010-0000-0000-000005000000}" name="Kolom5" dataDxfId="34"/>
    <tableColumn id="6" xr3:uid="{00000000-0010-0000-0000-000006000000}" name="Kolom6" dataDxfId="3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2" displayName="Tabel2" ref="B2:F302" totalsRowShown="0" headerRowDxfId="32" dataDxfId="31" tableBorderDxfId="30">
  <autoFilter ref="B2:F302" xr:uid="{00000000-0009-0000-0100-000002000000}"/>
  <sortState xmlns:xlrd2="http://schemas.microsoft.com/office/spreadsheetml/2017/richdata2" ref="B3:F302">
    <sortCondition ref="E3:E302"/>
    <sortCondition ref="B3:B302"/>
  </sortState>
  <tableColumns count="5">
    <tableColumn id="1" xr3:uid="{00000000-0010-0000-0100-000001000000}" name="Kolom1" dataDxfId="29"/>
    <tableColumn id="3" xr3:uid="{00000000-0010-0000-0100-000003000000}" name="Kolom12" dataDxfId="28"/>
    <tableColumn id="5" xr3:uid="{00000000-0010-0000-0100-000005000000}" name="Kolom2" dataDxfId="27"/>
    <tableColumn id="2" xr3:uid="{00000000-0010-0000-0100-000002000000}" name="Kolom3" dataDxfId="26"/>
    <tableColumn id="6" xr3:uid="{00000000-0010-0000-0100-000006000000}" name="Kolom32" dataDxfId="25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el7" displayName="Tabel7" ref="A6:P307" totalsRowShown="0" headerRowDxfId="17" headerRowBorderDxfId="16">
  <autoFilter ref="A6:P307" xr:uid="{00000000-0009-0000-0100-000007000000}"/>
  <tableColumns count="16">
    <tableColumn id="1" xr3:uid="{00000000-0010-0000-0200-000001000000}" name="Kolom1" dataDxfId="15"/>
    <tableColumn id="2" xr3:uid="{00000000-0010-0000-0200-000002000000}" name="Kolom2" dataDxfId="14">
      <calculatedColumnFormula>'paring-base'!AA1</calculatedColumnFormula>
    </tableColumn>
    <tableColumn id="3" xr3:uid="{00000000-0010-0000-0200-000003000000}" name="Kolom3" dataDxfId="13">
      <calculatedColumnFormula>'paring-base'!AB1</calculatedColumnFormula>
    </tableColumn>
    <tableColumn id="4" xr3:uid="{00000000-0010-0000-0200-000004000000}" name="Kolom4" dataDxfId="12"/>
    <tableColumn id="14" xr3:uid="{00000000-0010-0000-0200-00000E000000}" name="Kolom42" dataDxfId="11">
      <calculatedColumnFormula>IF(C7&lt;1,0,'paring-base'!AD1)</calculatedColumnFormula>
    </tableColumn>
    <tableColumn id="5" xr3:uid="{00000000-0010-0000-0200-000005000000}" name="Kolom5" dataDxfId="10">
      <calculatedColumnFormula>IF(C7&lt;1,0,'paring-base'!AE1)</calculatedColumnFormula>
    </tableColumn>
    <tableColumn id="6" xr3:uid="{00000000-0010-0000-0200-000006000000}" name="Kolom6" dataDxfId="9">
      <calculatedColumnFormula>IF(C7=0,0,'paring-base'!AF1)</calculatedColumnFormula>
    </tableColumn>
    <tableColumn id="7" xr3:uid="{00000000-0010-0000-0200-000007000000}" name="Kolom7" dataDxfId="8"/>
    <tableColumn id="15" xr3:uid="{00000000-0010-0000-0200-00000F000000}" name="Kolom72" dataDxfId="7">
      <calculatedColumnFormula>IF(C7&lt;1,0,'paring-base'!AG1)</calculatedColumnFormula>
    </tableColumn>
    <tableColumn id="8" xr3:uid="{00000000-0010-0000-0200-000008000000}" name="Kolom8" dataDxfId="6">
      <calculatedColumnFormula>IF(C7=0,0,'paring-base'!AH1)</calculatedColumnFormula>
    </tableColumn>
    <tableColumn id="9" xr3:uid="{00000000-0010-0000-0200-000009000000}" name="Kolom9" dataDxfId="5">
      <calculatedColumnFormula>IF(C7=0,0,'paring-base'!AI1)</calculatedColumnFormula>
    </tableColumn>
    <tableColumn id="10" xr3:uid="{00000000-0010-0000-0200-00000A000000}" name="Kolom10" dataDxfId="4"/>
    <tableColumn id="16" xr3:uid="{00000000-0010-0000-0200-000010000000}" name="Kolom102" dataDxfId="3">
      <calculatedColumnFormula>IF(C7&lt;1,0,'paring-base'!AJ1)</calculatedColumnFormula>
    </tableColumn>
    <tableColumn id="11" xr3:uid="{00000000-0010-0000-0200-00000B000000}" name="Kolom11" dataDxfId="2">
      <calculatedColumnFormula>IF(C7=0,0,'paring-base'!AK1)</calculatedColumnFormula>
    </tableColumn>
    <tableColumn id="12" xr3:uid="{00000000-0010-0000-0200-00000C000000}" name="Kolom12" dataDxfId="1">
      <calculatedColumnFormula>IF(C7=0,0,'paring-base'!AL1)</calculatedColumnFormula>
    </tableColumn>
    <tableColumn id="13" xr3:uid="{00000000-0010-0000-0200-00000D000000}" name="Kolom13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4"/>
  </sheetPr>
  <dimension ref="A1:G15"/>
  <sheetViews>
    <sheetView workbookViewId="0">
      <selection activeCell="C15" sqref="C15"/>
    </sheetView>
  </sheetViews>
  <sheetFormatPr defaultRowHeight="25.5" customHeight="1"/>
  <cols>
    <col min="1" max="1" width="23.7109375" style="160" customWidth="1"/>
    <col min="2" max="11" width="14.7109375" style="160" customWidth="1"/>
    <col min="12" max="16384" width="9.140625" style="160"/>
  </cols>
  <sheetData>
    <row r="1" spans="1:7" ht="25.5" customHeight="1">
      <c r="A1" s="160" t="s">
        <v>22</v>
      </c>
      <c r="B1" s="160" t="s">
        <v>78</v>
      </c>
      <c r="E1" s="161"/>
    </row>
    <row r="2" spans="1:7" ht="25.5" customHeight="1">
      <c r="A2" s="160" t="s">
        <v>26</v>
      </c>
      <c r="B2" s="160" t="s">
        <v>79</v>
      </c>
      <c r="D2" s="161"/>
    </row>
    <row r="3" spans="1:7" ht="25.5" customHeight="1">
      <c r="A3" s="160" t="s">
        <v>26</v>
      </c>
      <c r="B3" s="161" t="s">
        <v>84</v>
      </c>
      <c r="C3" s="160" t="s">
        <v>80</v>
      </c>
    </row>
    <row r="4" spans="1:7" ht="25.5" customHeight="1">
      <c r="A4" s="160" t="s">
        <v>72</v>
      </c>
      <c r="B4" s="160" t="s">
        <v>82</v>
      </c>
    </row>
    <row r="6" spans="1:7" ht="25.5" customHeight="1">
      <c r="A6" s="160" t="s">
        <v>23</v>
      </c>
      <c r="B6" s="160" t="s">
        <v>83</v>
      </c>
      <c r="D6" s="160" t="s">
        <v>29</v>
      </c>
      <c r="E6" s="160" t="s">
        <v>81</v>
      </c>
    </row>
    <row r="7" spans="1:7" ht="25.5" customHeight="1">
      <c r="D7" s="160" t="s">
        <v>29</v>
      </c>
      <c r="E7" s="403" t="s">
        <v>85</v>
      </c>
    </row>
    <row r="8" spans="1:7" ht="25.5" customHeight="1">
      <c r="A8" s="160" t="s">
        <v>24</v>
      </c>
      <c r="B8" s="160" t="s">
        <v>75</v>
      </c>
      <c r="D8" s="160" t="s">
        <v>29</v>
      </c>
      <c r="E8" s="403" t="s">
        <v>77</v>
      </c>
    </row>
    <row r="10" spans="1:7" ht="25.5" hidden="1" customHeight="1">
      <c r="B10" s="160" t="s">
        <v>47</v>
      </c>
      <c r="C10" s="160" t="s">
        <v>48</v>
      </c>
      <c r="D10" s="160" t="s">
        <v>49</v>
      </c>
      <c r="E10" s="160" t="s">
        <v>50</v>
      </c>
      <c r="F10" s="160" t="s">
        <v>51</v>
      </c>
      <c r="G10" s="160" t="s">
        <v>52</v>
      </c>
    </row>
    <row r="11" spans="1:7" s="225" customFormat="1" ht="25.5" customHeight="1">
      <c r="A11" s="224"/>
      <c r="B11" s="224" t="s">
        <v>67</v>
      </c>
      <c r="C11" s="224" t="s">
        <v>68</v>
      </c>
      <c r="D11" s="224"/>
      <c r="E11" s="224"/>
      <c r="F11" s="224"/>
      <c r="G11" s="224"/>
    </row>
    <row r="12" spans="1:7" s="162" customFormat="1" ht="25.5" customHeight="1">
      <c r="A12" s="162" t="s">
        <v>66</v>
      </c>
      <c r="B12" s="222">
        <v>44373</v>
      </c>
      <c r="C12" s="222"/>
      <c r="D12" s="222"/>
      <c r="E12" s="222"/>
      <c r="F12" s="222"/>
      <c r="G12" s="222"/>
    </row>
    <row r="13" spans="1:7" ht="25.5" customHeight="1">
      <c r="A13" s="162" t="s">
        <v>25</v>
      </c>
      <c r="B13" s="222">
        <v>44371</v>
      </c>
      <c r="C13" s="222"/>
      <c r="D13" s="222"/>
      <c r="E13" s="222"/>
      <c r="F13" s="222"/>
      <c r="G13" s="222"/>
    </row>
    <row r="14" spans="1:7" ht="25.5" customHeight="1">
      <c r="A14" s="160" t="s">
        <v>34</v>
      </c>
      <c r="B14" s="223">
        <v>66</v>
      </c>
      <c r="C14" s="223"/>
      <c r="D14" s="223"/>
      <c r="E14" s="223"/>
      <c r="F14" s="223"/>
      <c r="G14" s="223"/>
    </row>
    <row r="15" spans="1:7" ht="25.5" customHeight="1">
      <c r="A15" s="160" t="s">
        <v>62</v>
      </c>
      <c r="B15" s="223" t="s">
        <v>76</v>
      </c>
      <c r="C15" s="223"/>
      <c r="D15" s="223"/>
      <c r="E15" s="223"/>
      <c r="F15" s="223"/>
      <c r="G15" s="223"/>
    </row>
  </sheetData>
  <sheetProtection selectLockedCells="1" selectUnlockedCells="1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12">
    <tabColor rgb="FFFF0000"/>
  </sheetPr>
  <dimension ref="BX1:CQ49"/>
  <sheetViews>
    <sheetView workbookViewId="0">
      <pane ySplit="1" topLeftCell="A2" activePane="bottomLeft" state="frozen"/>
      <selection pane="bottomLeft" activeCell="BA1" sqref="BA1:CZ1048576"/>
    </sheetView>
  </sheetViews>
  <sheetFormatPr defaultRowHeight="15"/>
  <cols>
    <col min="1" max="52" width="9.140625" style="312"/>
    <col min="53" max="75" width="0" style="312" hidden="1" customWidth="1"/>
    <col min="76" max="95" width="9.140625" style="312" hidden="1" customWidth="1"/>
    <col min="96" max="104" width="0" style="312" hidden="1" customWidth="1"/>
    <col min="105" max="16384" width="9.140625" style="312"/>
  </cols>
  <sheetData>
    <row r="1" spans="77:88" s="313" customFormat="1">
      <c r="BY1" s="313">
        <v>1</v>
      </c>
      <c r="BZ1" s="313">
        <v>0.95</v>
      </c>
      <c r="CA1" s="313">
        <v>0.92</v>
      </c>
      <c r="CB1" s="313">
        <v>0.87</v>
      </c>
      <c r="CC1" s="313">
        <v>0.82</v>
      </c>
      <c r="CD1" s="313">
        <v>0.79</v>
      </c>
      <c r="CE1" s="313">
        <v>0.78</v>
      </c>
      <c r="CF1" s="313">
        <v>0.76</v>
      </c>
      <c r="CG1" s="313">
        <v>0.74</v>
      </c>
      <c r="CH1" s="313">
        <v>0.72</v>
      </c>
      <c r="CI1" s="313">
        <v>0.63</v>
      </c>
      <c r="CJ1" s="313">
        <v>0.62</v>
      </c>
    </row>
    <row r="2" spans="77:88">
      <c r="BY2" s="312">
        <v>123</v>
      </c>
      <c r="BZ2" s="312">
        <v>132</v>
      </c>
      <c r="CA2" s="312">
        <v>213</v>
      </c>
      <c r="CB2" s="312">
        <v>126</v>
      </c>
      <c r="CC2" s="312">
        <v>231</v>
      </c>
      <c r="CD2" s="312">
        <v>216</v>
      </c>
      <c r="CE2" s="312">
        <v>312</v>
      </c>
      <c r="CF2" s="312">
        <v>162</v>
      </c>
      <c r="CG2" s="312">
        <v>321</v>
      </c>
      <c r="CH2" s="312">
        <v>135</v>
      </c>
      <c r="CI2" s="312">
        <v>261</v>
      </c>
      <c r="CJ2" s="312">
        <v>153</v>
      </c>
    </row>
    <row r="3" spans="77:88">
      <c r="BY3" s="312">
        <v>126</v>
      </c>
      <c r="BZ3" s="312">
        <v>162</v>
      </c>
      <c r="CA3" s="312">
        <v>216</v>
      </c>
      <c r="CB3" s="312">
        <v>123</v>
      </c>
      <c r="CC3" s="312">
        <v>261</v>
      </c>
      <c r="CD3" s="312">
        <v>213</v>
      </c>
      <c r="CE3" s="312">
        <v>612</v>
      </c>
      <c r="CF3" s="312">
        <v>132</v>
      </c>
      <c r="CG3" s="312">
        <v>621</v>
      </c>
      <c r="CH3" s="312">
        <v>165</v>
      </c>
      <c r="CI3" s="312">
        <v>231</v>
      </c>
      <c r="CJ3" s="312">
        <v>156</v>
      </c>
    </row>
    <row r="4" spans="77:88">
      <c r="BY4" s="312">
        <v>132</v>
      </c>
      <c r="BZ4" s="312">
        <v>123</v>
      </c>
      <c r="CA4" s="312">
        <v>312</v>
      </c>
      <c r="CB4" s="312">
        <v>135</v>
      </c>
      <c r="CC4" s="312">
        <v>321</v>
      </c>
      <c r="CD4" s="312">
        <v>315</v>
      </c>
      <c r="CE4" s="312">
        <v>213</v>
      </c>
      <c r="CF4" s="312">
        <v>153</v>
      </c>
      <c r="CG4" s="312">
        <v>231</v>
      </c>
      <c r="CH4" s="312">
        <v>126</v>
      </c>
      <c r="CI4" s="312">
        <v>351</v>
      </c>
      <c r="CJ4" s="312">
        <v>162</v>
      </c>
    </row>
    <row r="5" spans="77:88">
      <c r="BY5" s="312">
        <v>135</v>
      </c>
      <c r="BZ5" s="312">
        <v>153</v>
      </c>
      <c r="CA5" s="312">
        <v>315</v>
      </c>
      <c r="CB5" s="312">
        <v>132</v>
      </c>
      <c r="CC5" s="312">
        <v>351</v>
      </c>
      <c r="CD5" s="312">
        <v>312</v>
      </c>
      <c r="CE5" s="312">
        <v>513</v>
      </c>
      <c r="CF5" s="312">
        <v>123</v>
      </c>
      <c r="CG5" s="312">
        <v>531</v>
      </c>
      <c r="CH5" s="312">
        <v>156</v>
      </c>
      <c r="CI5" s="312">
        <v>321</v>
      </c>
      <c r="CJ5" s="312">
        <v>165</v>
      </c>
    </row>
    <row r="6" spans="77:88">
      <c r="BY6" s="312">
        <v>153</v>
      </c>
      <c r="BZ6" s="312">
        <v>135</v>
      </c>
      <c r="CA6" s="312">
        <v>513</v>
      </c>
      <c r="CB6" s="312">
        <v>156</v>
      </c>
      <c r="CC6" s="312">
        <v>531</v>
      </c>
      <c r="CD6" s="312">
        <v>516</v>
      </c>
      <c r="CE6" s="312">
        <v>315</v>
      </c>
      <c r="CF6" s="312">
        <v>165</v>
      </c>
      <c r="CG6" s="312">
        <v>351</v>
      </c>
      <c r="CH6" s="312">
        <v>132</v>
      </c>
      <c r="CI6" s="312">
        <v>561</v>
      </c>
      <c r="CJ6" s="312">
        <v>123</v>
      </c>
    </row>
    <row r="7" spans="77:88">
      <c r="BY7" s="312">
        <v>156</v>
      </c>
      <c r="BZ7" s="312">
        <v>165</v>
      </c>
      <c r="CA7" s="312">
        <v>516</v>
      </c>
      <c r="CB7" s="312">
        <v>153</v>
      </c>
      <c r="CC7" s="312">
        <v>561</v>
      </c>
      <c r="CD7" s="312">
        <v>513</v>
      </c>
      <c r="CE7" s="312">
        <v>615</v>
      </c>
      <c r="CF7" s="312">
        <v>135</v>
      </c>
      <c r="CG7" s="312">
        <v>651</v>
      </c>
      <c r="CH7" s="312">
        <v>162</v>
      </c>
      <c r="CI7" s="312">
        <v>531</v>
      </c>
      <c r="CJ7" s="312">
        <v>126</v>
      </c>
    </row>
    <row r="8" spans="77:88">
      <c r="BY8" s="312">
        <v>162</v>
      </c>
      <c r="BZ8" s="312">
        <v>126</v>
      </c>
      <c r="CA8" s="312">
        <v>612</v>
      </c>
      <c r="CB8" s="312">
        <v>165</v>
      </c>
      <c r="CC8" s="312">
        <v>621</v>
      </c>
      <c r="CD8" s="312">
        <v>615</v>
      </c>
      <c r="CE8" s="312">
        <v>216</v>
      </c>
      <c r="CF8" s="312">
        <v>156</v>
      </c>
      <c r="CG8" s="312">
        <v>261</v>
      </c>
      <c r="CH8" s="312">
        <v>123</v>
      </c>
      <c r="CI8" s="312">
        <v>651</v>
      </c>
      <c r="CJ8" s="312">
        <v>132</v>
      </c>
    </row>
    <row r="9" spans="77:88">
      <c r="BY9" s="312">
        <v>165</v>
      </c>
      <c r="BZ9" s="312">
        <v>156</v>
      </c>
      <c r="CA9" s="312">
        <v>615</v>
      </c>
      <c r="CB9" s="312">
        <v>162</v>
      </c>
      <c r="CC9" s="312">
        <v>651</v>
      </c>
      <c r="CD9" s="312">
        <v>612</v>
      </c>
      <c r="CE9" s="312">
        <v>516</v>
      </c>
      <c r="CF9" s="312">
        <v>126</v>
      </c>
      <c r="CG9" s="312">
        <v>561</v>
      </c>
      <c r="CH9" s="312">
        <v>153</v>
      </c>
      <c r="CI9" s="312">
        <v>621</v>
      </c>
      <c r="CJ9" s="312">
        <v>135</v>
      </c>
    </row>
    <row r="10" spans="77:88">
      <c r="BY10" s="312">
        <v>213</v>
      </c>
      <c r="BZ10" s="312">
        <v>231</v>
      </c>
      <c r="CA10" s="312">
        <v>123</v>
      </c>
      <c r="CB10" s="312">
        <v>216</v>
      </c>
      <c r="CC10" s="312">
        <v>132</v>
      </c>
      <c r="CD10" s="312">
        <v>126</v>
      </c>
      <c r="CE10" s="312">
        <v>321</v>
      </c>
      <c r="CF10" s="312">
        <v>261</v>
      </c>
      <c r="CG10" s="312">
        <v>312</v>
      </c>
      <c r="CH10" s="312">
        <v>234</v>
      </c>
      <c r="CI10" s="312">
        <v>162</v>
      </c>
      <c r="CJ10" s="312">
        <v>243</v>
      </c>
    </row>
    <row r="11" spans="77:88">
      <c r="BY11" s="312">
        <v>216</v>
      </c>
      <c r="BZ11" s="312">
        <v>261</v>
      </c>
      <c r="CA11" s="312">
        <v>126</v>
      </c>
      <c r="CB11" s="312">
        <v>213</v>
      </c>
      <c r="CC11" s="312">
        <v>162</v>
      </c>
      <c r="CD11" s="312">
        <v>123</v>
      </c>
      <c r="CE11" s="312">
        <v>621</v>
      </c>
      <c r="CF11" s="312">
        <v>231</v>
      </c>
      <c r="CG11" s="312">
        <v>612</v>
      </c>
      <c r="CH11" s="312">
        <v>264</v>
      </c>
      <c r="CI11" s="312">
        <v>132</v>
      </c>
      <c r="CJ11" s="312">
        <v>246</v>
      </c>
    </row>
    <row r="12" spans="77:88">
      <c r="BY12" s="312">
        <v>231</v>
      </c>
      <c r="BZ12" s="312">
        <v>213</v>
      </c>
      <c r="CA12" s="312">
        <v>321</v>
      </c>
      <c r="CB12" s="312">
        <v>234</v>
      </c>
      <c r="CC12" s="312">
        <v>312</v>
      </c>
      <c r="CD12" s="312">
        <v>324</v>
      </c>
      <c r="CE12" s="312">
        <v>123</v>
      </c>
      <c r="CF12" s="312">
        <v>243</v>
      </c>
      <c r="CG12" s="312">
        <v>132</v>
      </c>
      <c r="CH12" s="312">
        <v>216</v>
      </c>
      <c r="CI12" s="312">
        <v>342</v>
      </c>
      <c r="CJ12" s="312">
        <v>261</v>
      </c>
    </row>
    <row r="13" spans="77:88">
      <c r="BY13" s="312">
        <v>234</v>
      </c>
      <c r="BZ13" s="312">
        <v>243</v>
      </c>
      <c r="CA13" s="312">
        <v>324</v>
      </c>
      <c r="CB13" s="312">
        <v>231</v>
      </c>
      <c r="CC13" s="312">
        <v>342</v>
      </c>
      <c r="CD13" s="312">
        <v>321</v>
      </c>
      <c r="CE13" s="312">
        <v>423</v>
      </c>
      <c r="CF13" s="312">
        <v>213</v>
      </c>
      <c r="CG13" s="312">
        <v>432</v>
      </c>
      <c r="CH13" s="312">
        <v>246</v>
      </c>
      <c r="CI13" s="312">
        <v>312</v>
      </c>
      <c r="CJ13" s="312">
        <v>264</v>
      </c>
    </row>
    <row r="14" spans="77:88">
      <c r="BY14" s="312">
        <v>243</v>
      </c>
      <c r="BZ14" s="312">
        <v>234</v>
      </c>
      <c r="CA14" s="312">
        <v>423</v>
      </c>
      <c r="CB14" s="312">
        <v>246</v>
      </c>
      <c r="CC14" s="312">
        <v>432</v>
      </c>
      <c r="CD14" s="312">
        <v>426</v>
      </c>
      <c r="CE14" s="312">
        <v>324</v>
      </c>
      <c r="CF14" s="312">
        <v>264</v>
      </c>
      <c r="CG14" s="312">
        <v>342</v>
      </c>
      <c r="CH14" s="312">
        <v>231</v>
      </c>
      <c r="CI14" s="312">
        <v>462</v>
      </c>
      <c r="CJ14" s="312">
        <v>213</v>
      </c>
    </row>
    <row r="15" spans="77:88">
      <c r="BY15" s="312">
        <v>246</v>
      </c>
      <c r="BZ15" s="312">
        <v>264</v>
      </c>
      <c r="CA15" s="312">
        <v>426</v>
      </c>
      <c r="CB15" s="312">
        <v>243</v>
      </c>
      <c r="CC15" s="312">
        <v>462</v>
      </c>
      <c r="CD15" s="312">
        <v>423</v>
      </c>
      <c r="CE15" s="312">
        <v>624</v>
      </c>
      <c r="CF15" s="312">
        <v>234</v>
      </c>
      <c r="CG15" s="312">
        <v>642</v>
      </c>
      <c r="CH15" s="312">
        <v>261</v>
      </c>
      <c r="CI15" s="312">
        <v>432</v>
      </c>
      <c r="CJ15" s="312">
        <v>216</v>
      </c>
    </row>
    <row r="16" spans="77:88">
      <c r="BY16" s="312">
        <v>261</v>
      </c>
      <c r="BZ16" s="312">
        <v>216</v>
      </c>
      <c r="CA16" s="312">
        <v>621</v>
      </c>
      <c r="CB16" s="312">
        <v>264</v>
      </c>
      <c r="CC16" s="312">
        <v>612</v>
      </c>
      <c r="CD16" s="312">
        <v>624</v>
      </c>
      <c r="CE16" s="312">
        <v>126</v>
      </c>
      <c r="CF16" s="312">
        <v>246</v>
      </c>
      <c r="CG16" s="312">
        <v>162</v>
      </c>
      <c r="CH16" s="312">
        <v>213</v>
      </c>
      <c r="CI16" s="312">
        <v>642</v>
      </c>
      <c r="CJ16" s="312">
        <v>231</v>
      </c>
    </row>
    <row r="17" spans="77:88">
      <c r="BY17" s="312">
        <v>264</v>
      </c>
      <c r="BZ17" s="312">
        <v>246</v>
      </c>
      <c r="CA17" s="312">
        <v>624</v>
      </c>
      <c r="CB17" s="312">
        <v>261</v>
      </c>
      <c r="CC17" s="312">
        <v>642</v>
      </c>
      <c r="CD17" s="312">
        <v>621</v>
      </c>
      <c r="CE17" s="312">
        <v>426</v>
      </c>
      <c r="CF17" s="312">
        <v>216</v>
      </c>
      <c r="CG17" s="312">
        <v>462</v>
      </c>
      <c r="CH17" s="312">
        <v>243</v>
      </c>
      <c r="CI17" s="312">
        <v>612</v>
      </c>
      <c r="CJ17" s="312">
        <v>234</v>
      </c>
    </row>
    <row r="18" spans="77:88">
      <c r="BY18" s="312">
        <v>312</v>
      </c>
      <c r="BZ18" s="312">
        <v>321</v>
      </c>
      <c r="CA18" s="312">
        <v>132</v>
      </c>
      <c r="CB18" s="312">
        <v>315</v>
      </c>
      <c r="CC18" s="312">
        <v>123</v>
      </c>
      <c r="CD18" s="312">
        <v>135</v>
      </c>
      <c r="CE18" s="312">
        <v>231</v>
      </c>
      <c r="CF18" s="312">
        <v>351</v>
      </c>
      <c r="CG18" s="312">
        <v>213</v>
      </c>
      <c r="CH18" s="312">
        <v>324</v>
      </c>
      <c r="CI18" s="312">
        <v>153</v>
      </c>
      <c r="CJ18" s="312">
        <v>342</v>
      </c>
    </row>
    <row r="19" spans="77:88">
      <c r="BY19" s="312">
        <v>315</v>
      </c>
      <c r="BZ19" s="312">
        <v>351</v>
      </c>
      <c r="CA19" s="312">
        <v>135</v>
      </c>
      <c r="CB19" s="312">
        <v>312</v>
      </c>
      <c r="CC19" s="312">
        <v>153</v>
      </c>
      <c r="CD19" s="312">
        <v>132</v>
      </c>
      <c r="CE19" s="312">
        <v>531</v>
      </c>
      <c r="CF19" s="312">
        <v>321</v>
      </c>
      <c r="CG19" s="312">
        <v>513</v>
      </c>
      <c r="CH19" s="312">
        <v>354</v>
      </c>
      <c r="CI19" s="312">
        <v>123</v>
      </c>
      <c r="CJ19" s="312">
        <v>345</v>
      </c>
    </row>
    <row r="20" spans="77:88">
      <c r="BY20" s="312">
        <v>321</v>
      </c>
      <c r="BZ20" s="312">
        <v>312</v>
      </c>
      <c r="CA20" s="312">
        <v>231</v>
      </c>
      <c r="CB20" s="312">
        <v>324</v>
      </c>
      <c r="CC20" s="312">
        <v>213</v>
      </c>
      <c r="CD20" s="312">
        <v>234</v>
      </c>
      <c r="CE20" s="312">
        <v>132</v>
      </c>
      <c r="CF20" s="312">
        <v>342</v>
      </c>
      <c r="CG20" s="312">
        <v>123</v>
      </c>
      <c r="CH20" s="312">
        <v>315</v>
      </c>
      <c r="CI20" s="312">
        <v>243</v>
      </c>
      <c r="CJ20" s="312">
        <v>351</v>
      </c>
    </row>
    <row r="21" spans="77:88">
      <c r="BY21" s="312">
        <v>324</v>
      </c>
      <c r="BZ21" s="312">
        <v>342</v>
      </c>
      <c r="CA21" s="312">
        <v>234</v>
      </c>
      <c r="CB21" s="312">
        <v>321</v>
      </c>
      <c r="CC21" s="312">
        <v>243</v>
      </c>
      <c r="CD21" s="312">
        <v>231</v>
      </c>
      <c r="CE21" s="312">
        <v>432</v>
      </c>
      <c r="CF21" s="312">
        <v>312</v>
      </c>
      <c r="CG21" s="312">
        <v>423</v>
      </c>
      <c r="CH21" s="312">
        <v>345</v>
      </c>
      <c r="CI21" s="312">
        <v>213</v>
      </c>
      <c r="CJ21" s="312">
        <v>354</v>
      </c>
    </row>
    <row r="22" spans="77:88">
      <c r="BY22" s="312">
        <v>342</v>
      </c>
      <c r="BZ22" s="312">
        <v>324</v>
      </c>
      <c r="CA22" s="312">
        <v>432</v>
      </c>
      <c r="CB22" s="312">
        <v>345</v>
      </c>
      <c r="CC22" s="312">
        <v>423</v>
      </c>
      <c r="CD22" s="312">
        <v>435</v>
      </c>
      <c r="CE22" s="312">
        <v>234</v>
      </c>
      <c r="CF22" s="312">
        <v>354</v>
      </c>
      <c r="CG22" s="312">
        <v>243</v>
      </c>
      <c r="CH22" s="312">
        <v>321</v>
      </c>
      <c r="CI22" s="312">
        <v>453</v>
      </c>
      <c r="CJ22" s="312">
        <v>312</v>
      </c>
    </row>
    <row r="23" spans="77:88">
      <c r="BY23" s="312">
        <v>345</v>
      </c>
      <c r="BZ23" s="312">
        <v>354</v>
      </c>
      <c r="CA23" s="312">
        <v>435</v>
      </c>
      <c r="CB23" s="312">
        <v>342</v>
      </c>
      <c r="CC23" s="312">
        <v>453</v>
      </c>
      <c r="CD23" s="312">
        <v>432</v>
      </c>
      <c r="CE23" s="312">
        <v>534</v>
      </c>
      <c r="CF23" s="312">
        <v>324</v>
      </c>
      <c r="CG23" s="312">
        <v>543</v>
      </c>
      <c r="CH23" s="312">
        <v>351</v>
      </c>
      <c r="CI23" s="312">
        <v>423</v>
      </c>
      <c r="CJ23" s="312">
        <v>315</v>
      </c>
    </row>
    <row r="24" spans="77:88">
      <c r="BY24" s="312">
        <v>351</v>
      </c>
      <c r="BZ24" s="312">
        <v>315</v>
      </c>
      <c r="CA24" s="312">
        <v>531</v>
      </c>
      <c r="CB24" s="312">
        <v>354</v>
      </c>
      <c r="CC24" s="312">
        <v>513</v>
      </c>
      <c r="CD24" s="312">
        <v>534</v>
      </c>
      <c r="CE24" s="312">
        <v>135</v>
      </c>
      <c r="CF24" s="312">
        <v>345</v>
      </c>
      <c r="CG24" s="312">
        <v>153</v>
      </c>
      <c r="CH24" s="312">
        <v>312</v>
      </c>
      <c r="CI24" s="312">
        <v>543</v>
      </c>
      <c r="CJ24" s="312">
        <v>321</v>
      </c>
    </row>
    <row r="25" spans="77:88">
      <c r="BY25" s="312">
        <v>354</v>
      </c>
      <c r="BZ25" s="312">
        <v>345</v>
      </c>
      <c r="CA25" s="312">
        <v>534</v>
      </c>
      <c r="CB25" s="312">
        <v>351</v>
      </c>
      <c r="CC25" s="312">
        <v>543</v>
      </c>
      <c r="CD25" s="312">
        <v>531</v>
      </c>
      <c r="CE25" s="312">
        <v>435</v>
      </c>
      <c r="CF25" s="312">
        <v>315</v>
      </c>
      <c r="CG25" s="312">
        <v>453</v>
      </c>
      <c r="CH25" s="312">
        <v>342</v>
      </c>
      <c r="CI25" s="312">
        <v>513</v>
      </c>
      <c r="CJ25" s="312">
        <v>324</v>
      </c>
    </row>
    <row r="26" spans="77:88">
      <c r="BY26" s="312">
        <v>423</v>
      </c>
      <c r="BZ26" s="312">
        <v>432</v>
      </c>
      <c r="CA26" s="312">
        <v>243</v>
      </c>
      <c r="CB26" s="312">
        <v>426</v>
      </c>
      <c r="CC26" s="312">
        <v>234</v>
      </c>
      <c r="CD26" s="312">
        <v>246</v>
      </c>
      <c r="CE26" s="312">
        <v>342</v>
      </c>
      <c r="CF26" s="312">
        <v>462</v>
      </c>
      <c r="CG26" s="312">
        <v>324</v>
      </c>
      <c r="CH26" s="312">
        <v>435</v>
      </c>
      <c r="CI26" s="312">
        <v>264</v>
      </c>
      <c r="CJ26" s="312">
        <v>453</v>
      </c>
    </row>
    <row r="27" spans="77:88">
      <c r="BY27" s="312">
        <v>426</v>
      </c>
      <c r="BZ27" s="312">
        <v>462</v>
      </c>
      <c r="CA27" s="312">
        <v>246</v>
      </c>
      <c r="CB27" s="312">
        <v>423</v>
      </c>
      <c r="CC27" s="312">
        <v>264</v>
      </c>
      <c r="CD27" s="312">
        <v>243</v>
      </c>
      <c r="CE27" s="312">
        <v>642</v>
      </c>
      <c r="CF27" s="312">
        <v>432</v>
      </c>
      <c r="CG27" s="312">
        <v>624</v>
      </c>
      <c r="CH27" s="312">
        <v>465</v>
      </c>
      <c r="CI27" s="312">
        <v>234</v>
      </c>
      <c r="CJ27" s="312">
        <v>456</v>
      </c>
    </row>
    <row r="28" spans="77:88">
      <c r="BY28" s="312">
        <v>432</v>
      </c>
      <c r="BZ28" s="312">
        <v>423</v>
      </c>
      <c r="CA28" s="312">
        <v>342</v>
      </c>
      <c r="CB28" s="312">
        <v>435</v>
      </c>
      <c r="CC28" s="312">
        <v>324</v>
      </c>
      <c r="CD28" s="312">
        <v>345</v>
      </c>
      <c r="CE28" s="312">
        <v>243</v>
      </c>
      <c r="CF28" s="312">
        <v>453</v>
      </c>
      <c r="CG28" s="312">
        <v>234</v>
      </c>
      <c r="CH28" s="312">
        <v>426</v>
      </c>
      <c r="CI28" s="312">
        <v>354</v>
      </c>
      <c r="CJ28" s="312">
        <v>462</v>
      </c>
    </row>
    <row r="29" spans="77:88">
      <c r="BY29" s="312">
        <v>435</v>
      </c>
      <c r="BZ29" s="312">
        <v>453</v>
      </c>
      <c r="CA29" s="312">
        <v>345</v>
      </c>
      <c r="CB29" s="312">
        <v>432</v>
      </c>
      <c r="CC29" s="312">
        <v>354</v>
      </c>
      <c r="CD29" s="312">
        <v>342</v>
      </c>
      <c r="CE29" s="312">
        <v>543</v>
      </c>
      <c r="CF29" s="312">
        <v>423</v>
      </c>
      <c r="CG29" s="312">
        <v>534</v>
      </c>
      <c r="CH29" s="312">
        <v>456</v>
      </c>
      <c r="CI29" s="312">
        <v>324</v>
      </c>
      <c r="CJ29" s="312">
        <v>465</v>
      </c>
    </row>
    <row r="30" spans="77:88">
      <c r="BY30" s="312">
        <v>453</v>
      </c>
      <c r="BZ30" s="312">
        <v>435</v>
      </c>
      <c r="CA30" s="312">
        <v>543</v>
      </c>
      <c r="CB30" s="312">
        <v>456</v>
      </c>
      <c r="CC30" s="312">
        <v>534</v>
      </c>
      <c r="CD30" s="312">
        <v>546</v>
      </c>
      <c r="CE30" s="312">
        <v>345</v>
      </c>
      <c r="CF30" s="312">
        <v>465</v>
      </c>
      <c r="CG30" s="312">
        <v>354</v>
      </c>
      <c r="CH30" s="312">
        <v>432</v>
      </c>
      <c r="CI30" s="312">
        <v>564</v>
      </c>
      <c r="CJ30" s="312">
        <v>423</v>
      </c>
    </row>
    <row r="31" spans="77:88">
      <c r="BY31" s="312">
        <v>456</v>
      </c>
      <c r="BZ31" s="312">
        <v>465</v>
      </c>
      <c r="CA31" s="312">
        <v>546</v>
      </c>
      <c r="CB31" s="312">
        <v>453</v>
      </c>
      <c r="CC31" s="312">
        <v>564</v>
      </c>
      <c r="CD31" s="312">
        <v>543</v>
      </c>
      <c r="CE31" s="312">
        <v>645</v>
      </c>
      <c r="CF31" s="312">
        <v>435</v>
      </c>
      <c r="CG31" s="312">
        <v>654</v>
      </c>
      <c r="CH31" s="312">
        <v>462</v>
      </c>
      <c r="CI31" s="312">
        <v>534</v>
      </c>
      <c r="CJ31" s="312">
        <v>426</v>
      </c>
    </row>
    <row r="32" spans="77:88">
      <c r="BY32" s="312">
        <v>462</v>
      </c>
      <c r="BZ32" s="312">
        <v>426</v>
      </c>
      <c r="CA32" s="312">
        <v>642</v>
      </c>
      <c r="CB32" s="312">
        <v>465</v>
      </c>
      <c r="CC32" s="312">
        <v>624</v>
      </c>
      <c r="CD32" s="312">
        <v>645</v>
      </c>
      <c r="CE32" s="312">
        <v>246</v>
      </c>
      <c r="CF32" s="312">
        <v>456</v>
      </c>
      <c r="CG32" s="312">
        <v>264</v>
      </c>
      <c r="CH32" s="312">
        <v>423</v>
      </c>
      <c r="CI32" s="312">
        <v>654</v>
      </c>
      <c r="CJ32" s="312">
        <v>432</v>
      </c>
    </row>
    <row r="33" spans="77:88">
      <c r="BY33" s="312">
        <v>465</v>
      </c>
      <c r="BZ33" s="312">
        <v>456</v>
      </c>
      <c r="CA33" s="312">
        <v>645</v>
      </c>
      <c r="CB33" s="312">
        <v>462</v>
      </c>
      <c r="CC33" s="312">
        <v>654</v>
      </c>
      <c r="CD33" s="312">
        <v>642</v>
      </c>
      <c r="CE33" s="312">
        <v>546</v>
      </c>
      <c r="CF33" s="312">
        <v>426</v>
      </c>
      <c r="CG33" s="312">
        <v>564</v>
      </c>
      <c r="CH33" s="312">
        <v>453</v>
      </c>
      <c r="CI33" s="312">
        <v>624</v>
      </c>
      <c r="CJ33" s="312">
        <v>435</v>
      </c>
    </row>
    <row r="34" spans="77:88">
      <c r="BY34" s="312">
        <v>513</v>
      </c>
      <c r="BZ34" s="312">
        <v>531</v>
      </c>
      <c r="CA34" s="312">
        <v>153</v>
      </c>
      <c r="CB34" s="312">
        <v>516</v>
      </c>
      <c r="CC34" s="312">
        <v>135</v>
      </c>
      <c r="CD34" s="312">
        <v>156</v>
      </c>
      <c r="CE34" s="312">
        <v>351</v>
      </c>
      <c r="CF34" s="312">
        <v>561</v>
      </c>
      <c r="CG34" s="312">
        <v>315</v>
      </c>
      <c r="CH34" s="312">
        <v>534</v>
      </c>
      <c r="CI34" s="312">
        <v>165</v>
      </c>
      <c r="CJ34" s="312">
        <v>543</v>
      </c>
    </row>
    <row r="35" spans="77:88">
      <c r="BY35" s="312">
        <v>516</v>
      </c>
      <c r="BZ35" s="312">
        <v>561</v>
      </c>
      <c r="CA35" s="312">
        <v>156</v>
      </c>
      <c r="CB35" s="312">
        <v>513</v>
      </c>
      <c r="CC35" s="312">
        <v>165</v>
      </c>
      <c r="CD35" s="312">
        <v>153</v>
      </c>
      <c r="CE35" s="312">
        <v>651</v>
      </c>
      <c r="CF35" s="312">
        <v>531</v>
      </c>
      <c r="CG35" s="312">
        <v>615</v>
      </c>
      <c r="CH35" s="312">
        <v>564</v>
      </c>
      <c r="CI35" s="312">
        <v>135</v>
      </c>
      <c r="CJ35" s="312">
        <v>546</v>
      </c>
    </row>
    <row r="36" spans="77:88">
      <c r="BY36" s="312">
        <v>531</v>
      </c>
      <c r="BZ36" s="312">
        <v>513</v>
      </c>
      <c r="CA36" s="312">
        <v>351</v>
      </c>
      <c r="CB36" s="312">
        <v>534</v>
      </c>
      <c r="CC36" s="312">
        <v>315</v>
      </c>
      <c r="CD36" s="312">
        <v>354</v>
      </c>
      <c r="CE36" s="312">
        <v>153</v>
      </c>
      <c r="CF36" s="312">
        <v>543</v>
      </c>
      <c r="CG36" s="312">
        <v>135</v>
      </c>
      <c r="CH36" s="312">
        <v>516</v>
      </c>
      <c r="CI36" s="312">
        <v>345</v>
      </c>
      <c r="CJ36" s="312">
        <v>561</v>
      </c>
    </row>
    <row r="37" spans="77:88">
      <c r="BY37" s="312">
        <v>534</v>
      </c>
      <c r="BZ37" s="312">
        <v>543</v>
      </c>
      <c r="CA37" s="312">
        <v>354</v>
      </c>
      <c r="CB37" s="312">
        <v>531</v>
      </c>
      <c r="CC37" s="312">
        <v>345</v>
      </c>
      <c r="CD37" s="312">
        <v>351</v>
      </c>
      <c r="CE37" s="312">
        <v>453</v>
      </c>
      <c r="CF37" s="312">
        <v>513</v>
      </c>
      <c r="CG37" s="312">
        <v>435</v>
      </c>
      <c r="CH37" s="312">
        <v>546</v>
      </c>
      <c r="CI37" s="312">
        <v>315</v>
      </c>
      <c r="CJ37" s="312">
        <v>564</v>
      </c>
    </row>
    <row r="38" spans="77:88">
      <c r="BY38" s="312">
        <v>543</v>
      </c>
      <c r="BZ38" s="312">
        <v>534</v>
      </c>
      <c r="CA38" s="312">
        <v>453</v>
      </c>
      <c r="CB38" s="312">
        <v>546</v>
      </c>
      <c r="CC38" s="312">
        <v>435</v>
      </c>
      <c r="CD38" s="312">
        <v>456</v>
      </c>
      <c r="CE38" s="312">
        <v>354</v>
      </c>
      <c r="CF38" s="312">
        <v>564</v>
      </c>
      <c r="CG38" s="312">
        <v>345</v>
      </c>
      <c r="CH38" s="312">
        <v>531</v>
      </c>
      <c r="CI38" s="312">
        <v>465</v>
      </c>
      <c r="CJ38" s="312">
        <v>513</v>
      </c>
    </row>
    <row r="39" spans="77:88">
      <c r="BY39" s="312">
        <v>546</v>
      </c>
      <c r="BZ39" s="312">
        <v>564</v>
      </c>
      <c r="CA39" s="312">
        <v>456</v>
      </c>
      <c r="CB39" s="312">
        <v>543</v>
      </c>
      <c r="CC39" s="312">
        <v>465</v>
      </c>
      <c r="CD39" s="312">
        <v>453</v>
      </c>
      <c r="CE39" s="312">
        <v>654</v>
      </c>
      <c r="CF39" s="312">
        <v>534</v>
      </c>
      <c r="CG39" s="312">
        <v>645</v>
      </c>
      <c r="CH39" s="312">
        <v>561</v>
      </c>
      <c r="CI39" s="312">
        <v>435</v>
      </c>
      <c r="CJ39" s="312">
        <v>516</v>
      </c>
    </row>
    <row r="40" spans="77:88">
      <c r="BY40" s="312">
        <v>561</v>
      </c>
      <c r="BZ40" s="312">
        <v>516</v>
      </c>
      <c r="CA40" s="312">
        <v>651</v>
      </c>
      <c r="CB40" s="312">
        <v>564</v>
      </c>
      <c r="CC40" s="312">
        <v>615</v>
      </c>
      <c r="CD40" s="312">
        <v>654</v>
      </c>
      <c r="CE40" s="312">
        <v>156</v>
      </c>
      <c r="CF40" s="312">
        <v>546</v>
      </c>
      <c r="CG40" s="312">
        <v>165</v>
      </c>
      <c r="CH40" s="312">
        <v>513</v>
      </c>
      <c r="CI40" s="312">
        <v>645</v>
      </c>
      <c r="CJ40" s="312">
        <v>531</v>
      </c>
    </row>
    <row r="41" spans="77:88">
      <c r="BY41" s="312">
        <v>564</v>
      </c>
      <c r="BZ41" s="312">
        <v>546</v>
      </c>
      <c r="CA41" s="312">
        <v>654</v>
      </c>
      <c r="CB41" s="312">
        <v>561</v>
      </c>
      <c r="CC41" s="312">
        <v>645</v>
      </c>
      <c r="CD41" s="312">
        <v>651</v>
      </c>
      <c r="CE41" s="312">
        <v>456</v>
      </c>
      <c r="CF41" s="312">
        <v>516</v>
      </c>
      <c r="CG41" s="312">
        <v>465</v>
      </c>
      <c r="CH41" s="312">
        <v>543</v>
      </c>
      <c r="CI41" s="312">
        <v>615</v>
      </c>
      <c r="CJ41" s="312">
        <v>534</v>
      </c>
    </row>
    <row r="42" spans="77:88">
      <c r="BY42" s="312">
        <v>612</v>
      </c>
      <c r="BZ42" s="312">
        <v>621</v>
      </c>
      <c r="CA42" s="312">
        <v>162</v>
      </c>
      <c r="CB42" s="312">
        <v>615</v>
      </c>
      <c r="CC42" s="312">
        <v>126</v>
      </c>
      <c r="CD42" s="312">
        <v>165</v>
      </c>
      <c r="CE42" s="312">
        <v>261</v>
      </c>
      <c r="CF42" s="312">
        <v>651</v>
      </c>
      <c r="CG42" s="312">
        <v>216</v>
      </c>
      <c r="CH42" s="312">
        <v>624</v>
      </c>
      <c r="CI42" s="312">
        <v>156</v>
      </c>
      <c r="CJ42" s="312">
        <v>642</v>
      </c>
    </row>
    <row r="43" spans="77:88">
      <c r="BY43" s="312">
        <v>615</v>
      </c>
      <c r="BZ43" s="312">
        <v>651</v>
      </c>
      <c r="CA43" s="312">
        <v>165</v>
      </c>
      <c r="CB43" s="312">
        <v>612</v>
      </c>
      <c r="CC43" s="312">
        <v>156</v>
      </c>
      <c r="CD43" s="312">
        <v>162</v>
      </c>
      <c r="CE43" s="312">
        <v>561</v>
      </c>
      <c r="CF43" s="312">
        <v>621</v>
      </c>
      <c r="CG43" s="312">
        <v>516</v>
      </c>
      <c r="CH43" s="312">
        <v>654</v>
      </c>
      <c r="CI43" s="312">
        <v>126</v>
      </c>
      <c r="CJ43" s="312">
        <v>645</v>
      </c>
    </row>
    <row r="44" spans="77:88">
      <c r="BY44" s="312">
        <v>621</v>
      </c>
      <c r="BZ44" s="312">
        <v>612</v>
      </c>
      <c r="CA44" s="312">
        <v>261</v>
      </c>
      <c r="CB44" s="312">
        <v>624</v>
      </c>
      <c r="CC44" s="312">
        <v>216</v>
      </c>
      <c r="CD44" s="312">
        <v>264</v>
      </c>
      <c r="CE44" s="312">
        <v>162</v>
      </c>
      <c r="CF44" s="312">
        <v>642</v>
      </c>
      <c r="CG44" s="312">
        <v>126</v>
      </c>
      <c r="CH44" s="312">
        <v>615</v>
      </c>
      <c r="CI44" s="312">
        <v>246</v>
      </c>
      <c r="CJ44" s="312">
        <v>651</v>
      </c>
    </row>
    <row r="45" spans="77:88">
      <c r="BY45" s="312">
        <v>624</v>
      </c>
      <c r="BZ45" s="312">
        <v>642</v>
      </c>
      <c r="CA45" s="312">
        <v>264</v>
      </c>
      <c r="CB45" s="312">
        <v>621</v>
      </c>
      <c r="CC45" s="312">
        <v>246</v>
      </c>
      <c r="CD45" s="312">
        <v>261</v>
      </c>
      <c r="CE45" s="312">
        <v>462</v>
      </c>
      <c r="CF45" s="312">
        <v>612</v>
      </c>
      <c r="CG45" s="312">
        <v>426</v>
      </c>
      <c r="CH45" s="312">
        <v>645</v>
      </c>
      <c r="CI45" s="312">
        <v>216</v>
      </c>
      <c r="CJ45" s="312">
        <v>654</v>
      </c>
    </row>
    <row r="46" spans="77:88">
      <c r="BY46" s="312">
        <v>642</v>
      </c>
      <c r="BZ46" s="312">
        <v>624</v>
      </c>
      <c r="CA46" s="312">
        <v>462</v>
      </c>
      <c r="CB46" s="312">
        <v>645</v>
      </c>
      <c r="CC46" s="312">
        <v>426</v>
      </c>
      <c r="CD46" s="312">
        <v>465</v>
      </c>
      <c r="CE46" s="312">
        <v>264</v>
      </c>
      <c r="CF46" s="312">
        <v>654</v>
      </c>
      <c r="CG46" s="312">
        <v>246</v>
      </c>
      <c r="CH46" s="312">
        <v>621</v>
      </c>
      <c r="CI46" s="312">
        <v>456</v>
      </c>
      <c r="CJ46" s="312">
        <v>612</v>
      </c>
    </row>
    <row r="47" spans="77:88">
      <c r="BY47" s="312">
        <v>645</v>
      </c>
      <c r="BZ47" s="312">
        <v>654</v>
      </c>
      <c r="CA47" s="312">
        <v>465</v>
      </c>
      <c r="CB47" s="312">
        <v>642</v>
      </c>
      <c r="CC47" s="312">
        <v>456</v>
      </c>
      <c r="CD47" s="312">
        <v>462</v>
      </c>
      <c r="CE47" s="312">
        <v>564</v>
      </c>
      <c r="CF47" s="312">
        <v>624</v>
      </c>
      <c r="CG47" s="312">
        <v>546</v>
      </c>
      <c r="CH47" s="312">
        <v>651</v>
      </c>
      <c r="CI47" s="312">
        <v>426</v>
      </c>
      <c r="CJ47" s="312">
        <v>615</v>
      </c>
    </row>
    <row r="48" spans="77:88">
      <c r="BY48" s="312">
        <v>651</v>
      </c>
      <c r="BZ48" s="312">
        <v>615</v>
      </c>
      <c r="CA48" s="312">
        <v>561</v>
      </c>
      <c r="CB48" s="312">
        <v>654</v>
      </c>
      <c r="CC48" s="312">
        <v>516</v>
      </c>
      <c r="CD48" s="312">
        <v>564</v>
      </c>
      <c r="CE48" s="312">
        <v>165</v>
      </c>
      <c r="CF48" s="312">
        <v>645</v>
      </c>
      <c r="CG48" s="312">
        <v>156</v>
      </c>
      <c r="CH48" s="312">
        <v>612</v>
      </c>
      <c r="CI48" s="312">
        <v>546</v>
      </c>
      <c r="CJ48" s="312">
        <v>621</v>
      </c>
    </row>
    <row r="49" spans="77:88">
      <c r="BY49" s="312">
        <v>654</v>
      </c>
      <c r="BZ49" s="312">
        <v>645</v>
      </c>
      <c r="CA49" s="312">
        <v>564</v>
      </c>
      <c r="CB49" s="312">
        <v>651</v>
      </c>
      <c r="CC49" s="312">
        <v>546</v>
      </c>
      <c r="CD49" s="312">
        <v>561</v>
      </c>
      <c r="CE49" s="312">
        <v>465</v>
      </c>
      <c r="CF49" s="312">
        <v>615</v>
      </c>
      <c r="CG49" s="312">
        <v>456</v>
      </c>
      <c r="CH49" s="312">
        <v>642</v>
      </c>
      <c r="CI49" s="312">
        <v>516</v>
      </c>
      <c r="CJ49" s="312">
        <v>624</v>
      </c>
    </row>
  </sheetData>
  <sheetProtection password="CDE4" sheet="1" objects="1" scenarios="1" selectLockedCells="1" selectUnlockedCells="1"/>
  <sortState xmlns:xlrd2="http://schemas.microsoft.com/office/spreadsheetml/2017/richdata2" ref="BY2:CJ345">
    <sortCondition ref="BY2:BY34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theme="4"/>
  </sheetPr>
  <dimension ref="A1:U302"/>
  <sheetViews>
    <sheetView tabSelected="1" zoomScale="115" zoomScaleNormal="115" workbookViewId="0">
      <pane ySplit="1" topLeftCell="A2" activePane="bottomLeft" state="frozen"/>
      <selection pane="bottomLeft" activeCell="F22" sqref="F22"/>
    </sheetView>
  </sheetViews>
  <sheetFormatPr defaultRowHeight="15.75"/>
  <cols>
    <col min="1" max="1" width="5.7109375" style="166" customWidth="1"/>
    <col min="2" max="2" width="13" style="406" bestFit="1" customWidth="1"/>
    <col min="3" max="3" width="14.140625" style="392" bestFit="1" customWidth="1"/>
    <col min="4" max="4" width="10" style="357" customWidth="1"/>
    <col min="5" max="5" width="3.140625" style="357" customWidth="1"/>
    <col min="6" max="6" width="14.140625" style="399" bestFit="1" customWidth="1"/>
    <col min="7" max="9" width="9.140625" style="169"/>
    <col min="10" max="16384" width="9.140625" style="170"/>
  </cols>
  <sheetData>
    <row r="1" spans="1:21" s="168" customFormat="1">
      <c r="A1" s="163" t="s">
        <v>33</v>
      </c>
      <c r="B1" s="220" t="s">
        <v>32</v>
      </c>
      <c r="C1" s="387" t="s">
        <v>74</v>
      </c>
      <c r="D1" s="220" t="s">
        <v>17</v>
      </c>
      <c r="E1" s="220" t="s">
        <v>69</v>
      </c>
      <c r="F1" s="396" t="s">
        <v>73</v>
      </c>
      <c r="G1" s="167"/>
      <c r="H1" s="167"/>
      <c r="I1" s="167"/>
    </row>
    <row r="2" spans="1:21" hidden="1">
      <c r="A2" s="221"/>
      <c r="B2" s="405" t="s">
        <v>47</v>
      </c>
      <c r="C2" s="388" t="s">
        <v>58</v>
      </c>
      <c r="D2" s="53" t="s">
        <v>48</v>
      </c>
      <c r="E2" s="356" t="s">
        <v>49</v>
      </c>
      <c r="F2" s="397" t="s">
        <v>70</v>
      </c>
    </row>
    <row r="3" spans="1:21" s="169" customFormat="1">
      <c r="A3" s="164">
        <v>1</v>
      </c>
      <c r="B3" s="393">
        <v>1</v>
      </c>
      <c r="C3" s="391" t="s">
        <v>86</v>
      </c>
      <c r="D3" s="407">
        <v>615</v>
      </c>
      <c r="E3" s="407">
        <v>0</v>
      </c>
      <c r="F3" s="398">
        <v>44371</v>
      </c>
    </row>
    <row r="4" spans="1:21" s="169" customFormat="1">
      <c r="A4" s="164">
        <f>A3+1</f>
        <v>2</v>
      </c>
      <c r="B4" s="393">
        <v>2</v>
      </c>
      <c r="C4" s="391" t="s">
        <v>87</v>
      </c>
      <c r="D4" s="407">
        <v>651</v>
      </c>
      <c r="E4" s="407">
        <v>0</v>
      </c>
      <c r="F4" s="398">
        <v>44371</v>
      </c>
    </row>
    <row r="5" spans="1:21" s="169" customFormat="1">
      <c r="A5" s="165">
        <f t="shared" ref="A5:A68" si="0">A4+1</f>
        <v>3</v>
      </c>
      <c r="B5" s="393">
        <v>4</v>
      </c>
      <c r="C5" s="391" t="s">
        <v>88</v>
      </c>
      <c r="D5" s="407">
        <v>156</v>
      </c>
      <c r="E5" s="407">
        <v>0</v>
      </c>
      <c r="F5" s="398">
        <v>44371</v>
      </c>
    </row>
    <row r="6" spans="1:21" s="169" customFormat="1">
      <c r="A6" s="165">
        <f t="shared" si="0"/>
        <v>4</v>
      </c>
      <c r="B6" s="54">
        <v>5</v>
      </c>
      <c r="C6" s="390" t="s">
        <v>89</v>
      </c>
      <c r="D6" s="54">
        <v>516</v>
      </c>
      <c r="E6" s="407">
        <v>0</v>
      </c>
      <c r="F6" s="398">
        <v>44371</v>
      </c>
    </row>
    <row r="7" spans="1:21" s="169" customFormat="1">
      <c r="A7" s="165">
        <f t="shared" si="0"/>
        <v>5</v>
      </c>
      <c r="B7" s="393">
        <v>6</v>
      </c>
      <c r="C7" s="391" t="s">
        <v>90</v>
      </c>
      <c r="D7" s="408">
        <v>465</v>
      </c>
      <c r="E7" s="407">
        <v>0</v>
      </c>
      <c r="F7" s="398">
        <v>44371</v>
      </c>
    </row>
    <row r="8" spans="1:21" s="169" customFormat="1">
      <c r="A8" s="165">
        <f t="shared" si="0"/>
        <v>6</v>
      </c>
      <c r="B8" s="393">
        <v>12</v>
      </c>
      <c r="C8" s="391" t="s">
        <v>91</v>
      </c>
      <c r="D8" s="386">
        <v>243</v>
      </c>
      <c r="E8" s="407">
        <v>0</v>
      </c>
      <c r="F8" s="398">
        <v>44371</v>
      </c>
    </row>
    <row r="9" spans="1:21" s="169" customFormat="1">
      <c r="A9" s="165">
        <f t="shared" si="0"/>
        <v>7</v>
      </c>
      <c r="B9" s="394">
        <v>13</v>
      </c>
      <c r="C9" s="400" t="s">
        <v>92</v>
      </c>
      <c r="D9" s="408">
        <v>645</v>
      </c>
      <c r="E9" s="407">
        <v>0</v>
      </c>
      <c r="F9" s="398">
        <v>44371</v>
      </c>
    </row>
    <row r="10" spans="1:21" s="169" customFormat="1">
      <c r="A10" s="165">
        <f t="shared" si="0"/>
        <v>8</v>
      </c>
      <c r="B10" s="393">
        <v>14</v>
      </c>
      <c r="C10" s="391" t="s">
        <v>93</v>
      </c>
      <c r="D10" s="408">
        <v>246</v>
      </c>
      <c r="E10" s="407">
        <v>0</v>
      </c>
      <c r="F10" s="398">
        <v>44371</v>
      </c>
    </row>
    <row r="11" spans="1:21" s="169" customFormat="1">
      <c r="A11" s="165">
        <f t="shared" si="0"/>
        <v>9</v>
      </c>
      <c r="B11" s="393">
        <v>15</v>
      </c>
      <c r="C11" s="391" t="s">
        <v>94</v>
      </c>
      <c r="D11" s="407">
        <v>435</v>
      </c>
      <c r="E11" s="407">
        <v>0</v>
      </c>
      <c r="F11" s="398">
        <v>44371</v>
      </c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</row>
    <row r="12" spans="1:21" s="169" customFormat="1">
      <c r="A12" s="165">
        <f t="shared" si="0"/>
        <v>10</v>
      </c>
      <c r="B12" s="393">
        <v>16</v>
      </c>
      <c r="C12" s="391" t="s">
        <v>95</v>
      </c>
      <c r="D12" s="407">
        <v>615</v>
      </c>
      <c r="E12" s="407">
        <v>0</v>
      </c>
      <c r="F12" s="398">
        <v>44371</v>
      </c>
      <c r="H12" s="171"/>
      <c r="I12" s="172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</row>
    <row r="13" spans="1:21" s="169" customFormat="1">
      <c r="A13" s="165">
        <f t="shared" si="0"/>
        <v>11</v>
      </c>
      <c r="B13" s="393">
        <v>18</v>
      </c>
      <c r="C13" s="391" t="s">
        <v>96</v>
      </c>
      <c r="D13" s="407">
        <v>651</v>
      </c>
      <c r="E13" s="407">
        <v>0</v>
      </c>
      <c r="F13" s="398">
        <v>44371</v>
      </c>
    </row>
    <row r="14" spans="1:21" s="169" customFormat="1">
      <c r="A14" s="165">
        <f t="shared" si="0"/>
        <v>12</v>
      </c>
      <c r="B14" s="393">
        <v>19</v>
      </c>
      <c r="C14" s="391" t="s">
        <v>97</v>
      </c>
      <c r="D14" s="407">
        <v>165</v>
      </c>
      <c r="E14" s="407">
        <v>0</v>
      </c>
      <c r="F14" s="398">
        <v>44371</v>
      </c>
    </row>
    <row r="15" spans="1:21" s="169" customFormat="1">
      <c r="A15" s="165">
        <f t="shared" si="0"/>
        <v>13</v>
      </c>
      <c r="B15" s="395">
        <v>23</v>
      </c>
      <c r="C15" s="391" t="s">
        <v>106</v>
      </c>
      <c r="D15" s="408">
        <v>651</v>
      </c>
      <c r="E15" s="407">
        <v>0</v>
      </c>
      <c r="F15" s="398">
        <v>44371</v>
      </c>
    </row>
    <row r="16" spans="1:21" s="169" customFormat="1">
      <c r="A16" s="165">
        <f t="shared" si="0"/>
        <v>14</v>
      </c>
      <c r="B16" s="394">
        <v>25</v>
      </c>
      <c r="C16" s="401" t="s">
        <v>98</v>
      </c>
      <c r="D16" s="372">
        <v>243</v>
      </c>
      <c r="E16" s="407">
        <v>0</v>
      </c>
      <c r="F16" s="398">
        <v>44371</v>
      </c>
    </row>
    <row r="17" spans="1:9" s="169" customFormat="1">
      <c r="A17" s="165">
        <f t="shared" si="0"/>
        <v>15</v>
      </c>
      <c r="B17" s="395">
        <v>27</v>
      </c>
      <c r="C17" s="400" t="s">
        <v>99</v>
      </c>
      <c r="D17" s="408">
        <v>561</v>
      </c>
      <c r="E17" s="407">
        <v>0</v>
      </c>
      <c r="F17" s="398">
        <v>44371</v>
      </c>
    </row>
    <row r="18" spans="1:9" s="169" customFormat="1">
      <c r="A18" s="165">
        <f t="shared" si="0"/>
        <v>16</v>
      </c>
      <c r="B18" s="393">
        <v>28</v>
      </c>
      <c r="C18" s="401" t="s">
        <v>100</v>
      </c>
      <c r="D18" s="407">
        <v>615</v>
      </c>
      <c r="E18" s="407">
        <v>0</v>
      </c>
      <c r="F18" s="398">
        <v>44371</v>
      </c>
    </row>
    <row r="19" spans="1:9" s="169" customFormat="1">
      <c r="A19" s="165">
        <f t="shared" si="0"/>
        <v>17</v>
      </c>
      <c r="B19" s="395">
        <v>32</v>
      </c>
      <c r="C19" s="391" t="s">
        <v>101</v>
      </c>
      <c r="D19" s="408">
        <v>645</v>
      </c>
      <c r="E19" s="407">
        <v>0</v>
      </c>
      <c r="F19" s="398">
        <v>44371</v>
      </c>
    </row>
    <row r="20" spans="1:9" s="169" customFormat="1">
      <c r="A20" s="165">
        <f t="shared" si="0"/>
        <v>18</v>
      </c>
      <c r="B20" s="395">
        <v>39</v>
      </c>
      <c r="C20" s="401" t="s">
        <v>102</v>
      </c>
      <c r="D20" s="408">
        <v>156</v>
      </c>
      <c r="E20" s="407">
        <v>0</v>
      </c>
      <c r="F20" s="398">
        <v>44371</v>
      </c>
    </row>
    <row r="21" spans="1:9" s="169" customFormat="1">
      <c r="A21" s="165">
        <f t="shared" si="0"/>
        <v>19</v>
      </c>
      <c r="B21" s="395">
        <v>40</v>
      </c>
      <c r="C21" s="401" t="s">
        <v>103</v>
      </c>
      <c r="D21" s="408">
        <v>435</v>
      </c>
      <c r="E21" s="407">
        <v>0</v>
      </c>
      <c r="F21" s="398">
        <v>44371</v>
      </c>
      <c r="H21" s="169" t="s">
        <v>152</v>
      </c>
    </row>
    <row r="22" spans="1:9" s="169" customFormat="1">
      <c r="A22" s="165">
        <f t="shared" si="0"/>
        <v>20</v>
      </c>
      <c r="B22" s="393">
        <v>41</v>
      </c>
      <c r="C22" s="401" t="s">
        <v>104</v>
      </c>
      <c r="D22" s="407">
        <v>432</v>
      </c>
      <c r="E22" s="407">
        <v>0</v>
      </c>
      <c r="F22" s="398">
        <v>44371</v>
      </c>
    </row>
    <row r="23" spans="1:9" s="169" customFormat="1">
      <c r="A23" s="165">
        <f t="shared" si="0"/>
        <v>21</v>
      </c>
      <c r="B23" s="395">
        <v>42</v>
      </c>
      <c r="C23" s="391" t="s">
        <v>105</v>
      </c>
      <c r="D23" s="408">
        <v>342</v>
      </c>
      <c r="E23" s="407">
        <v>0</v>
      </c>
      <c r="F23" s="398">
        <v>44371</v>
      </c>
    </row>
    <row r="24" spans="1:9" s="169" customFormat="1">
      <c r="A24" s="165">
        <f t="shared" si="0"/>
        <v>22</v>
      </c>
      <c r="B24" s="395">
        <v>43</v>
      </c>
      <c r="C24" s="401" t="s">
        <v>107</v>
      </c>
      <c r="D24" s="408">
        <v>561</v>
      </c>
      <c r="E24" s="407">
        <v>0</v>
      </c>
      <c r="F24" s="398">
        <v>44371</v>
      </c>
      <c r="I24" s="169" t="s">
        <v>151</v>
      </c>
    </row>
    <row r="25" spans="1:9" s="169" customFormat="1">
      <c r="A25" s="165">
        <f t="shared" si="0"/>
        <v>23</v>
      </c>
      <c r="B25" s="393">
        <v>44</v>
      </c>
      <c r="C25" s="391" t="s">
        <v>108</v>
      </c>
      <c r="D25" s="407">
        <v>465</v>
      </c>
      <c r="E25" s="407">
        <v>0</v>
      </c>
      <c r="F25" s="398">
        <v>44371</v>
      </c>
    </row>
    <row r="26" spans="1:9" s="169" customFormat="1">
      <c r="A26" s="165">
        <f t="shared" si="0"/>
        <v>24</v>
      </c>
      <c r="B26" s="395">
        <v>46</v>
      </c>
      <c r="C26" s="401" t="s">
        <v>109</v>
      </c>
      <c r="D26" s="408">
        <v>561</v>
      </c>
      <c r="E26" s="407">
        <v>0</v>
      </c>
      <c r="F26" s="398">
        <v>44371</v>
      </c>
    </row>
    <row r="27" spans="1:9" s="169" customFormat="1">
      <c r="A27" s="165">
        <f t="shared" si="0"/>
        <v>25</v>
      </c>
      <c r="B27" s="393">
        <v>47</v>
      </c>
      <c r="C27" s="391" t="s">
        <v>110</v>
      </c>
      <c r="D27" s="407">
        <v>345</v>
      </c>
      <c r="E27" s="407">
        <v>0</v>
      </c>
      <c r="F27" s="398">
        <v>44371</v>
      </c>
    </row>
    <row r="28" spans="1:9" s="169" customFormat="1">
      <c r="A28" s="165">
        <f t="shared" si="0"/>
        <v>26</v>
      </c>
      <c r="B28" s="386">
        <v>49</v>
      </c>
      <c r="C28" s="389" t="s">
        <v>111</v>
      </c>
      <c r="D28" s="407">
        <v>561</v>
      </c>
      <c r="E28" s="407">
        <v>0</v>
      </c>
      <c r="F28" s="398">
        <v>44371</v>
      </c>
    </row>
    <row r="29" spans="1:9" s="169" customFormat="1">
      <c r="A29" s="165">
        <f t="shared" si="0"/>
        <v>27</v>
      </c>
      <c r="B29" s="393">
        <v>51</v>
      </c>
      <c r="C29" s="391" t="s">
        <v>112</v>
      </c>
      <c r="D29" s="407">
        <v>561</v>
      </c>
      <c r="E29" s="407">
        <v>0</v>
      </c>
      <c r="F29" s="398">
        <v>44371</v>
      </c>
    </row>
    <row r="30" spans="1:9" s="169" customFormat="1">
      <c r="A30" s="165">
        <f t="shared" si="0"/>
        <v>28</v>
      </c>
      <c r="B30" s="393">
        <v>52</v>
      </c>
      <c r="C30" s="391" t="s">
        <v>113</v>
      </c>
      <c r="D30" s="407">
        <v>315</v>
      </c>
      <c r="E30" s="407">
        <v>0</v>
      </c>
      <c r="F30" s="398">
        <v>44371</v>
      </c>
    </row>
    <row r="31" spans="1:9" s="169" customFormat="1">
      <c r="A31" s="165">
        <f t="shared" si="0"/>
        <v>29</v>
      </c>
      <c r="B31" s="395">
        <v>53</v>
      </c>
      <c r="C31" s="401" t="s">
        <v>114</v>
      </c>
      <c r="D31" s="407">
        <v>165</v>
      </c>
      <c r="E31" s="407">
        <v>0</v>
      </c>
      <c r="F31" s="398">
        <v>44371</v>
      </c>
    </row>
    <row r="32" spans="1:9" s="169" customFormat="1">
      <c r="A32" s="165">
        <f t="shared" si="0"/>
        <v>30</v>
      </c>
      <c r="B32" s="393">
        <v>55</v>
      </c>
      <c r="C32" s="391" t="s">
        <v>115</v>
      </c>
      <c r="D32" s="407">
        <v>465</v>
      </c>
      <c r="E32" s="407">
        <v>0</v>
      </c>
      <c r="F32" s="398">
        <v>44371</v>
      </c>
    </row>
    <row r="33" spans="1:6" s="169" customFormat="1">
      <c r="A33" s="165">
        <f t="shared" si="0"/>
        <v>31</v>
      </c>
      <c r="B33" s="394">
        <v>56</v>
      </c>
      <c r="C33" s="400" t="s">
        <v>116</v>
      </c>
      <c r="D33" s="372">
        <v>615</v>
      </c>
      <c r="E33" s="407">
        <v>0</v>
      </c>
      <c r="F33" s="398">
        <v>44371</v>
      </c>
    </row>
    <row r="34" spans="1:6" s="169" customFormat="1">
      <c r="A34" s="165">
        <f t="shared" si="0"/>
        <v>32</v>
      </c>
      <c r="B34" s="395">
        <v>57</v>
      </c>
      <c r="C34" s="401" t="s">
        <v>117</v>
      </c>
      <c r="D34" s="408">
        <v>561</v>
      </c>
      <c r="E34" s="407">
        <v>0</v>
      </c>
      <c r="F34" s="398">
        <v>44371</v>
      </c>
    </row>
    <row r="35" spans="1:6" s="169" customFormat="1">
      <c r="A35" s="165">
        <f t="shared" si="0"/>
        <v>33</v>
      </c>
      <c r="B35" s="393">
        <v>60</v>
      </c>
      <c r="C35" s="391" t="s">
        <v>118</v>
      </c>
      <c r="D35" s="407">
        <v>651</v>
      </c>
      <c r="E35" s="407">
        <v>0</v>
      </c>
      <c r="F35" s="398">
        <v>44371</v>
      </c>
    </row>
    <row r="36" spans="1:6" s="169" customFormat="1">
      <c r="A36" s="165">
        <f t="shared" si="0"/>
        <v>34</v>
      </c>
      <c r="B36" s="393">
        <v>62</v>
      </c>
      <c r="C36" s="391" t="s">
        <v>119</v>
      </c>
      <c r="D36" s="407">
        <v>645</v>
      </c>
      <c r="E36" s="407">
        <v>0</v>
      </c>
      <c r="F36" s="398">
        <v>44371</v>
      </c>
    </row>
    <row r="37" spans="1:6" s="169" customFormat="1">
      <c r="A37" s="165">
        <f t="shared" si="0"/>
        <v>35</v>
      </c>
      <c r="B37" s="404">
        <v>63</v>
      </c>
      <c r="C37" s="402" t="s">
        <v>120</v>
      </c>
      <c r="D37" s="407">
        <v>435</v>
      </c>
      <c r="E37" s="407">
        <v>0</v>
      </c>
      <c r="F37" s="398">
        <v>44371</v>
      </c>
    </row>
    <row r="38" spans="1:6" s="169" customFormat="1">
      <c r="A38" s="165">
        <f t="shared" si="0"/>
        <v>36</v>
      </c>
      <c r="B38" s="395">
        <v>64</v>
      </c>
      <c r="C38" s="401" t="s">
        <v>150</v>
      </c>
      <c r="D38" s="408">
        <v>345</v>
      </c>
      <c r="E38" s="407">
        <v>0</v>
      </c>
      <c r="F38" s="398">
        <v>44371</v>
      </c>
    </row>
    <row r="39" spans="1:6" s="169" customFormat="1">
      <c r="A39" s="165">
        <f t="shared" si="0"/>
        <v>37</v>
      </c>
      <c r="B39" s="395">
        <v>65</v>
      </c>
      <c r="C39" s="401" t="s">
        <v>121</v>
      </c>
      <c r="D39" s="407">
        <v>651</v>
      </c>
      <c r="E39" s="407">
        <v>0</v>
      </c>
      <c r="F39" s="398">
        <v>44371</v>
      </c>
    </row>
    <row r="40" spans="1:6" s="169" customFormat="1">
      <c r="A40" s="165">
        <f t="shared" si="0"/>
        <v>38</v>
      </c>
      <c r="B40" s="395">
        <v>66</v>
      </c>
      <c r="C40" s="401" t="s">
        <v>122</v>
      </c>
      <c r="D40" s="407">
        <v>645</v>
      </c>
      <c r="E40" s="407">
        <v>0</v>
      </c>
      <c r="F40" s="398">
        <v>44371</v>
      </c>
    </row>
    <row r="41" spans="1:6" s="169" customFormat="1">
      <c r="A41" s="165">
        <f t="shared" si="0"/>
        <v>39</v>
      </c>
      <c r="B41" s="393">
        <v>67</v>
      </c>
      <c r="C41" s="391" t="s">
        <v>123</v>
      </c>
      <c r="D41" s="407">
        <v>243</v>
      </c>
      <c r="E41" s="407">
        <v>0</v>
      </c>
      <c r="F41" s="398">
        <v>44371</v>
      </c>
    </row>
    <row r="42" spans="1:6" s="169" customFormat="1">
      <c r="A42" s="165">
        <f t="shared" si="0"/>
        <v>40</v>
      </c>
      <c r="B42" s="393">
        <v>69</v>
      </c>
      <c r="C42" s="391" t="s">
        <v>124</v>
      </c>
      <c r="D42" s="408">
        <v>153</v>
      </c>
      <c r="E42" s="407">
        <v>0</v>
      </c>
      <c r="F42" s="398">
        <v>44371</v>
      </c>
    </row>
    <row r="43" spans="1:6" s="169" customFormat="1">
      <c r="A43" s="165">
        <f t="shared" si="0"/>
        <v>41</v>
      </c>
      <c r="B43" s="395">
        <v>75</v>
      </c>
      <c r="C43" s="401" t="s">
        <v>125</v>
      </c>
      <c r="D43" s="408">
        <v>645</v>
      </c>
      <c r="E43" s="407">
        <v>0</v>
      </c>
      <c r="F43" s="398">
        <v>44371</v>
      </c>
    </row>
    <row r="44" spans="1:6" s="169" customFormat="1">
      <c r="A44" s="165">
        <f t="shared" si="0"/>
        <v>42</v>
      </c>
      <c r="B44" s="395">
        <v>80</v>
      </c>
      <c r="C44" s="401" t="s">
        <v>126</v>
      </c>
      <c r="D44" s="386">
        <v>423</v>
      </c>
      <c r="E44" s="407">
        <v>0</v>
      </c>
      <c r="F44" s="398">
        <v>44371</v>
      </c>
    </row>
    <row r="45" spans="1:6" s="169" customFormat="1">
      <c r="A45" s="165">
        <f t="shared" si="0"/>
        <v>43</v>
      </c>
      <c r="B45" s="395">
        <v>81</v>
      </c>
      <c r="C45" s="401" t="s">
        <v>127</v>
      </c>
      <c r="D45" s="407">
        <v>561</v>
      </c>
      <c r="E45" s="407">
        <v>0</v>
      </c>
      <c r="F45" s="398">
        <v>44371</v>
      </c>
    </row>
    <row r="46" spans="1:6" s="169" customFormat="1">
      <c r="A46" s="165">
        <f t="shared" si="0"/>
        <v>44</v>
      </c>
      <c r="B46" s="393">
        <v>82</v>
      </c>
      <c r="C46" s="391" t="s">
        <v>128</v>
      </c>
      <c r="D46" s="407">
        <v>432</v>
      </c>
      <c r="E46" s="407">
        <v>0</v>
      </c>
      <c r="F46" s="398">
        <v>44371</v>
      </c>
    </row>
    <row r="47" spans="1:6" s="169" customFormat="1">
      <c r="A47" s="165">
        <f t="shared" si="0"/>
        <v>45</v>
      </c>
      <c r="B47" s="393">
        <v>83</v>
      </c>
      <c r="C47" s="391" t="s">
        <v>129</v>
      </c>
      <c r="D47" s="407">
        <v>564</v>
      </c>
      <c r="E47" s="407">
        <v>0</v>
      </c>
      <c r="F47" s="398">
        <v>44371</v>
      </c>
    </row>
    <row r="48" spans="1:6" s="169" customFormat="1">
      <c r="A48" s="165">
        <f t="shared" si="0"/>
        <v>46</v>
      </c>
      <c r="B48" s="54">
        <v>85</v>
      </c>
      <c r="C48" s="390" t="s">
        <v>130</v>
      </c>
      <c r="D48" s="407">
        <v>561</v>
      </c>
      <c r="E48" s="407">
        <v>0</v>
      </c>
      <c r="F48" s="398">
        <v>44371</v>
      </c>
    </row>
    <row r="49" spans="1:6" s="169" customFormat="1">
      <c r="A49" s="165">
        <f t="shared" si="0"/>
        <v>47</v>
      </c>
      <c r="B49" s="395">
        <v>86</v>
      </c>
      <c r="C49" s="401" t="s">
        <v>131</v>
      </c>
      <c r="D49" s="407">
        <v>153</v>
      </c>
      <c r="E49" s="407">
        <v>0</v>
      </c>
      <c r="F49" s="398">
        <v>44371</v>
      </c>
    </row>
    <row r="50" spans="1:6" s="169" customFormat="1">
      <c r="A50" s="165">
        <f t="shared" si="0"/>
        <v>48</v>
      </c>
      <c r="B50" s="393">
        <v>88</v>
      </c>
      <c r="C50" s="391" t="s">
        <v>132</v>
      </c>
      <c r="D50" s="408">
        <v>342</v>
      </c>
      <c r="E50" s="407">
        <v>0</v>
      </c>
      <c r="F50" s="398">
        <v>44371</v>
      </c>
    </row>
    <row r="51" spans="1:6" s="169" customFormat="1">
      <c r="A51" s="165">
        <f t="shared" si="0"/>
        <v>49</v>
      </c>
      <c r="B51" s="394">
        <v>89</v>
      </c>
      <c r="C51" s="400" t="s">
        <v>133</v>
      </c>
      <c r="D51" s="407">
        <v>645</v>
      </c>
      <c r="E51" s="407">
        <v>0</v>
      </c>
      <c r="F51" s="398">
        <v>44371</v>
      </c>
    </row>
    <row r="52" spans="1:6" s="169" customFormat="1">
      <c r="A52" s="165">
        <f t="shared" si="0"/>
        <v>50</v>
      </c>
      <c r="B52" s="393">
        <v>92</v>
      </c>
      <c r="C52" s="391" t="s">
        <v>134</v>
      </c>
      <c r="D52" s="407">
        <v>423</v>
      </c>
      <c r="E52" s="407">
        <v>0</v>
      </c>
      <c r="F52" s="398">
        <v>44371</v>
      </c>
    </row>
    <row r="53" spans="1:6" s="169" customFormat="1">
      <c r="A53" s="165">
        <f>A52+1</f>
        <v>51</v>
      </c>
      <c r="B53" s="393">
        <v>94</v>
      </c>
      <c r="C53" s="391" t="s">
        <v>135</v>
      </c>
      <c r="D53" s="372">
        <v>465</v>
      </c>
      <c r="E53" s="407">
        <v>0</v>
      </c>
      <c r="F53" s="398">
        <v>44371</v>
      </c>
    </row>
    <row r="54" spans="1:6" s="169" customFormat="1">
      <c r="A54" s="165">
        <f>A53+1</f>
        <v>52</v>
      </c>
      <c r="B54" s="393">
        <v>95</v>
      </c>
      <c r="C54" s="391" t="s">
        <v>136</v>
      </c>
      <c r="D54" s="407">
        <v>561</v>
      </c>
      <c r="E54" s="407">
        <v>0</v>
      </c>
      <c r="F54" s="398">
        <v>44371</v>
      </c>
    </row>
    <row r="55" spans="1:6" s="169" customFormat="1">
      <c r="A55" s="165">
        <f t="shared" si="0"/>
        <v>53</v>
      </c>
      <c r="B55" s="393">
        <v>104</v>
      </c>
      <c r="C55" s="391" t="s">
        <v>137</v>
      </c>
      <c r="D55" s="407">
        <v>453</v>
      </c>
      <c r="E55" s="407">
        <v>0</v>
      </c>
      <c r="F55" s="398">
        <v>44371</v>
      </c>
    </row>
    <row r="56" spans="1:6" s="169" customFormat="1">
      <c r="A56" s="165">
        <f t="shared" si="0"/>
        <v>54</v>
      </c>
      <c r="B56" s="395"/>
      <c r="C56" s="401"/>
      <c r="D56" s="408"/>
      <c r="E56" s="407">
        <v>0</v>
      </c>
      <c r="F56" s="398"/>
    </row>
    <row r="57" spans="1:6" s="169" customFormat="1">
      <c r="A57" s="165">
        <f t="shared" si="0"/>
        <v>55</v>
      </c>
      <c r="B57" s="395"/>
      <c r="C57" s="401"/>
      <c r="D57" s="372"/>
      <c r="E57" s="407">
        <v>0</v>
      </c>
      <c r="F57" s="398"/>
    </row>
    <row r="58" spans="1:6" s="169" customFormat="1">
      <c r="A58" s="165">
        <f t="shared" si="0"/>
        <v>56</v>
      </c>
      <c r="B58" s="393"/>
      <c r="C58" s="391"/>
      <c r="D58" s="408"/>
      <c r="E58" s="407">
        <v>0</v>
      </c>
      <c r="F58" s="398"/>
    </row>
    <row r="59" spans="1:6" s="169" customFormat="1">
      <c r="A59" s="165">
        <f t="shared" si="0"/>
        <v>57</v>
      </c>
      <c r="B59" s="395">
        <v>1351</v>
      </c>
      <c r="C59" s="401" t="s">
        <v>139</v>
      </c>
      <c r="D59" s="407">
        <v>651</v>
      </c>
      <c r="E59" s="407">
        <v>1</v>
      </c>
      <c r="F59" s="398">
        <v>44371</v>
      </c>
    </row>
    <row r="60" spans="1:6" s="169" customFormat="1">
      <c r="A60" s="165">
        <f t="shared" si="0"/>
        <v>58</v>
      </c>
      <c r="B60" s="393">
        <v>1351</v>
      </c>
      <c r="C60" s="391" t="s">
        <v>139</v>
      </c>
      <c r="D60" s="407">
        <v>165</v>
      </c>
      <c r="E60" s="407">
        <v>1</v>
      </c>
      <c r="F60" s="398">
        <v>44371</v>
      </c>
    </row>
    <row r="61" spans="1:6" s="169" customFormat="1">
      <c r="A61" s="165">
        <f t="shared" si="0"/>
        <v>59</v>
      </c>
      <c r="B61" s="393">
        <v>1356</v>
      </c>
      <c r="C61" s="391" t="s">
        <v>138</v>
      </c>
      <c r="D61" s="408">
        <v>516</v>
      </c>
      <c r="E61" s="407">
        <v>1</v>
      </c>
      <c r="F61" s="398">
        <v>44371</v>
      </c>
    </row>
    <row r="62" spans="1:6" s="169" customFormat="1">
      <c r="A62" s="165">
        <f t="shared" si="0"/>
        <v>60</v>
      </c>
      <c r="B62" s="393">
        <v>1357</v>
      </c>
      <c r="C62" s="391" t="s">
        <v>144</v>
      </c>
      <c r="D62" s="407">
        <v>516</v>
      </c>
      <c r="E62" s="407">
        <v>1</v>
      </c>
      <c r="F62" s="398">
        <v>44371</v>
      </c>
    </row>
    <row r="63" spans="1:6" s="169" customFormat="1">
      <c r="A63" s="165">
        <f t="shared" si="0"/>
        <v>61</v>
      </c>
      <c r="B63" s="395">
        <v>1376</v>
      </c>
      <c r="C63" s="401" t="s">
        <v>143</v>
      </c>
      <c r="D63" s="407">
        <v>561</v>
      </c>
      <c r="E63" s="407">
        <v>1</v>
      </c>
      <c r="F63" s="398">
        <v>44371</v>
      </c>
    </row>
    <row r="64" spans="1:6" s="169" customFormat="1">
      <c r="A64" s="165">
        <f t="shared" si="0"/>
        <v>62</v>
      </c>
      <c r="B64" s="393">
        <v>1379</v>
      </c>
      <c r="C64" s="391" t="s">
        <v>141</v>
      </c>
      <c r="D64" s="408">
        <v>564</v>
      </c>
      <c r="E64" s="407">
        <v>1</v>
      </c>
      <c r="F64" s="398">
        <v>44371</v>
      </c>
    </row>
    <row r="65" spans="1:6" s="169" customFormat="1">
      <c r="A65" s="165">
        <f t="shared" si="0"/>
        <v>63</v>
      </c>
      <c r="B65" s="395">
        <v>1380</v>
      </c>
      <c r="C65" s="401" t="s">
        <v>142</v>
      </c>
      <c r="D65" s="408">
        <v>165</v>
      </c>
      <c r="E65" s="407">
        <v>1</v>
      </c>
      <c r="F65" s="398">
        <v>44371</v>
      </c>
    </row>
    <row r="66" spans="1:6" s="169" customFormat="1">
      <c r="A66" s="165">
        <f t="shared" si="0"/>
        <v>64</v>
      </c>
      <c r="B66" s="393">
        <v>1383</v>
      </c>
      <c r="C66" s="391" t="s">
        <v>140</v>
      </c>
      <c r="D66" s="407">
        <v>564</v>
      </c>
      <c r="E66" s="407">
        <v>1</v>
      </c>
      <c r="F66" s="398">
        <v>44371</v>
      </c>
    </row>
    <row r="67" spans="1:6" s="169" customFormat="1">
      <c r="A67" s="165">
        <f t="shared" si="0"/>
        <v>65</v>
      </c>
      <c r="B67" s="386">
        <v>1386</v>
      </c>
      <c r="C67" s="389" t="s">
        <v>148</v>
      </c>
      <c r="D67" s="408">
        <v>423</v>
      </c>
      <c r="E67" s="407">
        <v>1</v>
      </c>
      <c r="F67" s="398">
        <v>44371</v>
      </c>
    </row>
    <row r="68" spans="1:6" s="169" customFormat="1">
      <c r="A68" s="165">
        <f t="shared" si="0"/>
        <v>66</v>
      </c>
      <c r="B68" s="394">
        <v>1387</v>
      </c>
      <c r="C68" s="400" t="s">
        <v>147</v>
      </c>
      <c r="D68" s="372">
        <v>645</v>
      </c>
      <c r="E68" s="407">
        <v>1</v>
      </c>
      <c r="F68" s="398">
        <v>44371</v>
      </c>
    </row>
    <row r="69" spans="1:6" s="169" customFormat="1">
      <c r="A69" s="165">
        <f t="shared" ref="A69:A77" si="1">A68+1</f>
        <v>67</v>
      </c>
      <c r="B69" s="395">
        <v>1391</v>
      </c>
      <c r="C69" s="401" t="s">
        <v>146</v>
      </c>
      <c r="D69" s="408">
        <v>531</v>
      </c>
      <c r="E69" s="407">
        <v>1</v>
      </c>
      <c r="F69" s="398">
        <v>44371</v>
      </c>
    </row>
    <row r="70" spans="1:6" s="169" customFormat="1">
      <c r="A70" s="165">
        <f t="shared" si="1"/>
        <v>68</v>
      </c>
      <c r="B70" s="393">
        <v>1392</v>
      </c>
      <c r="C70" s="391" t="s">
        <v>145</v>
      </c>
      <c r="D70" s="408">
        <v>153</v>
      </c>
      <c r="E70" s="407">
        <v>1</v>
      </c>
      <c r="F70" s="398">
        <v>44371</v>
      </c>
    </row>
    <row r="71" spans="1:6" s="169" customFormat="1">
      <c r="A71" s="165">
        <f t="shared" si="1"/>
        <v>69</v>
      </c>
      <c r="B71" s="395">
        <v>1396</v>
      </c>
      <c r="C71" s="401" t="s">
        <v>149</v>
      </c>
      <c r="D71" s="408">
        <v>561</v>
      </c>
      <c r="E71" s="407">
        <v>1</v>
      </c>
      <c r="F71" s="398">
        <v>44371</v>
      </c>
    </row>
    <row r="72" spans="1:6" s="169" customFormat="1">
      <c r="A72" s="165">
        <f t="shared" si="1"/>
        <v>70</v>
      </c>
      <c r="B72" s="395">
        <v>9</v>
      </c>
      <c r="C72" s="401" t="s">
        <v>153</v>
      </c>
      <c r="D72" s="408" t="s">
        <v>154</v>
      </c>
      <c r="E72" s="407"/>
      <c r="F72" s="398"/>
    </row>
    <row r="73" spans="1:6" s="169" customFormat="1">
      <c r="A73" s="165">
        <f t="shared" si="1"/>
        <v>71</v>
      </c>
      <c r="B73" s="395"/>
      <c r="C73" s="401"/>
      <c r="D73" s="407"/>
      <c r="E73" s="407"/>
      <c r="F73" s="398"/>
    </row>
    <row r="74" spans="1:6" s="169" customFormat="1">
      <c r="A74" s="165">
        <f t="shared" si="1"/>
        <v>72</v>
      </c>
      <c r="B74" s="393"/>
      <c r="C74" s="391"/>
      <c r="D74" s="407"/>
      <c r="E74" s="407"/>
      <c r="F74" s="398"/>
    </row>
    <row r="75" spans="1:6" s="169" customFormat="1">
      <c r="A75" s="165">
        <f t="shared" si="1"/>
        <v>73</v>
      </c>
      <c r="B75" s="393"/>
      <c r="C75" s="391"/>
      <c r="D75" s="407"/>
      <c r="E75" s="407"/>
      <c r="F75" s="398"/>
    </row>
    <row r="76" spans="1:6" s="169" customFormat="1">
      <c r="A76" s="165">
        <f t="shared" si="1"/>
        <v>74</v>
      </c>
      <c r="B76" s="393"/>
      <c r="C76" s="391"/>
      <c r="D76" s="408"/>
      <c r="E76" s="407"/>
      <c r="F76" s="398"/>
    </row>
    <row r="77" spans="1:6" s="169" customFormat="1">
      <c r="A77" s="165">
        <f t="shared" si="1"/>
        <v>75</v>
      </c>
      <c r="B77" s="395"/>
      <c r="C77" s="401"/>
      <c r="D77" s="408"/>
      <c r="E77" s="407"/>
      <c r="F77" s="398"/>
    </row>
    <row r="78" spans="1:6" s="169" customFormat="1">
      <c r="A78" s="165">
        <f t="shared" ref="A78:A141" si="2">A77+1</f>
        <v>76</v>
      </c>
      <c r="B78" s="395"/>
      <c r="C78" s="401"/>
      <c r="D78" s="407"/>
      <c r="E78" s="407"/>
      <c r="F78" s="398"/>
    </row>
    <row r="79" spans="1:6" s="169" customFormat="1">
      <c r="A79" s="165">
        <f t="shared" si="2"/>
        <v>77</v>
      </c>
      <c r="B79" s="393"/>
      <c r="C79" s="391"/>
      <c r="D79" s="407"/>
      <c r="E79" s="407"/>
      <c r="F79" s="398"/>
    </row>
    <row r="80" spans="1:6" s="169" customFormat="1">
      <c r="A80" s="165">
        <f t="shared" si="2"/>
        <v>78</v>
      </c>
      <c r="B80" s="393"/>
      <c r="C80" s="391"/>
      <c r="D80" s="408"/>
      <c r="E80" s="407"/>
      <c r="F80" s="398"/>
    </row>
    <row r="81" spans="1:6" s="169" customFormat="1">
      <c r="A81" s="165">
        <f t="shared" si="2"/>
        <v>79</v>
      </c>
      <c r="B81" s="395"/>
      <c r="C81" s="401"/>
      <c r="D81" s="407"/>
      <c r="E81" s="407"/>
      <c r="F81" s="398"/>
    </row>
    <row r="82" spans="1:6" s="169" customFormat="1">
      <c r="A82" s="165">
        <f t="shared" si="2"/>
        <v>80</v>
      </c>
      <c r="B82" s="395"/>
      <c r="C82" s="401"/>
      <c r="D82" s="408"/>
      <c r="E82" s="407"/>
      <c r="F82" s="398"/>
    </row>
    <row r="83" spans="1:6" s="169" customFormat="1">
      <c r="A83" s="165">
        <f t="shared" si="2"/>
        <v>81</v>
      </c>
      <c r="B83" s="395"/>
      <c r="C83" s="401"/>
      <c r="D83" s="407"/>
      <c r="E83" s="407"/>
      <c r="F83" s="398"/>
    </row>
    <row r="84" spans="1:6" s="169" customFormat="1">
      <c r="A84" s="165">
        <f t="shared" si="2"/>
        <v>82</v>
      </c>
      <c r="B84" s="393"/>
      <c r="C84" s="391"/>
      <c r="D84" s="408"/>
      <c r="E84" s="407"/>
      <c r="F84" s="398"/>
    </row>
    <row r="85" spans="1:6" s="169" customFormat="1">
      <c r="A85" s="165">
        <f t="shared" si="2"/>
        <v>83</v>
      </c>
      <c r="B85" s="395"/>
      <c r="C85" s="401"/>
      <c r="D85" s="407"/>
      <c r="E85" s="407"/>
      <c r="F85" s="398"/>
    </row>
    <row r="86" spans="1:6" s="169" customFormat="1">
      <c r="A86" s="165">
        <f t="shared" si="2"/>
        <v>84</v>
      </c>
      <c r="B86" s="393"/>
      <c r="C86" s="391"/>
      <c r="D86" s="407"/>
      <c r="E86" s="407"/>
      <c r="F86" s="398"/>
    </row>
    <row r="87" spans="1:6" s="169" customFormat="1">
      <c r="A87" s="165">
        <f t="shared" si="2"/>
        <v>85</v>
      </c>
      <c r="B87" s="393"/>
      <c r="C87" s="391"/>
      <c r="D87" s="54"/>
      <c r="E87" s="407"/>
      <c r="F87" s="398"/>
    </row>
    <row r="88" spans="1:6" s="169" customFormat="1">
      <c r="A88" s="165">
        <f t="shared" si="2"/>
        <v>86</v>
      </c>
      <c r="B88" s="393"/>
      <c r="C88" s="391"/>
      <c r="D88" s="407"/>
      <c r="E88" s="407"/>
      <c r="F88" s="398"/>
    </row>
    <row r="89" spans="1:6" s="169" customFormat="1">
      <c r="A89" s="165">
        <f t="shared" si="2"/>
        <v>87</v>
      </c>
      <c r="B89" s="393"/>
      <c r="C89" s="391"/>
      <c r="D89" s="407"/>
      <c r="E89" s="407"/>
      <c r="F89" s="398"/>
    </row>
    <row r="90" spans="1:6" s="169" customFormat="1">
      <c r="A90" s="165">
        <f t="shared" si="2"/>
        <v>88</v>
      </c>
      <c r="B90" s="393"/>
      <c r="C90" s="391"/>
      <c r="D90" s="407"/>
      <c r="E90" s="407"/>
      <c r="F90" s="398"/>
    </row>
    <row r="91" spans="1:6" s="169" customFormat="1">
      <c r="A91" s="165">
        <f t="shared" si="2"/>
        <v>89</v>
      </c>
      <c r="B91" s="393"/>
      <c r="C91" s="391"/>
      <c r="D91" s="407"/>
      <c r="E91" s="407"/>
      <c r="F91" s="398"/>
    </row>
    <row r="92" spans="1:6" s="169" customFormat="1">
      <c r="A92" s="165">
        <f t="shared" si="2"/>
        <v>90</v>
      </c>
      <c r="B92" s="395"/>
      <c r="C92" s="401"/>
      <c r="D92" s="407"/>
      <c r="E92" s="407"/>
      <c r="F92" s="398"/>
    </row>
    <row r="93" spans="1:6" s="169" customFormat="1">
      <c r="A93" s="165">
        <f t="shared" si="2"/>
        <v>91</v>
      </c>
      <c r="B93" s="393"/>
      <c r="C93" s="391"/>
      <c r="D93" s="408"/>
      <c r="E93" s="407"/>
      <c r="F93" s="398"/>
    </row>
    <row r="94" spans="1:6" s="169" customFormat="1">
      <c r="A94" s="165">
        <f t="shared" si="2"/>
        <v>92</v>
      </c>
      <c r="B94" s="395"/>
      <c r="C94" s="401"/>
      <c r="D94" s="408"/>
      <c r="E94" s="407"/>
      <c r="F94" s="398"/>
    </row>
    <row r="95" spans="1:6" s="169" customFormat="1">
      <c r="A95" s="165">
        <f t="shared" si="2"/>
        <v>93</v>
      </c>
      <c r="B95" s="395"/>
      <c r="C95" s="401"/>
      <c r="D95" s="408"/>
      <c r="E95" s="407"/>
      <c r="F95" s="398"/>
    </row>
    <row r="96" spans="1:6" s="169" customFormat="1">
      <c r="A96" s="165">
        <f t="shared" si="2"/>
        <v>94</v>
      </c>
      <c r="B96" s="395"/>
      <c r="C96" s="401"/>
      <c r="D96" s="408"/>
      <c r="E96" s="407"/>
      <c r="F96" s="398"/>
    </row>
    <row r="97" spans="1:6" s="169" customFormat="1">
      <c r="A97" s="165">
        <f t="shared" si="2"/>
        <v>95</v>
      </c>
      <c r="B97" s="393"/>
      <c r="C97" s="391"/>
      <c r="D97" s="407"/>
      <c r="E97" s="407"/>
      <c r="F97" s="398"/>
    </row>
    <row r="98" spans="1:6" s="169" customFormat="1">
      <c r="A98" s="165">
        <f t="shared" si="2"/>
        <v>96</v>
      </c>
      <c r="B98" s="395"/>
      <c r="C98" s="401"/>
      <c r="D98" s="408"/>
      <c r="E98" s="407"/>
      <c r="F98" s="398"/>
    </row>
    <row r="99" spans="1:6" s="169" customFormat="1">
      <c r="A99" s="165">
        <f t="shared" si="2"/>
        <v>97</v>
      </c>
      <c r="B99" s="395"/>
      <c r="C99" s="401"/>
      <c r="D99" s="408"/>
      <c r="E99" s="407"/>
      <c r="F99" s="398"/>
    </row>
    <row r="100" spans="1:6" s="169" customFormat="1">
      <c r="A100" s="165">
        <f t="shared" si="2"/>
        <v>98</v>
      </c>
      <c r="B100" s="393"/>
      <c r="C100" s="391"/>
      <c r="D100" s="407"/>
      <c r="E100" s="407"/>
      <c r="F100" s="398"/>
    </row>
    <row r="101" spans="1:6" s="169" customFormat="1">
      <c r="A101" s="165">
        <f t="shared" si="2"/>
        <v>99</v>
      </c>
      <c r="B101" s="395"/>
      <c r="C101" s="401"/>
      <c r="D101" s="408"/>
      <c r="E101" s="407"/>
      <c r="F101" s="398"/>
    </row>
    <row r="102" spans="1:6" s="169" customFormat="1">
      <c r="A102" s="165">
        <f t="shared" si="2"/>
        <v>100</v>
      </c>
      <c r="B102" s="395"/>
      <c r="C102" s="401"/>
      <c r="D102" s="408"/>
      <c r="E102" s="407"/>
      <c r="F102" s="398"/>
    </row>
    <row r="103" spans="1:6" s="169" customFormat="1">
      <c r="A103" s="165">
        <f t="shared" si="2"/>
        <v>101</v>
      </c>
      <c r="B103" s="395"/>
      <c r="C103" s="401"/>
      <c r="D103" s="407"/>
      <c r="E103" s="407"/>
      <c r="F103" s="398"/>
    </row>
    <row r="104" spans="1:6" s="169" customFormat="1">
      <c r="A104" s="165">
        <f t="shared" si="2"/>
        <v>102</v>
      </c>
      <c r="B104" s="395"/>
      <c r="C104" s="401"/>
      <c r="D104" s="386"/>
      <c r="E104" s="407"/>
      <c r="F104" s="398"/>
    </row>
    <row r="105" spans="1:6" s="169" customFormat="1">
      <c r="A105" s="165">
        <f t="shared" si="2"/>
        <v>103</v>
      </c>
      <c r="B105" s="395"/>
      <c r="C105" s="401"/>
      <c r="D105" s="408"/>
      <c r="E105" s="407"/>
      <c r="F105" s="398"/>
    </row>
    <row r="106" spans="1:6" s="169" customFormat="1">
      <c r="A106" s="165">
        <f t="shared" si="2"/>
        <v>104</v>
      </c>
      <c r="B106" s="393"/>
      <c r="C106" s="391"/>
      <c r="D106" s="407"/>
      <c r="E106" s="407"/>
      <c r="F106" s="398"/>
    </row>
    <row r="107" spans="1:6" s="169" customFormat="1">
      <c r="A107" s="165">
        <f t="shared" si="2"/>
        <v>105</v>
      </c>
      <c r="B107" s="393"/>
      <c r="C107" s="391"/>
      <c r="D107" s="407"/>
      <c r="E107" s="407"/>
      <c r="F107" s="398"/>
    </row>
    <row r="108" spans="1:6" s="169" customFormat="1">
      <c r="A108" s="165">
        <f t="shared" si="2"/>
        <v>106</v>
      </c>
      <c r="B108" s="395"/>
      <c r="C108" s="401"/>
      <c r="D108" s="408"/>
      <c r="E108" s="407"/>
      <c r="F108" s="398"/>
    </row>
    <row r="109" spans="1:6" s="169" customFormat="1">
      <c r="A109" s="165">
        <f t="shared" si="2"/>
        <v>107</v>
      </c>
      <c r="B109" s="393"/>
      <c r="C109" s="391"/>
      <c r="D109" s="407"/>
      <c r="E109" s="407"/>
      <c r="F109" s="398"/>
    </row>
    <row r="110" spans="1:6" s="169" customFormat="1">
      <c r="A110" s="165">
        <f t="shared" si="2"/>
        <v>108</v>
      </c>
      <c r="B110" s="393"/>
      <c r="C110" s="391"/>
      <c r="D110" s="407"/>
      <c r="E110" s="407"/>
      <c r="F110" s="398"/>
    </row>
    <row r="111" spans="1:6" s="169" customFormat="1">
      <c r="A111" s="165">
        <f t="shared" si="2"/>
        <v>109</v>
      </c>
      <c r="B111" s="393"/>
      <c r="C111" s="391"/>
      <c r="D111" s="407"/>
      <c r="E111" s="407"/>
      <c r="F111" s="398"/>
    </row>
    <row r="112" spans="1:6" s="169" customFormat="1">
      <c r="A112" s="165">
        <f t="shared" si="2"/>
        <v>110</v>
      </c>
      <c r="B112" s="395"/>
      <c r="C112" s="401"/>
      <c r="D112" s="407"/>
      <c r="E112" s="407"/>
      <c r="F112" s="398"/>
    </row>
    <row r="113" spans="1:6" s="169" customFormat="1">
      <c r="A113" s="165">
        <f t="shared" si="2"/>
        <v>111</v>
      </c>
      <c r="B113" s="393"/>
      <c r="C113" s="391"/>
      <c r="D113" s="407"/>
      <c r="E113" s="407"/>
      <c r="F113" s="398"/>
    </row>
    <row r="114" spans="1:6" s="169" customFormat="1">
      <c r="A114" s="165">
        <f t="shared" si="2"/>
        <v>112</v>
      </c>
      <c r="B114" s="395"/>
      <c r="C114" s="401"/>
      <c r="D114" s="408"/>
      <c r="E114" s="407"/>
      <c r="F114" s="398"/>
    </row>
    <row r="115" spans="1:6" s="169" customFormat="1">
      <c r="A115" s="165">
        <f t="shared" si="2"/>
        <v>113</v>
      </c>
      <c r="B115" s="395"/>
      <c r="C115" s="401"/>
      <c r="D115" s="408"/>
      <c r="E115" s="407"/>
      <c r="F115" s="398"/>
    </row>
    <row r="116" spans="1:6" s="169" customFormat="1">
      <c r="A116" s="165">
        <f t="shared" si="2"/>
        <v>114</v>
      </c>
      <c r="B116" s="393"/>
      <c r="C116" s="391"/>
      <c r="D116" s="407"/>
      <c r="E116" s="407"/>
      <c r="F116" s="398"/>
    </row>
    <row r="117" spans="1:6" s="169" customFormat="1">
      <c r="A117" s="165">
        <f t="shared" si="2"/>
        <v>115</v>
      </c>
      <c r="B117" s="393"/>
      <c r="C117" s="391"/>
      <c r="D117" s="408"/>
      <c r="E117" s="407"/>
      <c r="F117" s="398"/>
    </row>
    <row r="118" spans="1:6" s="169" customFormat="1">
      <c r="A118" s="165">
        <f t="shared" si="2"/>
        <v>116</v>
      </c>
      <c r="B118" s="395"/>
      <c r="C118" s="401"/>
      <c r="D118" s="408"/>
      <c r="E118" s="407"/>
      <c r="F118" s="398"/>
    </row>
    <row r="119" spans="1:6" s="169" customFormat="1">
      <c r="A119" s="165">
        <f t="shared" si="2"/>
        <v>117</v>
      </c>
      <c r="B119" s="393"/>
      <c r="C119" s="391"/>
      <c r="D119" s="407"/>
      <c r="E119" s="407"/>
      <c r="F119" s="398"/>
    </row>
    <row r="120" spans="1:6" s="169" customFormat="1">
      <c r="A120" s="165">
        <f t="shared" si="2"/>
        <v>118</v>
      </c>
      <c r="B120" s="393"/>
      <c r="C120" s="391"/>
      <c r="D120" s="407"/>
      <c r="E120" s="407"/>
      <c r="F120" s="398"/>
    </row>
    <row r="121" spans="1:6" s="169" customFormat="1">
      <c r="A121" s="165">
        <f t="shared" si="2"/>
        <v>119</v>
      </c>
      <c r="B121" s="393"/>
      <c r="C121" s="391"/>
      <c r="D121" s="408"/>
      <c r="E121" s="407"/>
      <c r="F121" s="398"/>
    </row>
    <row r="122" spans="1:6" s="169" customFormat="1">
      <c r="A122" s="165">
        <f t="shared" si="2"/>
        <v>120</v>
      </c>
      <c r="B122" s="393"/>
      <c r="C122" s="391"/>
      <c r="D122" s="407"/>
      <c r="E122" s="407"/>
      <c r="F122" s="398"/>
    </row>
    <row r="123" spans="1:6" s="169" customFormat="1">
      <c r="A123" s="165">
        <f t="shared" si="2"/>
        <v>121</v>
      </c>
      <c r="B123" s="393"/>
      <c r="C123" s="391"/>
      <c r="D123" s="407"/>
      <c r="E123" s="407"/>
      <c r="F123" s="398"/>
    </row>
    <row r="124" spans="1:6" s="169" customFormat="1">
      <c r="A124" s="165">
        <f t="shared" si="2"/>
        <v>122</v>
      </c>
      <c r="B124" s="393"/>
      <c r="C124" s="391"/>
      <c r="D124" s="407"/>
      <c r="E124" s="407"/>
      <c r="F124" s="398"/>
    </row>
    <row r="125" spans="1:6" s="169" customFormat="1">
      <c r="A125" s="165">
        <f t="shared" si="2"/>
        <v>123</v>
      </c>
      <c r="B125" s="393"/>
      <c r="C125" s="391"/>
      <c r="D125" s="407"/>
      <c r="E125" s="407"/>
      <c r="F125" s="398"/>
    </row>
    <row r="126" spans="1:6" s="169" customFormat="1">
      <c r="A126" s="165">
        <f t="shared" si="2"/>
        <v>124</v>
      </c>
      <c r="B126" s="394"/>
      <c r="C126" s="400"/>
      <c r="D126" s="366"/>
      <c r="E126" s="407"/>
      <c r="F126" s="398"/>
    </row>
    <row r="127" spans="1:6" s="169" customFormat="1">
      <c r="A127" s="165">
        <f t="shared" si="2"/>
        <v>125</v>
      </c>
      <c r="B127" s="386"/>
      <c r="C127" s="389"/>
      <c r="D127" s="408"/>
      <c r="E127" s="408"/>
      <c r="F127" s="398"/>
    </row>
    <row r="128" spans="1:6" s="169" customFormat="1">
      <c r="A128" s="165">
        <f t="shared" si="2"/>
        <v>126</v>
      </c>
      <c r="B128" s="395"/>
      <c r="C128" s="401"/>
      <c r="D128" s="408"/>
      <c r="E128" s="407"/>
      <c r="F128" s="398"/>
    </row>
    <row r="129" spans="1:6" s="169" customFormat="1">
      <c r="A129" s="165">
        <f t="shared" si="2"/>
        <v>127</v>
      </c>
      <c r="B129" s="393"/>
      <c r="C129" s="391"/>
      <c r="D129" s="407"/>
      <c r="E129" s="408"/>
      <c r="F129" s="398"/>
    </row>
    <row r="130" spans="1:6" s="169" customFormat="1">
      <c r="A130" s="165">
        <f t="shared" si="2"/>
        <v>128</v>
      </c>
      <c r="B130" s="393"/>
      <c r="C130" s="391"/>
      <c r="D130" s="407"/>
      <c r="E130" s="408"/>
      <c r="F130" s="398"/>
    </row>
    <row r="131" spans="1:6" s="169" customFormat="1">
      <c r="A131" s="165">
        <f t="shared" si="2"/>
        <v>129</v>
      </c>
      <c r="B131" s="395"/>
      <c r="C131" s="401"/>
      <c r="D131" s="408"/>
      <c r="E131" s="408"/>
      <c r="F131" s="398"/>
    </row>
    <row r="132" spans="1:6" s="169" customFormat="1">
      <c r="A132" s="165">
        <f t="shared" si="2"/>
        <v>130</v>
      </c>
      <c r="B132" s="395"/>
      <c r="C132" s="401"/>
      <c r="D132" s="408"/>
      <c r="E132" s="408"/>
      <c r="F132" s="398"/>
    </row>
    <row r="133" spans="1:6" s="169" customFormat="1">
      <c r="A133" s="165">
        <f t="shared" si="2"/>
        <v>131</v>
      </c>
      <c r="B133" s="395"/>
      <c r="C133" s="401"/>
      <c r="D133" s="408"/>
      <c r="E133" s="408"/>
      <c r="F133" s="398"/>
    </row>
    <row r="134" spans="1:6" s="169" customFormat="1">
      <c r="A134" s="165">
        <f t="shared" si="2"/>
        <v>132</v>
      </c>
      <c r="B134" s="393"/>
      <c r="C134" s="391"/>
      <c r="D134" s="407"/>
      <c r="E134" s="408"/>
      <c r="F134" s="398"/>
    </row>
    <row r="135" spans="1:6" s="169" customFormat="1">
      <c r="A135" s="165">
        <f t="shared" si="2"/>
        <v>133</v>
      </c>
      <c r="B135" s="395"/>
      <c r="C135" s="401"/>
      <c r="D135" s="408"/>
      <c r="E135" s="408"/>
      <c r="F135" s="398"/>
    </row>
    <row r="136" spans="1:6" s="169" customFormat="1">
      <c r="A136" s="165">
        <f t="shared" si="2"/>
        <v>134</v>
      </c>
      <c r="B136" s="394"/>
      <c r="C136" s="400"/>
      <c r="D136" s="366"/>
      <c r="E136" s="408"/>
      <c r="F136" s="398"/>
    </row>
    <row r="137" spans="1:6" s="169" customFormat="1">
      <c r="A137" s="165">
        <f t="shared" si="2"/>
        <v>135</v>
      </c>
      <c r="B137" s="386"/>
      <c r="C137" s="389"/>
      <c r="D137" s="386"/>
      <c r="E137" s="408"/>
      <c r="F137" s="398"/>
    </row>
    <row r="138" spans="1:6" s="169" customFormat="1">
      <c r="A138" s="165">
        <f t="shared" si="2"/>
        <v>136</v>
      </c>
      <c r="B138" s="393"/>
      <c r="C138" s="391"/>
      <c r="D138" s="407"/>
      <c r="E138" s="408"/>
      <c r="F138" s="398"/>
    </row>
    <row r="139" spans="1:6" s="169" customFormat="1">
      <c r="A139" s="165">
        <f t="shared" si="2"/>
        <v>137</v>
      </c>
      <c r="B139" s="393"/>
      <c r="C139" s="391"/>
      <c r="D139" s="407"/>
      <c r="E139" s="408"/>
      <c r="F139" s="398"/>
    </row>
    <row r="140" spans="1:6" s="169" customFormat="1">
      <c r="A140" s="165">
        <f t="shared" si="2"/>
        <v>138</v>
      </c>
      <c r="B140" s="394"/>
      <c r="C140" s="400"/>
      <c r="D140" s="372"/>
      <c r="E140" s="408"/>
      <c r="F140" s="398"/>
    </row>
    <row r="141" spans="1:6" s="169" customFormat="1">
      <c r="A141" s="165">
        <f t="shared" si="2"/>
        <v>139</v>
      </c>
      <c r="B141" s="393"/>
      <c r="C141" s="391"/>
      <c r="D141" s="407"/>
      <c r="E141" s="408"/>
      <c r="F141" s="398"/>
    </row>
    <row r="142" spans="1:6" s="169" customFormat="1">
      <c r="A142" s="165">
        <f t="shared" ref="A142:A205" si="3">A141+1</f>
        <v>140</v>
      </c>
      <c r="B142" s="393"/>
      <c r="C142" s="391"/>
      <c r="D142" s="407"/>
      <c r="E142" s="408"/>
      <c r="F142" s="398"/>
    </row>
    <row r="143" spans="1:6" s="169" customFormat="1">
      <c r="A143" s="165">
        <f t="shared" si="3"/>
        <v>141</v>
      </c>
      <c r="B143" s="393"/>
      <c r="C143" s="391"/>
      <c r="D143" s="407"/>
      <c r="E143" s="408"/>
      <c r="F143" s="398"/>
    </row>
    <row r="144" spans="1:6" s="169" customFormat="1">
      <c r="A144" s="165">
        <f t="shared" si="3"/>
        <v>142</v>
      </c>
      <c r="B144" s="393"/>
      <c r="C144" s="391"/>
      <c r="D144" s="407"/>
      <c r="E144" s="408"/>
      <c r="F144" s="398"/>
    </row>
    <row r="145" spans="1:6" s="169" customFormat="1">
      <c r="A145" s="165">
        <f t="shared" si="3"/>
        <v>143</v>
      </c>
      <c r="B145" s="393"/>
      <c r="C145" s="391"/>
      <c r="D145" s="407"/>
      <c r="E145" s="408"/>
      <c r="F145" s="398"/>
    </row>
    <row r="146" spans="1:6" s="169" customFormat="1">
      <c r="A146" s="165">
        <f t="shared" si="3"/>
        <v>144</v>
      </c>
      <c r="B146" s="393"/>
      <c r="C146" s="391"/>
      <c r="D146" s="407"/>
      <c r="E146" s="408"/>
      <c r="F146" s="398"/>
    </row>
    <row r="147" spans="1:6" s="169" customFormat="1">
      <c r="A147" s="165">
        <f t="shared" si="3"/>
        <v>145</v>
      </c>
      <c r="B147" s="393"/>
      <c r="C147" s="391"/>
      <c r="D147" s="407"/>
      <c r="E147" s="408"/>
      <c r="F147" s="398"/>
    </row>
    <row r="148" spans="1:6" s="169" customFormat="1">
      <c r="A148" s="165">
        <f t="shared" si="3"/>
        <v>146</v>
      </c>
      <c r="B148" s="395"/>
      <c r="C148" s="401"/>
      <c r="D148" s="408"/>
      <c r="E148" s="408"/>
      <c r="F148" s="398"/>
    </row>
    <row r="149" spans="1:6" s="169" customFormat="1">
      <c r="A149" s="165">
        <f t="shared" si="3"/>
        <v>147</v>
      </c>
      <c r="B149" s="393"/>
      <c r="C149" s="391"/>
      <c r="D149" s="407"/>
      <c r="E149" s="408"/>
      <c r="F149" s="398"/>
    </row>
    <row r="150" spans="1:6" s="169" customFormat="1">
      <c r="A150" s="165">
        <f t="shared" si="3"/>
        <v>148</v>
      </c>
      <c r="B150" s="393"/>
      <c r="C150" s="391"/>
      <c r="D150" s="407"/>
      <c r="E150" s="407"/>
      <c r="F150" s="398"/>
    </row>
    <row r="151" spans="1:6" s="169" customFormat="1">
      <c r="A151" s="165">
        <f t="shared" si="3"/>
        <v>149</v>
      </c>
      <c r="B151" s="393"/>
      <c r="C151" s="391"/>
      <c r="D151" s="407"/>
      <c r="E151" s="408"/>
      <c r="F151" s="398"/>
    </row>
    <row r="152" spans="1:6" s="169" customFormat="1">
      <c r="A152" s="165">
        <f t="shared" si="3"/>
        <v>150</v>
      </c>
      <c r="B152" s="393"/>
      <c r="C152" s="391"/>
      <c r="D152" s="407"/>
      <c r="E152" s="407"/>
      <c r="F152" s="398"/>
    </row>
    <row r="153" spans="1:6" s="169" customFormat="1">
      <c r="A153" s="165">
        <f t="shared" si="3"/>
        <v>151</v>
      </c>
      <c r="B153" s="393"/>
      <c r="C153" s="391"/>
      <c r="D153" s="408"/>
      <c r="E153" s="407"/>
      <c r="F153" s="398"/>
    </row>
    <row r="154" spans="1:6" s="169" customFormat="1">
      <c r="A154" s="165">
        <f t="shared" si="3"/>
        <v>152</v>
      </c>
      <c r="B154" s="395"/>
      <c r="C154" s="401"/>
      <c r="D154" s="408"/>
      <c r="E154" s="407"/>
      <c r="F154" s="398"/>
    </row>
    <row r="155" spans="1:6" s="169" customFormat="1">
      <c r="A155" s="165">
        <f t="shared" si="3"/>
        <v>153</v>
      </c>
      <c r="B155" s="393"/>
      <c r="C155" s="391"/>
      <c r="D155" s="408"/>
      <c r="E155" s="407"/>
      <c r="F155" s="398"/>
    </row>
    <row r="156" spans="1:6" s="169" customFormat="1">
      <c r="A156" s="165">
        <f t="shared" si="3"/>
        <v>154</v>
      </c>
      <c r="B156" s="386"/>
      <c r="C156" s="389"/>
      <c r="D156" s="407"/>
      <c r="E156" s="407"/>
      <c r="F156" s="398"/>
    </row>
    <row r="157" spans="1:6" s="169" customFormat="1">
      <c r="A157" s="165">
        <f t="shared" si="3"/>
        <v>155</v>
      </c>
      <c r="B157" s="393"/>
      <c r="C157" s="391"/>
      <c r="D157" s="407"/>
      <c r="E157" s="407"/>
      <c r="F157" s="398"/>
    </row>
    <row r="158" spans="1:6" s="169" customFormat="1">
      <c r="A158" s="165">
        <f t="shared" si="3"/>
        <v>156</v>
      </c>
      <c r="B158" s="393"/>
      <c r="C158" s="391"/>
      <c r="D158" s="408"/>
      <c r="E158" s="407"/>
      <c r="F158" s="398"/>
    </row>
    <row r="159" spans="1:6" s="169" customFormat="1">
      <c r="A159" s="165">
        <f t="shared" si="3"/>
        <v>157</v>
      </c>
      <c r="B159" s="393"/>
      <c r="C159" s="391"/>
      <c r="D159" s="407"/>
      <c r="E159" s="407"/>
      <c r="F159" s="398"/>
    </row>
    <row r="160" spans="1:6" s="169" customFormat="1">
      <c r="A160" s="165">
        <f t="shared" si="3"/>
        <v>158</v>
      </c>
      <c r="B160" s="395"/>
      <c r="C160" s="401"/>
      <c r="D160" s="407"/>
      <c r="E160" s="407"/>
      <c r="F160" s="398"/>
    </row>
    <row r="161" spans="1:6" s="169" customFormat="1">
      <c r="A161" s="165">
        <f t="shared" si="3"/>
        <v>159</v>
      </c>
      <c r="B161" s="395"/>
      <c r="C161" s="401"/>
      <c r="D161" s="407"/>
      <c r="E161" s="407"/>
      <c r="F161" s="398"/>
    </row>
    <row r="162" spans="1:6" s="169" customFormat="1">
      <c r="A162" s="165">
        <f t="shared" si="3"/>
        <v>160</v>
      </c>
      <c r="B162" s="395"/>
      <c r="C162" s="401"/>
      <c r="D162" s="408"/>
      <c r="E162" s="407"/>
      <c r="F162" s="398"/>
    </row>
    <row r="163" spans="1:6" s="169" customFormat="1">
      <c r="A163" s="165">
        <f t="shared" si="3"/>
        <v>161</v>
      </c>
      <c r="B163" s="395"/>
      <c r="C163" s="401"/>
      <c r="D163" s="407"/>
      <c r="E163" s="407"/>
      <c r="F163" s="398"/>
    </row>
    <row r="164" spans="1:6" s="169" customFormat="1">
      <c r="A164" s="165">
        <f t="shared" si="3"/>
        <v>162</v>
      </c>
      <c r="B164" s="394"/>
      <c r="C164" s="400"/>
      <c r="D164" s="372"/>
      <c r="E164" s="407"/>
      <c r="F164" s="398"/>
    </row>
    <row r="165" spans="1:6" s="169" customFormat="1">
      <c r="A165" s="165">
        <f t="shared" si="3"/>
        <v>163</v>
      </c>
      <c r="B165" s="395"/>
      <c r="C165" s="401"/>
      <c r="D165" s="408"/>
      <c r="E165" s="408"/>
      <c r="F165" s="398"/>
    </row>
    <row r="166" spans="1:6" s="169" customFormat="1">
      <c r="A166" s="165">
        <f t="shared" si="3"/>
        <v>164</v>
      </c>
      <c r="B166" s="54"/>
      <c r="C166" s="390"/>
      <c r="D166" s="407"/>
      <c r="E166" s="407"/>
      <c r="F166" s="398"/>
    </row>
    <row r="167" spans="1:6" s="169" customFormat="1">
      <c r="A167" s="165">
        <f t="shared" si="3"/>
        <v>165</v>
      </c>
      <c r="B167" s="393"/>
      <c r="C167" s="391"/>
      <c r="D167" s="408"/>
      <c r="E167" s="408"/>
      <c r="F167" s="398"/>
    </row>
    <row r="168" spans="1:6" s="169" customFormat="1">
      <c r="A168" s="165">
        <f t="shared" si="3"/>
        <v>166</v>
      </c>
      <c r="B168" s="393"/>
      <c r="C168" s="391"/>
      <c r="D168" s="407"/>
      <c r="E168" s="407"/>
      <c r="F168" s="398"/>
    </row>
    <row r="169" spans="1:6" s="169" customFormat="1">
      <c r="A169" s="165">
        <f t="shared" si="3"/>
        <v>167</v>
      </c>
      <c r="B169" s="54"/>
      <c r="C169" s="390"/>
      <c r="D169" s="54"/>
      <c r="E169" s="407"/>
      <c r="F169" s="398"/>
    </row>
    <row r="170" spans="1:6" s="169" customFormat="1">
      <c r="A170" s="165">
        <f t="shared" si="3"/>
        <v>168</v>
      </c>
      <c r="B170" s="393"/>
      <c r="C170" s="391"/>
      <c r="D170" s="408"/>
      <c r="E170" s="407"/>
      <c r="F170" s="398"/>
    </row>
    <row r="171" spans="1:6" s="169" customFormat="1">
      <c r="A171" s="165">
        <f t="shared" si="3"/>
        <v>169</v>
      </c>
      <c r="B171" s="395"/>
      <c r="C171" s="401"/>
      <c r="D171" s="408"/>
      <c r="E171" s="408"/>
      <c r="F171" s="398"/>
    </row>
    <row r="172" spans="1:6" s="169" customFormat="1">
      <c r="A172" s="165">
        <f t="shared" si="3"/>
        <v>170</v>
      </c>
      <c r="B172" s="395"/>
      <c r="C172" s="401"/>
      <c r="D172" s="408"/>
      <c r="E172" s="408"/>
      <c r="F172" s="398"/>
    </row>
    <row r="173" spans="1:6" s="169" customFormat="1">
      <c r="A173" s="165">
        <f t="shared" si="3"/>
        <v>171</v>
      </c>
      <c r="B173" s="393"/>
      <c r="C173" s="391"/>
      <c r="D173" s="407"/>
      <c r="E173" s="407"/>
      <c r="F173" s="398"/>
    </row>
    <row r="174" spans="1:6" s="169" customFormat="1">
      <c r="A174" s="165">
        <f t="shared" si="3"/>
        <v>172</v>
      </c>
      <c r="B174" s="393"/>
      <c r="C174" s="391"/>
      <c r="D174" s="407"/>
      <c r="E174" s="408"/>
      <c r="F174" s="398"/>
    </row>
    <row r="175" spans="1:6" s="169" customFormat="1">
      <c r="A175" s="165">
        <f t="shared" si="3"/>
        <v>173</v>
      </c>
      <c r="B175" s="393"/>
      <c r="C175" s="391"/>
      <c r="D175" s="407"/>
      <c r="E175" s="408"/>
      <c r="F175" s="398"/>
    </row>
    <row r="176" spans="1:6" s="169" customFormat="1">
      <c r="A176" s="165">
        <f t="shared" si="3"/>
        <v>174</v>
      </c>
      <c r="B176" s="393"/>
      <c r="C176" s="391"/>
      <c r="D176" s="407"/>
      <c r="E176" s="408"/>
      <c r="F176" s="398"/>
    </row>
    <row r="177" spans="1:6" s="169" customFormat="1">
      <c r="A177" s="165">
        <f t="shared" si="3"/>
        <v>175</v>
      </c>
      <c r="B177" s="393"/>
      <c r="C177" s="391"/>
      <c r="D177" s="407"/>
      <c r="E177" s="408"/>
      <c r="F177" s="398"/>
    </row>
    <row r="178" spans="1:6" s="169" customFormat="1">
      <c r="A178" s="165">
        <f t="shared" si="3"/>
        <v>176</v>
      </c>
      <c r="B178" s="393"/>
      <c r="C178" s="391"/>
      <c r="D178" s="407"/>
      <c r="E178" s="408"/>
      <c r="F178" s="398"/>
    </row>
    <row r="179" spans="1:6" s="169" customFormat="1">
      <c r="A179" s="165">
        <f t="shared" si="3"/>
        <v>177</v>
      </c>
      <c r="B179" s="393"/>
      <c r="C179" s="391"/>
      <c r="D179" s="407"/>
      <c r="E179" s="408"/>
      <c r="F179" s="398"/>
    </row>
    <row r="180" spans="1:6" s="169" customFormat="1">
      <c r="A180" s="165">
        <f t="shared" si="3"/>
        <v>178</v>
      </c>
      <c r="B180" s="393"/>
      <c r="C180" s="391"/>
      <c r="D180" s="407"/>
      <c r="E180" s="408"/>
      <c r="F180" s="398"/>
    </row>
    <row r="181" spans="1:6" s="169" customFormat="1">
      <c r="A181" s="165">
        <f t="shared" si="3"/>
        <v>179</v>
      </c>
      <c r="B181" s="393"/>
      <c r="C181" s="391"/>
      <c r="D181" s="54"/>
      <c r="E181" s="408"/>
      <c r="F181" s="398"/>
    </row>
    <row r="182" spans="1:6" s="169" customFormat="1">
      <c r="A182" s="165">
        <f t="shared" si="3"/>
        <v>180</v>
      </c>
      <c r="B182" s="393"/>
      <c r="C182" s="391"/>
      <c r="D182" s="407"/>
      <c r="E182" s="408"/>
      <c r="F182" s="398"/>
    </row>
    <row r="183" spans="1:6" s="169" customFormat="1">
      <c r="A183" s="165">
        <f t="shared" si="3"/>
        <v>181</v>
      </c>
      <c r="B183" s="393"/>
      <c r="C183" s="391"/>
      <c r="D183" s="407"/>
      <c r="E183" s="408"/>
      <c r="F183" s="398"/>
    </row>
    <row r="184" spans="1:6" s="169" customFormat="1">
      <c r="A184" s="165">
        <f t="shared" si="3"/>
        <v>182</v>
      </c>
      <c r="B184" s="393"/>
      <c r="C184" s="391"/>
      <c r="D184" s="407"/>
      <c r="E184" s="408"/>
      <c r="F184" s="398"/>
    </row>
    <row r="185" spans="1:6" s="169" customFormat="1">
      <c r="A185" s="165">
        <f t="shared" si="3"/>
        <v>183</v>
      </c>
      <c r="B185" s="393"/>
      <c r="C185" s="391"/>
      <c r="D185" s="407"/>
      <c r="E185" s="408"/>
      <c r="F185" s="398"/>
    </row>
    <row r="186" spans="1:6" s="169" customFormat="1">
      <c r="A186" s="165">
        <f t="shared" si="3"/>
        <v>184</v>
      </c>
      <c r="B186" s="393"/>
      <c r="C186" s="391"/>
      <c r="D186" s="54"/>
      <c r="E186" s="408"/>
      <c r="F186" s="398"/>
    </row>
    <row r="187" spans="1:6" s="169" customFormat="1">
      <c r="A187" s="165">
        <f t="shared" si="3"/>
        <v>185</v>
      </c>
      <c r="B187" s="394"/>
      <c r="C187" s="400"/>
      <c r="D187" s="372"/>
      <c r="E187" s="408"/>
      <c r="F187" s="398"/>
    </row>
    <row r="188" spans="1:6" s="169" customFormat="1">
      <c r="A188" s="165">
        <f t="shared" si="3"/>
        <v>186</v>
      </c>
      <c r="B188" s="393"/>
      <c r="C188" s="391"/>
      <c r="D188" s="407"/>
      <c r="E188" s="408"/>
      <c r="F188" s="398"/>
    </row>
    <row r="189" spans="1:6" s="169" customFormat="1">
      <c r="A189" s="165">
        <f t="shared" si="3"/>
        <v>187</v>
      </c>
      <c r="B189" s="393"/>
      <c r="C189" s="391"/>
      <c r="D189" s="407"/>
      <c r="E189" s="408"/>
      <c r="F189" s="398"/>
    </row>
    <row r="190" spans="1:6" s="169" customFormat="1">
      <c r="A190" s="165">
        <f t="shared" si="3"/>
        <v>188</v>
      </c>
      <c r="B190" s="393"/>
      <c r="C190" s="391"/>
      <c r="D190" s="407"/>
      <c r="E190" s="408"/>
      <c r="F190" s="398"/>
    </row>
    <row r="191" spans="1:6" s="169" customFormat="1">
      <c r="A191" s="165">
        <f t="shared" si="3"/>
        <v>189</v>
      </c>
      <c r="B191" s="395"/>
      <c r="C191" s="401"/>
      <c r="D191" s="408"/>
      <c r="E191" s="408"/>
      <c r="F191" s="398"/>
    </row>
    <row r="192" spans="1:6" s="169" customFormat="1">
      <c r="A192" s="165">
        <f t="shared" si="3"/>
        <v>190</v>
      </c>
      <c r="B192" s="393"/>
      <c r="C192" s="391"/>
      <c r="D192" s="407"/>
      <c r="E192" s="408"/>
      <c r="F192" s="398"/>
    </row>
    <row r="193" spans="1:6" s="169" customFormat="1">
      <c r="A193" s="165">
        <f t="shared" si="3"/>
        <v>191</v>
      </c>
      <c r="B193" s="393"/>
      <c r="C193" s="391"/>
      <c r="D193" s="407"/>
      <c r="E193" s="408"/>
      <c r="F193" s="398"/>
    </row>
    <row r="194" spans="1:6" s="169" customFormat="1">
      <c r="A194" s="165">
        <f t="shared" si="3"/>
        <v>192</v>
      </c>
      <c r="B194" s="395"/>
      <c r="C194" s="401"/>
      <c r="D194" s="408"/>
      <c r="E194" s="408"/>
      <c r="F194" s="398"/>
    </row>
    <row r="195" spans="1:6" s="169" customFormat="1">
      <c r="A195" s="165">
        <f t="shared" si="3"/>
        <v>193</v>
      </c>
      <c r="B195" s="394"/>
      <c r="C195" s="400"/>
      <c r="D195" s="372"/>
      <c r="E195" s="408"/>
      <c r="F195" s="398"/>
    </row>
    <row r="196" spans="1:6" s="169" customFormat="1">
      <c r="A196" s="165">
        <f t="shared" si="3"/>
        <v>194</v>
      </c>
      <c r="B196" s="393"/>
      <c r="C196" s="391"/>
      <c r="D196" s="407"/>
      <c r="E196" s="408"/>
      <c r="F196" s="398"/>
    </row>
    <row r="197" spans="1:6" s="169" customFormat="1">
      <c r="A197" s="165">
        <f t="shared" si="3"/>
        <v>195</v>
      </c>
      <c r="B197" s="393"/>
      <c r="C197" s="391"/>
      <c r="D197" s="407"/>
      <c r="E197" s="408"/>
      <c r="F197" s="398"/>
    </row>
    <row r="198" spans="1:6" s="169" customFormat="1">
      <c r="A198" s="165">
        <f t="shared" si="3"/>
        <v>196</v>
      </c>
      <c r="B198" s="54"/>
      <c r="C198" s="390"/>
      <c r="D198" s="54"/>
      <c r="E198" s="408"/>
      <c r="F198" s="398"/>
    </row>
    <row r="199" spans="1:6" s="169" customFormat="1">
      <c r="A199" s="165">
        <f t="shared" si="3"/>
        <v>197</v>
      </c>
      <c r="B199" s="395"/>
      <c r="C199" s="401"/>
      <c r="D199" s="408"/>
      <c r="E199" s="408"/>
      <c r="F199" s="398"/>
    </row>
    <row r="200" spans="1:6" s="169" customFormat="1">
      <c r="A200" s="165">
        <f t="shared" si="3"/>
        <v>198</v>
      </c>
      <c r="B200" s="393"/>
      <c r="C200" s="391"/>
      <c r="D200" s="407"/>
      <c r="E200" s="408"/>
      <c r="F200" s="398"/>
    </row>
    <row r="201" spans="1:6" s="169" customFormat="1">
      <c r="A201" s="165">
        <f t="shared" si="3"/>
        <v>199</v>
      </c>
      <c r="B201" s="393"/>
      <c r="C201" s="391"/>
      <c r="D201" s="407"/>
      <c r="E201" s="408"/>
      <c r="F201" s="398"/>
    </row>
    <row r="202" spans="1:6" s="169" customFormat="1">
      <c r="A202" s="165">
        <f t="shared" si="3"/>
        <v>200</v>
      </c>
      <c r="B202" s="395"/>
      <c r="C202" s="401"/>
      <c r="D202" s="408"/>
      <c r="E202" s="408"/>
      <c r="F202" s="398"/>
    </row>
    <row r="203" spans="1:6" s="169" customFormat="1">
      <c r="A203" s="165">
        <f t="shared" si="3"/>
        <v>201</v>
      </c>
      <c r="B203" s="393"/>
      <c r="C203" s="391"/>
      <c r="D203" s="407"/>
      <c r="E203" s="408"/>
      <c r="F203" s="398"/>
    </row>
    <row r="204" spans="1:6" s="169" customFormat="1">
      <c r="A204" s="165">
        <f t="shared" si="3"/>
        <v>202</v>
      </c>
      <c r="B204" s="393"/>
      <c r="C204" s="391"/>
      <c r="D204" s="407"/>
      <c r="E204" s="408"/>
      <c r="F204" s="398"/>
    </row>
    <row r="205" spans="1:6" s="169" customFormat="1">
      <c r="A205" s="165">
        <f t="shared" si="3"/>
        <v>203</v>
      </c>
      <c r="B205" s="386"/>
      <c r="C205" s="389"/>
      <c r="D205" s="408"/>
      <c r="E205" s="408"/>
      <c r="F205" s="398"/>
    </row>
    <row r="206" spans="1:6" s="169" customFormat="1">
      <c r="A206" s="165">
        <f t="shared" ref="A206:A269" si="4">A205+1</f>
        <v>204</v>
      </c>
      <c r="B206" s="395"/>
      <c r="C206" s="401"/>
      <c r="D206" s="408"/>
      <c r="E206" s="408"/>
      <c r="F206" s="398"/>
    </row>
    <row r="207" spans="1:6" s="169" customFormat="1">
      <c r="A207" s="165">
        <f t="shared" si="4"/>
        <v>205</v>
      </c>
      <c r="B207" s="395"/>
      <c r="C207" s="401"/>
      <c r="D207" s="408"/>
      <c r="E207" s="408"/>
      <c r="F207" s="398"/>
    </row>
    <row r="208" spans="1:6" s="169" customFormat="1">
      <c r="A208" s="165">
        <f t="shared" si="4"/>
        <v>206</v>
      </c>
      <c r="B208" s="393"/>
      <c r="C208" s="391"/>
      <c r="D208" s="407"/>
      <c r="E208" s="408"/>
      <c r="F208" s="398"/>
    </row>
    <row r="209" spans="1:6" s="169" customFormat="1">
      <c r="A209" s="165">
        <f t="shared" si="4"/>
        <v>207</v>
      </c>
      <c r="B209" s="393"/>
      <c r="C209" s="391"/>
      <c r="D209" s="407"/>
      <c r="E209" s="408"/>
      <c r="F209" s="398"/>
    </row>
    <row r="210" spans="1:6" s="169" customFormat="1">
      <c r="A210" s="165">
        <f t="shared" si="4"/>
        <v>208</v>
      </c>
      <c r="B210" s="394"/>
      <c r="C210" s="400"/>
      <c r="D210" s="372"/>
      <c r="E210" s="408"/>
      <c r="F210" s="398"/>
    </row>
    <row r="211" spans="1:6" s="169" customFormat="1">
      <c r="A211" s="165">
        <f t="shared" si="4"/>
        <v>209</v>
      </c>
      <c r="B211" s="395"/>
      <c r="C211" s="401"/>
      <c r="D211" s="408"/>
      <c r="E211" s="408"/>
      <c r="F211" s="398"/>
    </row>
    <row r="212" spans="1:6" s="169" customFormat="1">
      <c r="A212" s="165">
        <f t="shared" si="4"/>
        <v>210</v>
      </c>
      <c r="B212" s="393"/>
      <c r="C212" s="391"/>
      <c r="D212" s="407"/>
      <c r="E212" s="408"/>
      <c r="F212" s="398"/>
    </row>
    <row r="213" spans="1:6" s="169" customFormat="1">
      <c r="A213" s="165">
        <f t="shared" si="4"/>
        <v>211</v>
      </c>
      <c r="B213" s="393"/>
      <c r="C213" s="391"/>
      <c r="D213" s="407"/>
      <c r="E213" s="407"/>
      <c r="F213" s="398"/>
    </row>
    <row r="214" spans="1:6" s="169" customFormat="1">
      <c r="A214" s="165">
        <f t="shared" si="4"/>
        <v>212</v>
      </c>
      <c r="B214" s="395"/>
      <c r="C214" s="401"/>
      <c r="D214" s="408"/>
      <c r="E214" s="407"/>
      <c r="F214" s="398"/>
    </row>
    <row r="215" spans="1:6" s="169" customFormat="1">
      <c r="A215" s="165">
        <f t="shared" si="4"/>
        <v>213</v>
      </c>
      <c r="B215" s="393"/>
      <c r="C215" s="391"/>
      <c r="D215" s="407"/>
      <c r="E215" s="407"/>
      <c r="F215" s="398"/>
    </row>
    <row r="216" spans="1:6" s="169" customFormat="1">
      <c r="A216" s="165">
        <f t="shared" si="4"/>
        <v>214</v>
      </c>
      <c r="B216" s="393"/>
      <c r="C216" s="391"/>
      <c r="D216" s="407"/>
      <c r="E216" s="407"/>
      <c r="F216" s="398"/>
    </row>
    <row r="217" spans="1:6" s="169" customFormat="1">
      <c r="A217" s="165">
        <f t="shared" si="4"/>
        <v>215</v>
      </c>
      <c r="B217" s="393"/>
      <c r="C217" s="391"/>
      <c r="D217" s="407"/>
      <c r="E217" s="407"/>
      <c r="F217" s="398"/>
    </row>
    <row r="218" spans="1:6" s="169" customFormat="1">
      <c r="A218" s="165">
        <f t="shared" si="4"/>
        <v>216</v>
      </c>
      <c r="B218" s="393"/>
      <c r="C218" s="391"/>
      <c r="D218" s="54"/>
      <c r="E218" s="408"/>
      <c r="F218" s="398"/>
    </row>
    <row r="219" spans="1:6" s="169" customFormat="1">
      <c r="A219" s="165">
        <f t="shared" si="4"/>
        <v>217</v>
      </c>
      <c r="B219" s="393"/>
      <c r="C219" s="391"/>
      <c r="D219" s="407"/>
      <c r="E219" s="408"/>
      <c r="F219" s="398"/>
    </row>
    <row r="220" spans="1:6" s="169" customFormat="1">
      <c r="A220" s="165">
        <f t="shared" si="4"/>
        <v>218</v>
      </c>
      <c r="B220" s="393"/>
      <c r="C220" s="391"/>
      <c r="D220" s="407"/>
      <c r="E220" s="408"/>
      <c r="F220" s="398"/>
    </row>
    <row r="221" spans="1:6" s="169" customFormat="1">
      <c r="A221" s="165">
        <f t="shared" si="4"/>
        <v>219</v>
      </c>
      <c r="B221" s="393"/>
      <c r="C221" s="391"/>
      <c r="D221" s="407"/>
      <c r="E221" s="408"/>
      <c r="F221" s="398"/>
    </row>
    <row r="222" spans="1:6" s="169" customFormat="1">
      <c r="A222" s="165">
        <f t="shared" si="4"/>
        <v>220</v>
      </c>
      <c r="B222" s="395"/>
      <c r="C222" s="401"/>
      <c r="D222" s="408"/>
      <c r="E222" s="407"/>
      <c r="F222" s="398"/>
    </row>
    <row r="223" spans="1:6" s="169" customFormat="1">
      <c r="A223" s="165">
        <f t="shared" si="4"/>
        <v>221</v>
      </c>
      <c r="B223" s="393"/>
      <c r="C223" s="391"/>
      <c r="D223" s="407"/>
      <c r="E223" s="407"/>
      <c r="F223" s="398"/>
    </row>
    <row r="224" spans="1:6" s="169" customFormat="1">
      <c r="A224" s="165">
        <f t="shared" si="4"/>
        <v>222</v>
      </c>
      <c r="B224" s="393"/>
      <c r="C224" s="391"/>
      <c r="D224" s="407"/>
      <c r="E224" s="408"/>
      <c r="F224" s="398"/>
    </row>
    <row r="225" spans="1:6" s="169" customFormat="1">
      <c r="A225" s="165">
        <f t="shared" si="4"/>
        <v>223</v>
      </c>
      <c r="B225" s="393"/>
      <c r="C225" s="391"/>
      <c r="D225" s="407"/>
      <c r="E225" s="408"/>
      <c r="F225" s="398"/>
    </row>
    <row r="226" spans="1:6" s="169" customFormat="1">
      <c r="A226" s="165">
        <f t="shared" si="4"/>
        <v>224</v>
      </c>
      <c r="B226" s="394"/>
      <c r="C226" s="400"/>
      <c r="D226" s="372"/>
      <c r="E226" s="408"/>
      <c r="F226" s="398"/>
    </row>
    <row r="227" spans="1:6" s="169" customFormat="1">
      <c r="A227" s="165">
        <f t="shared" si="4"/>
        <v>225</v>
      </c>
      <c r="B227" s="395"/>
      <c r="C227" s="401"/>
      <c r="D227" s="408"/>
      <c r="E227" s="407"/>
      <c r="F227" s="398"/>
    </row>
    <row r="228" spans="1:6" s="169" customFormat="1">
      <c r="A228" s="165">
        <f t="shared" si="4"/>
        <v>226</v>
      </c>
      <c r="B228" s="395"/>
      <c r="C228" s="401"/>
      <c r="D228" s="408"/>
      <c r="E228" s="407"/>
      <c r="F228" s="398"/>
    </row>
    <row r="229" spans="1:6" s="169" customFormat="1">
      <c r="A229" s="165">
        <f t="shared" si="4"/>
        <v>227</v>
      </c>
      <c r="B229" s="395"/>
      <c r="C229" s="401"/>
      <c r="D229" s="408"/>
      <c r="E229" s="408"/>
      <c r="F229" s="398"/>
    </row>
    <row r="230" spans="1:6" s="169" customFormat="1">
      <c r="A230" s="165">
        <f t="shared" si="4"/>
        <v>228</v>
      </c>
      <c r="B230" s="395"/>
      <c r="C230" s="401"/>
      <c r="D230" s="408"/>
      <c r="E230" s="408"/>
      <c r="F230" s="398"/>
    </row>
    <row r="231" spans="1:6" s="169" customFormat="1">
      <c r="A231" s="165">
        <f t="shared" si="4"/>
        <v>229</v>
      </c>
      <c r="B231" s="393"/>
      <c r="C231" s="391"/>
      <c r="D231" s="407"/>
      <c r="E231" s="407"/>
      <c r="F231" s="398"/>
    </row>
    <row r="232" spans="1:6" s="169" customFormat="1">
      <c r="A232" s="165">
        <f t="shared" si="4"/>
        <v>230</v>
      </c>
      <c r="B232" s="393"/>
      <c r="C232" s="391"/>
      <c r="D232" s="407"/>
      <c r="E232" s="408"/>
      <c r="F232" s="398"/>
    </row>
    <row r="233" spans="1:6" s="169" customFormat="1">
      <c r="A233" s="165">
        <f t="shared" si="4"/>
        <v>231</v>
      </c>
      <c r="B233" s="393"/>
      <c r="C233" s="391"/>
      <c r="D233" s="407"/>
      <c r="E233" s="408"/>
      <c r="F233" s="398"/>
    </row>
    <row r="234" spans="1:6" s="169" customFormat="1">
      <c r="A234" s="165">
        <f t="shared" si="4"/>
        <v>232</v>
      </c>
      <c r="B234" s="395"/>
      <c r="C234" s="401"/>
      <c r="D234" s="408"/>
      <c r="E234" s="407"/>
      <c r="F234" s="398"/>
    </row>
    <row r="235" spans="1:6" s="169" customFormat="1">
      <c r="A235" s="165">
        <f t="shared" si="4"/>
        <v>233</v>
      </c>
      <c r="B235" s="393"/>
      <c r="C235" s="391"/>
      <c r="D235" s="407"/>
      <c r="E235" s="407"/>
      <c r="F235" s="398"/>
    </row>
    <row r="236" spans="1:6" s="169" customFormat="1">
      <c r="A236" s="165">
        <f t="shared" si="4"/>
        <v>234</v>
      </c>
      <c r="B236" s="395"/>
      <c r="C236" s="401"/>
      <c r="D236" s="386"/>
      <c r="E236" s="407"/>
      <c r="F236" s="398"/>
    </row>
    <row r="237" spans="1:6" s="169" customFormat="1">
      <c r="A237" s="165">
        <f t="shared" si="4"/>
        <v>235</v>
      </c>
      <c r="B237" s="393"/>
      <c r="C237" s="391"/>
      <c r="D237" s="407"/>
      <c r="E237" s="408"/>
      <c r="F237" s="398"/>
    </row>
    <row r="238" spans="1:6" s="169" customFormat="1">
      <c r="A238" s="165">
        <f t="shared" si="4"/>
        <v>236</v>
      </c>
      <c r="B238" s="393"/>
      <c r="C238" s="391"/>
      <c r="D238" s="407"/>
      <c r="E238" s="407"/>
      <c r="F238" s="398"/>
    </row>
    <row r="239" spans="1:6" s="169" customFormat="1">
      <c r="A239" s="165">
        <f t="shared" si="4"/>
        <v>237</v>
      </c>
      <c r="B239" s="395"/>
      <c r="C239" s="401"/>
      <c r="D239" s="408"/>
      <c r="E239" s="407"/>
      <c r="F239" s="398"/>
    </row>
    <row r="240" spans="1:6" s="169" customFormat="1">
      <c r="A240" s="165">
        <f t="shared" si="4"/>
        <v>238</v>
      </c>
      <c r="B240" s="395"/>
      <c r="C240" s="401"/>
      <c r="D240" s="408"/>
      <c r="E240" s="407"/>
      <c r="F240" s="398"/>
    </row>
    <row r="241" spans="1:6" s="169" customFormat="1">
      <c r="A241" s="165">
        <f t="shared" si="4"/>
        <v>239</v>
      </c>
      <c r="B241" s="395"/>
      <c r="C241" s="401"/>
      <c r="D241" s="408"/>
      <c r="E241" s="407"/>
      <c r="F241" s="398"/>
    </row>
    <row r="242" spans="1:6" s="169" customFormat="1">
      <c r="A242" s="165">
        <f t="shared" si="4"/>
        <v>240</v>
      </c>
      <c r="B242" s="395"/>
      <c r="C242" s="401"/>
      <c r="D242" s="408"/>
      <c r="E242" s="407"/>
      <c r="F242" s="398"/>
    </row>
    <row r="243" spans="1:6" s="169" customFormat="1">
      <c r="A243" s="165">
        <f t="shared" si="4"/>
        <v>241</v>
      </c>
      <c r="B243" s="395"/>
      <c r="C243" s="401"/>
      <c r="D243" s="408"/>
      <c r="E243" s="408"/>
      <c r="F243" s="398"/>
    </row>
    <row r="244" spans="1:6" s="169" customFormat="1">
      <c r="A244" s="165">
        <f t="shared" si="4"/>
        <v>242</v>
      </c>
      <c r="B244" s="393"/>
      <c r="C244" s="391"/>
      <c r="D244" s="407"/>
      <c r="E244" s="407"/>
      <c r="F244" s="398"/>
    </row>
    <row r="245" spans="1:6" s="169" customFormat="1">
      <c r="A245" s="165">
        <f t="shared" si="4"/>
        <v>243</v>
      </c>
      <c r="B245" s="394"/>
      <c r="C245" s="400"/>
      <c r="D245" s="372"/>
      <c r="E245" s="408"/>
      <c r="F245" s="398"/>
    </row>
    <row r="246" spans="1:6" s="169" customFormat="1">
      <c r="A246" s="165">
        <f t="shared" si="4"/>
        <v>244</v>
      </c>
      <c r="B246" s="393"/>
      <c r="C246" s="391"/>
      <c r="D246" s="407"/>
      <c r="E246" s="408"/>
      <c r="F246" s="398"/>
    </row>
    <row r="247" spans="1:6" s="169" customFormat="1">
      <c r="A247" s="165">
        <f t="shared" si="4"/>
        <v>245</v>
      </c>
      <c r="B247" s="393"/>
      <c r="C247" s="391"/>
      <c r="D247" s="407"/>
      <c r="E247" s="408"/>
      <c r="F247" s="398"/>
    </row>
    <row r="248" spans="1:6" s="169" customFormat="1">
      <c r="A248" s="165">
        <f t="shared" si="4"/>
        <v>246</v>
      </c>
      <c r="B248" s="393"/>
      <c r="C248" s="391"/>
      <c r="D248" s="407"/>
      <c r="E248" s="408"/>
      <c r="F248" s="398"/>
    </row>
    <row r="249" spans="1:6" s="169" customFormat="1">
      <c r="A249" s="165">
        <f t="shared" si="4"/>
        <v>247</v>
      </c>
      <c r="B249" s="393"/>
      <c r="C249" s="391"/>
      <c r="D249" s="407"/>
      <c r="E249" s="408"/>
      <c r="F249" s="398"/>
    </row>
    <row r="250" spans="1:6" s="169" customFormat="1">
      <c r="A250" s="165">
        <f t="shared" si="4"/>
        <v>248</v>
      </c>
      <c r="B250" s="395"/>
      <c r="C250" s="401"/>
      <c r="D250" s="408"/>
      <c r="E250" s="408"/>
      <c r="F250" s="398"/>
    </row>
    <row r="251" spans="1:6" s="169" customFormat="1">
      <c r="A251" s="165">
        <f t="shared" si="4"/>
        <v>249</v>
      </c>
      <c r="B251" s="395"/>
      <c r="C251" s="401"/>
      <c r="D251" s="408"/>
      <c r="E251" s="407"/>
      <c r="F251" s="398"/>
    </row>
    <row r="252" spans="1:6" s="169" customFormat="1">
      <c r="A252" s="165">
        <f t="shared" si="4"/>
        <v>250</v>
      </c>
      <c r="B252" s="395"/>
      <c r="C252" s="401"/>
      <c r="D252" s="408"/>
      <c r="E252" s="407"/>
      <c r="F252" s="398"/>
    </row>
    <row r="253" spans="1:6" s="169" customFormat="1">
      <c r="A253" s="165">
        <f t="shared" si="4"/>
        <v>251</v>
      </c>
      <c r="B253" s="395"/>
      <c r="C253" s="401"/>
      <c r="D253" s="408"/>
      <c r="E253" s="407"/>
      <c r="F253" s="398"/>
    </row>
    <row r="254" spans="1:6" s="169" customFormat="1">
      <c r="A254" s="165">
        <f t="shared" si="4"/>
        <v>252</v>
      </c>
      <c r="B254" s="393"/>
      <c r="C254" s="391"/>
      <c r="D254" s="407"/>
      <c r="E254" s="407"/>
      <c r="F254" s="398"/>
    </row>
    <row r="255" spans="1:6" s="169" customFormat="1">
      <c r="A255" s="165">
        <f t="shared" si="4"/>
        <v>253</v>
      </c>
      <c r="B255" s="393"/>
      <c r="C255" s="391"/>
      <c r="D255" s="407"/>
      <c r="E255" s="407"/>
      <c r="F255" s="398"/>
    </row>
    <row r="256" spans="1:6" s="169" customFormat="1">
      <c r="A256" s="165">
        <f t="shared" si="4"/>
        <v>254</v>
      </c>
      <c r="B256" s="394"/>
      <c r="C256" s="400"/>
      <c r="D256" s="372"/>
      <c r="E256" s="408"/>
      <c r="F256" s="398"/>
    </row>
    <row r="257" spans="1:6" s="169" customFormat="1">
      <c r="A257" s="165">
        <f t="shared" si="4"/>
        <v>255</v>
      </c>
      <c r="B257" s="395"/>
      <c r="C257" s="401"/>
      <c r="D257" s="408"/>
      <c r="E257" s="407"/>
      <c r="F257" s="398"/>
    </row>
    <row r="258" spans="1:6" s="169" customFormat="1">
      <c r="A258" s="165">
        <f t="shared" si="4"/>
        <v>256</v>
      </c>
      <c r="B258" s="395"/>
      <c r="C258" s="401"/>
      <c r="D258" s="408"/>
      <c r="E258" s="407"/>
      <c r="F258" s="398"/>
    </row>
    <row r="259" spans="1:6" s="169" customFormat="1">
      <c r="A259" s="165">
        <f t="shared" si="4"/>
        <v>257</v>
      </c>
      <c r="B259" s="393"/>
      <c r="C259" s="391"/>
      <c r="D259" s="407"/>
      <c r="E259" s="408"/>
      <c r="F259" s="398"/>
    </row>
    <row r="260" spans="1:6" s="169" customFormat="1">
      <c r="A260" s="165">
        <f t="shared" si="4"/>
        <v>258</v>
      </c>
      <c r="B260" s="393"/>
      <c r="C260" s="391"/>
      <c r="D260" s="407"/>
      <c r="E260" s="407"/>
      <c r="F260" s="398"/>
    </row>
    <row r="261" spans="1:6" s="169" customFormat="1">
      <c r="A261" s="165">
        <f t="shared" si="4"/>
        <v>259</v>
      </c>
      <c r="B261" s="395"/>
      <c r="C261" s="401"/>
      <c r="D261" s="408"/>
      <c r="E261" s="407"/>
      <c r="F261" s="398"/>
    </row>
    <row r="262" spans="1:6" s="169" customFormat="1">
      <c r="A262" s="165">
        <f t="shared" si="4"/>
        <v>260</v>
      </c>
      <c r="B262" s="393"/>
      <c r="C262" s="391"/>
      <c r="D262" s="386"/>
      <c r="E262" s="408"/>
      <c r="F262" s="398"/>
    </row>
    <row r="263" spans="1:6" s="169" customFormat="1">
      <c r="A263" s="165">
        <f t="shared" si="4"/>
        <v>261</v>
      </c>
      <c r="B263" s="395"/>
      <c r="C263" s="401"/>
      <c r="D263" s="407"/>
      <c r="E263" s="408"/>
      <c r="F263" s="398"/>
    </row>
    <row r="264" spans="1:6" s="169" customFormat="1">
      <c r="A264" s="165">
        <f t="shared" si="4"/>
        <v>262</v>
      </c>
      <c r="B264" s="395"/>
      <c r="C264" s="401"/>
      <c r="D264" s="372"/>
      <c r="E264" s="408"/>
      <c r="F264" s="398"/>
    </row>
    <row r="265" spans="1:6" s="169" customFormat="1">
      <c r="A265" s="165">
        <f t="shared" si="4"/>
        <v>263</v>
      </c>
      <c r="B265" s="395"/>
      <c r="C265" s="401"/>
      <c r="D265" s="372"/>
      <c r="E265" s="408"/>
      <c r="F265" s="398"/>
    </row>
    <row r="266" spans="1:6" s="169" customFormat="1">
      <c r="A266" s="165">
        <f t="shared" si="4"/>
        <v>264</v>
      </c>
      <c r="B266" s="395"/>
      <c r="C266" s="401"/>
      <c r="D266" s="407"/>
      <c r="E266" s="407"/>
      <c r="F266" s="398"/>
    </row>
    <row r="267" spans="1:6" s="169" customFormat="1">
      <c r="A267" s="165">
        <f t="shared" si="4"/>
        <v>265</v>
      </c>
      <c r="B267" s="393"/>
      <c r="C267" s="391"/>
      <c r="D267" s="407"/>
      <c r="E267" s="407"/>
      <c r="F267" s="397"/>
    </row>
    <row r="268" spans="1:6" s="169" customFormat="1">
      <c r="A268" s="165">
        <f t="shared" si="4"/>
        <v>266</v>
      </c>
      <c r="B268" s="394"/>
      <c r="C268" s="400"/>
      <c r="D268" s="54"/>
      <c r="E268" s="407"/>
      <c r="F268" s="398"/>
    </row>
    <row r="269" spans="1:6" s="169" customFormat="1">
      <c r="A269" s="165">
        <f t="shared" si="4"/>
        <v>267</v>
      </c>
      <c r="B269" s="393"/>
      <c r="C269" s="391"/>
      <c r="D269" s="407"/>
      <c r="E269" s="407"/>
      <c r="F269" s="398"/>
    </row>
    <row r="270" spans="1:6" s="169" customFormat="1">
      <c r="A270" s="165">
        <f t="shared" ref="A270:A302" si="5">A269+1</f>
        <v>268</v>
      </c>
      <c r="B270" s="393"/>
      <c r="C270" s="391"/>
      <c r="D270" s="407"/>
      <c r="E270" s="407"/>
      <c r="F270" s="397"/>
    </row>
    <row r="271" spans="1:6" s="169" customFormat="1">
      <c r="A271" s="165">
        <f t="shared" si="5"/>
        <v>269</v>
      </c>
      <c r="B271" s="395"/>
      <c r="C271" s="401"/>
      <c r="D271" s="408"/>
      <c r="E271" s="407"/>
      <c r="F271" s="398"/>
    </row>
    <row r="272" spans="1:6" s="169" customFormat="1">
      <c r="A272" s="165">
        <f t="shared" si="5"/>
        <v>270</v>
      </c>
      <c r="B272" s="394"/>
      <c r="C272" s="400"/>
      <c r="D272" s="372"/>
      <c r="E272" s="408"/>
      <c r="F272" s="398"/>
    </row>
    <row r="273" spans="1:6" s="169" customFormat="1">
      <c r="A273" s="165">
        <f t="shared" si="5"/>
        <v>271</v>
      </c>
      <c r="B273" s="395"/>
      <c r="C273" s="401"/>
      <c r="D273" s="408"/>
      <c r="E273" s="407"/>
      <c r="F273" s="398"/>
    </row>
    <row r="274" spans="1:6" s="169" customFormat="1">
      <c r="A274" s="165">
        <f t="shared" si="5"/>
        <v>272</v>
      </c>
      <c r="B274" s="395"/>
      <c r="C274" s="401"/>
      <c r="D274" s="408"/>
      <c r="E274" s="407"/>
      <c r="F274" s="398"/>
    </row>
    <row r="275" spans="1:6" s="169" customFormat="1">
      <c r="A275" s="165">
        <f t="shared" si="5"/>
        <v>273</v>
      </c>
      <c r="B275" s="395"/>
      <c r="C275" s="401"/>
      <c r="D275" s="408"/>
      <c r="E275" s="407"/>
      <c r="F275" s="398"/>
    </row>
    <row r="276" spans="1:6" s="169" customFormat="1">
      <c r="A276" s="165">
        <f t="shared" si="5"/>
        <v>274</v>
      </c>
      <c r="B276" s="393"/>
      <c r="C276" s="391"/>
      <c r="D276" s="407"/>
      <c r="E276" s="408"/>
      <c r="F276" s="398"/>
    </row>
    <row r="277" spans="1:6" s="169" customFormat="1">
      <c r="A277" s="165">
        <f t="shared" si="5"/>
        <v>275</v>
      </c>
      <c r="B277" s="395"/>
      <c r="C277" s="401"/>
      <c r="D277" s="408"/>
      <c r="E277" s="407"/>
      <c r="F277" s="398"/>
    </row>
    <row r="278" spans="1:6" s="169" customFormat="1">
      <c r="A278" s="165">
        <f t="shared" si="5"/>
        <v>276</v>
      </c>
      <c r="B278" s="404"/>
      <c r="C278" s="402"/>
      <c r="D278" s="408"/>
      <c r="E278" s="407"/>
      <c r="F278" s="398"/>
    </row>
    <row r="279" spans="1:6" s="169" customFormat="1">
      <c r="A279" s="165">
        <f t="shared" si="5"/>
        <v>277</v>
      </c>
      <c r="B279" s="393"/>
      <c r="C279" s="391"/>
      <c r="D279" s="407"/>
      <c r="E279" s="408"/>
      <c r="F279" s="398"/>
    </row>
    <row r="280" spans="1:6" s="169" customFormat="1">
      <c r="A280" s="165">
        <f t="shared" si="5"/>
        <v>278</v>
      </c>
      <c r="B280" s="395"/>
      <c r="C280" s="401"/>
      <c r="D280" s="408"/>
      <c r="E280" s="408"/>
      <c r="F280" s="398"/>
    </row>
    <row r="281" spans="1:6" s="169" customFormat="1">
      <c r="A281" s="165">
        <f t="shared" si="5"/>
        <v>279</v>
      </c>
      <c r="B281" s="393"/>
      <c r="C281" s="391"/>
      <c r="D281" s="407"/>
      <c r="E281" s="408"/>
      <c r="F281" s="398"/>
    </row>
    <row r="282" spans="1:6" s="169" customFormat="1">
      <c r="A282" s="165">
        <f t="shared" si="5"/>
        <v>280</v>
      </c>
      <c r="B282" s="395"/>
      <c r="C282" s="401"/>
      <c r="D282" s="408"/>
      <c r="E282" s="408"/>
      <c r="F282" s="398"/>
    </row>
    <row r="283" spans="1:6" s="169" customFormat="1">
      <c r="A283" s="165">
        <f t="shared" si="5"/>
        <v>281</v>
      </c>
      <c r="B283" s="393"/>
      <c r="C283" s="391"/>
      <c r="D283" s="407"/>
      <c r="E283" s="408"/>
      <c r="F283" s="398"/>
    </row>
    <row r="284" spans="1:6" s="169" customFormat="1">
      <c r="A284" s="165">
        <f t="shared" si="5"/>
        <v>282</v>
      </c>
      <c r="B284" s="393"/>
      <c r="C284" s="391"/>
      <c r="D284" s="407"/>
      <c r="E284" s="407"/>
      <c r="F284" s="398"/>
    </row>
    <row r="285" spans="1:6" s="169" customFormat="1">
      <c r="A285" s="165">
        <f t="shared" si="5"/>
        <v>283</v>
      </c>
      <c r="B285" s="395"/>
      <c r="C285" s="401"/>
      <c r="D285" s="408"/>
      <c r="E285" s="407"/>
      <c r="F285" s="398"/>
    </row>
    <row r="286" spans="1:6" s="169" customFormat="1">
      <c r="A286" s="165">
        <f t="shared" si="5"/>
        <v>284</v>
      </c>
      <c r="B286" s="393"/>
      <c r="C286" s="391"/>
      <c r="D286" s="407"/>
      <c r="E286" s="408"/>
      <c r="F286" s="398"/>
    </row>
    <row r="287" spans="1:6" s="169" customFormat="1">
      <c r="A287" s="165">
        <f t="shared" si="5"/>
        <v>285</v>
      </c>
      <c r="B287" s="393"/>
      <c r="C287" s="391"/>
      <c r="D287" s="407"/>
      <c r="E287" s="408"/>
      <c r="F287" s="398"/>
    </row>
    <row r="288" spans="1:6" s="169" customFormat="1">
      <c r="A288" s="165">
        <f t="shared" si="5"/>
        <v>286</v>
      </c>
      <c r="B288" s="393"/>
      <c r="C288" s="391"/>
      <c r="D288" s="407"/>
      <c r="E288" s="407"/>
      <c r="F288" s="397"/>
    </row>
    <row r="289" spans="1:6" s="169" customFormat="1">
      <c r="A289" s="165">
        <f t="shared" si="5"/>
        <v>287</v>
      </c>
      <c r="B289" s="393"/>
      <c r="C289" s="391"/>
      <c r="D289" s="407"/>
      <c r="E289" s="407"/>
      <c r="F289" s="397"/>
    </row>
    <row r="290" spans="1:6" s="169" customFormat="1">
      <c r="A290" s="165">
        <f t="shared" si="5"/>
        <v>288</v>
      </c>
      <c r="B290" s="393"/>
      <c r="C290" s="391"/>
      <c r="D290" s="54"/>
      <c r="E290" s="407"/>
      <c r="F290" s="397"/>
    </row>
    <row r="291" spans="1:6" s="169" customFormat="1">
      <c r="A291" s="165">
        <f t="shared" si="5"/>
        <v>289</v>
      </c>
      <c r="B291" s="54"/>
      <c r="C291" s="390"/>
      <c r="D291" s="407"/>
      <c r="E291" s="407"/>
      <c r="F291" s="397"/>
    </row>
    <row r="292" spans="1:6" s="169" customFormat="1">
      <c r="A292" s="165">
        <f t="shared" si="5"/>
        <v>290</v>
      </c>
      <c r="B292" s="393"/>
      <c r="C292" s="391"/>
      <c r="D292" s="407"/>
      <c r="E292" s="407"/>
      <c r="F292" s="398"/>
    </row>
    <row r="293" spans="1:6" s="169" customFormat="1">
      <c r="A293" s="165">
        <f t="shared" si="5"/>
        <v>291</v>
      </c>
      <c r="B293" s="393"/>
      <c r="C293" s="391"/>
      <c r="D293" s="407"/>
      <c r="E293" s="407"/>
      <c r="F293" s="397"/>
    </row>
    <row r="294" spans="1:6" s="169" customFormat="1">
      <c r="A294" s="165">
        <f t="shared" si="5"/>
        <v>292</v>
      </c>
      <c r="B294" s="393"/>
      <c r="C294" s="391"/>
      <c r="D294" s="407"/>
      <c r="E294" s="407"/>
      <c r="F294" s="397"/>
    </row>
    <row r="295" spans="1:6" s="169" customFormat="1">
      <c r="A295" s="165">
        <f t="shared" si="5"/>
        <v>293</v>
      </c>
      <c r="B295" s="393"/>
      <c r="C295" s="391"/>
      <c r="D295" s="407"/>
      <c r="E295" s="407"/>
      <c r="F295" s="397"/>
    </row>
    <row r="296" spans="1:6" s="169" customFormat="1">
      <c r="A296" s="165">
        <f t="shared" si="5"/>
        <v>294</v>
      </c>
      <c r="B296" s="393"/>
      <c r="C296" s="391"/>
      <c r="D296" s="407"/>
      <c r="E296" s="407"/>
      <c r="F296" s="397"/>
    </row>
    <row r="297" spans="1:6" s="169" customFormat="1">
      <c r="A297" s="165">
        <f t="shared" si="5"/>
        <v>295</v>
      </c>
      <c r="B297" s="393"/>
      <c r="C297" s="391"/>
      <c r="D297" s="407"/>
      <c r="E297" s="407"/>
      <c r="F297" s="397"/>
    </row>
    <row r="298" spans="1:6" s="169" customFormat="1">
      <c r="A298" s="165">
        <f t="shared" si="5"/>
        <v>296</v>
      </c>
      <c r="B298" s="393"/>
      <c r="C298" s="391"/>
      <c r="D298" s="407"/>
      <c r="E298" s="407"/>
      <c r="F298" s="397"/>
    </row>
    <row r="299" spans="1:6" s="169" customFormat="1">
      <c r="A299" s="165">
        <f t="shared" si="5"/>
        <v>297</v>
      </c>
      <c r="B299" s="393"/>
      <c r="C299" s="391"/>
      <c r="D299" s="407"/>
      <c r="E299" s="407"/>
      <c r="F299" s="397"/>
    </row>
    <row r="300" spans="1:6" s="169" customFormat="1">
      <c r="A300" s="165">
        <f t="shared" si="5"/>
        <v>298</v>
      </c>
      <c r="B300" s="393"/>
      <c r="C300" s="391"/>
      <c r="D300" s="407"/>
      <c r="E300" s="407"/>
      <c r="F300" s="397"/>
    </row>
    <row r="301" spans="1:6" s="169" customFormat="1">
      <c r="A301" s="165">
        <f t="shared" si="5"/>
        <v>299</v>
      </c>
      <c r="B301" s="393"/>
      <c r="C301" s="391"/>
      <c r="D301" s="407"/>
      <c r="E301" s="407"/>
      <c r="F301" s="397"/>
    </row>
    <row r="302" spans="1:6" s="169" customFormat="1">
      <c r="A302" s="165">
        <f t="shared" si="5"/>
        <v>300</v>
      </c>
      <c r="B302" s="393"/>
      <c r="C302" s="391"/>
      <c r="D302" s="53"/>
      <c r="E302" s="53"/>
      <c r="F302" s="397"/>
    </row>
  </sheetData>
  <printOptions horizontalCentered="1" verticalCentered="1"/>
  <pageMargins left="0.23622047244094491" right="0" top="0.35433070866141736" bottom="0.35433070866141736" header="0.31496062992125984" footer="0.31496062992125984"/>
  <pageSetup paperSize="9" scale="75" orientation="portrait" horizontalDpi="4294967293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tabColor theme="4"/>
    <pageSetUpPr fitToPage="1"/>
  </sheetPr>
  <dimension ref="A1:AD345"/>
  <sheetViews>
    <sheetView zoomScale="85" zoomScaleNormal="85" workbookViewId="0">
      <pane ySplit="4" topLeftCell="A5" activePane="bottomLeft" state="frozen"/>
      <selection pane="bottomLeft" activeCell="T24" sqref="T24"/>
    </sheetView>
  </sheetViews>
  <sheetFormatPr defaultRowHeight="15.75"/>
  <cols>
    <col min="1" max="1" width="5.7109375" style="317" customWidth="1"/>
    <col min="2" max="2" width="16.7109375" style="318" customWidth="1"/>
    <col min="3" max="3" width="5.7109375" style="318" customWidth="1"/>
    <col min="4" max="4" width="38" style="253" bestFit="1" customWidth="1"/>
    <col min="5" max="5" width="5.140625" style="342" bestFit="1" customWidth="1"/>
    <col min="6" max="16" width="5.42578125" style="342" customWidth="1"/>
    <col min="17" max="18" width="9.140625" style="318"/>
    <col min="19" max="30" width="9.140625" style="347"/>
    <col min="31" max="16384" width="9.140625" style="318"/>
  </cols>
  <sheetData>
    <row r="1" spans="1:16" ht="16.5" thickBot="1"/>
    <row r="2" spans="1:16" s="349" customFormat="1" ht="24.95" customHeight="1" thickTop="1" thickBot="1">
      <c r="A2" s="319"/>
      <c r="B2" s="320" t="str">
        <f>Bedrijf!B1</f>
        <v> V.O.F. De Pater</v>
      </c>
      <c r="C2" s="321"/>
      <c r="D2" s="348"/>
      <c r="E2" s="321"/>
      <c r="F2" s="321"/>
      <c r="G2" s="321"/>
      <c r="H2" s="321"/>
      <c r="I2" s="314"/>
      <c r="J2" s="315"/>
      <c r="K2" s="315"/>
      <c r="L2" s="316" t="s">
        <v>41</v>
      </c>
      <c r="M2" s="409">
        <f>'% stieren -dekking'!CR1</f>
        <v>0.81060606060606066</v>
      </c>
      <c r="N2" s="409"/>
      <c r="O2" s="410"/>
    </row>
    <row r="3" spans="1:16" ht="16.5" thickTop="1"/>
    <row r="4" spans="1:16">
      <c r="A4" s="197" t="s">
        <v>15</v>
      </c>
      <c r="B4" s="93" t="s">
        <v>4</v>
      </c>
      <c r="C4" s="94" t="s">
        <v>3</v>
      </c>
      <c r="D4" s="55"/>
      <c r="E4" s="97">
        <v>100</v>
      </c>
      <c r="F4" s="98">
        <v>0.95</v>
      </c>
      <c r="G4" s="98">
        <v>0.92</v>
      </c>
      <c r="H4" s="98">
        <v>0.87</v>
      </c>
      <c r="I4" s="98">
        <v>0.82</v>
      </c>
      <c r="J4" s="98">
        <v>0.79</v>
      </c>
      <c r="K4" s="98">
        <v>0.78</v>
      </c>
      <c r="L4" s="98">
        <v>0.76</v>
      </c>
      <c r="M4" s="98">
        <v>0.74</v>
      </c>
      <c r="N4" s="98">
        <v>0.72</v>
      </c>
      <c r="O4" s="98">
        <v>0.63</v>
      </c>
      <c r="P4" s="98">
        <v>0.62</v>
      </c>
    </row>
    <row r="5" spans="1:16">
      <c r="A5" s="322">
        <f>'Panorama stieren'!C10</f>
        <v>0</v>
      </c>
      <c r="B5" s="323">
        <f>'Panorama stieren'!D10</f>
        <v>0</v>
      </c>
      <c r="C5" s="324">
        <v>123</v>
      </c>
      <c r="D5" s="81"/>
      <c r="E5" s="99">
        <v>123</v>
      </c>
      <c r="F5" s="100">
        <v>132</v>
      </c>
      <c r="G5" s="100">
        <v>213</v>
      </c>
      <c r="H5" s="101">
        <v>126</v>
      </c>
      <c r="I5" s="101">
        <v>231</v>
      </c>
      <c r="J5" s="102">
        <v>216</v>
      </c>
      <c r="K5" s="102">
        <v>312</v>
      </c>
      <c r="L5" s="103">
        <v>162</v>
      </c>
      <c r="M5" s="104">
        <v>321</v>
      </c>
      <c r="N5" s="104">
        <v>135</v>
      </c>
      <c r="O5" s="105">
        <v>261</v>
      </c>
      <c r="P5" s="105">
        <v>153</v>
      </c>
    </row>
    <row r="6" spans="1:16">
      <c r="A6" s="325">
        <f>'Panorama stieren'!C11</f>
        <v>0</v>
      </c>
      <c r="B6" s="326">
        <f>'Panorama stieren'!D11</f>
        <v>0</v>
      </c>
      <c r="C6" s="327">
        <v>132</v>
      </c>
      <c r="D6" s="82"/>
      <c r="E6" s="106">
        <v>132</v>
      </c>
      <c r="F6" s="107">
        <v>123</v>
      </c>
      <c r="G6" s="107">
        <v>312</v>
      </c>
      <c r="H6" s="108">
        <v>135</v>
      </c>
      <c r="I6" s="108">
        <v>321</v>
      </c>
      <c r="J6" s="109">
        <v>315</v>
      </c>
      <c r="K6" s="109">
        <v>213</v>
      </c>
      <c r="L6" s="110">
        <v>153</v>
      </c>
      <c r="M6" s="111">
        <v>231</v>
      </c>
      <c r="N6" s="111">
        <v>126</v>
      </c>
      <c r="O6" s="112">
        <v>351</v>
      </c>
      <c r="P6" s="112">
        <v>162</v>
      </c>
    </row>
    <row r="7" spans="1:16">
      <c r="A7" s="325">
        <f>'Panorama stieren'!C12</f>
        <v>0</v>
      </c>
      <c r="B7" s="326">
        <f>'Panorama stieren'!D12</f>
        <v>0</v>
      </c>
      <c r="C7" s="327">
        <v>213</v>
      </c>
      <c r="D7" s="82"/>
      <c r="E7" s="106">
        <v>213</v>
      </c>
      <c r="F7" s="107">
        <v>231</v>
      </c>
      <c r="G7" s="107">
        <v>123</v>
      </c>
      <c r="H7" s="108">
        <v>216</v>
      </c>
      <c r="I7" s="108">
        <v>132</v>
      </c>
      <c r="J7" s="109">
        <v>126</v>
      </c>
      <c r="K7" s="109">
        <v>321</v>
      </c>
      <c r="L7" s="110">
        <v>261</v>
      </c>
      <c r="M7" s="111">
        <v>312</v>
      </c>
      <c r="N7" s="111">
        <v>234</v>
      </c>
      <c r="O7" s="112">
        <v>162</v>
      </c>
      <c r="P7" s="112">
        <v>243</v>
      </c>
    </row>
    <row r="8" spans="1:16">
      <c r="A8" s="325">
        <f>'Panorama stieren'!C13</f>
        <v>0</v>
      </c>
      <c r="B8" s="326">
        <f>'Panorama stieren'!D13</f>
        <v>0</v>
      </c>
      <c r="C8" s="327">
        <v>231</v>
      </c>
      <c r="D8" s="82"/>
      <c r="E8" s="106">
        <v>231</v>
      </c>
      <c r="F8" s="107">
        <v>213</v>
      </c>
      <c r="G8" s="107">
        <v>321</v>
      </c>
      <c r="H8" s="108">
        <v>234</v>
      </c>
      <c r="I8" s="108">
        <v>312</v>
      </c>
      <c r="J8" s="109">
        <v>324</v>
      </c>
      <c r="K8" s="109">
        <v>123</v>
      </c>
      <c r="L8" s="110">
        <v>243</v>
      </c>
      <c r="M8" s="111">
        <v>132</v>
      </c>
      <c r="N8" s="111">
        <v>216</v>
      </c>
      <c r="O8" s="112">
        <v>342</v>
      </c>
      <c r="P8" s="112">
        <v>261</v>
      </c>
    </row>
    <row r="9" spans="1:16">
      <c r="A9" s="325">
        <f>'Panorama stieren'!C14</f>
        <v>0</v>
      </c>
      <c r="B9" s="326">
        <f>'Panorama stieren'!D14</f>
        <v>0</v>
      </c>
      <c r="C9" s="327">
        <v>312</v>
      </c>
      <c r="D9" s="83"/>
      <c r="E9" s="99">
        <v>312</v>
      </c>
      <c r="F9" s="100">
        <v>321</v>
      </c>
      <c r="G9" s="100">
        <v>132</v>
      </c>
      <c r="H9" s="101">
        <v>315</v>
      </c>
      <c r="I9" s="101">
        <v>123</v>
      </c>
      <c r="J9" s="102">
        <v>135</v>
      </c>
      <c r="K9" s="102">
        <v>231</v>
      </c>
      <c r="L9" s="103">
        <v>351</v>
      </c>
      <c r="M9" s="104">
        <v>213</v>
      </c>
      <c r="N9" s="104">
        <v>324</v>
      </c>
      <c r="O9" s="105">
        <v>153</v>
      </c>
      <c r="P9" s="105">
        <v>342</v>
      </c>
    </row>
    <row r="10" spans="1:16" ht="16.5" thickBot="1">
      <c r="A10" s="328">
        <f>'Panorama stieren'!C15</f>
        <v>0</v>
      </c>
      <c r="B10" s="329">
        <f>'Panorama stieren'!D15</f>
        <v>0</v>
      </c>
      <c r="C10" s="330">
        <v>321</v>
      </c>
      <c r="D10" s="84"/>
      <c r="E10" s="113">
        <v>321</v>
      </c>
      <c r="F10" s="114">
        <v>312</v>
      </c>
      <c r="G10" s="114">
        <v>231</v>
      </c>
      <c r="H10" s="115">
        <v>324</v>
      </c>
      <c r="I10" s="115">
        <v>213</v>
      </c>
      <c r="J10" s="116">
        <v>234</v>
      </c>
      <c r="K10" s="116">
        <v>132</v>
      </c>
      <c r="L10" s="117">
        <v>342</v>
      </c>
      <c r="M10" s="118">
        <v>123</v>
      </c>
      <c r="N10" s="118">
        <v>315</v>
      </c>
      <c r="O10" s="119">
        <v>243</v>
      </c>
      <c r="P10" s="119">
        <v>351</v>
      </c>
    </row>
    <row r="11" spans="1:16">
      <c r="A11" s="331">
        <f>'Panorama stieren'!C16</f>
        <v>0</v>
      </c>
      <c r="B11" s="332">
        <f>'Panorama stieren'!D16</f>
        <v>0</v>
      </c>
      <c r="C11" s="333">
        <v>126</v>
      </c>
      <c r="D11" s="85"/>
      <c r="E11" s="99">
        <v>126</v>
      </c>
      <c r="F11" s="100">
        <v>162</v>
      </c>
      <c r="G11" s="100">
        <v>216</v>
      </c>
      <c r="H11" s="101">
        <v>123</v>
      </c>
      <c r="I11" s="101">
        <v>261</v>
      </c>
      <c r="J11" s="102">
        <v>213</v>
      </c>
      <c r="K11" s="102">
        <v>612</v>
      </c>
      <c r="L11" s="103">
        <v>132</v>
      </c>
      <c r="M11" s="104">
        <v>621</v>
      </c>
      <c r="N11" s="104">
        <v>165</v>
      </c>
      <c r="O11" s="105">
        <v>231</v>
      </c>
      <c r="P11" s="105">
        <v>156</v>
      </c>
    </row>
    <row r="12" spans="1:16">
      <c r="A12" s="325">
        <f>'Panorama stieren'!C17</f>
        <v>0</v>
      </c>
      <c r="B12" s="326">
        <f>'Panorama stieren'!D17</f>
        <v>0</v>
      </c>
      <c r="C12" s="334">
        <v>162</v>
      </c>
      <c r="D12" s="86"/>
      <c r="E12" s="106">
        <v>162</v>
      </c>
      <c r="F12" s="107">
        <v>126</v>
      </c>
      <c r="G12" s="107">
        <v>612</v>
      </c>
      <c r="H12" s="108">
        <v>165</v>
      </c>
      <c r="I12" s="108">
        <v>621</v>
      </c>
      <c r="J12" s="109">
        <v>615</v>
      </c>
      <c r="K12" s="109">
        <v>216</v>
      </c>
      <c r="L12" s="110">
        <v>156</v>
      </c>
      <c r="M12" s="111">
        <v>261</v>
      </c>
      <c r="N12" s="111">
        <v>123</v>
      </c>
      <c r="O12" s="112">
        <v>651</v>
      </c>
      <c r="P12" s="112">
        <v>132</v>
      </c>
    </row>
    <row r="13" spans="1:16">
      <c r="A13" s="325">
        <f>'Panorama stieren'!C18</f>
        <v>0</v>
      </c>
      <c r="B13" s="326">
        <f>'Panorama stieren'!D18</f>
        <v>0</v>
      </c>
      <c r="C13" s="334">
        <v>216</v>
      </c>
      <c r="D13" s="86"/>
      <c r="E13" s="106">
        <v>216</v>
      </c>
      <c r="F13" s="107">
        <v>261</v>
      </c>
      <c r="G13" s="107">
        <v>126</v>
      </c>
      <c r="H13" s="108">
        <v>213</v>
      </c>
      <c r="I13" s="108">
        <v>162</v>
      </c>
      <c r="J13" s="109">
        <v>123</v>
      </c>
      <c r="K13" s="109">
        <v>621</v>
      </c>
      <c r="L13" s="110">
        <v>231</v>
      </c>
      <c r="M13" s="111">
        <v>612</v>
      </c>
      <c r="N13" s="111">
        <v>264</v>
      </c>
      <c r="O13" s="112">
        <v>132</v>
      </c>
      <c r="P13" s="112">
        <v>246</v>
      </c>
    </row>
    <row r="14" spans="1:16">
      <c r="A14" s="325">
        <f>'Panorama stieren'!C19</f>
        <v>0</v>
      </c>
      <c r="B14" s="326">
        <f>'Panorama stieren'!D19</f>
        <v>0</v>
      </c>
      <c r="C14" s="334">
        <v>261</v>
      </c>
      <c r="D14" s="86"/>
      <c r="E14" s="106">
        <v>261</v>
      </c>
      <c r="F14" s="107">
        <v>216</v>
      </c>
      <c r="G14" s="107">
        <v>621</v>
      </c>
      <c r="H14" s="108">
        <v>264</v>
      </c>
      <c r="I14" s="108">
        <v>612</v>
      </c>
      <c r="J14" s="109">
        <v>624</v>
      </c>
      <c r="K14" s="109">
        <v>126</v>
      </c>
      <c r="L14" s="110">
        <v>246</v>
      </c>
      <c r="M14" s="111">
        <v>162</v>
      </c>
      <c r="N14" s="111">
        <v>213</v>
      </c>
      <c r="O14" s="112">
        <v>642</v>
      </c>
      <c r="P14" s="112">
        <v>231</v>
      </c>
    </row>
    <row r="15" spans="1:16">
      <c r="A15" s="325">
        <f>'Panorama stieren'!C20</f>
        <v>0</v>
      </c>
      <c r="B15" s="326">
        <f>'Panorama stieren'!D20</f>
        <v>0</v>
      </c>
      <c r="C15" s="334">
        <v>612</v>
      </c>
      <c r="D15" s="86"/>
      <c r="E15" s="120">
        <v>612</v>
      </c>
      <c r="F15" s="121">
        <v>621</v>
      </c>
      <c r="G15" s="121">
        <v>162</v>
      </c>
      <c r="H15" s="122">
        <v>615</v>
      </c>
      <c r="I15" s="122">
        <v>126</v>
      </c>
      <c r="J15" s="123">
        <v>165</v>
      </c>
      <c r="K15" s="123">
        <v>261</v>
      </c>
      <c r="L15" s="124">
        <v>651</v>
      </c>
      <c r="M15" s="111">
        <v>216</v>
      </c>
      <c r="N15" s="125">
        <v>624</v>
      </c>
      <c r="O15" s="112">
        <v>156</v>
      </c>
      <c r="P15" s="112">
        <v>642</v>
      </c>
    </row>
    <row r="16" spans="1:16" ht="16.5" thickBot="1">
      <c r="A16" s="328">
        <f>'Panorama stieren'!C21</f>
        <v>0</v>
      </c>
      <c r="B16" s="329">
        <f>'Panorama stieren'!D21</f>
        <v>0</v>
      </c>
      <c r="C16" s="335">
        <v>621</v>
      </c>
      <c r="D16" s="87"/>
      <c r="E16" s="126">
        <v>621</v>
      </c>
      <c r="F16" s="127">
        <v>612</v>
      </c>
      <c r="G16" s="127">
        <v>261</v>
      </c>
      <c r="H16" s="128">
        <v>624</v>
      </c>
      <c r="I16" s="128">
        <v>216</v>
      </c>
      <c r="J16" s="129">
        <v>264</v>
      </c>
      <c r="K16" s="129">
        <v>162</v>
      </c>
      <c r="L16" s="130">
        <v>642</v>
      </c>
      <c r="M16" s="118">
        <v>126</v>
      </c>
      <c r="N16" s="131">
        <v>615</v>
      </c>
      <c r="O16" s="119">
        <v>246</v>
      </c>
      <c r="P16" s="132">
        <v>651</v>
      </c>
    </row>
    <row r="17" spans="1:21">
      <c r="A17" s="331">
        <f>'Panorama stieren'!C22</f>
        <v>0</v>
      </c>
      <c r="B17" s="332">
        <f>'Panorama stieren'!D22</f>
        <v>0</v>
      </c>
      <c r="C17" s="333">
        <v>135</v>
      </c>
      <c r="D17" s="83"/>
      <c r="E17" s="133">
        <v>135</v>
      </c>
      <c r="F17" s="134">
        <v>153</v>
      </c>
      <c r="G17" s="134">
        <v>315</v>
      </c>
      <c r="H17" s="135">
        <v>132</v>
      </c>
      <c r="I17" s="135">
        <v>351</v>
      </c>
      <c r="J17" s="136">
        <v>312</v>
      </c>
      <c r="K17" s="136">
        <v>513</v>
      </c>
      <c r="L17" s="137">
        <v>123</v>
      </c>
      <c r="M17" s="104">
        <v>531</v>
      </c>
      <c r="N17" s="138">
        <v>156</v>
      </c>
      <c r="O17" s="105">
        <v>321</v>
      </c>
      <c r="P17" s="105">
        <v>165</v>
      </c>
    </row>
    <row r="18" spans="1:21">
      <c r="A18" s="325">
        <f>'Panorama stieren'!C23</f>
        <v>3</v>
      </c>
      <c r="B18" s="326">
        <f>'Panorama stieren'!D23</f>
        <v>3</v>
      </c>
      <c r="C18" s="334">
        <v>153</v>
      </c>
      <c r="D18" s="82"/>
      <c r="E18" s="120">
        <v>153</v>
      </c>
      <c r="F18" s="121">
        <v>135</v>
      </c>
      <c r="G18" s="121">
        <v>513</v>
      </c>
      <c r="H18" s="122">
        <v>156</v>
      </c>
      <c r="I18" s="122">
        <v>531</v>
      </c>
      <c r="J18" s="123">
        <v>516</v>
      </c>
      <c r="K18" s="123">
        <v>315</v>
      </c>
      <c r="L18" s="124">
        <v>165</v>
      </c>
      <c r="M18" s="111">
        <v>351</v>
      </c>
      <c r="N18" s="125">
        <v>132</v>
      </c>
      <c r="O18" s="112">
        <v>561</v>
      </c>
      <c r="P18" s="112">
        <v>123</v>
      </c>
    </row>
    <row r="19" spans="1:21">
      <c r="A19" s="325">
        <f>'Panorama stieren'!C24</f>
        <v>1</v>
      </c>
      <c r="B19" s="326">
        <f>'Panorama stieren'!D24</f>
        <v>1</v>
      </c>
      <c r="C19" s="334">
        <v>315</v>
      </c>
      <c r="D19" s="82"/>
      <c r="E19" s="120">
        <v>315</v>
      </c>
      <c r="F19" s="121">
        <v>351</v>
      </c>
      <c r="G19" s="121">
        <v>135</v>
      </c>
      <c r="H19" s="122">
        <v>312</v>
      </c>
      <c r="I19" s="122">
        <v>153</v>
      </c>
      <c r="J19" s="123">
        <v>132</v>
      </c>
      <c r="K19" s="123">
        <v>531</v>
      </c>
      <c r="L19" s="124">
        <v>321</v>
      </c>
      <c r="M19" s="111">
        <v>513</v>
      </c>
      <c r="N19" s="125">
        <v>354</v>
      </c>
      <c r="O19" s="112">
        <v>123</v>
      </c>
      <c r="P19" s="112">
        <v>345</v>
      </c>
    </row>
    <row r="20" spans="1:21">
      <c r="A20" s="325">
        <f>'Panorama stieren'!C25</f>
        <v>0</v>
      </c>
      <c r="B20" s="326">
        <f>'Panorama stieren'!D25</f>
        <v>0</v>
      </c>
      <c r="C20" s="334">
        <v>351</v>
      </c>
      <c r="D20" s="82"/>
      <c r="E20" s="120">
        <v>351</v>
      </c>
      <c r="F20" s="121">
        <v>315</v>
      </c>
      <c r="G20" s="121">
        <v>531</v>
      </c>
      <c r="H20" s="122">
        <v>354</v>
      </c>
      <c r="I20" s="122">
        <v>513</v>
      </c>
      <c r="J20" s="123">
        <v>534</v>
      </c>
      <c r="K20" s="123">
        <v>135</v>
      </c>
      <c r="L20" s="124">
        <v>345</v>
      </c>
      <c r="M20" s="111">
        <v>153</v>
      </c>
      <c r="N20" s="125">
        <v>312</v>
      </c>
      <c r="O20" s="112">
        <v>543</v>
      </c>
      <c r="P20" s="112">
        <v>321</v>
      </c>
    </row>
    <row r="21" spans="1:21">
      <c r="A21" s="325">
        <f>'Panorama stieren'!C26</f>
        <v>0</v>
      </c>
      <c r="B21" s="326">
        <f>'Panorama stieren'!D26</f>
        <v>0</v>
      </c>
      <c r="C21" s="334">
        <v>513</v>
      </c>
      <c r="D21" s="86" t="s">
        <v>160</v>
      </c>
      <c r="E21" s="120">
        <v>513</v>
      </c>
      <c r="F21" s="121">
        <v>531</v>
      </c>
      <c r="G21" s="121">
        <v>153</v>
      </c>
      <c r="H21" s="122">
        <v>516</v>
      </c>
      <c r="I21" s="122">
        <v>135</v>
      </c>
      <c r="J21" s="123">
        <v>156</v>
      </c>
      <c r="K21" s="123">
        <v>351</v>
      </c>
      <c r="L21" s="124">
        <v>561</v>
      </c>
      <c r="M21" s="111">
        <v>315</v>
      </c>
      <c r="N21" s="125">
        <v>534</v>
      </c>
      <c r="O21" s="112">
        <v>165</v>
      </c>
      <c r="P21" s="112">
        <v>543</v>
      </c>
    </row>
    <row r="22" spans="1:21" ht="16.5" thickBot="1">
      <c r="A22" s="328">
        <f>'Panorama stieren'!C27</f>
        <v>1</v>
      </c>
      <c r="B22" s="329">
        <f>'Panorama stieren'!D27</f>
        <v>1</v>
      </c>
      <c r="C22" s="335">
        <v>531</v>
      </c>
      <c r="D22" s="87"/>
      <c r="E22" s="126">
        <v>531</v>
      </c>
      <c r="F22" s="127">
        <v>513</v>
      </c>
      <c r="G22" s="127">
        <v>351</v>
      </c>
      <c r="H22" s="128">
        <v>534</v>
      </c>
      <c r="I22" s="128">
        <v>315</v>
      </c>
      <c r="J22" s="129">
        <v>354</v>
      </c>
      <c r="K22" s="129">
        <v>153</v>
      </c>
      <c r="L22" s="130">
        <v>543</v>
      </c>
      <c r="M22" s="118">
        <v>135</v>
      </c>
      <c r="N22" s="131">
        <v>516</v>
      </c>
      <c r="O22" s="119">
        <v>345</v>
      </c>
      <c r="P22" s="132">
        <v>561</v>
      </c>
    </row>
    <row r="23" spans="1:21">
      <c r="A23" s="331">
        <f>'Panorama stieren'!C28</f>
        <v>2</v>
      </c>
      <c r="B23" s="332">
        <f>'Panorama stieren'!D28</f>
        <v>2</v>
      </c>
      <c r="C23" s="333">
        <v>156</v>
      </c>
      <c r="D23" s="85"/>
      <c r="E23" s="133">
        <v>156</v>
      </c>
      <c r="F23" s="134">
        <v>165</v>
      </c>
      <c r="G23" s="134">
        <v>516</v>
      </c>
      <c r="H23" s="135">
        <v>153</v>
      </c>
      <c r="I23" s="135">
        <v>561</v>
      </c>
      <c r="J23" s="136">
        <v>513</v>
      </c>
      <c r="K23" s="136">
        <v>615</v>
      </c>
      <c r="L23" s="137">
        <v>135</v>
      </c>
      <c r="M23" s="104">
        <v>651</v>
      </c>
      <c r="N23" s="138">
        <v>162</v>
      </c>
      <c r="O23" s="105">
        <v>531</v>
      </c>
      <c r="P23" s="139">
        <v>126</v>
      </c>
    </row>
    <row r="24" spans="1:21">
      <c r="A24" s="325">
        <f>'Panorama stieren'!C29</f>
        <v>4</v>
      </c>
      <c r="B24" s="326">
        <f>'Panorama stieren'!D29</f>
        <v>4</v>
      </c>
      <c r="C24" s="334">
        <v>165</v>
      </c>
      <c r="D24" s="86"/>
      <c r="E24" s="120">
        <v>165</v>
      </c>
      <c r="F24" s="121">
        <v>156</v>
      </c>
      <c r="G24" s="121">
        <v>615</v>
      </c>
      <c r="H24" s="122">
        <v>162</v>
      </c>
      <c r="I24" s="122">
        <v>651</v>
      </c>
      <c r="J24" s="123">
        <v>612</v>
      </c>
      <c r="K24" s="123">
        <v>516</v>
      </c>
      <c r="L24" s="124">
        <v>126</v>
      </c>
      <c r="M24" s="111">
        <v>561</v>
      </c>
      <c r="N24" s="125">
        <v>153</v>
      </c>
      <c r="O24" s="112">
        <v>621</v>
      </c>
      <c r="P24" s="112">
        <v>135</v>
      </c>
    </row>
    <row r="25" spans="1:21">
      <c r="A25" s="325">
        <f>'Panorama stieren'!C30</f>
        <v>3</v>
      </c>
      <c r="B25" s="326">
        <f>'Panorama stieren'!D30</f>
        <v>3</v>
      </c>
      <c r="C25" s="334">
        <v>516</v>
      </c>
      <c r="D25" s="86"/>
      <c r="E25" s="120">
        <v>516</v>
      </c>
      <c r="F25" s="121">
        <v>561</v>
      </c>
      <c r="G25" s="121">
        <v>156</v>
      </c>
      <c r="H25" s="122">
        <v>513</v>
      </c>
      <c r="I25" s="122">
        <v>165</v>
      </c>
      <c r="J25" s="123">
        <v>153</v>
      </c>
      <c r="K25" s="123">
        <v>651</v>
      </c>
      <c r="L25" s="124">
        <v>531</v>
      </c>
      <c r="M25" s="111">
        <v>615</v>
      </c>
      <c r="N25" s="125">
        <v>564</v>
      </c>
      <c r="O25" s="112">
        <v>135</v>
      </c>
      <c r="P25" s="112">
        <v>546</v>
      </c>
    </row>
    <row r="26" spans="1:21">
      <c r="A26" s="325">
        <f>'Panorama stieren'!C31</f>
        <v>11</v>
      </c>
      <c r="B26" s="326">
        <f>'Panorama stieren'!D31</f>
        <v>11</v>
      </c>
      <c r="C26" s="334">
        <v>561</v>
      </c>
      <c r="D26" s="86"/>
      <c r="E26" s="120">
        <v>561</v>
      </c>
      <c r="F26" s="121">
        <v>516</v>
      </c>
      <c r="G26" s="121">
        <v>651</v>
      </c>
      <c r="H26" s="122">
        <v>564</v>
      </c>
      <c r="I26" s="122">
        <v>615</v>
      </c>
      <c r="J26" s="123">
        <v>654</v>
      </c>
      <c r="K26" s="123">
        <v>156</v>
      </c>
      <c r="L26" s="124">
        <v>546</v>
      </c>
      <c r="M26" s="111">
        <v>165</v>
      </c>
      <c r="N26" s="125">
        <v>513</v>
      </c>
      <c r="O26" s="112">
        <v>645</v>
      </c>
      <c r="P26" s="112">
        <v>531</v>
      </c>
    </row>
    <row r="27" spans="1:21">
      <c r="A27" s="325">
        <f>'Panorama stieren'!C32</f>
        <v>4</v>
      </c>
      <c r="B27" s="326">
        <f>'Panorama stieren'!D32</f>
        <v>4</v>
      </c>
      <c r="C27" s="334">
        <v>615</v>
      </c>
      <c r="D27" s="86"/>
      <c r="E27" s="120">
        <v>615</v>
      </c>
      <c r="F27" s="121">
        <v>651</v>
      </c>
      <c r="G27" s="121">
        <v>165</v>
      </c>
      <c r="H27" s="122">
        <v>612</v>
      </c>
      <c r="I27" s="122">
        <v>156</v>
      </c>
      <c r="J27" s="123">
        <v>162</v>
      </c>
      <c r="K27" s="123">
        <v>561</v>
      </c>
      <c r="L27" s="124">
        <v>621</v>
      </c>
      <c r="M27" s="111">
        <v>516</v>
      </c>
      <c r="N27" s="125">
        <v>654</v>
      </c>
      <c r="O27" s="112">
        <v>126</v>
      </c>
      <c r="P27" s="112">
        <v>645</v>
      </c>
    </row>
    <row r="28" spans="1:21" ht="16.5" thickBot="1">
      <c r="A28" s="328">
        <f>'Panorama stieren'!C33</f>
        <v>6</v>
      </c>
      <c r="B28" s="329">
        <f>'Panorama stieren'!D33</f>
        <v>6</v>
      </c>
      <c r="C28" s="335">
        <v>651</v>
      </c>
      <c r="D28" s="88" t="s">
        <v>162</v>
      </c>
      <c r="E28" s="140">
        <v>651</v>
      </c>
      <c r="F28" s="141">
        <v>615</v>
      </c>
      <c r="G28" s="141">
        <v>561</v>
      </c>
      <c r="H28" s="142">
        <v>654</v>
      </c>
      <c r="I28" s="142">
        <v>516</v>
      </c>
      <c r="J28" s="143">
        <v>564</v>
      </c>
      <c r="K28" s="143">
        <v>165</v>
      </c>
      <c r="L28" s="144">
        <v>645</v>
      </c>
      <c r="M28" s="145">
        <v>156</v>
      </c>
      <c r="N28" s="146">
        <v>612</v>
      </c>
      <c r="O28" s="132">
        <v>546</v>
      </c>
      <c r="P28" s="132">
        <v>621</v>
      </c>
    </row>
    <row r="29" spans="1:21">
      <c r="A29" s="331">
        <f>'Panorama stieren'!C34</f>
        <v>0</v>
      </c>
      <c r="B29" s="332">
        <f>'Panorama stieren'!D34</f>
        <v>0</v>
      </c>
      <c r="C29" s="333">
        <v>234</v>
      </c>
      <c r="D29" s="85"/>
      <c r="E29" s="133">
        <v>234</v>
      </c>
      <c r="F29" s="134">
        <v>243</v>
      </c>
      <c r="G29" s="134">
        <v>324</v>
      </c>
      <c r="H29" s="135">
        <v>231</v>
      </c>
      <c r="I29" s="135">
        <v>342</v>
      </c>
      <c r="J29" s="136">
        <v>321</v>
      </c>
      <c r="K29" s="136">
        <v>423</v>
      </c>
      <c r="L29" s="137">
        <v>213</v>
      </c>
      <c r="M29" s="104">
        <v>432</v>
      </c>
      <c r="N29" s="138">
        <v>246</v>
      </c>
      <c r="O29" s="105">
        <v>312</v>
      </c>
      <c r="P29" s="105">
        <v>264</v>
      </c>
      <c r="U29" s="347" t="s">
        <v>155</v>
      </c>
    </row>
    <row r="30" spans="1:21">
      <c r="A30" s="325">
        <f>'Panorama stieren'!C35</f>
        <v>3</v>
      </c>
      <c r="B30" s="326">
        <f>'Panorama stieren'!D35</f>
        <v>3</v>
      </c>
      <c r="C30" s="334">
        <v>243</v>
      </c>
      <c r="D30" s="86"/>
      <c r="E30" s="120">
        <v>243</v>
      </c>
      <c r="F30" s="121">
        <v>234</v>
      </c>
      <c r="G30" s="121">
        <v>423</v>
      </c>
      <c r="H30" s="122">
        <v>246</v>
      </c>
      <c r="I30" s="122">
        <v>432</v>
      </c>
      <c r="J30" s="123">
        <v>426</v>
      </c>
      <c r="K30" s="123">
        <v>324</v>
      </c>
      <c r="L30" s="124">
        <v>264</v>
      </c>
      <c r="M30" s="111">
        <v>342</v>
      </c>
      <c r="N30" s="125">
        <v>231</v>
      </c>
      <c r="O30" s="112">
        <v>462</v>
      </c>
      <c r="P30" s="112">
        <v>213</v>
      </c>
      <c r="U30" s="347" t="s">
        <v>156</v>
      </c>
    </row>
    <row r="31" spans="1:21">
      <c r="A31" s="325">
        <f>'Panorama stieren'!C36</f>
        <v>0</v>
      </c>
      <c r="B31" s="326">
        <f>'Panorama stieren'!D36</f>
        <v>0</v>
      </c>
      <c r="C31" s="334">
        <v>324</v>
      </c>
      <c r="D31" s="82"/>
      <c r="E31" s="106">
        <v>324</v>
      </c>
      <c r="F31" s="107">
        <v>342</v>
      </c>
      <c r="G31" s="107">
        <v>234</v>
      </c>
      <c r="H31" s="108">
        <v>321</v>
      </c>
      <c r="I31" s="108">
        <v>243</v>
      </c>
      <c r="J31" s="109">
        <v>231</v>
      </c>
      <c r="K31" s="109">
        <v>432</v>
      </c>
      <c r="L31" s="110">
        <v>312</v>
      </c>
      <c r="M31" s="111">
        <v>423</v>
      </c>
      <c r="N31" s="111">
        <v>345</v>
      </c>
      <c r="O31" s="112">
        <v>213</v>
      </c>
      <c r="P31" s="112">
        <v>354</v>
      </c>
      <c r="U31" s="347" t="s">
        <v>157</v>
      </c>
    </row>
    <row r="32" spans="1:21">
      <c r="A32" s="325">
        <f>'Panorama stieren'!C37</f>
        <v>2</v>
      </c>
      <c r="B32" s="326">
        <f>'Panorama stieren'!D37</f>
        <v>2</v>
      </c>
      <c r="C32" s="334">
        <v>342</v>
      </c>
      <c r="D32" s="82"/>
      <c r="E32" s="106">
        <v>342</v>
      </c>
      <c r="F32" s="107">
        <v>324</v>
      </c>
      <c r="G32" s="107">
        <v>432</v>
      </c>
      <c r="H32" s="108">
        <v>345</v>
      </c>
      <c r="I32" s="108">
        <v>423</v>
      </c>
      <c r="J32" s="109">
        <v>435</v>
      </c>
      <c r="K32" s="109">
        <v>234</v>
      </c>
      <c r="L32" s="110">
        <v>354</v>
      </c>
      <c r="M32" s="111">
        <v>243</v>
      </c>
      <c r="N32" s="111">
        <v>321</v>
      </c>
      <c r="O32" s="112">
        <v>453</v>
      </c>
      <c r="P32" s="112">
        <v>312</v>
      </c>
      <c r="U32" s="347" t="s">
        <v>158</v>
      </c>
    </row>
    <row r="33" spans="1:21">
      <c r="A33" s="325">
        <f>'Panorama stieren'!C38</f>
        <v>3</v>
      </c>
      <c r="B33" s="326">
        <f>'Panorama stieren'!D38</f>
        <v>3</v>
      </c>
      <c r="C33" s="334">
        <v>423</v>
      </c>
      <c r="D33" s="82" t="s">
        <v>161</v>
      </c>
      <c r="E33" s="106">
        <v>423</v>
      </c>
      <c r="F33" s="107">
        <v>432</v>
      </c>
      <c r="G33" s="107">
        <v>243</v>
      </c>
      <c r="H33" s="108">
        <v>426</v>
      </c>
      <c r="I33" s="108">
        <v>234</v>
      </c>
      <c r="J33" s="109">
        <v>246</v>
      </c>
      <c r="K33" s="109">
        <v>342</v>
      </c>
      <c r="L33" s="110">
        <v>462</v>
      </c>
      <c r="M33" s="111">
        <v>324</v>
      </c>
      <c r="N33" s="111">
        <v>435</v>
      </c>
      <c r="O33" s="112">
        <v>264</v>
      </c>
      <c r="P33" s="112">
        <v>453</v>
      </c>
      <c r="U33" s="347" t="s">
        <v>159</v>
      </c>
    </row>
    <row r="34" spans="1:21" ht="16.5" thickBot="1">
      <c r="A34" s="328">
        <f>'Panorama stieren'!C39</f>
        <v>2</v>
      </c>
      <c r="B34" s="329">
        <f>'Panorama stieren'!D39</f>
        <v>2</v>
      </c>
      <c r="C34" s="335">
        <v>432</v>
      </c>
      <c r="D34" s="84"/>
      <c r="E34" s="113">
        <v>432</v>
      </c>
      <c r="F34" s="114">
        <v>423</v>
      </c>
      <c r="G34" s="114">
        <v>342</v>
      </c>
      <c r="H34" s="115">
        <v>435</v>
      </c>
      <c r="I34" s="115">
        <v>324</v>
      </c>
      <c r="J34" s="116">
        <v>345</v>
      </c>
      <c r="K34" s="116">
        <v>243</v>
      </c>
      <c r="L34" s="117">
        <v>453</v>
      </c>
      <c r="M34" s="118">
        <v>234</v>
      </c>
      <c r="N34" s="118">
        <v>426</v>
      </c>
      <c r="O34" s="119">
        <v>354</v>
      </c>
      <c r="P34" s="132">
        <v>462</v>
      </c>
    </row>
    <row r="35" spans="1:21">
      <c r="A35" s="331">
        <f>'Panorama stieren'!C40</f>
        <v>1</v>
      </c>
      <c r="B35" s="332">
        <f>'Panorama stieren'!D40</f>
        <v>1</v>
      </c>
      <c r="C35" s="333">
        <v>246</v>
      </c>
      <c r="D35" s="83"/>
      <c r="E35" s="99">
        <v>246</v>
      </c>
      <c r="F35" s="100">
        <v>264</v>
      </c>
      <c r="G35" s="100">
        <v>426</v>
      </c>
      <c r="H35" s="101">
        <v>243</v>
      </c>
      <c r="I35" s="101">
        <v>462</v>
      </c>
      <c r="J35" s="102">
        <v>423</v>
      </c>
      <c r="K35" s="102">
        <v>624</v>
      </c>
      <c r="L35" s="103">
        <v>234</v>
      </c>
      <c r="M35" s="104">
        <v>642</v>
      </c>
      <c r="N35" s="104">
        <v>261</v>
      </c>
      <c r="O35" s="105">
        <v>432</v>
      </c>
      <c r="P35" s="105">
        <v>216</v>
      </c>
    </row>
    <row r="36" spans="1:21">
      <c r="A36" s="325">
        <f>'Panorama stieren'!C41</f>
        <v>0</v>
      </c>
      <c r="B36" s="326">
        <f>'Panorama stieren'!D41</f>
        <v>0</v>
      </c>
      <c r="C36" s="334">
        <v>264</v>
      </c>
      <c r="D36" s="82"/>
      <c r="E36" s="106">
        <v>264</v>
      </c>
      <c r="F36" s="107">
        <v>246</v>
      </c>
      <c r="G36" s="107">
        <v>624</v>
      </c>
      <c r="H36" s="108">
        <v>261</v>
      </c>
      <c r="I36" s="108">
        <v>642</v>
      </c>
      <c r="J36" s="109">
        <v>621</v>
      </c>
      <c r="K36" s="109">
        <v>426</v>
      </c>
      <c r="L36" s="110">
        <v>216</v>
      </c>
      <c r="M36" s="111">
        <v>462</v>
      </c>
      <c r="N36" s="111">
        <v>243</v>
      </c>
      <c r="O36" s="112">
        <v>612</v>
      </c>
      <c r="P36" s="112">
        <v>234</v>
      </c>
    </row>
    <row r="37" spans="1:21">
      <c r="A37" s="325">
        <f>'Panorama stieren'!C42</f>
        <v>0</v>
      </c>
      <c r="B37" s="326">
        <f>'Panorama stieren'!D42</f>
        <v>0</v>
      </c>
      <c r="C37" s="334">
        <v>426</v>
      </c>
      <c r="D37" s="82"/>
      <c r="E37" s="106">
        <v>426</v>
      </c>
      <c r="F37" s="107">
        <v>462</v>
      </c>
      <c r="G37" s="107">
        <v>246</v>
      </c>
      <c r="H37" s="108">
        <v>423</v>
      </c>
      <c r="I37" s="108">
        <v>264</v>
      </c>
      <c r="J37" s="109">
        <v>243</v>
      </c>
      <c r="K37" s="109">
        <v>642</v>
      </c>
      <c r="L37" s="110">
        <v>432</v>
      </c>
      <c r="M37" s="111">
        <v>624</v>
      </c>
      <c r="N37" s="111">
        <v>465</v>
      </c>
      <c r="O37" s="112">
        <v>234</v>
      </c>
      <c r="P37" s="112">
        <v>456</v>
      </c>
    </row>
    <row r="38" spans="1:21">
      <c r="A38" s="325">
        <f>'Panorama stieren'!C43</f>
        <v>0</v>
      </c>
      <c r="B38" s="326">
        <f>'Panorama stieren'!D43</f>
        <v>0</v>
      </c>
      <c r="C38" s="334">
        <v>462</v>
      </c>
      <c r="D38" s="82"/>
      <c r="E38" s="106">
        <v>462</v>
      </c>
      <c r="F38" s="107">
        <v>426</v>
      </c>
      <c r="G38" s="107">
        <v>642</v>
      </c>
      <c r="H38" s="108">
        <v>465</v>
      </c>
      <c r="I38" s="108">
        <v>624</v>
      </c>
      <c r="J38" s="109">
        <v>645</v>
      </c>
      <c r="K38" s="109">
        <v>246</v>
      </c>
      <c r="L38" s="110">
        <v>456</v>
      </c>
      <c r="M38" s="111">
        <v>264</v>
      </c>
      <c r="N38" s="111">
        <v>423</v>
      </c>
      <c r="O38" s="112">
        <v>654</v>
      </c>
      <c r="P38" s="112">
        <v>432</v>
      </c>
    </row>
    <row r="39" spans="1:21">
      <c r="A39" s="325">
        <f>'Panorama stieren'!C44</f>
        <v>0</v>
      </c>
      <c r="B39" s="326">
        <f>'Panorama stieren'!D44</f>
        <v>0</v>
      </c>
      <c r="C39" s="334">
        <v>624</v>
      </c>
      <c r="D39" s="82"/>
      <c r="E39" s="106">
        <v>624</v>
      </c>
      <c r="F39" s="107">
        <v>642</v>
      </c>
      <c r="G39" s="107">
        <v>264</v>
      </c>
      <c r="H39" s="108">
        <v>621</v>
      </c>
      <c r="I39" s="108">
        <v>246</v>
      </c>
      <c r="J39" s="109">
        <v>261</v>
      </c>
      <c r="K39" s="109">
        <v>462</v>
      </c>
      <c r="L39" s="110">
        <v>612</v>
      </c>
      <c r="M39" s="111">
        <v>426</v>
      </c>
      <c r="N39" s="111">
        <v>645</v>
      </c>
      <c r="O39" s="112">
        <v>216</v>
      </c>
      <c r="P39" s="112">
        <v>654</v>
      </c>
    </row>
    <row r="40" spans="1:21" ht="16.5" thickBot="1">
      <c r="A40" s="328">
        <f>'Panorama stieren'!C45</f>
        <v>0</v>
      </c>
      <c r="B40" s="329">
        <f>'Panorama stieren'!D45</f>
        <v>0</v>
      </c>
      <c r="C40" s="335">
        <v>642</v>
      </c>
      <c r="D40" s="84"/>
      <c r="E40" s="113">
        <v>642</v>
      </c>
      <c r="F40" s="114">
        <v>624</v>
      </c>
      <c r="G40" s="114">
        <v>462</v>
      </c>
      <c r="H40" s="115">
        <v>645</v>
      </c>
      <c r="I40" s="115">
        <v>426</v>
      </c>
      <c r="J40" s="116">
        <v>465</v>
      </c>
      <c r="K40" s="116">
        <v>264</v>
      </c>
      <c r="L40" s="117">
        <v>654</v>
      </c>
      <c r="M40" s="118">
        <v>246</v>
      </c>
      <c r="N40" s="118">
        <v>621</v>
      </c>
      <c r="O40" s="119">
        <v>456</v>
      </c>
      <c r="P40" s="119">
        <v>612</v>
      </c>
    </row>
    <row r="41" spans="1:21">
      <c r="A41" s="331">
        <f>'Panorama stieren'!C46</f>
        <v>2</v>
      </c>
      <c r="B41" s="332">
        <f>'Panorama stieren'!D46</f>
        <v>2</v>
      </c>
      <c r="C41" s="333">
        <v>345</v>
      </c>
      <c r="D41" s="83"/>
      <c r="E41" s="99">
        <v>345</v>
      </c>
      <c r="F41" s="100">
        <v>354</v>
      </c>
      <c r="G41" s="100">
        <v>435</v>
      </c>
      <c r="H41" s="101">
        <v>342</v>
      </c>
      <c r="I41" s="101">
        <v>453</v>
      </c>
      <c r="J41" s="102">
        <v>432</v>
      </c>
      <c r="K41" s="102">
        <v>534</v>
      </c>
      <c r="L41" s="103">
        <v>324</v>
      </c>
      <c r="M41" s="104">
        <v>543</v>
      </c>
      <c r="N41" s="104">
        <v>351</v>
      </c>
      <c r="O41" s="105">
        <v>423</v>
      </c>
      <c r="P41" s="105">
        <v>315</v>
      </c>
    </row>
    <row r="42" spans="1:21">
      <c r="A42" s="325">
        <f>'Panorama stieren'!C47</f>
        <v>0</v>
      </c>
      <c r="B42" s="326">
        <f>'Panorama stieren'!D47</f>
        <v>0</v>
      </c>
      <c r="C42" s="334">
        <v>354</v>
      </c>
      <c r="D42" s="82"/>
      <c r="E42" s="106">
        <v>354</v>
      </c>
      <c r="F42" s="107">
        <v>345</v>
      </c>
      <c r="G42" s="107">
        <v>534</v>
      </c>
      <c r="H42" s="108">
        <v>351</v>
      </c>
      <c r="I42" s="108">
        <v>543</v>
      </c>
      <c r="J42" s="109">
        <v>531</v>
      </c>
      <c r="K42" s="109">
        <v>435</v>
      </c>
      <c r="L42" s="110">
        <v>315</v>
      </c>
      <c r="M42" s="111">
        <v>453</v>
      </c>
      <c r="N42" s="111">
        <v>342</v>
      </c>
      <c r="O42" s="112">
        <v>513</v>
      </c>
      <c r="P42" s="112">
        <v>324</v>
      </c>
    </row>
    <row r="43" spans="1:21">
      <c r="A43" s="325">
        <f>'Panorama stieren'!C48</f>
        <v>3</v>
      </c>
      <c r="B43" s="326">
        <f>'Panorama stieren'!D48</f>
        <v>3</v>
      </c>
      <c r="C43" s="334">
        <v>435</v>
      </c>
      <c r="D43" s="82"/>
      <c r="E43" s="106">
        <v>435</v>
      </c>
      <c r="F43" s="107">
        <v>453</v>
      </c>
      <c r="G43" s="107">
        <v>345</v>
      </c>
      <c r="H43" s="108">
        <v>432</v>
      </c>
      <c r="I43" s="108">
        <v>354</v>
      </c>
      <c r="J43" s="109">
        <v>342</v>
      </c>
      <c r="K43" s="109">
        <v>543</v>
      </c>
      <c r="L43" s="110">
        <v>423</v>
      </c>
      <c r="M43" s="111">
        <v>534</v>
      </c>
      <c r="N43" s="111">
        <v>456</v>
      </c>
      <c r="O43" s="112">
        <v>324</v>
      </c>
      <c r="P43" s="112">
        <v>465</v>
      </c>
    </row>
    <row r="44" spans="1:21">
      <c r="A44" s="325">
        <f>'Panorama stieren'!C49</f>
        <v>1</v>
      </c>
      <c r="B44" s="326">
        <f>'Panorama stieren'!D49</f>
        <v>1</v>
      </c>
      <c r="C44" s="334">
        <v>453</v>
      </c>
      <c r="D44" s="82"/>
      <c r="E44" s="106">
        <v>453</v>
      </c>
      <c r="F44" s="107">
        <v>435</v>
      </c>
      <c r="G44" s="107">
        <v>543</v>
      </c>
      <c r="H44" s="108">
        <v>456</v>
      </c>
      <c r="I44" s="108">
        <v>534</v>
      </c>
      <c r="J44" s="109">
        <v>546</v>
      </c>
      <c r="K44" s="109">
        <v>345</v>
      </c>
      <c r="L44" s="110">
        <v>465</v>
      </c>
      <c r="M44" s="111">
        <v>354</v>
      </c>
      <c r="N44" s="111">
        <v>432</v>
      </c>
      <c r="O44" s="112">
        <v>564</v>
      </c>
      <c r="P44" s="112">
        <v>423</v>
      </c>
    </row>
    <row r="45" spans="1:21">
      <c r="A45" s="325">
        <f>'Panorama stieren'!C50</f>
        <v>0</v>
      </c>
      <c r="B45" s="326">
        <f>'Panorama stieren'!D50</f>
        <v>0</v>
      </c>
      <c r="C45" s="334">
        <v>534</v>
      </c>
      <c r="D45" s="82"/>
      <c r="E45" s="106">
        <v>534</v>
      </c>
      <c r="F45" s="107">
        <v>543</v>
      </c>
      <c r="G45" s="107">
        <v>354</v>
      </c>
      <c r="H45" s="108">
        <v>531</v>
      </c>
      <c r="I45" s="108">
        <v>345</v>
      </c>
      <c r="J45" s="109">
        <v>351</v>
      </c>
      <c r="K45" s="109">
        <v>453</v>
      </c>
      <c r="L45" s="110">
        <v>513</v>
      </c>
      <c r="M45" s="111">
        <v>435</v>
      </c>
      <c r="N45" s="111">
        <v>546</v>
      </c>
      <c r="O45" s="112">
        <v>315</v>
      </c>
      <c r="P45" s="112">
        <v>564</v>
      </c>
    </row>
    <row r="46" spans="1:21" ht="16.5" thickBot="1">
      <c r="A46" s="328">
        <f>'Panorama stieren'!C51</f>
        <v>0</v>
      </c>
      <c r="B46" s="329">
        <f>'Panorama stieren'!D51</f>
        <v>0</v>
      </c>
      <c r="C46" s="335">
        <v>543</v>
      </c>
      <c r="D46" s="89"/>
      <c r="E46" s="113">
        <v>543</v>
      </c>
      <c r="F46" s="114">
        <v>534</v>
      </c>
      <c r="G46" s="114">
        <v>453</v>
      </c>
      <c r="H46" s="115">
        <v>546</v>
      </c>
      <c r="I46" s="115">
        <v>435</v>
      </c>
      <c r="J46" s="116">
        <v>456</v>
      </c>
      <c r="K46" s="116">
        <v>354</v>
      </c>
      <c r="L46" s="117">
        <v>564</v>
      </c>
      <c r="M46" s="118">
        <v>345</v>
      </c>
      <c r="N46" s="118">
        <v>531</v>
      </c>
      <c r="O46" s="119">
        <v>465</v>
      </c>
      <c r="P46" s="119">
        <v>513</v>
      </c>
    </row>
    <row r="47" spans="1:21">
      <c r="A47" s="331">
        <f>'Panorama stieren'!C52</f>
        <v>0</v>
      </c>
      <c r="B47" s="332">
        <f>'Panorama stieren'!D52</f>
        <v>0</v>
      </c>
      <c r="C47" s="333">
        <v>456</v>
      </c>
      <c r="D47" s="90"/>
      <c r="E47" s="99">
        <v>456</v>
      </c>
      <c r="F47" s="100">
        <v>465</v>
      </c>
      <c r="G47" s="100">
        <v>546</v>
      </c>
      <c r="H47" s="101">
        <v>453</v>
      </c>
      <c r="I47" s="101">
        <v>564</v>
      </c>
      <c r="J47" s="102">
        <v>543</v>
      </c>
      <c r="K47" s="102">
        <v>645</v>
      </c>
      <c r="L47" s="103">
        <v>435</v>
      </c>
      <c r="M47" s="104">
        <v>654</v>
      </c>
      <c r="N47" s="104">
        <v>462</v>
      </c>
      <c r="O47" s="105">
        <v>534</v>
      </c>
      <c r="P47" s="105">
        <v>426</v>
      </c>
    </row>
    <row r="48" spans="1:21">
      <c r="A48" s="325">
        <f>'Panorama stieren'!C53</f>
        <v>4</v>
      </c>
      <c r="B48" s="326">
        <f>'Panorama stieren'!D53</f>
        <v>4</v>
      </c>
      <c r="C48" s="334">
        <v>465</v>
      </c>
      <c r="D48" s="91"/>
      <c r="E48" s="106">
        <v>465</v>
      </c>
      <c r="F48" s="107">
        <v>456</v>
      </c>
      <c r="G48" s="107">
        <v>645</v>
      </c>
      <c r="H48" s="108">
        <v>462</v>
      </c>
      <c r="I48" s="108">
        <v>654</v>
      </c>
      <c r="J48" s="109">
        <v>642</v>
      </c>
      <c r="K48" s="109">
        <v>546</v>
      </c>
      <c r="L48" s="110">
        <v>426</v>
      </c>
      <c r="M48" s="111">
        <v>564</v>
      </c>
      <c r="N48" s="111">
        <v>453</v>
      </c>
      <c r="O48" s="112">
        <v>624</v>
      </c>
      <c r="P48" s="112">
        <v>435</v>
      </c>
    </row>
    <row r="49" spans="1:30">
      <c r="A49" s="325">
        <f>'Panorama stieren'!C54</f>
        <v>0</v>
      </c>
      <c r="B49" s="326">
        <f>'Panorama stieren'!D54</f>
        <v>0</v>
      </c>
      <c r="C49" s="334">
        <v>546</v>
      </c>
      <c r="D49" s="91"/>
      <c r="E49" s="106">
        <v>546</v>
      </c>
      <c r="F49" s="107">
        <v>564</v>
      </c>
      <c r="G49" s="107">
        <v>456</v>
      </c>
      <c r="H49" s="108">
        <v>543</v>
      </c>
      <c r="I49" s="108">
        <v>465</v>
      </c>
      <c r="J49" s="109">
        <v>453</v>
      </c>
      <c r="K49" s="109">
        <v>654</v>
      </c>
      <c r="L49" s="110">
        <v>534</v>
      </c>
      <c r="M49" s="111">
        <v>645</v>
      </c>
      <c r="N49" s="111">
        <v>561</v>
      </c>
      <c r="O49" s="112">
        <v>435</v>
      </c>
      <c r="P49" s="112">
        <v>516</v>
      </c>
    </row>
    <row r="50" spans="1:30">
      <c r="A50" s="325">
        <f>'Panorama stieren'!C55</f>
        <v>3</v>
      </c>
      <c r="B50" s="326">
        <f>'Panorama stieren'!D55</f>
        <v>3</v>
      </c>
      <c r="C50" s="334">
        <v>564</v>
      </c>
      <c r="D50" s="91"/>
      <c r="E50" s="106">
        <v>564</v>
      </c>
      <c r="F50" s="107">
        <v>546</v>
      </c>
      <c r="G50" s="107">
        <v>654</v>
      </c>
      <c r="H50" s="108">
        <v>561</v>
      </c>
      <c r="I50" s="108">
        <v>645</v>
      </c>
      <c r="J50" s="109">
        <v>651</v>
      </c>
      <c r="K50" s="109">
        <v>456</v>
      </c>
      <c r="L50" s="110">
        <v>516</v>
      </c>
      <c r="M50" s="111">
        <v>465</v>
      </c>
      <c r="N50" s="111">
        <v>543</v>
      </c>
      <c r="O50" s="112">
        <v>615</v>
      </c>
      <c r="P50" s="112">
        <v>534</v>
      </c>
    </row>
    <row r="51" spans="1:30">
      <c r="A51" s="325">
        <f>'Panorama stieren'!C56</f>
        <v>7</v>
      </c>
      <c r="B51" s="326">
        <f>'Panorama stieren'!D56</f>
        <v>7</v>
      </c>
      <c r="C51" s="334">
        <v>645</v>
      </c>
      <c r="D51" s="91"/>
      <c r="E51" s="106">
        <v>645</v>
      </c>
      <c r="F51" s="107">
        <v>654</v>
      </c>
      <c r="G51" s="107">
        <v>465</v>
      </c>
      <c r="H51" s="108">
        <v>642</v>
      </c>
      <c r="I51" s="108">
        <v>456</v>
      </c>
      <c r="J51" s="109">
        <v>462</v>
      </c>
      <c r="K51" s="109">
        <v>564</v>
      </c>
      <c r="L51" s="110">
        <v>624</v>
      </c>
      <c r="M51" s="111">
        <v>546</v>
      </c>
      <c r="N51" s="111">
        <v>651</v>
      </c>
      <c r="O51" s="112">
        <v>426</v>
      </c>
      <c r="P51" s="112">
        <v>615</v>
      </c>
    </row>
    <row r="52" spans="1:30" ht="16.5" thickBot="1">
      <c r="A52" s="328">
        <f>'Panorama stieren'!C57</f>
        <v>0</v>
      </c>
      <c r="B52" s="329">
        <f>'Panorama stieren'!D57</f>
        <v>0</v>
      </c>
      <c r="C52" s="335">
        <v>654</v>
      </c>
      <c r="D52" s="89"/>
      <c r="E52" s="113">
        <v>654</v>
      </c>
      <c r="F52" s="114">
        <v>645</v>
      </c>
      <c r="G52" s="114">
        <v>564</v>
      </c>
      <c r="H52" s="115">
        <v>651</v>
      </c>
      <c r="I52" s="115">
        <v>546</v>
      </c>
      <c r="J52" s="116">
        <v>561</v>
      </c>
      <c r="K52" s="116">
        <v>465</v>
      </c>
      <c r="L52" s="117">
        <v>615</v>
      </c>
      <c r="M52" s="118">
        <v>456</v>
      </c>
      <c r="N52" s="118">
        <v>642</v>
      </c>
      <c r="O52" s="119">
        <v>516</v>
      </c>
      <c r="P52" s="132">
        <v>624</v>
      </c>
    </row>
    <row r="53" spans="1:30" ht="7.5" customHeight="1">
      <c r="A53" s="198"/>
      <c r="B53" s="95"/>
      <c r="C53" s="96"/>
      <c r="D53" s="92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</row>
    <row r="54" spans="1:30" s="350" customFormat="1">
      <c r="A54" s="336">
        <f>SUM(A5:A52)</f>
        <v>66</v>
      </c>
      <c r="B54" s="337" t="s">
        <v>36</v>
      </c>
      <c r="C54" s="338"/>
      <c r="D54" s="352"/>
      <c r="E54" s="353"/>
      <c r="F54" s="353"/>
      <c r="G54" s="353"/>
      <c r="H54" s="353"/>
      <c r="I54" s="353"/>
      <c r="J54" s="353"/>
      <c r="K54" s="353"/>
      <c r="L54" s="353"/>
      <c r="M54" s="354"/>
      <c r="N54" s="354"/>
      <c r="O54" s="354"/>
      <c r="P54" s="354"/>
    </row>
    <row r="55" spans="1:30" s="342" customFormat="1">
      <c r="A55" s="339"/>
      <c r="B55" s="340"/>
      <c r="C55" s="341"/>
      <c r="D55" s="303"/>
      <c r="E55" s="340"/>
      <c r="F55" s="340"/>
      <c r="G55" s="340"/>
      <c r="H55" s="340"/>
      <c r="I55" s="340"/>
      <c r="J55" s="340"/>
      <c r="K55" s="340"/>
      <c r="L55" s="340"/>
      <c r="M55" s="340"/>
      <c r="N55" s="340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  <c r="AD55" s="351"/>
    </row>
    <row r="56" spans="1:30">
      <c r="A56" s="339"/>
      <c r="B56" s="340"/>
      <c r="C56" s="342"/>
      <c r="D56" s="303"/>
      <c r="E56" s="340"/>
      <c r="F56" s="340"/>
      <c r="G56" s="340"/>
      <c r="H56" s="340"/>
      <c r="I56" s="340"/>
      <c r="J56" s="340"/>
      <c r="K56" s="340"/>
      <c r="L56" s="340"/>
      <c r="M56" s="340"/>
      <c r="N56" s="340"/>
    </row>
    <row r="57" spans="1:30">
      <c r="C57" s="342"/>
      <c r="D57" s="303"/>
      <c r="E57" s="340"/>
      <c r="F57" s="340"/>
      <c r="G57" s="340"/>
      <c r="H57" s="340"/>
      <c r="I57" s="340"/>
      <c r="J57" s="340"/>
      <c r="K57" s="340"/>
      <c r="L57" s="340"/>
      <c r="M57" s="340"/>
      <c r="N57" s="340"/>
    </row>
    <row r="58" spans="1:30">
      <c r="C58" s="342"/>
      <c r="D58" s="303"/>
      <c r="E58" s="340"/>
      <c r="F58" s="340"/>
      <c r="G58" s="340"/>
      <c r="H58" s="340"/>
      <c r="I58" s="340"/>
      <c r="J58" s="340"/>
      <c r="K58" s="340"/>
      <c r="L58" s="340"/>
      <c r="M58" s="340"/>
      <c r="N58" s="340"/>
    </row>
    <row r="59" spans="1:30">
      <c r="C59" s="342"/>
      <c r="D59" s="303"/>
      <c r="E59" s="340"/>
      <c r="F59" s="340"/>
      <c r="G59" s="340"/>
      <c r="H59" s="340"/>
      <c r="I59" s="340"/>
      <c r="J59" s="340"/>
      <c r="K59" s="340"/>
      <c r="L59" s="340"/>
      <c r="M59" s="340"/>
      <c r="N59" s="340"/>
    </row>
    <row r="60" spans="1:30">
      <c r="C60" s="342"/>
      <c r="D60" s="303"/>
      <c r="E60" s="340"/>
      <c r="F60" s="340"/>
      <c r="G60" s="340"/>
      <c r="H60" s="340"/>
      <c r="I60" s="340"/>
      <c r="J60" s="340"/>
      <c r="K60" s="340"/>
      <c r="L60" s="340"/>
      <c r="M60" s="340"/>
      <c r="N60" s="340"/>
    </row>
    <row r="61" spans="1:30">
      <c r="C61" s="342"/>
      <c r="D61" s="303"/>
      <c r="E61" s="340"/>
      <c r="F61" s="340"/>
      <c r="G61" s="340"/>
      <c r="H61" s="340"/>
      <c r="I61" s="340"/>
      <c r="J61" s="340"/>
      <c r="K61" s="340"/>
      <c r="L61" s="340"/>
      <c r="M61" s="340"/>
      <c r="N61" s="340"/>
    </row>
    <row r="62" spans="1:30">
      <c r="C62" s="342"/>
      <c r="D62" s="303"/>
      <c r="E62" s="340"/>
      <c r="F62" s="340"/>
      <c r="G62" s="340"/>
      <c r="H62" s="340"/>
      <c r="I62" s="340"/>
      <c r="J62" s="340"/>
      <c r="K62" s="340"/>
      <c r="L62" s="340"/>
      <c r="M62" s="340"/>
      <c r="N62" s="340"/>
    </row>
    <row r="63" spans="1:30">
      <c r="C63" s="342"/>
      <c r="D63" s="303"/>
      <c r="E63" s="340"/>
      <c r="F63" s="340"/>
      <c r="G63" s="340"/>
      <c r="H63" s="340"/>
      <c r="I63" s="340"/>
      <c r="J63" s="340"/>
      <c r="K63" s="340"/>
      <c r="L63" s="340"/>
      <c r="M63" s="340"/>
      <c r="N63" s="340"/>
    </row>
    <row r="64" spans="1:30">
      <c r="C64" s="342"/>
      <c r="D64" s="303"/>
      <c r="E64" s="340"/>
      <c r="F64" s="340"/>
      <c r="G64" s="340"/>
      <c r="H64" s="340"/>
      <c r="I64" s="340"/>
      <c r="J64" s="340"/>
      <c r="K64" s="340"/>
      <c r="L64" s="340"/>
      <c r="M64" s="340"/>
      <c r="N64" s="340"/>
    </row>
    <row r="65" spans="3:14">
      <c r="C65" s="342"/>
      <c r="D65" s="303"/>
      <c r="E65" s="340"/>
      <c r="F65" s="340"/>
      <c r="G65" s="340"/>
      <c r="H65" s="340"/>
      <c r="I65" s="340"/>
      <c r="J65" s="340"/>
      <c r="K65" s="340"/>
      <c r="L65" s="340"/>
      <c r="M65" s="340"/>
      <c r="N65" s="340"/>
    </row>
    <row r="66" spans="3:14">
      <c r="C66" s="342"/>
      <c r="D66" s="303"/>
      <c r="E66" s="340"/>
      <c r="F66" s="340"/>
      <c r="G66" s="340"/>
      <c r="H66" s="340"/>
      <c r="I66" s="340"/>
      <c r="J66" s="340"/>
      <c r="K66" s="340"/>
      <c r="L66" s="340"/>
      <c r="M66" s="340"/>
      <c r="N66" s="340"/>
    </row>
    <row r="67" spans="3:14">
      <c r="C67" s="342"/>
      <c r="D67" s="303"/>
      <c r="E67" s="340"/>
      <c r="F67" s="340"/>
      <c r="G67" s="340"/>
      <c r="H67" s="340"/>
      <c r="I67" s="340"/>
      <c r="J67" s="340"/>
      <c r="K67" s="340"/>
      <c r="L67" s="340"/>
      <c r="M67" s="340"/>
      <c r="N67" s="340"/>
    </row>
    <row r="68" spans="3:14">
      <c r="C68" s="342"/>
      <c r="D68" s="303"/>
      <c r="E68" s="340"/>
      <c r="F68" s="340"/>
      <c r="G68" s="340"/>
      <c r="H68" s="340"/>
      <c r="I68" s="340"/>
      <c r="J68" s="340"/>
      <c r="K68" s="340"/>
      <c r="L68" s="340"/>
      <c r="M68" s="340"/>
      <c r="N68" s="340"/>
    </row>
    <row r="69" spans="3:14">
      <c r="C69" s="342"/>
      <c r="D69" s="303"/>
      <c r="E69" s="340"/>
      <c r="F69" s="340"/>
      <c r="G69" s="340"/>
      <c r="H69" s="340"/>
      <c r="I69" s="340"/>
      <c r="J69" s="340"/>
      <c r="K69" s="340"/>
      <c r="L69" s="340"/>
      <c r="M69" s="340"/>
      <c r="N69" s="340"/>
    </row>
    <row r="70" spans="3:14">
      <c r="C70" s="342"/>
      <c r="D70" s="303"/>
      <c r="E70" s="340"/>
      <c r="F70" s="340"/>
      <c r="G70" s="340"/>
      <c r="H70" s="340"/>
      <c r="I70" s="340"/>
      <c r="J70" s="340"/>
      <c r="K70" s="340"/>
      <c r="L70" s="340"/>
      <c r="M70" s="340"/>
      <c r="N70" s="340"/>
    </row>
    <row r="71" spans="3:14">
      <c r="C71" s="342"/>
      <c r="D71" s="303"/>
      <c r="E71" s="340"/>
      <c r="F71" s="340"/>
      <c r="G71" s="340"/>
      <c r="H71" s="340"/>
      <c r="I71" s="340"/>
      <c r="J71" s="340"/>
      <c r="K71" s="340"/>
      <c r="L71" s="340"/>
      <c r="M71" s="340"/>
      <c r="N71" s="340"/>
    </row>
    <row r="72" spans="3:14">
      <c r="C72" s="342"/>
      <c r="D72" s="303"/>
      <c r="E72" s="340"/>
      <c r="F72" s="340"/>
      <c r="G72" s="340"/>
      <c r="H72" s="340"/>
      <c r="I72" s="340"/>
      <c r="J72" s="340"/>
      <c r="K72" s="340"/>
      <c r="L72" s="340"/>
      <c r="M72" s="340"/>
      <c r="N72" s="340"/>
    </row>
    <row r="73" spans="3:14">
      <c r="C73" s="342"/>
      <c r="D73" s="303"/>
      <c r="E73" s="340"/>
      <c r="F73" s="340"/>
      <c r="G73" s="340"/>
      <c r="H73" s="340"/>
      <c r="I73" s="340"/>
      <c r="J73" s="340"/>
      <c r="K73" s="340"/>
      <c r="L73" s="340"/>
      <c r="M73" s="340"/>
      <c r="N73" s="340"/>
    </row>
    <row r="74" spans="3:14">
      <c r="C74" s="342"/>
      <c r="D74" s="303"/>
      <c r="E74" s="340"/>
      <c r="F74" s="340"/>
      <c r="G74" s="340"/>
      <c r="H74" s="340"/>
      <c r="I74" s="340"/>
      <c r="J74" s="340"/>
      <c r="K74" s="340"/>
      <c r="L74" s="340"/>
      <c r="M74" s="340"/>
      <c r="N74" s="340"/>
    </row>
    <row r="75" spans="3:14">
      <c r="C75" s="342"/>
      <c r="D75" s="303"/>
      <c r="E75" s="340"/>
      <c r="F75" s="340"/>
      <c r="G75" s="340"/>
      <c r="H75" s="340"/>
      <c r="I75" s="340"/>
      <c r="J75" s="340"/>
      <c r="K75" s="340"/>
      <c r="L75" s="340"/>
      <c r="M75" s="340"/>
      <c r="N75" s="340"/>
    </row>
    <row r="76" spans="3:14">
      <c r="C76" s="342"/>
      <c r="D76" s="303"/>
      <c r="E76" s="340"/>
      <c r="F76" s="340"/>
      <c r="G76" s="340"/>
      <c r="H76" s="340"/>
      <c r="I76" s="340"/>
      <c r="J76" s="340"/>
      <c r="K76" s="340"/>
      <c r="L76" s="340"/>
      <c r="M76" s="340"/>
      <c r="N76" s="340"/>
    </row>
    <row r="77" spans="3:14">
      <c r="C77" s="342"/>
      <c r="D77" s="303"/>
      <c r="E77" s="340"/>
      <c r="F77" s="340"/>
      <c r="G77" s="340"/>
      <c r="H77" s="340"/>
      <c r="I77" s="340"/>
      <c r="J77" s="340"/>
      <c r="K77" s="340"/>
      <c r="L77" s="340"/>
      <c r="M77" s="340"/>
      <c r="N77" s="340"/>
    </row>
    <row r="78" spans="3:14">
      <c r="C78" s="342"/>
      <c r="D78" s="303"/>
      <c r="E78" s="340"/>
      <c r="F78" s="340"/>
      <c r="G78" s="340"/>
      <c r="H78" s="340"/>
      <c r="I78" s="340"/>
      <c r="J78" s="340"/>
      <c r="K78" s="340"/>
      <c r="L78" s="340"/>
      <c r="M78" s="340"/>
      <c r="N78" s="340"/>
    </row>
    <row r="79" spans="3:14">
      <c r="C79" s="342"/>
      <c r="D79" s="303"/>
      <c r="E79" s="340"/>
      <c r="F79" s="340"/>
      <c r="G79" s="340"/>
      <c r="H79" s="340"/>
      <c r="I79" s="340"/>
      <c r="J79" s="340"/>
      <c r="K79" s="340"/>
      <c r="L79" s="340"/>
      <c r="M79" s="340"/>
      <c r="N79" s="340"/>
    </row>
    <row r="80" spans="3:14">
      <c r="C80" s="340"/>
      <c r="D80" s="303"/>
      <c r="E80" s="340"/>
      <c r="F80" s="340"/>
      <c r="G80" s="340"/>
      <c r="H80" s="340"/>
      <c r="I80" s="340"/>
      <c r="J80" s="340"/>
      <c r="K80" s="340"/>
      <c r="L80" s="340"/>
      <c r="M80" s="340"/>
      <c r="N80" s="340"/>
    </row>
    <row r="81" spans="1:14">
      <c r="C81" s="342"/>
      <c r="D81" s="303"/>
      <c r="E81" s="340"/>
      <c r="F81" s="340"/>
      <c r="G81" s="340"/>
      <c r="H81" s="340"/>
      <c r="I81" s="340"/>
      <c r="J81" s="340"/>
      <c r="K81" s="340"/>
      <c r="L81" s="340"/>
      <c r="M81" s="340"/>
      <c r="N81" s="340"/>
    </row>
    <row r="82" spans="1:14">
      <c r="C82" s="342"/>
      <c r="D82" s="303"/>
      <c r="E82" s="340"/>
      <c r="F82" s="340"/>
      <c r="G82" s="340"/>
      <c r="H82" s="340"/>
      <c r="I82" s="340"/>
      <c r="J82" s="340"/>
      <c r="K82" s="340"/>
      <c r="L82" s="340"/>
      <c r="M82" s="340"/>
      <c r="N82" s="340"/>
    </row>
    <row r="83" spans="1:14">
      <c r="C83" s="342"/>
      <c r="D83" s="303"/>
      <c r="E83" s="340"/>
      <c r="F83" s="340"/>
      <c r="G83" s="340"/>
      <c r="H83" s="340"/>
      <c r="I83" s="340"/>
      <c r="J83" s="340"/>
      <c r="K83" s="340"/>
      <c r="L83" s="340"/>
      <c r="M83" s="340"/>
      <c r="N83" s="340"/>
    </row>
    <row r="84" spans="1:14">
      <c r="C84" s="342"/>
      <c r="D84" s="303"/>
      <c r="E84" s="340"/>
      <c r="F84" s="340"/>
      <c r="G84" s="340"/>
      <c r="H84" s="340"/>
      <c r="I84" s="340"/>
      <c r="J84" s="340"/>
      <c r="K84" s="340"/>
      <c r="L84" s="340"/>
      <c r="M84" s="340"/>
      <c r="N84" s="340"/>
    </row>
    <row r="85" spans="1:14">
      <c r="C85" s="342"/>
      <c r="D85" s="303"/>
      <c r="E85" s="340"/>
      <c r="F85" s="340"/>
      <c r="G85" s="340"/>
      <c r="H85" s="340"/>
      <c r="I85" s="340"/>
      <c r="J85" s="340"/>
      <c r="K85" s="340"/>
      <c r="L85" s="340"/>
      <c r="M85" s="340"/>
      <c r="N85" s="340"/>
    </row>
    <row r="86" spans="1:14">
      <c r="C86" s="342"/>
      <c r="D86" s="303"/>
      <c r="E86" s="340"/>
      <c r="F86" s="340"/>
      <c r="G86" s="340"/>
      <c r="H86" s="340"/>
      <c r="I86" s="340"/>
      <c r="J86" s="340"/>
      <c r="K86" s="340"/>
      <c r="L86" s="340"/>
      <c r="M86" s="340"/>
      <c r="N86" s="340"/>
    </row>
    <row r="87" spans="1:14">
      <c r="C87" s="342"/>
      <c r="D87" s="303"/>
      <c r="E87" s="340"/>
      <c r="F87" s="340"/>
      <c r="G87" s="340"/>
      <c r="H87" s="340"/>
      <c r="I87" s="340"/>
      <c r="J87" s="340"/>
      <c r="K87" s="340"/>
      <c r="L87" s="340"/>
      <c r="M87" s="340"/>
      <c r="N87" s="340"/>
    </row>
    <row r="88" spans="1:14">
      <c r="C88" s="342"/>
      <c r="D88" s="303"/>
      <c r="E88" s="340"/>
      <c r="F88" s="340"/>
      <c r="G88" s="340"/>
      <c r="H88" s="340"/>
      <c r="I88" s="340"/>
      <c r="J88" s="340"/>
      <c r="K88" s="340"/>
      <c r="L88" s="340"/>
      <c r="M88" s="340"/>
      <c r="N88" s="340"/>
    </row>
    <row r="89" spans="1:14">
      <c r="A89" s="339"/>
      <c r="B89" s="340"/>
      <c r="C89" s="342"/>
      <c r="D89" s="303"/>
      <c r="E89" s="340"/>
      <c r="F89" s="340"/>
      <c r="G89" s="340"/>
      <c r="H89" s="340"/>
      <c r="I89" s="340"/>
      <c r="J89" s="340"/>
      <c r="K89" s="340"/>
      <c r="L89" s="340"/>
      <c r="M89" s="340"/>
      <c r="N89" s="340"/>
    </row>
    <row r="90" spans="1:14">
      <c r="C90" s="342"/>
      <c r="D90" s="303"/>
      <c r="E90" s="340"/>
      <c r="F90" s="340"/>
      <c r="G90" s="340"/>
      <c r="H90" s="340"/>
      <c r="I90" s="340"/>
      <c r="J90" s="340"/>
      <c r="K90" s="340"/>
      <c r="L90" s="340"/>
      <c r="M90" s="340"/>
      <c r="N90" s="340"/>
    </row>
    <row r="91" spans="1:14">
      <c r="C91" s="342"/>
      <c r="D91" s="303"/>
      <c r="E91" s="340"/>
      <c r="F91" s="340"/>
      <c r="G91" s="340"/>
      <c r="H91" s="340"/>
      <c r="I91" s="340"/>
      <c r="J91" s="340"/>
      <c r="K91" s="340"/>
      <c r="L91" s="340"/>
      <c r="M91" s="340"/>
      <c r="N91" s="340"/>
    </row>
    <row r="92" spans="1:14">
      <c r="C92" s="342"/>
      <c r="D92" s="303"/>
      <c r="E92" s="340"/>
      <c r="F92" s="340"/>
      <c r="G92" s="340"/>
      <c r="H92" s="340"/>
      <c r="I92" s="340"/>
      <c r="J92" s="340"/>
      <c r="K92" s="340"/>
      <c r="L92" s="340"/>
      <c r="M92" s="340"/>
      <c r="N92" s="340"/>
    </row>
    <row r="93" spans="1:14">
      <c r="C93" s="342"/>
      <c r="D93" s="303"/>
      <c r="E93" s="340"/>
      <c r="F93" s="340"/>
      <c r="G93" s="340"/>
      <c r="H93" s="340"/>
      <c r="I93" s="340"/>
      <c r="J93" s="340"/>
      <c r="K93" s="340"/>
      <c r="L93" s="340"/>
      <c r="M93" s="340"/>
      <c r="N93" s="340"/>
    </row>
    <row r="94" spans="1:14">
      <c r="A94" s="339"/>
      <c r="B94" s="340"/>
      <c r="C94" s="342"/>
      <c r="D94" s="303"/>
      <c r="E94" s="340"/>
      <c r="F94" s="340"/>
      <c r="G94" s="340"/>
      <c r="H94" s="340"/>
      <c r="I94" s="340"/>
      <c r="J94" s="340"/>
      <c r="K94" s="340"/>
      <c r="L94" s="340"/>
      <c r="M94" s="340"/>
      <c r="N94" s="340"/>
    </row>
    <row r="95" spans="1:14">
      <c r="C95" s="342"/>
      <c r="D95" s="303"/>
      <c r="E95" s="340"/>
      <c r="F95" s="340"/>
      <c r="G95" s="340"/>
      <c r="H95" s="340"/>
      <c r="I95" s="340"/>
      <c r="J95" s="340"/>
      <c r="K95" s="340"/>
      <c r="L95" s="340"/>
      <c r="M95" s="340"/>
      <c r="N95" s="340"/>
    </row>
    <row r="96" spans="1:14">
      <c r="C96" s="342"/>
      <c r="D96" s="303"/>
      <c r="E96" s="340"/>
      <c r="F96" s="340"/>
      <c r="G96" s="340"/>
      <c r="H96" s="340"/>
      <c r="I96" s="340"/>
      <c r="J96" s="340"/>
      <c r="K96" s="340"/>
      <c r="L96" s="340"/>
      <c r="M96" s="340"/>
      <c r="N96" s="340"/>
    </row>
    <row r="97" spans="3:14">
      <c r="C97" s="342"/>
      <c r="D97" s="303"/>
      <c r="E97" s="340"/>
      <c r="F97" s="340"/>
      <c r="G97" s="340"/>
      <c r="H97" s="340"/>
      <c r="I97" s="340"/>
      <c r="J97" s="340"/>
      <c r="K97" s="340"/>
      <c r="L97" s="340"/>
      <c r="M97" s="340"/>
      <c r="N97" s="340"/>
    </row>
    <row r="98" spans="3:14">
      <c r="C98" s="342"/>
      <c r="D98" s="303"/>
      <c r="E98" s="340"/>
      <c r="F98" s="340"/>
      <c r="G98" s="340"/>
      <c r="H98" s="340"/>
      <c r="I98" s="340"/>
      <c r="J98" s="340"/>
      <c r="K98" s="340"/>
      <c r="L98" s="340"/>
      <c r="M98" s="340"/>
      <c r="N98" s="340"/>
    </row>
    <row r="99" spans="3:14">
      <c r="C99" s="342"/>
      <c r="D99" s="303"/>
      <c r="E99" s="340"/>
      <c r="F99" s="340"/>
      <c r="G99" s="340"/>
      <c r="H99" s="340"/>
      <c r="I99" s="340"/>
      <c r="J99" s="340"/>
      <c r="K99" s="340"/>
      <c r="L99" s="340"/>
      <c r="M99" s="340"/>
      <c r="N99" s="340"/>
    </row>
    <row r="100" spans="3:14">
      <c r="C100" s="342"/>
      <c r="D100" s="303"/>
      <c r="E100" s="340"/>
      <c r="F100" s="340"/>
      <c r="G100" s="340"/>
      <c r="H100" s="340"/>
      <c r="I100" s="340"/>
      <c r="J100" s="340"/>
      <c r="K100" s="340"/>
      <c r="L100" s="340"/>
      <c r="M100" s="340"/>
      <c r="N100" s="340"/>
    </row>
    <row r="101" spans="3:14">
      <c r="C101" s="342"/>
      <c r="D101" s="303"/>
      <c r="E101" s="340"/>
      <c r="F101" s="340"/>
      <c r="G101" s="340"/>
      <c r="H101" s="340"/>
      <c r="I101" s="340"/>
      <c r="J101" s="340"/>
      <c r="K101" s="340"/>
      <c r="L101" s="340"/>
      <c r="M101" s="340"/>
      <c r="N101" s="340"/>
    </row>
    <row r="102" spans="3:14">
      <c r="C102" s="342"/>
      <c r="D102" s="303"/>
      <c r="E102" s="340"/>
      <c r="F102" s="340"/>
      <c r="G102" s="340"/>
      <c r="H102" s="340"/>
      <c r="I102" s="340"/>
      <c r="J102" s="340"/>
      <c r="K102" s="340"/>
      <c r="L102" s="340"/>
      <c r="M102" s="340"/>
      <c r="N102" s="340"/>
    </row>
    <row r="103" spans="3:14">
      <c r="C103" s="342"/>
      <c r="D103" s="303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</row>
    <row r="104" spans="3:14">
      <c r="C104" s="342"/>
      <c r="D104" s="303"/>
      <c r="E104" s="340"/>
      <c r="F104" s="340"/>
      <c r="G104" s="340"/>
      <c r="H104" s="340"/>
      <c r="I104" s="340"/>
      <c r="J104" s="340"/>
      <c r="K104" s="340"/>
      <c r="L104" s="340"/>
      <c r="M104" s="340"/>
      <c r="N104" s="340"/>
    </row>
    <row r="105" spans="3:14">
      <c r="C105" s="342"/>
      <c r="D105" s="303"/>
      <c r="E105" s="340"/>
      <c r="F105" s="340"/>
      <c r="G105" s="340"/>
      <c r="H105" s="340"/>
      <c r="I105" s="340"/>
      <c r="J105" s="340"/>
      <c r="K105" s="340"/>
      <c r="L105" s="340"/>
      <c r="M105" s="340"/>
      <c r="N105" s="340"/>
    </row>
    <row r="106" spans="3:14">
      <c r="C106" s="342"/>
      <c r="D106" s="303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</row>
    <row r="107" spans="3:14">
      <c r="C107" s="342"/>
      <c r="D107" s="303"/>
      <c r="E107" s="340"/>
      <c r="F107" s="340"/>
      <c r="G107" s="340"/>
      <c r="H107" s="340"/>
      <c r="I107" s="340"/>
      <c r="J107" s="340"/>
      <c r="K107" s="340"/>
      <c r="L107" s="340"/>
      <c r="M107" s="340"/>
      <c r="N107" s="340"/>
    </row>
    <row r="108" spans="3:14">
      <c r="C108" s="342"/>
      <c r="D108" s="303"/>
      <c r="E108" s="340"/>
      <c r="F108" s="340"/>
      <c r="G108" s="340"/>
      <c r="H108" s="340"/>
      <c r="I108" s="340"/>
      <c r="J108" s="340"/>
      <c r="K108" s="340"/>
      <c r="L108" s="340"/>
      <c r="M108" s="340"/>
      <c r="N108" s="340"/>
    </row>
    <row r="109" spans="3:14">
      <c r="C109" s="342"/>
      <c r="D109" s="303"/>
      <c r="E109" s="340"/>
      <c r="F109" s="340"/>
      <c r="G109" s="340"/>
      <c r="H109" s="340"/>
      <c r="I109" s="340"/>
      <c r="J109" s="340"/>
      <c r="K109" s="340"/>
      <c r="L109" s="340"/>
      <c r="M109" s="340"/>
      <c r="N109" s="340"/>
    </row>
    <row r="110" spans="3:14">
      <c r="C110" s="342"/>
      <c r="D110" s="303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</row>
    <row r="111" spans="3:14">
      <c r="C111" s="342"/>
      <c r="D111" s="303"/>
      <c r="E111" s="340"/>
      <c r="F111" s="340"/>
      <c r="G111" s="340"/>
      <c r="H111" s="340"/>
      <c r="I111" s="340"/>
      <c r="J111" s="340"/>
      <c r="K111" s="340"/>
      <c r="L111" s="340"/>
      <c r="M111" s="340"/>
      <c r="N111" s="340"/>
    </row>
    <row r="112" spans="3:14">
      <c r="C112" s="340"/>
      <c r="D112" s="303"/>
      <c r="E112" s="340"/>
      <c r="F112" s="340"/>
      <c r="G112" s="340"/>
      <c r="H112" s="340"/>
      <c r="I112" s="340"/>
      <c r="J112" s="340"/>
      <c r="K112" s="340"/>
      <c r="L112" s="340"/>
      <c r="M112" s="340"/>
      <c r="N112" s="340"/>
    </row>
    <row r="113" spans="1:14">
      <c r="C113" s="342"/>
      <c r="D113" s="303"/>
      <c r="E113" s="340"/>
      <c r="F113" s="340"/>
      <c r="G113" s="340"/>
      <c r="H113" s="340"/>
      <c r="I113" s="340"/>
      <c r="J113" s="340"/>
      <c r="K113" s="340"/>
      <c r="L113" s="340"/>
      <c r="M113" s="340"/>
      <c r="N113" s="340"/>
    </row>
    <row r="114" spans="1:14">
      <c r="C114" s="342"/>
      <c r="D114" s="303"/>
      <c r="E114" s="340"/>
      <c r="F114" s="340"/>
      <c r="G114" s="340"/>
      <c r="H114" s="340"/>
      <c r="I114" s="340"/>
      <c r="J114" s="340"/>
      <c r="K114" s="340"/>
      <c r="L114" s="340"/>
      <c r="M114" s="340"/>
      <c r="N114" s="340"/>
    </row>
    <row r="115" spans="1:14">
      <c r="C115" s="342"/>
      <c r="D115" s="303"/>
      <c r="E115" s="340"/>
      <c r="F115" s="340"/>
      <c r="G115" s="340"/>
      <c r="H115" s="340"/>
      <c r="I115" s="340"/>
      <c r="J115" s="340"/>
      <c r="K115" s="340"/>
      <c r="L115" s="340"/>
      <c r="M115" s="340"/>
      <c r="N115" s="340"/>
    </row>
    <row r="116" spans="1:14">
      <c r="C116" s="342"/>
      <c r="D116" s="303"/>
      <c r="E116" s="340"/>
      <c r="F116" s="340"/>
      <c r="G116" s="340"/>
      <c r="H116" s="340"/>
      <c r="I116" s="340"/>
      <c r="J116" s="340"/>
      <c r="K116" s="340"/>
      <c r="L116" s="340"/>
      <c r="M116" s="340"/>
      <c r="N116" s="340"/>
    </row>
    <row r="117" spans="1:14">
      <c r="C117" s="342"/>
      <c r="D117" s="303"/>
      <c r="E117" s="340"/>
      <c r="F117" s="340"/>
      <c r="G117" s="340"/>
      <c r="H117" s="340"/>
      <c r="I117" s="340"/>
      <c r="J117" s="340"/>
      <c r="K117" s="340"/>
      <c r="L117" s="340"/>
      <c r="M117" s="340"/>
      <c r="N117" s="340"/>
    </row>
    <row r="118" spans="1:14">
      <c r="C118" s="342"/>
      <c r="D118" s="303"/>
      <c r="E118" s="340"/>
      <c r="F118" s="340"/>
      <c r="G118" s="340"/>
      <c r="H118" s="340"/>
      <c r="I118" s="340"/>
      <c r="J118" s="340"/>
      <c r="K118" s="340"/>
      <c r="L118" s="340"/>
      <c r="M118" s="340"/>
      <c r="N118" s="340"/>
    </row>
    <row r="119" spans="1:14">
      <c r="C119" s="342"/>
      <c r="D119" s="303"/>
      <c r="E119" s="340"/>
      <c r="F119" s="340"/>
      <c r="G119" s="340"/>
      <c r="H119" s="340"/>
      <c r="I119" s="340"/>
      <c r="J119" s="340"/>
      <c r="K119" s="340"/>
      <c r="L119" s="340"/>
      <c r="M119" s="340"/>
      <c r="N119" s="340"/>
    </row>
    <row r="120" spans="1:14">
      <c r="C120" s="342"/>
      <c r="D120" s="303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</row>
    <row r="121" spans="1:14">
      <c r="C121" s="342"/>
      <c r="D121" s="303"/>
      <c r="E121" s="340"/>
      <c r="F121" s="340"/>
      <c r="G121" s="340"/>
      <c r="H121" s="340"/>
      <c r="I121" s="340"/>
      <c r="J121" s="340"/>
      <c r="K121" s="340"/>
      <c r="L121" s="340"/>
      <c r="M121" s="340"/>
      <c r="N121" s="340"/>
    </row>
    <row r="122" spans="1:14">
      <c r="C122" s="342"/>
      <c r="D122" s="303"/>
      <c r="E122" s="340"/>
      <c r="F122" s="340"/>
      <c r="G122" s="340"/>
      <c r="H122" s="340"/>
      <c r="I122" s="340"/>
      <c r="J122" s="340"/>
      <c r="K122" s="340"/>
      <c r="L122" s="340"/>
      <c r="M122" s="340"/>
      <c r="N122" s="340"/>
    </row>
    <row r="123" spans="1:14">
      <c r="C123" s="342"/>
      <c r="D123" s="303"/>
      <c r="E123" s="340"/>
      <c r="F123" s="340"/>
      <c r="G123" s="340"/>
      <c r="H123" s="340"/>
      <c r="I123" s="340"/>
      <c r="J123" s="340"/>
      <c r="K123" s="340"/>
      <c r="L123" s="340"/>
      <c r="M123" s="340"/>
      <c r="N123" s="340"/>
    </row>
    <row r="124" spans="1:14">
      <c r="C124" s="342"/>
      <c r="D124" s="303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</row>
    <row r="125" spans="1:14">
      <c r="C125" s="342"/>
      <c r="D125" s="303"/>
      <c r="E125" s="340"/>
      <c r="F125" s="340"/>
      <c r="G125" s="340"/>
      <c r="H125" s="340"/>
      <c r="I125" s="340"/>
      <c r="J125" s="340"/>
      <c r="K125" s="340"/>
      <c r="L125" s="340"/>
      <c r="M125" s="340"/>
      <c r="N125" s="340"/>
    </row>
    <row r="126" spans="1:14">
      <c r="C126" s="342"/>
      <c r="D126" s="303"/>
      <c r="E126" s="340"/>
      <c r="F126" s="340"/>
      <c r="G126" s="340"/>
      <c r="H126" s="340"/>
      <c r="I126" s="340"/>
      <c r="J126" s="340"/>
      <c r="K126" s="340"/>
      <c r="L126" s="340"/>
      <c r="M126" s="340"/>
      <c r="N126" s="340"/>
    </row>
    <row r="127" spans="1:14">
      <c r="A127" s="339"/>
      <c r="B127" s="340"/>
      <c r="C127" s="340"/>
      <c r="D127" s="303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</row>
    <row r="128" spans="1:14">
      <c r="C128" s="342"/>
      <c r="D128" s="303"/>
      <c r="E128" s="340"/>
      <c r="F128" s="340"/>
      <c r="G128" s="340"/>
      <c r="H128" s="340"/>
      <c r="I128" s="340"/>
      <c r="J128" s="340"/>
      <c r="K128" s="340"/>
      <c r="L128" s="340"/>
      <c r="M128" s="340"/>
      <c r="N128" s="340"/>
    </row>
    <row r="129" spans="3:14">
      <c r="C129" s="342"/>
      <c r="D129" s="303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</row>
    <row r="130" spans="3:14">
      <c r="C130" s="342"/>
      <c r="D130" s="303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</row>
    <row r="131" spans="3:14">
      <c r="C131" s="342"/>
      <c r="D131" s="303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</row>
    <row r="132" spans="3:14">
      <c r="C132" s="342"/>
      <c r="D132" s="303"/>
      <c r="E132" s="340"/>
      <c r="F132" s="340"/>
      <c r="G132" s="340"/>
      <c r="H132" s="340"/>
      <c r="I132" s="340"/>
      <c r="J132" s="340"/>
      <c r="K132" s="340"/>
      <c r="L132" s="340"/>
      <c r="M132" s="340"/>
      <c r="N132" s="340"/>
    </row>
    <row r="133" spans="3:14">
      <c r="C133" s="342"/>
      <c r="D133" s="303"/>
      <c r="E133" s="340"/>
      <c r="F133" s="340"/>
      <c r="G133" s="340"/>
      <c r="H133" s="340"/>
      <c r="I133" s="340"/>
      <c r="J133" s="340"/>
      <c r="K133" s="340"/>
      <c r="L133" s="340"/>
      <c r="M133" s="340"/>
      <c r="N133" s="340"/>
    </row>
    <row r="134" spans="3:14">
      <c r="C134" s="342"/>
      <c r="D134" s="303"/>
      <c r="E134" s="340"/>
      <c r="F134" s="340"/>
      <c r="G134" s="340"/>
      <c r="H134" s="340"/>
      <c r="I134" s="340"/>
      <c r="J134" s="340"/>
      <c r="K134" s="340"/>
      <c r="L134" s="340"/>
      <c r="M134" s="340"/>
      <c r="N134" s="340"/>
    </row>
    <row r="135" spans="3:14">
      <c r="C135" s="342"/>
      <c r="D135" s="303"/>
      <c r="E135" s="340"/>
      <c r="F135" s="340"/>
      <c r="G135" s="340"/>
      <c r="H135" s="340"/>
      <c r="I135" s="340"/>
      <c r="J135" s="340"/>
      <c r="K135" s="340"/>
      <c r="L135" s="340"/>
      <c r="M135" s="340"/>
      <c r="N135" s="340"/>
    </row>
    <row r="136" spans="3:14">
      <c r="C136" s="342"/>
      <c r="D136" s="303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</row>
    <row r="137" spans="3:14">
      <c r="C137" s="342"/>
      <c r="D137" s="303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</row>
    <row r="138" spans="3:14">
      <c r="C138" s="342"/>
      <c r="D138" s="303"/>
      <c r="E138" s="340"/>
      <c r="F138" s="340"/>
      <c r="G138" s="340"/>
      <c r="H138" s="340"/>
      <c r="I138" s="340"/>
      <c r="J138" s="340"/>
      <c r="K138" s="340"/>
      <c r="L138" s="340"/>
      <c r="M138" s="340"/>
      <c r="N138" s="340"/>
    </row>
    <row r="139" spans="3:14">
      <c r="C139" s="342"/>
      <c r="D139" s="303"/>
      <c r="E139" s="340"/>
      <c r="F139" s="340"/>
      <c r="G139" s="340"/>
      <c r="H139" s="340"/>
      <c r="I139" s="340"/>
      <c r="J139" s="340"/>
      <c r="K139" s="340"/>
      <c r="L139" s="340"/>
      <c r="M139" s="340"/>
      <c r="N139" s="340"/>
    </row>
    <row r="140" spans="3:14">
      <c r="C140" s="342"/>
      <c r="D140" s="303"/>
      <c r="E140" s="340"/>
      <c r="F140" s="340"/>
      <c r="G140" s="340"/>
      <c r="H140" s="340"/>
      <c r="I140" s="340"/>
      <c r="J140" s="340"/>
      <c r="K140" s="340"/>
      <c r="L140" s="340"/>
      <c r="M140" s="340"/>
      <c r="N140" s="340"/>
    </row>
    <row r="141" spans="3:14">
      <c r="C141" s="342"/>
      <c r="D141" s="303"/>
      <c r="E141" s="340"/>
      <c r="F141" s="340"/>
      <c r="G141" s="340"/>
      <c r="H141" s="340"/>
      <c r="I141" s="340"/>
      <c r="J141" s="340"/>
      <c r="K141" s="340"/>
      <c r="L141" s="340"/>
      <c r="M141" s="340"/>
      <c r="N141" s="340"/>
    </row>
    <row r="142" spans="3:14">
      <c r="C142" s="342"/>
      <c r="D142" s="303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</row>
    <row r="143" spans="3:14">
      <c r="C143" s="342"/>
      <c r="D143" s="303"/>
      <c r="E143" s="340"/>
      <c r="F143" s="340"/>
      <c r="G143" s="340"/>
      <c r="H143" s="340"/>
      <c r="I143" s="340"/>
      <c r="J143" s="340"/>
      <c r="K143" s="340"/>
      <c r="L143" s="340"/>
      <c r="M143" s="340"/>
      <c r="N143" s="340"/>
    </row>
    <row r="144" spans="3:14">
      <c r="C144" s="342"/>
      <c r="D144" s="303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</row>
    <row r="145" spans="1:14">
      <c r="C145" s="342"/>
      <c r="D145" s="303"/>
      <c r="E145" s="340"/>
      <c r="F145" s="340"/>
      <c r="G145" s="340"/>
      <c r="H145" s="340"/>
      <c r="I145" s="340"/>
      <c r="J145" s="340"/>
      <c r="K145" s="340"/>
      <c r="L145" s="340"/>
      <c r="M145" s="340"/>
      <c r="N145" s="340"/>
    </row>
    <row r="146" spans="1:14">
      <c r="C146" s="342"/>
      <c r="D146" s="303"/>
      <c r="E146" s="340"/>
      <c r="F146" s="340"/>
      <c r="G146" s="340"/>
      <c r="H146" s="340"/>
      <c r="I146" s="340"/>
      <c r="J146" s="340"/>
      <c r="K146" s="340"/>
      <c r="L146" s="340"/>
      <c r="M146" s="340"/>
      <c r="N146" s="340"/>
    </row>
    <row r="147" spans="1:14">
      <c r="C147" s="342"/>
      <c r="D147" s="303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</row>
    <row r="148" spans="1:14">
      <c r="C148" s="340"/>
      <c r="D148" s="303"/>
      <c r="E148" s="340"/>
      <c r="F148" s="340"/>
      <c r="G148" s="340"/>
      <c r="H148" s="340"/>
      <c r="I148" s="340"/>
      <c r="J148" s="340"/>
      <c r="K148" s="340"/>
      <c r="L148" s="340"/>
      <c r="M148" s="340"/>
      <c r="N148" s="340"/>
    </row>
    <row r="149" spans="1:14">
      <c r="C149" s="340"/>
      <c r="D149" s="303"/>
      <c r="E149" s="340"/>
      <c r="F149" s="340"/>
      <c r="G149" s="340"/>
      <c r="H149" s="340"/>
      <c r="I149" s="340"/>
      <c r="J149" s="340"/>
      <c r="K149" s="340"/>
      <c r="L149" s="340"/>
      <c r="M149" s="340"/>
      <c r="N149" s="340"/>
    </row>
    <row r="150" spans="1:14">
      <c r="C150" s="342"/>
      <c r="D150" s="303"/>
      <c r="E150" s="340"/>
      <c r="F150" s="340"/>
      <c r="G150" s="340"/>
      <c r="H150" s="340"/>
      <c r="I150" s="340"/>
      <c r="J150" s="340"/>
      <c r="K150" s="340"/>
      <c r="L150" s="340"/>
      <c r="M150" s="340"/>
      <c r="N150" s="340"/>
    </row>
    <row r="151" spans="1:14">
      <c r="A151" s="339"/>
      <c r="B151" s="340"/>
      <c r="C151" s="342"/>
      <c r="D151" s="303"/>
      <c r="E151" s="340"/>
      <c r="F151" s="340"/>
      <c r="G151" s="340"/>
      <c r="H151" s="340"/>
      <c r="I151" s="340"/>
      <c r="J151" s="340"/>
      <c r="K151" s="340"/>
      <c r="L151" s="340"/>
      <c r="M151" s="340"/>
      <c r="N151" s="340"/>
    </row>
    <row r="152" spans="1:14">
      <c r="C152" s="342"/>
      <c r="D152" s="303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</row>
    <row r="153" spans="1:14">
      <c r="C153" s="342"/>
      <c r="D153" s="303"/>
      <c r="E153" s="340"/>
      <c r="F153" s="340"/>
      <c r="G153" s="340"/>
      <c r="H153" s="340"/>
      <c r="I153" s="340"/>
      <c r="J153" s="340"/>
      <c r="K153" s="340"/>
      <c r="L153" s="340"/>
      <c r="M153" s="340"/>
      <c r="N153" s="340"/>
    </row>
    <row r="154" spans="1:14">
      <c r="C154" s="342"/>
      <c r="D154" s="303"/>
      <c r="E154" s="340"/>
      <c r="F154" s="340"/>
      <c r="G154" s="340"/>
      <c r="H154" s="340"/>
      <c r="I154" s="340"/>
      <c r="J154" s="340"/>
      <c r="K154" s="340"/>
      <c r="L154" s="340"/>
      <c r="M154" s="340"/>
      <c r="N154" s="340"/>
    </row>
    <row r="155" spans="1:14">
      <c r="C155" s="342"/>
      <c r="D155" s="303"/>
      <c r="E155" s="340"/>
      <c r="F155" s="340"/>
      <c r="G155" s="340"/>
      <c r="H155" s="340"/>
      <c r="I155" s="340"/>
      <c r="J155" s="340"/>
      <c r="K155" s="340"/>
      <c r="L155" s="340"/>
      <c r="M155" s="340"/>
      <c r="N155" s="340"/>
    </row>
    <row r="156" spans="1:14">
      <c r="C156" s="342"/>
      <c r="D156" s="303"/>
      <c r="E156" s="340"/>
      <c r="F156" s="340"/>
      <c r="G156" s="340"/>
      <c r="H156" s="340"/>
      <c r="I156" s="340"/>
      <c r="J156" s="340"/>
      <c r="K156" s="340"/>
      <c r="L156" s="340"/>
      <c r="M156" s="340"/>
      <c r="N156" s="340"/>
    </row>
    <row r="157" spans="1:14">
      <c r="C157" s="342"/>
      <c r="D157" s="303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</row>
    <row r="158" spans="1:14">
      <c r="C158" s="342"/>
      <c r="D158" s="303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</row>
    <row r="159" spans="1:14">
      <c r="C159" s="342"/>
      <c r="D159" s="303"/>
      <c r="E159" s="340"/>
      <c r="F159" s="340"/>
      <c r="G159" s="340"/>
      <c r="H159" s="340"/>
      <c r="I159" s="340"/>
      <c r="J159" s="340"/>
      <c r="K159" s="340"/>
      <c r="L159" s="340"/>
      <c r="M159" s="340"/>
      <c r="N159" s="340"/>
    </row>
    <row r="160" spans="1:14">
      <c r="C160" s="342"/>
      <c r="D160" s="303"/>
      <c r="E160" s="340"/>
      <c r="F160" s="340"/>
      <c r="G160" s="340"/>
      <c r="H160" s="340"/>
      <c r="I160" s="340"/>
      <c r="J160" s="340"/>
      <c r="K160" s="340"/>
      <c r="L160" s="340"/>
      <c r="M160" s="340"/>
      <c r="N160" s="340"/>
    </row>
    <row r="161" spans="3:14">
      <c r="C161" s="342"/>
      <c r="D161" s="303"/>
      <c r="E161" s="340"/>
      <c r="F161" s="340"/>
      <c r="G161" s="340"/>
      <c r="H161" s="340"/>
      <c r="I161" s="340"/>
      <c r="J161" s="340"/>
      <c r="K161" s="340"/>
      <c r="L161" s="340"/>
      <c r="M161" s="340"/>
      <c r="N161" s="340"/>
    </row>
    <row r="162" spans="3:14">
      <c r="C162" s="342"/>
      <c r="D162" s="303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</row>
    <row r="163" spans="3:14">
      <c r="C163" s="342"/>
      <c r="D163" s="303"/>
      <c r="E163" s="340"/>
      <c r="F163" s="340"/>
      <c r="G163" s="340"/>
      <c r="H163" s="340"/>
      <c r="I163" s="340"/>
      <c r="J163" s="340"/>
      <c r="K163" s="340"/>
      <c r="L163" s="340"/>
      <c r="M163" s="340"/>
      <c r="N163" s="340"/>
    </row>
    <row r="164" spans="3:14">
      <c r="C164" s="342"/>
      <c r="D164" s="303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</row>
    <row r="165" spans="3:14">
      <c r="C165" s="342"/>
      <c r="D165" s="303"/>
      <c r="E165" s="340"/>
      <c r="F165" s="340"/>
      <c r="G165" s="340"/>
      <c r="H165" s="340"/>
      <c r="I165" s="340"/>
      <c r="J165" s="340"/>
      <c r="K165" s="340"/>
      <c r="L165" s="340"/>
      <c r="M165" s="340"/>
      <c r="N165" s="340"/>
    </row>
    <row r="166" spans="3:14">
      <c r="C166" s="342"/>
      <c r="D166" s="303"/>
      <c r="E166" s="340"/>
      <c r="F166" s="340"/>
      <c r="G166" s="340"/>
      <c r="H166" s="340"/>
      <c r="I166" s="340"/>
      <c r="J166" s="340"/>
      <c r="K166" s="340"/>
      <c r="L166" s="340"/>
      <c r="M166" s="340"/>
      <c r="N166" s="340"/>
    </row>
    <row r="167" spans="3:14">
      <c r="C167" s="342"/>
      <c r="D167" s="303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</row>
    <row r="168" spans="3:14">
      <c r="C168" s="342"/>
      <c r="D168" s="303"/>
      <c r="E168" s="340"/>
      <c r="F168" s="340"/>
      <c r="G168" s="340"/>
      <c r="H168" s="340"/>
      <c r="I168" s="340"/>
      <c r="J168" s="340"/>
      <c r="K168" s="340"/>
      <c r="L168" s="340"/>
      <c r="M168" s="340"/>
      <c r="N168" s="340"/>
    </row>
    <row r="169" spans="3:14">
      <c r="C169" s="342"/>
      <c r="D169" s="303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</row>
    <row r="170" spans="3:14">
      <c r="C170" s="342"/>
      <c r="D170" s="303"/>
      <c r="E170" s="340"/>
      <c r="F170" s="340"/>
      <c r="G170" s="340"/>
      <c r="H170" s="340"/>
      <c r="I170" s="340"/>
      <c r="J170" s="340"/>
      <c r="K170" s="340"/>
      <c r="L170" s="340"/>
      <c r="M170" s="340"/>
      <c r="N170" s="340"/>
    </row>
    <row r="171" spans="3:14">
      <c r="C171" s="342"/>
      <c r="D171" s="303"/>
      <c r="E171" s="340"/>
      <c r="F171" s="340"/>
      <c r="G171" s="340"/>
      <c r="H171" s="340"/>
      <c r="I171" s="340"/>
      <c r="J171" s="340"/>
      <c r="K171" s="340"/>
      <c r="L171" s="340"/>
      <c r="M171" s="340"/>
      <c r="N171" s="340"/>
    </row>
    <row r="172" spans="3:14">
      <c r="C172" s="342"/>
      <c r="D172" s="303"/>
      <c r="E172" s="340"/>
      <c r="F172" s="340"/>
      <c r="G172" s="340"/>
      <c r="H172" s="340"/>
      <c r="I172" s="340"/>
      <c r="J172" s="340"/>
      <c r="K172" s="340"/>
      <c r="L172" s="340"/>
      <c r="M172" s="340"/>
      <c r="N172" s="340"/>
    </row>
    <row r="173" spans="3:14">
      <c r="C173" s="342"/>
      <c r="D173" s="303"/>
      <c r="E173" s="340"/>
      <c r="F173" s="340"/>
      <c r="G173" s="340"/>
      <c r="H173" s="340"/>
      <c r="I173" s="340"/>
      <c r="J173" s="340"/>
      <c r="K173" s="340"/>
      <c r="L173" s="340"/>
      <c r="M173" s="340"/>
      <c r="N173" s="340"/>
    </row>
    <row r="174" spans="3:14">
      <c r="C174" s="342"/>
      <c r="D174" s="303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</row>
    <row r="175" spans="3:14">
      <c r="C175" s="342"/>
      <c r="D175" s="303"/>
      <c r="E175" s="340"/>
      <c r="F175" s="340"/>
      <c r="G175" s="340"/>
      <c r="H175" s="340"/>
      <c r="I175" s="340"/>
      <c r="J175" s="340"/>
      <c r="K175" s="340"/>
      <c r="L175" s="340"/>
      <c r="M175" s="340"/>
      <c r="N175" s="340"/>
    </row>
    <row r="176" spans="3:14">
      <c r="C176" s="342"/>
      <c r="D176" s="303"/>
      <c r="E176" s="340"/>
      <c r="F176" s="340"/>
      <c r="G176" s="340"/>
      <c r="H176" s="340"/>
      <c r="I176" s="340"/>
      <c r="J176" s="340"/>
      <c r="K176" s="340"/>
      <c r="L176" s="340"/>
      <c r="M176" s="340"/>
      <c r="N176" s="340"/>
    </row>
    <row r="177" spans="3:14">
      <c r="C177" s="342"/>
      <c r="D177" s="303"/>
      <c r="E177" s="340"/>
      <c r="F177" s="340"/>
      <c r="G177" s="340"/>
      <c r="H177" s="340"/>
      <c r="I177" s="340"/>
      <c r="J177" s="340"/>
      <c r="K177" s="340"/>
      <c r="L177" s="340"/>
      <c r="M177" s="340"/>
      <c r="N177" s="340"/>
    </row>
    <row r="178" spans="3:14">
      <c r="C178" s="342"/>
      <c r="D178" s="303"/>
      <c r="E178" s="340"/>
      <c r="F178" s="340"/>
      <c r="G178" s="340"/>
      <c r="H178" s="340"/>
      <c r="I178" s="340"/>
      <c r="J178" s="340"/>
      <c r="K178" s="340"/>
      <c r="L178" s="340"/>
      <c r="M178" s="340"/>
      <c r="N178" s="340"/>
    </row>
    <row r="179" spans="3:14">
      <c r="C179" s="342"/>
      <c r="D179" s="303"/>
      <c r="E179" s="340"/>
      <c r="F179" s="340"/>
      <c r="G179" s="340"/>
      <c r="H179" s="340"/>
      <c r="I179" s="340"/>
      <c r="J179" s="340"/>
      <c r="K179" s="340"/>
      <c r="L179" s="340"/>
      <c r="M179" s="340"/>
      <c r="N179" s="340"/>
    </row>
    <row r="180" spans="3:14">
      <c r="C180" s="342"/>
      <c r="D180" s="303"/>
      <c r="E180" s="340"/>
      <c r="F180" s="340"/>
      <c r="G180" s="340"/>
      <c r="H180" s="340"/>
      <c r="I180" s="340"/>
      <c r="J180" s="340"/>
      <c r="K180" s="340"/>
      <c r="L180" s="340"/>
      <c r="M180" s="340"/>
      <c r="N180" s="340"/>
    </row>
    <row r="181" spans="3:14">
      <c r="C181" s="342"/>
      <c r="D181" s="303"/>
      <c r="E181" s="340"/>
      <c r="F181" s="340"/>
      <c r="G181" s="340"/>
      <c r="H181" s="340"/>
      <c r="I181" s="340"/>
      <c r="J181" s="340"/>
      <c r="K181" s="340"/>
      <c r="L181" s="340"/>
      <c r="M181" s="340"/>
      <c r="N181" s="340"/>
    </row>
    <row r="182" spans="3:14">
      <c r="C182" s="342"/>
      <c r="D182" s="303"/>
      <c r="E182" s="340"/>
      <c r="F182" s="340"/>
      <c r="G182" s="340"/>
      <c r="H182" s="340"/>
      <c r="I182" s="340"/>
      <c r="J182" s="340"/>
      <c r="K182" s="340"/>
      <c r="L182" s="340"/>
      <c r="M182" s="340"/>
      <c r="N182" s="340"/>
    </row>
    <row r="183" spans="3:14">
      <c r="C183" s="342"/>
      <c r="D183" s="303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</row>
    <row r="184" spans="3:14">
      <c r="C184" s="342"/>
      <c r="D184" s="303"/>
      <c r="E184" s="340"/>
      <c r="F184" s="340"/>
      <c r="G184" s="340"/>
      <c r="H184" s="340"/>
      <c r="I184" s="340"/>
      <c r="J184" s="340"/>
      <c r="K184" s="340"/>
      <c r="L184" s="340"/>
      <c r="M184" s="340"/>
      <c r="N184" s="340"/>
    </row>
    <row r="185" spans="3:14">
      <c r="C185" s="342"/>
      <c r="D185" s="303"/>
      <c r="E185" s="340"/>
      <c r="F185" s="340"/>
      <c r="G185" s="340"/>
      <c r="H185" s="340"/>
      <c r="I185" s="340"/>
      <c r="J185" s="340"/>
      <c r="K185" s="340"/>
      <c r="L185" s="340"/>
      <c r="M185" s="340"/>
      <c r="N185" s="340"/>
    </row>
    <row r="186" spans="3:14">
      <c r="C186" s="342"/>
      <c r="D186" s="303"/>
      <c r="E186" s="340"/>
      <c r="F186" s="340"/>
      <c r="G186" s="340"/>
      <c r="H186" s="340"/>
      <c r="I186" s="340"/>
      <c r="J186" s="340"/>
      <c r="K186" s="340"/>
      <c r="L186" s="340"/>
      <c r="M186" s="340"/>
      <c r="N186" s="340"/>
    </row>
    <row r="187" spans="3:14">
      <c r="C187" s="342"/>
      <c r="D187" s="303"/>
      <c r="E187" s="340"/>
      <c r="F187" s="340"/>
      <c r="G187" s="340"/>
      <c r="H187" s="340"/>
      <c r="I187" s="340"/>
      <c r="J187" s="340"/>
      <c r="K187" s="340"/>
      <c r="L187" s="340"/>
      <c r="M187" s="340"/>
      <c r="N187" s="340"/>
    </row>
    <row r="188" spans="3:14">
      <c r="C188" s="342"/>
      <c r="D188" s="303"/>
      <c r="E188" s="340"/>
      <c r="F188" s="340"/>
      <c r="G188" s="340"/>
      <c r="H188" s="340"/>
      <c r="I188" s="340"/>
      <c r="J188" s="340"/>
      <c r="K188" s="340"/>
      <c r="L188" s="340"/>
      <c r="M188" s="340"/>
      <c r="N188" s="340"/>
    </row>
    <row r="189" spans="3:14">
      <c r="C189" s="342"/>
      <c r="D189" s="303"/>
      <c r="E189" s="340"/>
      <c r="F189" s="340"/>
      <c r="G189" s="340"/>
      <c r="H189" s="340"/>
      <c r="I189" s="340"/>
      <c r="J189" s="340"/>
      <c r="K189" s="340"/>
      <c r="L189" s="340"/>
      <c r="M189" s="340"/>
      <c r="N189" s="340"/>
    </row>
    <row r="190" spans="3:14">
      <c r="C190" s="342"/>
      <c r="D190" s="303"/>
      <c r="E190" s="340"/>
      <c r="F190" s="340"/>
      <c r="G190" s="340"/>
      <c r="H190" s="340"/>
      <c r="I190" s="340"/>
      <c r="J190" s="340"/>
      <c r="K190" s="340"/>
      <c r="L190" s="340"/>
      <c r="M190" s="340"/>
      <c r="N190" s="340"/>
    </row>
    <row r="191" spans="3:14">
      <c r="C191" s="342"/>
      <c r="D191" s="303"/>
      <c r="E191" s="340"/>
      <c r="F191" s="340"/>
      <c r="G191" s="340"/>
      <c r="H191" s="340"/>
      <c r="I191" s="340"/>
      <c r="J191" s="340"/>
      <c r="K191" s="340"/>
      <c r="L191" s="340"/>
      <c r="M191" s="340"/>
      <c r="N191" s="340"/>
    </row>
    <row r="192" spans="3:14">
      <c r="C192" s="342"/>
      <c r="D192" s="303"/>
      <c r="E192" s="340"/>
      <c r="F192" s="340"/>
      <c r="G192" s="340"/>
      <c r="H192" s="340"/>
      <c r="I192" s="340"/>
      <c r="J192" s="340"/>
      <c r="K192" s="340"/>
      <c r="L192" s="340"/>
      <c r="M192" s="340"/>
      <c r="N192" s="340"/>
    </row>
    <row r="193" spans="1:14">
      <c r="A193" s="339"/>
      <c r="B193" s="340"/>
      <c r="C193" s="342"/>
      <c r="D193" s="303"/>
      <c r="E193" s="340"/>
      <c r="F193" s="340"/>
      <c r="G193" s="340"/>
      <c r="H193" s="340"/>
      <c r="I193" s="340"/>
      <c r="J193" s="340"/>
      <c r="K193" s="340"/>
      <c r="L193" s="340"/>
      <c r="M193" s="340"/>
      <c r="N193" s="340"/>
    </row>
    <row r="194" spans="1:14">
      <c r="C194" s="342"/>
      <c r="D194" s="303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</row>
    <row r="195" spans="1:14">
      <c r="C195" s="342"/>
      <c r="D195" s="303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</row>
    <row r="196" spans="1:14">
      <c r="C196" s="342"/>
      <c r="D196" s="303"/>
      <c r="E196" s="340"/>
      <c r="F196" s="340"/>
      <c r="G196" s="340"/>
      <c r="H196" s="340"/>
      <c r="I196" s="340"/>
      <c r="J196" s="340"/>
      <c r="K196" s="340"/>
      <c r="L196" s="340"/>
      <c r="M196" s="340"/>
      <c r="N196" s="340"/>
    </row>
    <row r="197" spans="1:14">
      <c r="C197" s="342"/>
      <c r="D197" s="303"/>
      <c r="E197" s="340"/>
      <c r="F197" s="340"/>
      <c r="G197" s="340"/>
      <c r="H197" s="340"/>
      <c r="I197" s="340"/>
      <c r="J197" s="340"/>
      <c r="K197" s="340"/>
      <c r="L197" s="340"/>
      <c r="M197" s="340"/>
      <c r="N197" s="340"/>
    </row>
    <row r="198" spans="1:14">
      <c r="C198" s="342"/>
      <c r="D198" s="303"/>
      <c r="E198" s="340"/>
      <c r="F198" s="340"/>
      <c r="G198" s="340"/>
      <c r="H198" s="340"/>
      <c r="I198" s="340"/>
      <c r="J198" s="340"/>
      <c r="K198" s="340"/>
      <c r="L198" s="340"/>
      <c r="M198" s="340"/>
      <c r="N198" s="340"/>
    </row>
    <row r="199" spans="1:14">
      <c r="C199" s="342"/>
      <c r="D199" s="303"/>
      <c r="E199" s="340"/>
      <c r="F199" s="340"/>
      <c r="G199" s="340"/>
      <c r="H199" s="340"/>
      <c r="I199" s="340"/>
      <c r="J199" s="340"/>
      <c r="K199" s="340"/>
      <c r="L199" s="340"/>
      <c r="M199" s="340"/>
      <c r="N199" s="340"/>
    </row>
    <row r="200" spans="1:14">
      <c r="C200" s="342"/>
      <c r="D200" s="303"/>
      <c r="E200" s="340"/>
      <c r="F200" s="340"/>
      <c r="G200" s="340"/>
      <c r="H200" s="340"/>
      <c r="I200" s="340"/>
      <c r="J200" s="340"/>
      <c r="K200" s="340"/>
      <c r="L200" s="340"/>
      <c r="M200" s="340"/>
      <c r="N200" s="340"/>
    </row>
    <row r="201" spans="1:14">
      <c r="C201" s="342"/>
      <c r="D201" s="303"/>
      <c r="E201" s="340"/>
      <c r="F201" s="340"/>
      <c r="G201" s="340"/>
      <c r="H201" s="340"/>
      <c r="I201" s="340"/>
      <c r="J201" s="340"/>
      <c r="K201" s="340"/>
      <c r="L201" s="340"/>
      <c r="M201" s="340"/>
      <c r="N201" s="340"/>
    </row>
    <row r="202" spans="1:14">
      <c r="C202" s="342"/>
      <c r="D202" s="303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</row>
    <row r="203" spans="1:14">
      <c r="C203" s="342"/>
      <c r="D203" s="303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</row>
    <row r="204" spans="1:14">
      <c r="C204" s="342"/>
      <c r="D204" s="303"/>
      <c r="E204" s="340"/>
      <c r="F204" s="340"/>
      <c r="G204" s="340"/>
      <c r="H204" s="340"/>
      <c r="I204" s="340"/>
      <c r="J204" s="340"/>
      <c r="K204" s="340"/>
      <c r="L204" s="340"/>
      <c r="M204" s="340"/>
      <c r="N204" s="340"/>
    </row>
    <row r="205" spans="1:14">
      <c r="C205" s="342"/>
      <c r="D205" s="303"/>
      <c r="E205" s="340"/>
      <c r="F205" s="340"/>
      <c r="G205" s="340"/>
      <c r="H205" s="340"/>
      <c r="I205" s="340"/>
      <c r="J205" s="340"/>
      <c r="K205" s="340"/>
      <c r="L205" s="340"/>
      <c r="M205" s="340"/>
      <c r="N205" s="340"/>
    </row>
    <row r="206" spans="1:14">
      <c r="C206" s="342"/>
      <c r="D206" s="303"/>
      <c r="E206" s="340"/>
      <c r="F206" s="340"/>
      <c r="G206" s="340"/>
      <c r="H206" s="340"/>
      <c r="I206" s="340"/>
      <c r="J206" s="340"/>
      <c r="K206" s="340"/>
      <c r="L206" s="340"/>
      <c r="M206" s="340"/>
      <c r="N206" s="340"/>
    </row>
    <row r="207" spans="1:14">
      <c r="C207" s="342"/>
      <c r="D207" s="303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</row>
    <row r="208" spans="1:14">
      <c r="C208" s="340"/>
      <c r="D208" s="303"/>
      <c r="E208" s="340"/>
      <c r="F208" s="340"/>
      <c r="G208" s="340"/>
      <c r="H208" s="340"/>
      <c r="I208" s="340"/>
      <c r="J208" s="340"/>
      <c r="K208" s="340"/>
      <c r="L208" s="340"/>
      <c r="M208" s="340"/>
      <c r="N208" s="340"/>
    </row>
    <row r="209" spans="3:14">
      <c r="C209" s="342"/>
      <c r="D209" s="303"/>
      <c r="E209" s="340"/>
      <c r="F209" s="340"/>
      <c r="G209" s="340"/>
      <c r="H209" s="340"/>
      <c r="I209" s="340"/>
      <c r="J209" s="340"/>
      <c r="K209" s="340"/>
      <c r="L209" s="340"/>
      <c r="M209" s="340"/>
      <c r="N209" s="340"/>
    </row>
    <row r="210" spans="3:14">
      <c r="C210" s="342"/>
      <c r="D210" s="303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</row>
    <row r="211" spans="3:14">
      <c r="C211" s="342"/>
      <c r="D211" s="303"/>
      <c r="E211" s="340"/>
      <c r="F211" s="340"/>
      <c r="G211" s="340"/>
      <c r="H211" s="340"/>
      <c r="I211" s="340"/>
      <c r="J211" s="340"/>
      <c r="K211" s="340"/>
      <c r="L211" s="340"/>
      <c r="M211" s="340"/>
      <c r="N211" s="340"/>
    </row>
    <row r="212" spans="3:14">
      <c r="D212" s="303"/>
      <c r="E212" s="340"/>
      <c r="F212" s="340"/>
      <c r="G212" s="340"/>
      <c r="H212" s="340"/>
      <c r="I212" s="340"/>
      <c r="J212" s="340"/>
      <c r="K212" s="340"/>
      <c r="L212" s="340"/>
      <c r="M212" s="340"/>
      <c r="N212" s="340"/>
    </row>
    <row r="213" spans="3:14">
      <c r="D213" s="303"/>
      <c r="E213" s="340"/>
      <c r="F213" s="340"/>
      <c r="G213" s="340"/>
      <c r="H213" s="340"/>
      <c r="I213" s="340"/>
      <c r="J213" s="340"/>
      <c r="K213" s="340"/>
      <c r="L213" s="340"/>
      <c r="M213" s="340"/>
      <c r="N213" s="340"/>
    </row>
    <row r="214" spans="3:14">
      <c r="D214" s="303"/>
      <c r="E214" s="340"/>
      <c r="F214" s="340"/>
      <c r="G214" s="340"/>
      <c r="H214" s="340"/>
      <c r="I214" s="340"/>
      <c r="J214" s="340"/>
      <c r="K214" s="340"/>
      <c r="L214" s="340"/>
      <c r="M214" s="340"/>
      <c r="N214" s="340"/>
    </row>
    <row r="215" spans="3:14">
      <c r="D215" s="303"/>
      <c r="E215" s="340"/>
      <c r="F215" s="340"/>
      <c r="G215" s="340"/>
      <c r="H215" s="340"/>
      <c r="I215" s="340"/>
      <c r="J215" s="340"/>
      <c r="K215" s="340"/>
      <c r="L215" s="340"/>
      <c r="M215" s="340"/>
      <c r="N215" s="340"/>
    </row>
    <row r="216" spans="3:14">
      <c r="D216" s="303"/>
      <c r="E216" s="340"/>
      <c r="F216" s="340"/>
      <c r="G216" s="340"/>
      <c r="H216" s="340"/>
      <c r="I216" s="340"/>
      <c r="J216" s="340"/>
      <c r="K216" s="340"/>
      <c r="L216" s="340"/>
      <c r="M216" s="340"/>
      <c r="N216" s="340"/>
    </row>
    <row r="217" spans="3:14">
      <c r="D217" s="303"/>
      <c r="E217" s="340"/>
      <c r="F217" s="340"/>
      <c r="G217" s="340"/>
      <c r="H217" s="340"/>
      <c r="I217" s="340"/>
      <c r="J217" s="340"/>
      <c r="K217" s="340"/>
      <c r="L217" s="340"/>
      <c r="M217" s="340"/>
      <c r="N217" s="340"/>
    </row>
    <row r="218" spans="3:14">
      <c r="D218" s="303"/>
      <c r="E218" s="340"/>
      <c r="F218" s="340"/>
      <c r="G218" s="340"/>
      <c r="H218" s="340"/>
      <c r="I218" s="340"/>
      <c r="J218" s="340"/>
      <c r="K218" s="340"/>
      <c r="L218" s="340"/>
      <c r="M218" s="340"/>
      <c r="N218" s="340"/>
    </row>
    <row r="219" spans="3:14">
      <c r="D219" s="303"/>
      <c r="E219" s="340"/>
      <c r="F219" s="340"/>
      <c r="G219" s="340"/>
      <c r="H219" s="340"/>
      <c r="I219" s="340"/>
      <c r="J219" s="340"/>
      <c r="K219" s="340"/>
      <c r="L219" s="340"/>
      <c r="M219" s="340"/>
      <c r="N219" s="340"/>
    </row>
    <row r="220" spans="3:14">
      <c r="D220" s="303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</row>
    <row r="221" spans="3:14">
      <c r="D221" s="303"/>
      <c r="E221" s="340"/>
      <c r="F221" s="340"/>
      <c r="G221" s="340"/>
      <c r="H221" s="340"/>
      <c r="I221" s="340"/>
      <c r="J221" s="340"/>
      <c r="K221" s="340"/>
      <c r="L221" s="340"/>
      <c r="M221" s="340"/>
      <c r="N221" s="340"/>
    </row>
    <row r="222" spans="3:14">
      <c r="D222" s="303"/>
      <c r="E222" s="340"/>
      <c r="F222" s="340"/>
      <c r="G222" s="340"/>
      <c r="H222" s="340"/>
      <c r="I222" s="340"/>
      <c r="J222" s="340"/>
      <c r="K222" s="340"/>
      <c r="L222" s="340"/>
      <c r="M222" s="340"/>
      <c r="N222" s="340"/>
    </row>
    <row r="223" spans="3:14">
      <c r="D223" s="303"/>
      <c r="E223" s="340"/>
      <c r="F223" s="340"/>
      <c r="G223" s="340"/>
      <c r="H223" s="340"/>
      <c r="I223" s="340"/>
      <c r="J223" s="340"/>
      <c r="K223" s="340"/>
      <c r="L223" s="340"/>
      <c r="M223" s="340"/>
      <c r="N223" s="340"/>
    </row>
    <row r="224" spans="3:14">
      <c r="D224" s="303"/>
      <c r="E224" s="340"/>
      <c r="F224" s="340"/>
      <c r="G224" s="340"/>
      <c r="H224" s="340"/>
      <c r="I224" s="340"/>
      <c r="J224" s="340"/>
      <c r="K224" s="340"/>
      <c r="L224" s="340"/>
      <c r="M224" s="340"/>
      <c r="N224" s="340"/>
    </row>
    <row r="225" spans="4:14">
      <c r="D225" s="303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</row>
    <row r="226" spans="4:14">
      <c r="D226" s="303"/>
      <c r="E226" s="340"/>
      <c r="F226" s="340"/>
      <c r="G226" s="340"/>
      <c r="H226" s="340"/>
      <c r="I226" s="340"/>
      <c r="J226" s="340"/>
      <c r="K226" s="340"/>
      <c r="L226" s="340"/>
      <c r="M226" s="340"/>
      <c r="N226" s="340"/>
    </row>
    <row r="227" spans="4:14">
      <c r="D227" s="303"/>
      <c r="E227" s="340"/>
      <c r="F227" s="340"/>
      <c r="G227" s="340"/>
      <c r="H227" s="340"/>
      <c r="I227" s="340"/>
      <c r="J227" s="340"/>
      <c r="K227" s="340"/>
      <c r="L227" s="340"/>
      <c r="M227" s="340"/>
      <c r="N227" s="340"/>
    </row>
    <row r="228" spans="4:14">
      <c r="D228" s="303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</row>
    <row r="229" spans="4:14">
      <c r="D229" s="303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</row>
    <row r="230" spans="4:14">
      <c r="D230" s="303"/>
      <c r="E230" s="340"/>
      <c r="F230" s="340"/>
      <c r="G230" s="340"/>
      <c r="H230" s="340"/>
      <c r="I230" s="340"/>
      <c r="J230" s="340"/>
      <c r="K230" s="340"/>
      <c r="L230" s="340"/>
      <c r="M230" s="340"/>
      <c r="N230" s="340"/>
    </row>
    <row r="231" spans="4:14">
      <c r="D231" s="303"/>
      <c r="E231" s="340"/>
      <c r="F231" s="340"/>
      <c r="G231" s="340"/>
      <c r="H231" s="340"/>
      <c r="I231" s="340"/>
      <c r="J231" s="340"/>
      <c r="K231" s="340"/>
      <c r="L231" s="340"/>
      <c r="M231" s="340"/>
      <c r="N231" s="340"/>
    </row>
    <row r="232" spans="4:14">
      <c r="D232" s="303"/>
      <c r="E232" s="340"/>
      <c r="F232" s="340"/>
      <c r="G232" s="340"/>
      <c r="H232" s="340"/>
      <c r="I232" s="340"/>
      <c r="J232" s="340"/>
      <c r="K232" s="340"/>
      <c r="L232" s="340"/>
      <c r="M232" s="340"/>
      <c r="N232" s="340"/>
    </row>
    <row r="233" spans="4:14">
      <c r="D233" s="303"/>
      <c r="E233" s="340"/>
      <c r="F233" s="340"/>
      <c r="G233" s="340"/>
      <c r="H233" s="340"/>
      <c r="I233" s="340"/>
      <c r="J233" s="340"/>
      <c r="K233" s="340"/>
      <c r="L233" s="340"/>
      <c r="M233" s="340"/>
      <c r="N233" s="340"/>
    </row>
    <row r="234" spans="4:14">
      <c r="D234" s="303"/>
      <c r="E234" s="340"/>
      <c r="F234" s="340"/>
      <c r="G234" s="340"/>
      <c r="H234" s="340"/>
      <c r="I234" s="340"/>
      <c r="J234" s="340"/>
      <c r="K234" s="340"/>
      <c r="L234" s="340"/>
      <c r="M234" s="340"/>
      <c r="N234" s="340"/>
    </row>
    <row r="235" spans="4:14">
      <c r="D235" s="303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</row>
    <row r="236" spans="4:14">
      <c r="D236" s="303"/>
      <c r="E236" s="340"/>
      <c r="F236" s="340"/>
      <c r="G236" s="340"/>
      <c r="H236" s="340"/>
      <c r="I236" s="340"/>
      <c r="J236" s="340"/>
      <c r="K236" s="340"/>
      <c r="L236" s="340"/>
      <c r="M236" s="340"/>
      <c r="N236" s="340"/>
    </row>
    <row r="237" spans="4:14">
      <c r="D237" s="303"/>
      <c r="E237" s="340"/>
      <c r="F237" s="340"/>
      <c r="G237" s="340"/>
      <c r="H237" s="340"/>
      <c r="I237" s="340"/>
      <c r="J237" s="340"/>
      <c r="K237" s="340"/>
      <c r="L237" s="340"/>
      <c r="M237" s="340"/>
      <c r="N237" s="340"/>
    </row>
    <row r="238" spans="4:14">
      <c r="D238" s="303"/>
      <c r="E238" s="340"/>
      <c r="F238" s="340"/>
      <c r="G238" s="340"/>
      <c r="H238" s="340"/>
      <c r="I238" s="340"/>
      <c r="J238" s="340"/>
      <c r="K238" s="340"/>
      <c r="L238" s="340"/>
      <c r="M238" s="340"/>
      <c r="N238" s="340"/>
    </row>
    <row r="239" spans="4:14">
      <c r="D239" s="303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</row>
    <row r="240" spans="4:14">
      <c r="D240" s="303"/>
      <c r="E240" s="340"/>
      <c r="F240" s="340"/>
      <c r="G240" s="340"/>
      <c r="H240" s="340"/>
      <c r="I240" s="340"/>
      <c r="J240" s="340"/>
      <c r="K240" s="340"/>
      <c r="L240" s="340"/>
      <c r="M240" s="340"/>
      <c r="N240" s="340"/>
    </row>
    <row r="241" spans="4:14">
      <c r="D241" s="303"/>
      <c r="E241" s="340"/>
      <c r="F241" s="340"/>
      <c r="G241" s="340"/>
      <c r="H241" s="340"/>
      <c r="I241" s="340"/>
      <c r="J241" s="340"/>
      <c r="K241" s="340"/>
      <c r="L241" s="340"/>
      <c r="M241" s="340"/>
      <c r="N241" s="340"/>
    </row>
    <row r="242" spans="4:14">
      <c r="D242" s="303"/>
      <c r="E242" s="340"/>
      <c r="F242" s="340"/>
      <c r="G242" s="340"/>
      <c r="H242" s="340"/>
      <c r="I242" s="340"/>
      <c r="J242" s="340"/>
      <c r="K242" s="340"/>
      <c r="L242" s="340"/>
      <c r="M242" s="340"/>
      <c r="N242" s="340"/>
    </row>
    <row r="243" spans="4:14">
      <c r="D243" s="303"/>
      <c r="E243" s="340"/>
      <c r="F243" s="340"/>
      <c r="G243" s="340"/>
      <c r="H243" s="340"/>
      <c r="I243" s="340"/>
      <c r="J243" s="340"/>
      <c r="K243" s="340"/>
      <c r="L243" s="340"/>
      <c r="M243" s="340"/>
      <c r="N243" s="340"/>
    </row>
    <row r="244" spans="4:14">
      <c r="D244" s="303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</row>
    <row r="245" spans="4:14">
      <c r="D245" s="303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</row>
    <row r="246" spans="4:14">
      <c r="D246" s="303"/>
      <c r="E246" s="340"/>
      <c r="F246" s="340"/>
      <c r="G246" s="340"/>
      <c r="H246" s="340"/>
      <c r="I246" s="340"/>
      <c r="J246" s="340"/>
      <c r="K246" s="340"/>
      <c r="L246" s="340"/>
      <c r="M246" s="340"/>
      <c r="N246" s="340"/>
    </row>
    <row r="247" spans="4:14">
      <c r="D247" s="303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</row>
    <row r="248" spans="4:14">
      <c r="D248" s="303"/>
      <c r="E248" s="340"/>
      <c r="F248" s="340"/>
      <c r="G248" s="340"/>
      <c r="H248" s="340"/>
      <c r="I248" s="340"/>
      <c r="J248" s="340"/>
      <c r="K248" s="340"/>
      <c r="L248" s="340"/>
      <c r="M248" s="340"/>
      <c r="N248" s="340"/>
    </row>
    <row r="249" spans="4:14">
      <c r="D249" s="303"/>
      <c r="E249" s="340"/>
      <c r="F249" s="340"/>
      <c r="G249" s="340"/>
      <c r="H249" s="340"/>
      <c r="I249" s="340"/>
      <c r="J249" s="340"/>
      <c r="K249" s="340"/>
      <c r="L249" s="340"/>
      <c r="M249" s="340"/>
      <c r="N249" s="340"/>
    </row>
    <row r="250" spans="4:14">
      <c r="D250" s="303"/>
      <c r="E250" s="340"/>
      <c r="F250" s="340"/>
      <c r="G250" s="340"/>
      <c r="H250" s="340"/>
      <c r="I250" s="340"/>
      <c r="J250" s="340"/>
      <c r="K250" s="340"/>
      <c r="L250" s="340"/>
      <c r="M250" s="340"/>
      <c r="N250" s="340"/>
    </row>
    <row r="251" spans="4:14">
      <c r="D251" s="303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</row>
    <row r="252" spans="4:14">
      <c r="D252" s="303"/>
      <c r="E252" s="340"/>
      <c r="F252" s="340"/>
      <c r="G252" s="340"/>
      <c r="H252" s="340"/>
      <c r="I252" s="340"/>
      <c r="J252" s="340"/>
      <c r="K252" s="340"/>
      <c r="L252" s="340"/>
      <c r="M252" s="340"/>
      <c r="N252" s="340"/>
    </row>
    <row r="253" spans="4:14">
      <c r="D253" s="303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</row>
    <row r="254" spans="4:14">
      <c r="D254" s="303"/>
      <c r="E254" s="340"/>
      <c r="F254" s="340"/>
      <c r="G254" s="340"/>
      <c r="H254" s="340"/>
      <c r="I254" s="340"/>
      <c r="J254" s="340"/>
      <c r="K254" s="340"/>
      <c r="L254" s="340"/>
      <c r="M254" s="340"/>
      <c r="N254" s="340"/>
    </row>
    <row r="255" spans="4:14">
      <c r="D255" s="303"/>
      <c r="E255" s="340"/>
      <c r="F255" s="340"/>
      <c r="G255" s="340"/>
      <c r="H255" s="340"/>
      <c r="I255" s="340"/>
      <c r="J255" s="340"/>
      <c r="K255" s="340"/>
      <c r="L255" s="340"/>
      <c r="M255" s="340"/>
      <c r="N255" s="340"/>
    </row>
    <row r="256" spans="4:14">
      <c r="D256" s="303"/>
      <c r="E256" s="340"/>
      <c r="F256" s="340"/>
      <c r="G256" s="340"/>
      <c r="H256" s="340"/>
      <c r="I256" s="340"/>
      <c r="J256" s="340"/>
      <c r="K256" s="340"/>
      <c r="L256" s="340"/>
      <c r="M256" s="340"/>
      <c r="N256" s="340"/>
    </row>
    <row r="257" spans="4:14">
      <c r="D257" s="303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</row>
    <row r="258" spans="4:14">
      <c r="D258" s="303"/>
      <c r="E258" s="340"/>
      <c r="F258" s="340"/>
      <c r="G258" s="340"/>
      <c r="H258" s="340"/>
      <c r="I258" s="340"/>
      <c r="J258" s="340"/>
      <c r="K258" s="340"/>
      <c r="L258" s="340"/>
      <c r="M258" s="340"/>
      <c r="N258" s="340"/>
    </row>
    <row r="259" spans="4:14">
      <c r="D259" s="303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</row>
    <row r="260" spans="4:14">
      <c r="D260" s="303"/>
      <c r="E260" s="340"/>
      <c r="F260" s="340"/>
      <c r="G260" s="340"/>
      <c r="H260" s="340"/>
      <c r="I260" s="340"/>
      <c r="J260" s="340"/>
      <c r="K260" s="340"/>
      <c r="L260" s="340"/>
      <c r="M260" s="340"/>
      <c r="N260" s="340"/>
    </row>
    <row r="261" spans="4:14">
      <c r="D261" s="303"/>
      <c r="E261" s="340"/>
      <c r="F261" s="340"/>
      <c r="G261" s="340"/>
      <c r="H261" s="340"/>
      <c r="I261" s="340"/>
      <c r="J261" s="340"/>
      <c r="K261" s="340"/>
      <c r="L261" s="340"/>
      <c r="M261" s="340"/>
      <c r="N261" s="340"/>
    </row>
    <row r="262" spans="4:14">
      <c r="D262" s="303"/>
      <c r="E262" s="340"/>
      <c r="F262" s="340"/>
      <c r="G262" s="340"/>
      <c r="H262" s="340"/>
      <c r="I262" s="340"/>
      <c r="J262" s="340"/>
      <c r="K262" s="340"/>
      <c r="L262" s="340"/>
      <c r="M262" s="340"/>
      <c r="N262" s="340"/>
    </row>
    <row r="263" spans="4:14">
      <c r="D263" s="303"/>
      <c r="E263" s="340"/>
      <c r="F263" s="340"/>
      <c r="G263" s="340"/>
      <c r="H263" s="340"/>
      <c r="I263" s="340"/>
      <c r="J263" s="340"/>
      <c r="K263" s="340"/>
      <c r="L263" s="340"/>
      <c r="M263" s="340"/>
      <c r="N263" s="340"/>
    </row>
    <row r="264" spans="4:14">
      <c r="D264" s="303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</row>
    <row r="265" spans="4:14">
      <c r="D265" s="303"/>
      <c r="E265" s="340"/>
      <c r="F265" s="340"/>
      <c r="G265" s="340"/>
      <c r="H265" s="340"/>
      <c r="I265" s="340"/>
      <c r="J265" s="340"/>
      <c r="K265" s="340"/>
      <c r="L265" s="340"/>
      <c r="M265" s="340"/>
      <c r="N265" s="340"/>
    </row>
    <row r="266" spans="4:14">
      <c r="D266" s="303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</row>
    <row r="267" spans="4:14">
      <c r="D267" s="303"/>
      <c r="E267" s="340"/>
      <c r="F267" s="340"/>
      <c r="G267" s="340"/>
      <c r="H267" s="340"/>
      <c r="I267" s="340"/>
      <c r="J267" s="340"/>
      <c r="K267" s="340"/>
      <c r="L267" s="340"/>
      <c r="M267" s="340"/>
      <c r="N267" s="340"/>
    </row>
    <row r="268" spans="4:14">
      <c r="D268" s="303"/>
      <c r="E268" s="340"/>
      <c r="F268" s="340"/>
      <c r="G268" s="340"/>
      <c r="H268" s="340"/>
      <c r="I268" s="340"/>
      <c r="J268" s="340"/>
      <c r="K268" s="340"/>
      <c r="L268" s="340"/>
      <c r="M268" s="340"/>
      <c r="N268" s="340"/>
    </row>
    <row r="269" spans="4:14">
      <c r="D269" s="303"/>
      <c r="E269" s="340"/>
      <c r="F269" s="340"/>
      <c r="G269" s="340"/>
      <c r="H269" s="340"/>
      <c r="I269" s="340"/>
      <c r="J269" s="340"/>
      <c r="K269" s="340"/>
      <c r="L269" s="340"/>
      <c r="M269" s="340"/>
      <c r="N269" s="340"/>
    </row>
    <row r="270" spans="4:14">
      <c r="D270" s="303"/>
      <c r="E270" s="340"/>
      <c r="F270" s="340"/>
      <c r="G270" s="340"/>
      <c r="H270" s="340"/>
      <c r="I270" s="340"/>
      <c r="J270" s="340"/>
      <c r="K270" s="340"/>
      <c r="L270" s="340"/>
      <c r="M270" s="340"/>
      <c r="N270" s="340"/>
    </row>
    <row r="271" spans="4:14">
      <c r="D271" s="303"/>
      <c r="E271" s="340"/>
      <c r="F271" s="340"/>
      <c r="G271" s="340"/>
      <c r="H271" s="340"/>
      <c r="I271" s="340"/>
      <c r="J271" s="340"/>
      <c r="K271" s="340"/>
      <c r="L271" s="340"/>
      <c r="M271" s="340"/>
      <c r="N271" s="340"/>
    </row>
    <row r="272" spans="4:14">
      <c r="D272" s="303"/>
      <c r="E272" s="340"/>
      <c r="F272" s="340"/>
      <c r="G272" s="340"/>
      <c r="H272" s="340"/>
      <c r="I272" s="340"/>
      <c r="J272" s="340"/>
      <c r="K272" s="340"/>
      <c r="L272" s="340"/>
      <c r="M272" s="340"/>
      <c r="N272" s="340"/>
    </row>
    <row r="273" spans="4:14">
      <c r="D273" s="303"/>
      <c r="E273" s="340"/>
      <c r="F273" s="340"/>
      <c r="G273" s="340"/>
      <c r="H273" s="340"/>
      <c r="I273" s="340"/>
      <c r="J273" s="340"/>
      <c r="K273" s="340"/>
      <c r="L273" s="340"/>
      <c r="M273" s="340"/>
      <c r="N273" s="340"/>
    </row>
    <row r="274" spans="4:14">
      <c r="D274" s="303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</row>
    <row r="275" spans="4:14">
      <c r="D275" s="303"/>
      <c r="E275" s="340"/>
      <c r="F275" s="340"/>
      <c r="G275" s="340"/>
      <c r="H275" s="340"/>
      <c r="I275" s="340"/>
      <c r="J275" s="340"/>
      <c r="K275" s="340"/>
      <c r="L275" s="340"/>
      <c r="M275" s="340"/>
      <c r="N275" s="340"/>
    </row>
    <row r="276" spans="4:14">
      <c r="D276" s="303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</row>
    <row r="277" spans="4:14">
      <c r="D277" s="303"/>
      <c r="E277" s="340"/>
      <c r="F277" s="340"/>
      <c r="G277" s="340"/>
      <c r="H277" s="340"/>
      <c r="I277" s="340"/>
      <c r="J277" s="340"/>
      <c r="K277" s="340"/>
      <c r="L277" s="340"/>
      <c r="M277" s="340"/>
      <c r="N277" s="340"/>
    </row>
    <row r="278" spans="4:14">
      <c r="D278" s="303"/>
      <c r="E278" s="340"/>
      <c r="F278" s="340"/>
      <c r="G278" s="340"/>
      <c r="H278" s="340"/>
      <c r="I278" s="340"/>
      <c r="J278" s="340"/>
      <c r="K278" s="340"/>
      <c r="L278" s="340"/>
      <c r="M278" s="340"/>
      <c r="N278" s="340"/>
    </row>
    <row r="279" spans="4:14">
      <c r="D279" s="303"/>
      <c r="E279" s="340"/>
      <c r="F279" s="340"/>
      <c r="G279" s="340"/>
      <c r="H279" s="340"/>
      <c r="I279" s="340"/>
      <c r="J279" s="340"/>
      <c r="K279" s="340"/>
      <c r="L279" s="340"/>
      <c r="M279" s="340"/>
      <c r="N279" s="340"/>
    </row>
    <row r="280" spans="4:14">
      <c r="D280" s="303"/>
      <c r="E280" s="340"/>
      <c r="F280" s="340"/>
      <c r="G280" s="340"/>
      <c r="H280" s="340"/>
      <c r="I280" s="340"/>
      <c r="J280" s="340"/>
      <c r="K280" s="340"/>
      <c r="L280" s="340"/>
      <c r="M280" s="340"/>
      <c r="N280" s="340"/>
    </row>
    <row r="281" spans="4:14">
      <c r="D281" s="303"/>
      <c r="E281" s="340"/>
      <c r="F281" s="340"/>
      <c r="G281" s="340"/>
      <c r="H281" s="340"/>
      <c r="I281" s="340"/>
      <c r="J281" s="340"/>
      <c r="K281" s="340"/>
      <c r="L281" s="340"/>
      <c r="M281" s="340"/>
      <c r="N281" s="340"/>
    </row>
    <row r="282" spans="4:14">
      <c r="D282" s="303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</row>
    <row r="283" spans="4:14">
      <c r="D283" s="303"/>
      <c r="E283" s="340"/>
      <c r="F283" s="340"/>
      <c r="G283" s="340"/>
      <c r="H283" s="340"/>
      <c r="I283" s="340"/>
      <c r="J283" s="340"/>
      <c r="K283" s="340"/>
      <c r="L283" s="340"/>
      <c r="M283" s="340"/>
      <c r="N283" s="340"/>
    </row>
    <row r="284" spans="4:14">
      <c r="D284" s="303"/>
      <c r="E284" s="340"/>
      <c r="F284" s="340"/>
      <c r="G284" s="340"/>
      <c r="H284" s="340"/>
      <c r="I284" s="340"/>
      <c r="J284" s="340"/>
      <c r="K284" s="340"/>
      <c r="L284" s="340"/>
      <c r="M284" s="340"/>
      <c r="N284" s="340"/>
    </row>
    <row r="285" spans="4:14">
      <c r="D285" s="303"/>
      <c r="E285" s="340"/>
      <c r="F285" s="340"/>
      <c r="G285" s="340"/>
      <c r="H285" s="340"/>
      <c r="I285" s="340"/>
      <c r="J285" s="340"/>
      <c r="K285" s="340"/>
      <c r="L285" s="340"/>
      <c r="M285" s="340"/>
      <c r="N285" s="340"/>
    </row>
    <row r="286" spans="4:14">
      <c r="D286" s="303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</row>
    <row r="287" spans="4:14">
      <c r="D287" s="303"/>
      <c r="E287" s="340"/>
      <c r="F287" s="340"/>
      <c r="G287" s="340"/>
      <c r="H287" s="340"/>
      <c r="I287" s="340"/>
      <c r="J287" s="340"/>
      <c r="K287" s="340"/>
      <c r="L287" s="340"/>
      <c r="M287" s="340"/>
      <c r="N287" s="340"/>
    </row>
    <row r="288" spans="4:14">
      <c r="D288" s="303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</row>
    <row r="289" spans="4:14">
      <c r="D289" s="303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</row>
    <row r="290" spans="4:14">
      <c r="D290" s="303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</row>
    <row r="291" spans="4:14">
      <c r="D291" s="303"/>
      <c r="E291" s="340"/>
      <c r="F291" s="340"/>
      <c r="G291" s="340"/>
      <c r="H291" s="340"/>
      <c r="I291" s="340"/>
      <c r="J291" s="340"/>
      <c r="K291" s="340"/>
      <c r="L291" s="340"/>
      <c r="M291" s="340"/>
      <c r="N291" s="340"/>
    </row>
    <row r="292" spans="4:14">
      <c r="D292" s="303"/>
      <c r="E292" s="340"/>
      <c r="F292" s="340"/>
      <c r="G292" s="340"/>
      <c r="H292" s="340"/>
      <c r="I292" s="340"/>
      <c r="J292" s="340"/>
      <c r="K292" s="340"/>
      <c r="L292" s="340"/>
      <c r="M292" s="340"/>
      <c r="N292" s="340"/>
    </row>
    <row r="293" spans="4:14">
      <c r="D293" s="303"/>
      <c r="E293" s="340"/>
      <c r="F293" s="340"/>
      <c r="G293" s="340"/>
      <c r="H293" s="340"/>
      <c r="I293" s="340"/>
      <c r="J293" s="340"/>
      <c r="K293" s="340"/>
      <c r="L293" s="340"/>
      <c r="M293" s="340"/>
      <c r="N293" s="340"/>
    </row>
    <row r="294" spans="4:14">
      <c r="D294" s="303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</row>
    <row r="295" spans="4:14">
      <c r="D295" s="303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</row>
    <row r="296" spans="4:14">
      <c r="D296" s="303"/>
      <c r="E296" s="340"/>
      <c r="F296" s="340"/>
      <c r="G296" s="340"/>
      <c r="H296" s="340"/>
      <c r="I296" s="340"/>
      <c r="J296" s="340"/>
      <c r="K296" s="340"/>
      <c r="L296" s="340"/>
      <c r="M296" s="340"/>
      <c r="N296" s="340"/>
    </row>
    <row r="297" spans="4:14">
      <c r="D297" s="303"/>
      <c r="E297" s="340"/>
      <c r="F297" s="340"/>
      <c r="G297" s="340"/>
      <c r="H297" s="340"/>
      <c r="I297" s="340"/>
      <c r="J297" s="340"/>
      <c r="K297" s="340"/>
      <c r="L297" s="340"/>
      <c r="M297" s="340"/>
      <c r="N297" s="340"/>
    </row>
    <row r="298" spans="4:14">
      <c r="D298" s="303"/>
      <c r="E298" s="340"/>
      <c r="F298" s="340"/>
      <c r="G298" s="340"/>
      <c r="H298" s="340"/>
      <c r="I298" s="340"/>
      <c r="J298" s="340"/>
      <c r="K298" s="340"/>
      <c r="L298" s="340"/>
      <c r="M298" s="340"/>
      <c r="N298" s="340"/>
    </row>
    <row r="299" spans="4:14">
      <c r="D299" s="303"/>
      <c r="E299" s="340"/>
      <c r="F299" s="340"/>
      <c r="G299" s="340"/>
      <c r="H299" s="340"/>
      <c r="I299" s="340"/>
      <c r="J299" s="340"/>
      <c r="K299" s="340"/>
      <c r="L299" s="340"/>
      <c r="M299" s="340"/>
      <c r="N299" s="340"/>
    </row>
    <row r="300" spans="4:14">
      <c r="D300" s="303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</row>
    <row r="301" spans="4:14">
      <c r="D301" s="303"/>
      <c r="E301" s="340"/>
      <c r="F301" s="340"/>
      <c r="G301" s="340"/>
      <c r="H301" s="340"/>
      <c r="I301" s="340"/>
      <c r="J301" s="340"/>
      <c r="K301" s="340"/>
      <c r="L301" s="340"/>
      <c r="M301" s="340"/>
      <c r="N301" s="340"/>
    </row>
    <row r="302" spans="4:14">
      <c r="D302" s="303"/>
      <c r="E302" s="340"/>
      <c r="F302" s="340"/>
      <c r="G302" s="340"/>
      <c r="H302" s="340"/>
      <c r="I302" s="340"/>
      <c r="J302" s="340"/>
      <c r="K302" s="340"/>
      <c r="L302" s="340"/>
      <c r="M302" s="340"/>
      <c r="N302" s="340"/>
    </row>
    <row r="303" spans="4:14">
      <c r="D303" s="303"/>
      <c r="E303" s="340"/>
      <c r="F303" s="340"/>
      <c r="G303" s="340"/>
      <c r="H303" s="340"/>
      <c r="I303" s="340"/>
      <c r="J303" s="340"/>
      <c r="K303" s="340"/>
      <c r="L303" s="340"/>
      <c r="M303" s="340"/>
      <c r="N303" s="340"/>
    </row>
    <row r="304" spans="4:14">
      <c r="D304" s="303"/>
      <c r="E304" s="340"/>
      <c r="F304" s="340"/>
      <c r="G304" s="340"/>
      <c r="H304" s="340"/>
      <c r="I304" s="340"/>
      <c r="J304" s="340"/>
      <c r="K304" s="340"/>
      <c r="L304" s="340"/>
      <c r="M304" s="340"/>
      <c r="N304" s="340"/>
    </row>
    <row r="305" spans="4:14">
      <c r="D305" s="303"/>
      <c r="E305" s="340"/>
      <c r="F305" s="340"/>
      <c r="G305" s="340"/>
      <c r="H305" s="340"/>
      <c r="I305" s="340"/>
      <c r="J305" s="340"/>
      <c r="K305" s="340"/>
      <c r="L305" s="340"/>
      <c r="M305" s="340"/>
      <c r="N305" s="340"/>
    </row>
    <row r="306" spans="4:14">
      <c r="D306" s="303"/>
      <c r="E306" s="340"/>
      <c r="F306" s="340"/>
      <c r="G306" s="340"/>
      <c r="H306" s="340"/>
      <c r="I306" s="340"/>
      <c r="J306" s="340"/>
      <c r="K306" s="340"/>
      <c r="L306" s="340"/>
      <c r="M306" s="340"/>
      <c r="N306" s="340"/>
    </row>
    <row r="307" spans="4:14">
      <c r="D307" s="303"/>
      <c r="E307" s="340"/>
      <c r="F307" s="340"/>
      <c r="G307" s="340"/>
      <c r="H307" s="340"/>
      <c r="I307" s="340"/>
      <c r="J307" s="340"/>
      <c r="K307" s="340"/>
      <c r="L307" s="340"/>
      <c r="M307" s="340"/>
      <c r="N307" s="340"/>
    </row>
    <row r="308" spans="4:14">
      <c r="D308" s="303"/>
      <c r="E308" s="340"/>
      <c r="F308" s="340"/>
      <c r="G308" s="340"/>
      <c r="H308" s="340"/>
      <c r="I308" s="340"/>
      <c r="J308" s="340"/>
      <c r="K308" s="340"/>
      <c r="L308" s="340"/>
      <c r="M308" s="340"/>
      <c r="N308" s="340"/>
    </row>
    <row r="309" spans="4:14">
      <c r="D309" s="303"/>
      <c r="E309" s="340"/>
      <c r="F309" s="340"/>
      <c r="G309" s="340"/>
      <c r="H309" s="340"/>
      <c r="I309" s="340"/>
      <c r="J309" s="340"/>
      <c r="K309" s="340"/>
      <c r="L309" s="340"/>
      <c r="M309" s="340"/>
      <c r="N309" s="340"/>
    </row>
    <row r="310" spans="4:14">
      <c r="D310" s="303"/>
      <c r="E310" s="340"/>
      <c r="F310" s="340"/>
      <c r="G310" s="340"/>
      <c r="H310" s="340"/>
      <c r="I310" s="340"/>
      <c r="J310" s="340"/>
      <c r="K310" s="340"/>
      <c r="L310" s="340"/>
      <c r="M310" s="340"/>
      <c r="N310" s="340"/>
    </row>
    <row r="311" spans="4:14">
      <c r="D311" s="303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</row>
    <row r="312" spans="4:14">
      <c r="D312" s="303"/>
      <c r="E312" s="340"/>
      <c r="F312" s="340"/>
      <c r="G312" s="340"/>
      <c r="H312" s="340"/>
      <c r="I312" s="340"/>
      <c r="J312" s="340"/>
      <c r="K312" s="340"/>
      <c r="L312" s="340"/>
      <c r="M312" s="340"/>
      <c r="N312" s="340"/>
    </row>
    <row r="313" spans="4:14">
      <c r="D313" s="303"/>
      <c r="E313" s="340"/>
      <c r="F313" s="340"/>
      <c r="G313" s="340"/>
      <c r="H313" s="340"/>
      <c r="I313" s="340"/>
      <c r="J313" s="340"/>
      <c r="K313" s="340"/>
      <c r="L313" s="340"/>
      <c r="M313" s="340"/>
      <c r="N313" s="340"/>
    </row>
    <row r="314" spans="4:14">
      <c r="D314" s="303"/>
      <c r="E314" s="340"/>
      <c r="F314" s="340"/>
      <c r="G314" s="340"/>
      <c r="H314" s="340"/>
      <c r="I314" s="340"/>
      <c r="J314" s="340"/>
      <c r="K314" s="340"/>
      <c r="L314" s="340"/>
      <c r="M314" s="340"/>
      <c r="N314" s="340"/>
    </row>
    <row r="315" spans="4:14">
      <c r="D315" s="303"/>
      <c r="E315" s="340"/>
      <c r="F315" s="340"/>
      <c r="G315" s="340"/>
      <c r="H315" s="340"/>
      <c r="I315" s="340"/>
      <c r="J315" s="340"/>
      <c r="K315" s="340"/>
      <c r="L315" s="340"/>
      <c r="M315" s="340"/>
      <c r="N315" s="340"/>
    </row>
    <row r="316" spans="4:14">
      <c r="D316" s="303"/>
      <c r="E316" s="340"/>
      <c r="F316" s="340"/>
      <c r="G316" s="340"/>
      <c r="H316" s="340"/>
      <c r="I316" s="340"/>
      <c r="J316" s="340"/>
      <c r="K316" s="340"/>
      <c r="L316" s="340"/>
      <c r="M316" s="340"/>
      <c r="N316" s="340"/>
    </row>
    <row r="317" spans="4:14">
      <c r="D317" s="303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</row>
    <row r="318" spans="4:14">
      <c r="D318" s="303"/>
      <c r="E318" s="340"/>
      <c r="F318" s="340"/>
      <c r="G318" s="340"/>
      <c r="H318" s="340"/>
      <c r="I318" s="340"/>
      <c r="J318" s="340"/>
      <c r="K318" s="340"/>
      <c r="L318" s="340"/>
      <c r="M318" s="340"/>
      <c r="N318" s="340"/>
    </row>
    <row r="319" spans="4:14">
      <c r="D319" s="303"/>
      <c r="E319" s="340"/>
      <c r="F319" s="340"/>
      <c r="G319" s="340"/>
      <c r="H319" s="340"/>
      <c r="I319" s="340"/>
      <c r="J319" s="340"/>
      <c r="K319" s="340"/>
      <c r="L319" s="340"/>
      <c r="M319" s="340"/>
      <c r="N319" s="340"/>
    </row>
    <row r="320" spans="4:14">
      <c r="D320" s="303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</row>
    <row r="321" spans="4:14">
      <c r="D321" s="303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</row>
    <row r="322" spans="4:14">
      <c r="D322" s="303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</row>
    <row r="323" spans="4:14">
      <c r="D323" s="303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</row>
    <row r="324" spans="4:14">
      <c r="D324" s="303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</row>
    <row r="325" spans="4:14">
      <c r="D325" s="303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</row>
    <row r="326" spans="4:14">
      <c r="D326" s="303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</row>
    <row r="327" spans="4:14">
      <c r="D327" s="303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</row>
    <row r="328" spans="4:14">
      <c r="D328" s="303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</row>
    <row r="329" spans="4:14">
      <c r="D329" s="303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</row>
    <row r="330" spans="4:14">
      <c r="D330" s="303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</row>
    <row r="331" spans="4:14">
      <c r="D331" s="303"/>
      <c r="E331" s="340"/>
      <c r="F331" s="340"/>
      <c r="G331" s="340"/>
      <c r="H331" s="340"/>
      <c r="I331" s="340"/>
      <c r="J331" s="340"/>
      <c r="K331" s="340"/>
      <c r="L331" s="340"/>
      <c r="M331" s="340"/>
      <c r="N331" s="340"/>
    </row>
    <row r="332" spans="4:14">
      <c r="D332" s="303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</row>
    <row r="333" spans="4:14">
      <c r="D333" s="303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</row>
    <row r="334" spans="4:14">
      <c r="D334" s="303"/>
      <c r="E334" s="340"/>
      <c r="F334" s="340"/>
      <c r="G334" s="340"/>
      <c r="H334" s="340"/>
      <c r="I334" s="340"/>
      <c r="J334" s="340"/>
      <c r="K334" s="340"/>
      <c r="L334" s="340"/>
      <c r="M334" s="340"/>
      <c r="N334" s="340"/>
    </row>
    <row r="335" spans="4:14">
      <c r="D335" s="303"/>
      <c r="E335" s="340"/>
      <c r="F335" s="340"/>
      <c r="G335" s="340"/>
      <c r="H335" s="340"/>
      <c r="I335" s="340"/>
      <c r="J335" s="340"/>
      <c r="K335" s="340"/>
      <c r="L335" s="340"/>
      <c r="M335" s="340"/>
      <c r="N335" s="340"/>
    </row>
    <row r="336" spans="4:14">
      <c r="D336" s="303"/>
      <c r="E336" s="340"/>
      <c r="F336" s="340"/>
      <c r="G336" s="340"/>
      <c r="H336" s="340"/>
      <c r="I336" s="340"/>
      <c r="J336" s="340"/>
      <c r="K336" s="340"/>
      <c r="L336" s="340"/>
      <c r="M336" s="340"/>
      <c r="N336" s="340"/>
    </row>
    <row r="337" spans="4:14">
      <c r="D337" s="303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</row>
    <row r="338" spans="4:14">
      <c r="D338" s="303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</row>
    <row r="339" spans="4:14">
      <c r="D339" s="303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</row>
    <row r="340" spans="4:14">
      <c r="D340" s="303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</row>
    <row r="341" spans="4:14">
      <c r="D341" s="303"/>
      <c r="E341" s="340"/>
      <c r="F341" s="340"/>
      <c r="G341" s="340"/>
      <c r="H341" s="340"/>
      <c r="I341" s="340"/>
      <c r="J341" s="340"/>
      <c r="K341" s="340"/>
      <c r="L341" s="340"/>
      <c r="M341" s="340"/>
      <c r="N341" s="340"/>
    </row>
    <row r="342" spans="4:14">
      <c r="D342" s="303"/>
      <c r="E342" s="340"/>
      <c r="F342" s="340"/>
      <c r="G342" s="340"/>
      <c r="H342" s="340"/>
      <c r="I342" s="340"/>
      <c r="J342" s="340"/>
      <c r="K342" s="340"/>
      <c r="L342" s="340"/>
      <c r="M342" s="340"/>
      <c r="N342" s="340"/>
    </row>
    <row r="343" spans="4:14">
      <c r="D343" s="303"/>
      <c r="E343" s="340"/>
      <c r="F343" s="340"/>
      <c r="G343" s="340"/>
      <c r="H343" s="340"/>
      <c r="I343" s="340"/>
      <c r="J343" s="340"/>
      <c r="K343" s="340"/>
      <c r="L343" s="340"/>
      <c r="M343" s="340"/>
      <c r="N343" s="340"/>
    </row>
    <row r="344" spans="4:14">
      <c r="D344" s="303"/>
      <c r="E344" s="340"/>
      <c r="F344" s="340"/>
      <c r="G344" s="340"/>
      <c r="H344" s="340"/>
      <c r="I344" s="340"/>
      <c r="J344" s="340"/>
      <c r="K344" s="340"/>
      <c r="L344" s="340"/>
      <c r="M344" s="340"/>
      <c r="N344" s="340"/>
    </row>
    <row r="345" spans="4:14">
      <c r="D345" s="303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</row>
  </sheetData>
  <mergeCells count="1">
    <mergeCell ref="M2:O2"/>
  </mergeCells>
  <conditionalFormatting sqref="B5:B53">
    <cfRule type="dataBar" priority="1">
      <dataBar showValue="0">
        <cfvo type="min"/>
        <cfvo type="max"/>
        <color rgb="FFCCFF66"/>
      </dataBar>
      <extLst>
        <ext xmlns:x14="http://schemas.microsoft.com/office/spreadsheetml/2009/9/main" uri="{B025F937-C7B1-47D3-B67F-A62EFF666E3E}">
          <x14:id>{21E35F57-69C1-4E1B-8CA5-8AB7F0939185}</x14:id>
        </ext>
      </extLst>
    </cfRule>
    <cfRule type="dataBar" priority="2">
      <dataBar showValue="0">
        <cfvo type="min"/>
        <cfvo type="max"/>
        <color rgb="FF92D050"/>
      </dataBar>
      <extLst>
        <ext xmlns:x14="http://schemas.microsoft.com/office/spreadsheetml/2009/9/main" uri="{B025F937-C7B1-47D3-B67F-A62EFF666E3E}">
          <x14:id>{384C758B-1125-4945-92F4-D2959F32020F}</x14:id>
        </ext>
      </extLst>
    </cfRule>
  </conditionalFormatting>
  <printOptions horizontalCentered="1" verticalCentered="1"/>
  <pageMargins left="0.25" right="0.25" top="0.75" bottom="0.75" header="0.3" footer="0.3"/>
  <pageSetup paperSize="9" scale="89" orientation="portrait" horizontalDpi="4294967293" verticalDpi="4294967295" r:id="rId1"/>
  <headerFooter scaleWithDoc="0"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E35F57-69C1-4E1B-8CA5-8AB7F0939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4C758B-1125-4945-92F4-D2959F320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B5:B53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tabColor rgb="FF008000"/>
  </sheetPr>
  <dimension ref="A1:AR269"/>
  <sheetViews>
    <sheetView topLeftCell="A4" zoomScaleNormal="100" workbookViewId="0">
      <selection activeCell="A67" sqref="A67:J67"/>
    </sheetView>
  </sheetViews>
  <sheetFormatPr defaultRowHeight="15.75"/>
  <cols>
    <col min="1" max="1" width="8.7109375" style="3" customWidth="1"/>
    <col min="2" max="3" width="5.7109375" style="3" customWidth="1"/>
    <col min="4" max="4" width="16.7109375" style="3" customWidth="1"/>
    <col min="5" max="5" width="5.7109375" style="3" customWidth="1"/>
    <col min="6" max="9" width="17.7109375" style="3" customWidth="1"/>
    <col min="10" max="10" width="13.7109375" style="3" customWidth="1"/>
    <col min="11" max="12" width="9.140625" style="3"/>
    <col min="13" max="13" width="8.7109375" style="3" customWidth="1"/>
    <col min="14" max="15" width="5.7109375" style="3" customWidth="1"/>
    <col min="16" max="16" width="16.7109375" style="3" customWidth="1"/>
    <col min="17" max="17" width="5.7109375" style="3" customWidth="1"/>
    <col min="18" max="22" width="17.7109375" style="3" customWidth="1"/>
    <col min="23" max="16384" width="9.140625" style="3"/>
  </cols>
  <sheetData>
    <row r="1" spans="1:11">
      <c r="A1" s="414" t="s">
        <v>30</v>
      </c>
      <c r="B1" s="414"/>
      <c r="C1" s="414"/>
      <c r="D1" s="414"/>
      <c r="E1" s="414"/>
      <c r="F1" s="414"/>
      <c r="G1" s="414"/>
      <c r="H1" s="414"/>
      <c r="I1" s="414"/>
      <c r="J1" s="414"/>
    </row>
    <row r="3" spans="1:11" ht="26.25">
      <c r="G3" s="56" t="str">
        <f>Bedrijf!B1</f>
        <v> V.O.F. De Pater</v>
      </c>
      <c r="H3" s="27"/>
    </row>
    <row r="4" spans="1:11">
      <c r="G4" s="413">
        <f>Bedrijf!B13</f>
        <v>44371</v>
      </c>
      <c r="H4" s="413"/>
    </row>
    <row r="5" spans="1:11">
      <c r="I5" s="148" t="s">
        <v>37</v>
      </c>
      <c r="J5" s="25">
        <f>'Panorama stieren'!J5</f>
        <v>66</v>
      </c>
    </row>
    <row r="6" spans="1:11" s="32" customFormat="1">
      <c r="A6" s="28"/>
      <c r="B6" s="28"/>
      <c r="C6" s="29"/>
      <c r="D6" s="29"/>
      <c r="E6" s="29"/>
      <c r="F6" s="29"/>
      <c r="G6" s="29"/>
      <c r="H6" s="29"/>
      <c r="I6" s="29"/>
      <c r="J6" s="30"/>
      <c r="K6" s="31"/>
    </row>
    <row r="7" spans="1:11" s="60" customFormat="1" ht="11.25">
      <c r="A7" s="415"/>
      <c r="B7" s="415"/>
      <c r="C7" s="415"/>
      <c r="D7" s="415"/>
      <c r="E7" s="415"/>
      <c r="F7" s="415"/>
      <c r="G7" s="415"/>
      <c r="H7" s="415"/>
      <c r="I7" s="415"/>
      <c r="J7" s="415"/>
      <c r="K7" s="61"/>
    </row>
    <row r="8" spans="1:11">
      <c r="A8" s="4"/>
      <c r="B8" s="4"/>
      <c r="C8" s="5"/>
      <c r="D8" s="5"/>
      <c r="E8" s="5"/>
      <c r="F8" s="5"/>
      <c r="G8" s="5"/>
      <c r="H8" s="5"/>
      <c r="I8" s="5"/>
      <c r="J8" s="1"/>
      <c r="K8" s="2"/>
    </row>
    <row r="9" spans="1:11">
      <c r="A9" s="4"/>
      <c r="B9" s="4"/>
      <c r="C9" s="5"/>
      <c r="D9" s="5"/>
      <c r="E9" s="5"/>
      <c r="F9" s="5"/>
      <c r="G9" s="5"/>
      <c r="H9" s="5"/>
      <c r="I9" s="5"/>
      <c r="J9" s="1"/>
      <c r="K9" s="2"/>
    </row>
    <row r="10" spans="1:11">
      <c r="A10" s="6"/>
      <c r="B10" s="2"/>
      <c r="C10" s="6"/>
      <c r="D10" s="6"/>
      <c r="E10" s="6"/>
      <c r="F10" s="6"/>
      <c r="G10" s="6"/>
      <c r="H10" s="6"/>
      <c r="I10" s="6"/>
      <c r="J10" s="6"/>
      <c r="K10" s="2"/>
    </row>
    <row r="11" spans="1:11" s="39" customFormat="1">
      <c r="A11" s="9"/>
      <c r="B11" s="37"/>
      <c r="C11" s="38"/>
      <c r="E11" s="40"/>
      <c r="F11" s="37"/>
      <c r="G11" s="37"/>
      <c r="H11" s="37"/>
      <c r="I11" s="37"/>
      <c r="J11" s="37"/>
      <c r="K11" s="9"/>
    </row>
    <row r="12" spans="1:11" s="39" customFormat="1">
      <c r="A12" s="9"/>
      <c r="B12" s="37"/>
      <c r="C12" s="38"/>
      <c r="E12" s="40"/>
      <c r="F12" s="37"/>
      <c r="G12" s="37"/>
      <c r="H12" s="37"/>
      <c r="I12" s="37"/>
      <c r="J12" s="37"/>
      <c r="K12" s="9"/>
    </row>
    <row r="13" spans="1:11" s="39" customFormat="1">
      <c r="A13" s="9"/>
      <c r="B13" s="37"/>
      <c r="C13" s="38"/>
      <c r="E13" s="40"/>
      <c r="F13" s="37"/>
      <c r="G13" s="37"/>
      <c r="H13" s="37"/>
      <c r="I13" s="37"/>
      <c r="J13" s="37"/>
      <c r="K13" s="9"/>
    </row>
    <row r="14" spans="1:11" s="39" customFormat="1">
      <c r="A14" s="40"/>
      <c r="B14" s="41"/>
      <c r="C14" s="38"/>
      <c r="E14" s="40"/>
      <c r="F14" s="37"/>
      <c r="G14" s="37"/>
      <c r="H14" s="37"/>
      <c r="I14" s="37"/>
      <c r="J14" s="37"/>
      <c r="K14" s="9"/>
    </row>
    <row r="15" spans="1:11" s="39" customFormat="1">
      <c r="A15" s="42"/>
      <c r="B15" s="37"/>
      <c r="C15" s="38"/>
      <c r="E15" s="40"/>
      <c r="F15" s="37"/>
      <c r="G15" s="37"/>
      <c r="H15" s="37"/>
      <c r="I15" s="37"/>
      <c r="J15" s="37"/>
      <c r="K15" s="9"/>
    </row>
    <row r="16" spans="1:11" s="39" customFormat="1">
      <c r="A16" s="42"/>
      <c r="B16" s="37"/>
      <c r="C16" s="38"/>
      <c r="E16" s="40"/>
      <c r="F16" s="37"/>
      <c r="G16" s="37"/>
      <c r="H16" s="37"/>
      <c r="I16" s="37"/>
      <c r="J16" s="37"/>
      <c r="K16" s="9"/>
    </row>
    <row r="17" spans="1:20" s="39" customFormat="1">
      <c r="A17" s="42"/>
      <c r="B17" s="37"/>
      <c r="C17" s="38"/>
      <c r="E17" s="40"/>
      <c r="F17" s="37"/>
      <c r="G17" s="37"/>
      <c r="H17" s="37"/>
      <c r="I17" s="37"/>
      <c r="J17" s="37"/>
      <c r="K17" s="9"/>
    </row>
    <row r="18" spans="1:20" s="39" customFormat="1">
      <c r="A18" s="43"/>
      <c r="B18" s="44"/>
      <c r="C18" s="38"/>
      <c r="E18" s="45"/>
      <c r="F18" s="46"/>
      <c r="G18" s="37"/>
      <c r="H18" s="47"/>
      <c r="I18" s="46"/>
      <c r="J18" s="37"/>
      <c r="K18" s="43"/>
    </row>
    <row r="19" spans="1:20" s="39" customFormat="1">
      <c r="A19" s="43"/>
      <c r="B19" s="44"/>
      <c r="C19" s="38"/>
      <c r="E19" s="45"/>
      <c r="F19" s="46"/>
      <c r="G19" s="37"/>
      <c r="H19" s="47"/>
      <c r="I19" s="46"/>
      <c r="J19" s="37"/>
      <c r="K19" s="43"/>
    </row>
    <row r="20" spans="1:20" s="39" customFormat="1">
      <c r="A20" s="48"/>
      <c r="B20" s="41"/>
      <c r="C20" s="38"/>
      <c r="E20" s="45"/>
      <c r="F20" s="46"/>
      <c r="G20" s="37"/>
      <c r="H20" s="47"/>
      <c r="I20" s="46"/>
      <c r="J20" s="37"/>
      <c r="K20" s="43"/>
    </row>
    <row r="21" spans="1:20" s="39" customFormat="1">
      <c r="A21" s="43"/>
      <c r="B21" s="44"/>
      <c r="C21" s="38"/>
      <c r="E21" s="45"/>
      <c r="F21" s="46"/>
      <c r="G21" s="37"/>
      <c r="H21" s="47"/>
      <c r="I21" s="46"/>
      <c r="J21" s="37"/>
      <c r="K21" s="43"/>
      <c r="M21" s="49"/>
      <c r="S21" s="42"/>
      <c r="T21" s="42"/>
    </row>
    <row r="22" spans="1:20" s="39" customFormat="1">
      <c r="A22" s="43"/>
      <c r="B22" s="44"/>
      <c r="C22" s="38"/>
      <c r="E22" s="45"/>
      <c r="F22" s="46"/>
      <c r="G22" s="37"/>
      <c r="H22" s="47"/>
      <c r="I22" s="46"/>
      <c r="J22" s="37"/>
      <c r="K22" s="43"/>
      <c r="M22" s="49"/>
      <c r="S22" s="42"/>
      <c r="T22" s="42"/>
    </row>
    <row r="23" spans="1:20" s="39" customFormat="1">
      <c r="A23" s="43"/>
      <c r="B23" s="44"/>
      <c r="C23" s="38"/>
      <c r="E23" s="45"/>
      <c r="F23" s="46"/>
      <c r="G23" s="37"/>
      <c r="H23" s="47"/>
      <c r="I23" s="46"/>
      <c r="J23" s="37"/>
      <c r="K23" s="43"/>
      <c r="M23" s="49"/>
      <c r="S23" s="42"/>
      <c r="T23" s="42"/>
    </row>
    <row r="24" spans="1:20" s="39" customFormat="1">
      <c r="A24" s="43"/>
      <c r="B24" s="44"/>
      <c r="C24" s="38"/>
      <c r="E24" s="45"/>
      <c r="F24" s="37"/>
      <c r="G24" s="37"/>
      <c r="H24" s="37"/>
      <c r="I24" s="37"/>
      <c r="J24" s="37"/>
      <c r="K24" s="43"/>
      <c r="M24" s="49"/>
      <c r="N24" s="49"/>
      <c r="S24" s="42"/>
      <c r="T24" s="42"/>
    </row>
    <row r="25" spans="1:20" s="39" customFormat="1">
      <c r="A25" s="43"/>
      <c r="B25" s="44"/>
      <c r="C25" s="38"/>
      <c r="E25" s="45"/>
      <c r="F25" s="37"/>
      <c r="G25" s="37"/>
      <c r="H25" s="37"/>
      <c r="I25" s="37"/>
      <c r="J25" s="37"/>
      <c r="K25" s="43"/>
      <c r="M25" s="49"/>
      <c r="N25" s="49"/>
      <c r="S25" s="42"/>
      <c r="T25" s="42"/>
    </row>
    <row r="26" spans="1:20" s="39" customFormat="1">
      <c r="A26" s="43"/>
      <c r="B26" s="44"/>
      <c r="C26" s="38"/>
      <c r="E26" s="45"/>
      <c r="F26" s="37"/>
      <c r="G26" s="37"/>
      <c r="H26" s="37"/>
      <c r="I26" s="37"/>
      <c r="J26" s="37"/>
      <c r="K26" s="43"/>
      <c r="M26" s="49"/>
      <c r="N26" s="49"/>
      <c r="S26" s="42"/>
      <c r="T26" s="42"/>
    </row>
    <row r="27" spans="1:20" s="39" customFormat="1">
      <c r="A27" s="43"/>
      <c r="B27" s="44"/>
      <c r="C27" s="38"/>
      <c r="E27" s="45"/>
      <c r="F27" s="37"/>
      <c r="G27" s="37"/>
      <c r="H27" s="37"/>
      <c r="I27" s="37"/>
      <c r="J27" s="37"/>
      <c r="K27" s="43"/>
      <c r="M27" s="49"/>
      <c r="N27" s="49"/>
      <c r="S27" s="42"/>
      <c r="T27" s="42"/>
    </row>
    <row r="28" spans="1:20" s="39" customFormat="1">
      <c r="A28" s="43"/>
      <c r="B28" s="44"/>
      <c r="C28" s="38"/>
      <c r="E28" s="45"/>
      <c r="F28" s="37"/>
      <c r="G28" s="37"/>
      <c r="H28" s="37"/>
      <c r="I28" s="37"/>
      <c r="J28" s="37"/>
      <c r="K28" s="43"/>
      <c r="M28" s="49"/>
      <c r="N28" s="49"/>
      <c r="S28" s="42"/>
      <c r="T28" s="42"/>
    </row>
    <row r="29" spans="1:20" s="39" customFormat="1">
      <c r="A29" s="48"/>
      <c r="B29" s="41"/>
      <c r="C29" s="38"/>
      <c r="E29" s="45"/>
      <c r="F29" s="37"/>
      <c r="G29" s="37"/>
      <c r="H29" s="37"/>
      <c r="I29" s="37"/>
      <c r="J29" s="37"/>
      <c r="K29" s="43"/>
      <c r="M29" s="49"/>
      <c r="N29" s="49"/>
      <c r="R29" s="42"/>
      <c r="S29" s="42"/>
      <c r="T29" s="42"/>
    </row>
    <row r="30" spans="1:20" s="39" customFormat="1">
      <c r="A30" s="43"/>
      <c r="B30" s="44"/>
      <c r="C30" s="38"/>
      <c r="E30" s="45"/>
      <c r="F30" s="37"/>
      <c r="G30" s="37"/>
      <c r="H30" s="37"/>
      <c r="I30" s="37"/>
      <c r="J30" s="37"/>
      <c r="K30" s="43"/>
      <c r="M30" s="49"/>
      <c r="N30" s="49"/>
      <c r="R30" s="42"/>
      <c r="S30" s="42"/>
      <c r="T30" s="42"/>
    </row>
    <row r="31" spans="1:20" s="39" customFormat="1">
      <c r="A31" s="43"/>
      <c r="B31" s="44"/>
      <c r="C31" s="38"/>
      <c r="E31" s="45"/>
      <c r="F31" s="46"/>
      <c r="G31" s="37"/>
      <c r="H31" s="47"/>
      <c r="I31" s="46"/>
      <c r="J31" s="37"/>
      <c r="K31" s="43"/>
      <c r="M31" s="49"/>
      <c r="N31" s="49"/>
      <c r="R31" s="42"/>
      <c r="S31" s="42"/>
      <c r="T31" s="42"/>
    </row>
    <row r="32" spans="1:20" s="39" customFormat="1">
      <c r="A32" s="43"/>
      <c r="B32" s="44"/>
      <c r="C32" s="38"/>
      <c r="E32" s="45"/>
      <c r="F32" s="46"/>
      <c r="G32" s="37"/>
      <c r="H32" s="47"/>
      <c r="I32" s="46"/>
      <c r="J32" s="37"/>
      <c r="K32" s="43"/>
      <c r="M32" s="49"/>
      <c r="N32" s="49"/>
      <c r="R32" s="42"/>
      <c r="S32" s="42"/>
      <c r="T32" s="42"/>
    </row>
    <row r="33" spans="1:20" s="39" customFormat="1">
      <c r="A33" s="43"/>
      <c r="B33" s="44"/>
      <c r="C33" s="38"/>
      <c r="E33" s="45"/>
      <c r="F33" s="46"/>
      <c r="G33" s="37"/>
      <c r="H33" s="47"/>
      <c r="I33" s="46"/>
      <c r="J33" s="37"/>
      <c r="K33" s="43"/>
      <c r="M33" s="49"/>
      <c r="N33" s="49"/>
      <c r="R33" s="42"/>
      <c r="S33" s="42"/>
      <c r="T33" s="42"/>
    </row>
    <row r="34" spans="1:20" s="39" customFormat="1">
      <c r="A34" s="43"/>
      <c r="B34" s="44"/>
      <c r="C34" s="38"/>
      <c r="E34" s="45"/>
      <c r="F34" s="46"/>
      <c r="G34" s="37"/>
      <c r="H34" s="47"/>
      <c r="I34" s="46"/>
      <c r="J34" s="37"/>
      <c r="K34" s="43"/>
      <c r="M34" s="49"/>
      <c r="N34" s="49"/>
      <c r="R34" s="42"/>
      <c r="S34" s="42"/>
      <c r="T34" s="42"/>
    </row>
    <row r="35" spans="1:20" s="39" customFormat="1">
      <c r="A35" s="48"/>
      <c r="B35" s="41"/>
      <c r="C35" s="38"/>
      <c r="E35" s="45"/>
      <c r="F35" s="46"/>
      <c r="G35" s="37"/>
      <c r="H35" s="47"/>
      <c r="I35" s="46"/>
      <c r="J35" s="37"/>
      <c r="K35" s="43"/>
      <c r="M35" s="49"/>
      <c r="N35" s="49"/>
      <c r="R35" s="42"/>
      <c r="S35" s="42"/>
      <c r="T35" s="42"/>
    </row>
    <row r="36" spans="1:20" s="39" customFormat="1">
      <c r="A36" s="43"/>
      <c r="B36" s="44"/>
      <c r="C36" s="38"/>
      <c r="E36" s="45"/>
      <c r="F36" s="46"/>
      <c r="G36" s="37"/>
      <c r="H36" s="47"/>
      <c r="I36" s="46"/>
      <c r="J36" s="37"/>
      <c r="K36" s="43"/>
      <c r="M36" s="49"/>
      <c r="N36" s="49"/>
      <c r="R36" s="42"/>
      <c r="S36" s="42"/>
      <c r="T36" s="42"/>
    </row>
    <row r="37" spans="1:20" s="39" customFormat="1">
      <c r="A37" s="43"/>
      <c r="B37" s="44"/>
      <c r="C37" s="38"/>
      <c r="E37" s="45"/>
      <c r="F37" s="46"/>
      <c r="G37" s="37"/>
      <c r="H37" s="47"/>
      <c r="I37" s="46"/>
      <c r="J37" s="37"/>
      <c r="K37" s="43"/>
      <c r="M37" s="49"/>
      <c r="N37" s="49"/>
      <c r="R37" s="42"/>
      <c r="S37" s="42"/>
      <c r="T37" s="42"/>
    </row>
    <row r="38" spans="1:20" s="39" customFormat="1">
      <c r="A38" s="43"/>
      <c r="B38" s="44"/>
      <c r="C38" s="38"/>
      <c r="E38" s="45"/>
      <c r="F38" s="46"/>
      <c r="G38" s="37"/>
      <c r="H38" s="47"/>
      <c r="I38" s="46"/>
      <c r="J38" s="37"/>
      <c r="K38" s="43"/>
      <c r="M38" s="49"/>
      <c r="N38" s="49"/>
      <c r="R38" s="42"/>
      <c r="S38" s="42"/>
      <c r="T38" s="42"/>
    </row>
    <row r="39" spans="1:20" s="39" customFormat="1">
      <c r="A39" s="43"/>
      <c r="B39" s="44"/>
      <c r="C39" s="38"/>
      <c r="E39" s="45"/>
      <c r="F39" s="46"/>
      <c r="G39" s="37"/>
      <c r="H39" s="47"/>
      <c r="I39" s="46"/>
      <c r="J39" s="37"/>
      <c r="K39" s="43"/>
      <c r="M39" s="49"/>
      <c r="N39" s="49"/>
      <c r="R39" s="42"/>
      <c r="S39" s="42"/>
      <c r="T39" s="42"/>
    </row>
    <row r="40" spans="1:20" s="39" customFormat="1">
      <c r="A40" s="43"/>
      <c r="B40" s="44"/>
      <c r="C40" s="38"/>
      <c r="E40" s="45"/>
      <c r="F40" s="46"/>
      <c r="G40" s="37"/>
      <c r="H40" s="47"/>
      <c r="I40" s="46"/>
      <c r="J40" s="37"/>
      <c r="K40" s="43"/>
      <c r="R40" s="42"/>
      <c r="S40" s="42"/>
      <c r="T40" s="42"/>
    </row>
    <row r="41" spans="1:20" s="39" customFormat="1">
      <c r="A41" s="48"/>
      <c r="B41" s="41"/>
      <c r="C41" s="38"/>
      <c r="E41" s="45"/>
      <c r="F41" s="46"/>
      <c r="G41" s="37"/>
      <c r="H41" s="37"/>
      <c r="I41" s="37"/>
      <c r="J41" s="37"/>
      <c r="K41" s="43"/>
      <c r="R41" s="42"/>
      <c r="S41" s="42"/>
      <c r="T41" s="42"/>
    </row>
    <row r="42" spans="1:20" s="39" customFormat="1">
      <c r="A42" s="43"/>
      <c r="B42" s="44"/>
      <c r="C42" s="38"/>
      <c r="E42" s="45"/>
      <c r="F42" s="46"/>
      <c r="G42" s="37"/>
      <c r="H42" s="37"/>
      <c r="I42" s="37"/>
      <c r="J42" s="37"/>
      <c r="K42" s="43"/>
      <c r="R42" s="42"/>
      <c r="S42" s="42"/>
      <c r="T42" s="42"/>
    </row>
    <row r="43" spans="1:20" s="39" customFormat="1">
      <c r="A43" s="43"/>
      <c r="B43" s="44"/>
      <c r="C43" s="38"/>
      <c r="E43" s="45"/>
      <c r="F43" s="46"/>
      <c r="G43" s="37"/>
      <c r="H43" s="37"/>
      <c r="I43" s="37"/>
      <c r="J43" s="37"/>
      <c r="K43" s="43"/>
      <c r="R43" s="42"/>
      <c r="S43" s="42"/>
      <c r="T43" s="42"/>
    </row>
    <row r="44" spans="1:20" s="39" customFormat="1">
      <c r="A44" s="43"/>
      <c r="B44" s="44"/>
      <c r="C44" s="38"/>
      <c r="E44" s="45"/>
      <c r="F44" s="46"/>
      <c r="G44" s="37"/>
      <c r="H44" s="37"/>
      <c r="I44" s="37"/>
      <c r="J44" s="37"/>
      <c r="K44" s="43"/>
      <c r="R44" s="42"/>
      <c r="S44" s="42"/>
      <c r="T44" s="42"/>
    </row>
    <row r="45" spans="1:20" s="39" customFormat="1">
      <c r="A45" s="43"/>
      <c r="B45" s="44"/>
      <c r="C45" s="38"/>
      <c r="E45" s="45"/>
      <c r="F45" s="46"/>
      <c r="G45" s="37"/>
      <c r="H45" s="37"/>
      <c r="I45" s="37"/>
      <c r="J45" s="37"/>
      <c r="K45" s="43"/>
      <c r="R45" s="42"/>
      <c r="S45" s="42"/>
      <c r="T45" s="42"/>
    </row>
    <row r="46" spans="1:20" s="39" customFormat="1">
      <c r="A46" s="43"/>
      <c r="B46" s="44"/>
      <c r="C46" s="38"/>
      <c r="E46" s="45"/>
      <c r="F46" s="46"/>
      <c r="G46" s="37"/>
      <c r="H46" s="37"/>
      <c r="I46" s="37"/>
      <c r="J46" s="37"/>
      <c r="K46" s="43"/>
      <c r="R46" s="42"/>
      <c r="S46" s="42"/>
      <c r="T46" s="42"/>
    </row>
    <row r="47" spans="1:20" s="39" customFormat="1">
      <c r="A47" s="43"/>
      <c r="B47" s="44"/>
      <c r="C47" s="38"/>
      <c r="E47" s="45"/>
      <c r="F47" s="46"/>
      <c r="G47" s="37"/>
      <c r="H47" s="37"/>
      <c r="I47" s="37"/>
      <c r="J47" s="37"/>
      <c r="K47" s="43"/>
      <c r="R47" s="42"/>
      <c r="S47" s="42"/>
      <c r="T47" s="42"/>
    </row>
    <row r="48" spans="1:20" s="39" customFormat="1">
      <c r="A48" s="43"/>
      <c r="B48" s="44"/>
      <c r="C48" s="38"/>
      <c r="E48" s="45"/>
      <c r="F48" s="46"/>
      <c r="G48" s="37"/>
      <c r="H48" s="37"/>
      <c r="I48" s="37"/>
      <c r="J48" s="37"/>
      <c r="K48" s="43"/>
      <c r="R48" s="42"/>
      <c r="S48" s="42"/>
      <c r="T48" s="42"/>
    </row>
    <row r="49" spans="1:20" s="39" customFormat="1">
      <c r="A49" s="43"/>
      <c r="B49" s="44"/>
      <c r="C49" s="38"/>
      <c r="E49" s="45"/>
      <c r="F49" s="46"/>
      <c r="G49" s="37"/>
      <c r="H49" s="37"/>
      <c r="I49" s="37"/>
      <c r="J49" s="37"/>
      <c r="K49" s="43"/>
      <c r="R49" s="42"/>
      <c r="S49" s="42"/>
      <c r="T49" s="42"/>
    </row>
    <row r="50" spans="1:20" s="39" customFormat="1">
      <c r="A50" s="48"/>
      <c r="B50" s="41"/>
      <c r="C50" s="38"/>
      <c r="E50" s="45"/>
      <c r="F50" s="46"/>
      <c r="G50" s="37"/>
      <c r="H50" s="37"/>
      <c r="I50" s="37"/>
      <c r="J50" s="37"/>
      <c r="K50" s="43"/>
      <c r="R50" s="42"/>
      <c r="S50" s="42"/>
      <c r="T50" s="42"/>
    </row>
    <row r="51" spans="1:20" s="39" customFormat="1">
      <c r="A51" s="43"/>
      <c r="B51" s="44"/>
      <c r="C51" s="38"/>
      <c r="E51" s="45"/>
      <c r="F51" s="46"/>
      <c r="G51" s="37"/>
      <c r="H51" s="37"/>
      <c r="I51" s="37"/>
      <c r="J51" s="37"/>
      <c r="K51" s="43"/>
      <c r="R51" s="42"/>
      <c r="S51" s="42"/>
      <c r="T51" s="42"/>
    </row>
    <row r="52" spans="1:20" s="39" customFormat="1">
      <c r="A52" s="43"/>
      <c r="B52" s="44"/>
      <c r="C52" s="38"/>
      <c r="E52" s="45"/>
      <c r="F52" s="46"/>
      <c r="G52" s="37"/>
      <c r="H52" s="37"/>
      <c r="I52" s="37"/>
      <c r="J52" s="37"/>
      <c r="K52" s="43"/>
      <c r="R52" s="42"/>
      <c r="S52" s="42"/>
      <c r="T52" s="42"/>
    </row>
    <row r="53" spans="1:20" s="39" customFormat="1">
      <c r="A53" s="43"/>
      <c r="B53" s="44"/>
      <c r="C53" s="38"/>
      <c r="E53" s="45"/>
      <c r="F53" s="46"/>
      <c r="G53" s="37"/>
      <c r="H53" s="37"/>
      <c r="I53" s="37"/>
      <c r="J53" s="37"/>
      <c r="K53" s="43"/>
      <c r="R53" s="42"/>
      <c r="S53" s="42"/>
      <c r="T53" s="42"/>
    </row>
    <row r="54" spans="1:20" s="39" customFormat="1">
      <c r="A54" s="43"/>
      <c r="B54" s="44"/>
      <c r="C54" s="38"/>
      <c r="E54" s="45"/>
      <c r="F54" s="46"/>
      <c r="G54" s="37"/>
      <c r="H54" s="37"/>
      <c r="I54" s="37"/>
      <c r="J54" s="37"/>
      <c r="K54" s="43"/>
      <c r="R54" s="42"/>
      <c r="S54" s="42"/>
      <c r="T54" s="42"/>
    </row>
    <row r="55" spans="1:20" s="39" customFormat="1">
      <c r="A55" s="43"/>
      <c r="B55" s="44"/>
      <c r="C55" s="38"/>
      <c r="E55" s="45"/>
      <c r="F55" s="46"/>
      <c r="G55" s="37"/>
      <c r="H55" s="37"/>
      <c r="I55" s="37"/>
      <c r="J55" s="37"/>
      <c r="K55" s="43"/>
      <c r="R55" s="42"/>
      <c r="S55" s="42"/>
      <c r="T55" s="42"/>
    </row>
    <row r="56" spans="1:20" s="39" customFormat="1">
      <c r="A56" s="43"/>
      <c r="B56" s="44"/>
      <c r="C56" s="38"/>
      <c r="E56" s="45"/>
      <c r="F56" s="46"/>
      <c r="G56" s="37"/>
      <c r="H56" s="37"/>
      <c r="I56" s="37"/>
      <c r="J56" s="37"/>
      <c r="K56" s="43"/>
      <c r="R56" s="42"/>
      <c r="S56" s="42"/>
      <c r="T56" s="42"/>
    </row>
    <row r="57" spans="1:20" s="39" customFormat="1">
      <c r="A57" s="48"/>
      <c r="B57" s="41"/>
      <c r="C57" s="38"/>
      <c r="E57" s="45"/>
      <c r="F57" s="46"/>
      <c r="G57" s="37"/>
      <c r="H57" s="37"/>
      <c r="I57" s="37"/>
      <c r="J57" s="37"/>
      <c r="K57" s="43"/>
      <c r="R57" s="42"/>
      <c r="S57" s="42"/>
      <c r="T57" s="42"/>
    </row>
    <row r="58" spans="1:20" s="39" customFormat="1">
      <c r="A58" s="43"/>
      <c r="B58" s="44"/>
      <c r="C58" s="38"/>
      <c r="E58" s="45"/>
      <c r="F58" s="46"/>
      <c r="G58" s="37"/>
      <c r="H58" s="37"/>
      <c r="I58" s="37"/>
      <c r="J58" s="37"/>
      <c r="K58" s="43"/>
      <c r="R58" s="42"/>
      <c r="S58" s="42"/>
      <c r="T58" s="42"/>
    </row>
    <row r="59" spans="1:20" s="39" customFormat="1">
      <c r="A59" s="43"/>
      <c r="B59" s="44"/>
      <c r="C59" s="38"/>
      <c r="E59" s="45"/>
      <c r="F59" s="46"/>
      <c r="G59" s="37"/>
      <c r="H59" s="37"/>
      <c r="I59" s="37"/>
      <c r="J59" s="37"/>
      <c r="K59" s="43"/>
      <c r="R59" s="42"/>
      <c r="S59" s="42"/>
      <c r="T59" s="42"/>
    </row>
    <row r="60" spans="1:20" s="39" customFormat="1">
      <c r="A60" s="43"/>
      <c r="B60" s="44"/>
      <c r="C60" s="38"/>
      <c r="E60" s="45"/>
      <c r="F60" s="46"/>
      <c r="G60" s="37"/>
      <c r="H60" s="37"/>
      <c r="I60" s="37"/>
      <c r="J60" s="37"/>
      <c r="K60" s="43"/>
      <c r="R60" s="42"/>
      <c r="S60" s="42"/>
      <c r="T60" s="42"/>
    </row>
    <row r="61" spans="1:20" s="39" customFormat="1">
      <c r="A61" s="43"/>
      <c r="B61" s="44"/>
      <c r="C61" s="38"/>
      <c r="E61" s="45"/>
      <c r="F61" s="46"/>
      <c r="G61" s="37"/>
      <c r="H61" s="37"/>
      <c r="I61" s="37"/>
      <c r="J61" s="37"/>
      <c r="K61" s="43"/>
      <c r="R61" s="42"/>
      <c r="S61" s="42"/>
      <c r="T61" s="42"/>
    </row>
    <row r="62" spans="1:20" s="39" customFormat="1">
      <c r="A62" s="43"/>
      <c r="B62" s="44"/>
      <c r="C62" s="38"/>
      <c r="E62" s="45"/>
      <c r="F62" s="46"/>
      <c r="G62" s="37"/>
      <c r="H62" s="37"/>
      <c r="I62" s="37"/>
      <c r="J62" s="37"/>
      <c r="K62" s="43"/>
      <c r="R62" s="42"/>
      <c r="S62" s="42"/>
      <c r="T62" s="42"/>
    </row>
    <row r="63" spans="1:20" s="39" customFormat="1">
      <c r="A63" s="48"/>
      <c r="B63" s="41"/>
      <c r="C63" s="38"/>
      <c r="E63" s="45"/>
      <c r="F63" s="46"/>
      <c r="G63" s="37"/>
      <c r="H63" s="37"/>
      <c r="I63" s="37"/>
      <c r="J63" s="37"/>
      <c r="K63" s="43"/>
      <c r="R63" s="42"/>
      <c r="S63" s="42"/>
      <c r="T63" s="42"/>
    </row>
    <row r="64" spans="1:20" s="39" customFormat="1">
      <c r="A64" s="43"/>
      <c r="B64" s="44"/>
      <c r="C64" s="38"/>
      <c r="E64" s="45"/>
      <c r="F64" s="46"/>
      <c r="G64" s="37"/>
      <c r="H64" s="37"/>
      <c r="I64" s="37"/>
      <c r="J64" s="37"/>
      <c r="K64" s="43"/>
      <c r="R64" s="42"/>
      <c r="S64" s="42"/>
      <c r="T64" s="42"/>
    </row>
    <row r="65" spans="1:44" s="39" customFormat="1">
      <c r="A65" s="48"/>
      <c r="B65" s="44"/>
      <c r="C65" s="38"/>
      <c r="E65" s="45"/>
      <c r="F65" s="46"/>
      <c r="G65" s="37"/>
      <c r="H65" s="37"/>
      <c r="I65" s="37"/>
      <c r="J65" s="37"/>
      <c r="K65" s="43"/>
      <c r="R65" s="42"/>
      <c r="S65" s="42"/>
      <c r="T65" s="42"/>
    </row>
    <row r="66" spans="1:44" s="39" customFormat="1">
      <c r="A66" s="48"/>
      <c r="B66" s="50"/>
      <c r="C66" s="38"/>
      <c r="E66" s="45"/>
      <c r="F66" s="46"/>
      <c r="G66" s="37"/>
      <c r="H66" s="37"/>
      <c r="I66" s="37"/>
      <c r="J66" s="37"/>
      <c r="K66" s="43"/>
      <c r="R66" s="42"/>
      <c r="S66" s="42"/>
      <c r="T66" s="42"/>
    </row>
    <row r="67" spans="1:44" s="35" customFormat="1">
      <c r="A67" s="411" t="s">
        <v>0</v>
      </c>
      <c r="B67" s="411"/>
      <c r="C67" s="411"/>
      <c r="D67" s="411"/>
      <c r="E67" s="411"/>
      <c r="F67" s="411"/>
      <c r="G67" s="411"/>
      <c r="H67" s="411"/>
      <c r="I67" s="411"/>
      <c r="J67" s="411"/>
      <c r="K67" s="34"/>
      <c r="M67" s="3"/>
      <c r="N67" s="3"/>
      <c r="O67" s="3"/>
      <c r="P67" s="3"/>
      <c r="Q67" s="3"/>
      <c r="R67" s="26"/>
      <c r="S67" s="26"/>
      <c r="T67" s="26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44" s="35" customFormat="1">
      <c r="A68" s="412" t="s">
        <v>1</v>
      </c>
      <c r="B68" s="412"/>
      <c r="C68" s="412"/>
      <c r="D68" s="412"/>
      <c r="E68" s="412"/>
      <c r="F68" s="412"/>
      <c r="G68" s="412"/>
      <c r="H68" s="412"/>
      <c r="I68" s="412"/>
      <c r="J68" s="412"/>
      <c r="K68" s="34"/>
      <c r="M68" s="3"/>
      <c r="N68" s="3"/>
      <c r="O68" s="3"/>
      <c r="P68" s="3"/>
      <c r="Q68" s="3"/>
      <c r="R68" s="26"/>
      <c r="S68" s="26"/>
      <c r="T68" s="26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44">
      <c r="A69" s="25"/>
      <c r="B69" s="26"/>
      <c r="C69" s="26"/>
      <c r="D69" s="26"/>
      <c r="E69" s="26"/>
      <c r="F69" s="26"/>
      <c r="G69" s="18"/>
      <c r="H69" s="18"/>
      <c r="I69" s="18"/>
      <c r="J69" s="18"/>
      <c r="K69" s="18"/>
      <c r="R69" s="26"/>
      <c r="S69" s="26"/>
      <c r="T69" s="26"/>
    </row>
    <row r="70" spans="1:44" s="63" customFormat="1">
      <c r="A70" s="65"/>
      <c r="B70" s="62"/>
      <c r="C70" s="66"/>
      <c r="D70" s="66"/>
      <c r="F70" s="66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</row>
    <row r="71" spans="1:44" s="62" customFormat="1">
      <c r="A71" s="66"/>
      <c r="C71" s="67"/>
      <c r="D71" s="68"/>
      <c r="F71" s="68" t="s">
        <v>11</v>
      </c>
      <c r="G71" s="68" t="s">
        <v>12</v>
      </c>
      <c r="H71" s="68" t="s">
        <v>13</v>
      </c>
    </row>
    <row r="72" spans="1:44" s="62" customFormat="1">
      <c r="A72" s="66"/>
      <c r="C72" s="69">
        <v>1</v>
      </c>
      <c r="D72" s="68" t="s">
        <v>5</v>
      </c>
      <c r="F72" s="64">
        <f>COUNTIF('Panorama stieren'!F64:F626,C72)</f>
        <v>9</v>
      </c>
      <c r="G72" s="64">
        <f>COUNTIF('Panorama stieren'!G64:G626,C72)</f>
        <v>8</v>
      </c>
      <c r="H72" s="64">
        <f>COUNTIF('Panorama stieren'!H64:H626,C72)</f>
        <v>18</v>
      </c>
    </row>
    <row r="73" spans="1:44" s="62" customFormat="1">
      <c r="A73" s="66"/>
      <c r="C73" s="69">
        <v>2</v>
      </c>
      <c r="D73" s="68" t="s">
        <v>6</v>
      </c>
      <c r="F73" s="64">
        <f>COUNTIF('Panorama stieren'!F64:F626,C73)</f>
        <v>4</v>
      </c>
      <c r="G73" s="64">
        <f>COUNTIF('Panorama stieren'!G64:G626,C73)</f>
        <v>3</v>
      </c>
      <c r="H73" s="64">
        <f>COUNTIF('Panorama stieren'!H64:H626,C73)</f>
        <v>4</v>
      </c>
    </row>
    <row r="74" spans="1:44" s="62" customFormat="1">
      <c r="A74" s="66"/>
      <c r="C74" s="69">
        <v>3</v>
      </c>
      <c r="D74" s="68" t="s">
        <v>7</v>
      </c>
      <c r="F74" s="64">
        <f>COUNTIF('Panorama stieren'!F64:F626,C74)</f>
        <v>5</v>
      </c>
      <c r="G74" s="64">
        <f>COUNTIF('Panorama stieren'!G64:G626,C74)</f>
        <v>6</v>
      </c>
      <c r="H74" s="64">
        <f>COUNTIF('Panorama stieren'!H64:H626,C74)</f>
        <v>10</v>
      </c>
    </row>
    <row r="75" spans="1:44" s="62" customFormat="1">
      <c r="A75" s="66"/>
      <c r="C75" s="69">
        <v>4</v>
      </c>
      <c r="D75" s="68" t="s">
        <v>8</v>
      </c>
      <c r="F75" s="64">
        <f>COUNTIF('Panorama stieren'!F64:F626,C75)</f>
        <v>13</v>
      </c>
      <c r="G75" s="64">
        <f>COUNTIF('Panorama stieren'!G64:G626,C75)</f>
        <v>15</v>
      </c>
      <c r="H75" s="64">
        <f>COUNTIF('Panorama stieren'!H64:H626,C75)</f>
        <v>3</v>
      </c>
    </row>
    <row r="76" spans="1:44" s="62" customFormat="1">
      <c r="A76" s="66"/>
      <c r="C76" s="69">
        <v>5</v>
      </c>
      <c r="D76" s="68" t="s">
        <v>9</v>
      </c>
      <c r="F76" s="64">
        <f>COUNTIF('Panorama stieren'!F64:F626,C76)</f>
        <v>18</v>
      </c>
      <c r="G76" s="64">
        <f>COUNTIF('Panorama stieren'!G64:G626,C76)</f>
        <v>12</v>
      </c>
      <c r="H76" s="64">
        <f>COUNTIF('Panorama stieren'!H64:H626,C76)</f>
        <v>25</v>
      </c>
    </row>
    <row r="77" spans="1:44" s="62" customFormat="1">
      <c r="A77" s="63"/>
      <c r="C77" s="69">
        <v>6</v>
      </c>
      <c r="D77" s="68" t="s">
        <v>10</v>
      </c>
      <c r="F77" s="64">
        <f>COUNTIF('Panorama stieren'!F64:F626,C77)</f>
        <v>17</v>
      </c>
      <c r="G77" s="64">
        <f>COUNTIF('Panorama stieren'!G64:G626,C77)</f>
        <v>22</v>
      </c>
      <c r="H77" s="64">
        <f>COUNTIF('Panorama stieren'!H64:H626,C77)</f>
        <v>6</v>
      </c>
    </row>
    <row r="78" spans="1:44" s="62" customFormat="1">
      <c r="A78" s="63"/>
    </row>
    <row r="79" spans="1:44" s="62" customFormat="1">
      <c r="A79" s="63"/>
      <c r="D79" s="62" t="s">
        <v>18</v>
      </c>
      <c r="F79" s="68" t="s">
        <v>11</v>
      </c>
      <c r="G79" s="68" t="s">
        <v>12</v>
      </c>
      <c r="H79" s="68" t="s">
        <v>13</v>
      </c>
      <c r="I79" s="62" t="s">
        <v>19</v>
      </c>
      <c r="J79" s="68" t="s">
        <v>11</v>
      </c>
      <c r="K79" s="68" t="s">
        <v>12</v>
      </c>
      <c r="L79" s="68" t="s">
        <v>13</v>
      </c>
      <c r="M79" s="62" t="s">
        <v>14</v>
      </c>
    </row>
    <row r="80" spans="1:44" s="62" customFormat="1">
      <c r="A80" s="63"/>
      <c r="D80" s="68" t="s">
        <v>5</v>
      </c>
      <c r="F80" s="62">
        <f t="shared" ref="F80:F85" si="0">F72*3</f>
        <v>27</v>
      </c>
      <c r="G80" s="62">
        <f t="shared" ref="G80:G85" si="1">G72*2</f>
        <v>16</v>
      </c>
      <c r="H80" s="62">
        <f t="shared" ref="H80:H85" si="2">H72</f>
        <v>18</v>
      </c>
      <c r="I80" s="62">
        <f t="shared" ref="I80:I85" si="3">SUM(F80:H80)</f>
        <v>61</v>
      </c>
      <c r="J80" s="70">
        <f>F80/F86</f>
        <v>0.13636363636363635</v>
      </c>
      <c r="K80" s="70">
        <f>G80/G86</f>
        <v>0.12121212121212122</v>
      </c>
      <c r="L80" s="70">
        <f>H80/H86</f>
        <v>0.27272727272727271</v>
      </c>
      <c r="M80" s="70">
        <f>I80/I86</f>
        <v>0.15404040404040403</v>
      </c>
    </row>
    <row r="81" spans="1:13" s="62" customFormat="1">
      <c r="A81" s="63"/>
      <c r="D81" s="68" t="s">
        <v>6</v>
      </c>
      <c r="F81" s="62">
        <f t="shared" si="0"/>
        <v>12</v>
      </c>
      <c r="G81" s="62">
        <f t="shared" si="1"/>
        <v>6</v>
      </c>
      <c r="H81" s="62">
        <f t="shared" si="2"/>
        <v>4</v>
      </c>
      <c r="I81" s="62">
        <f t="shared" si="3"/>
        <v>22</v>
      </c>
      <c r="J81" s="70">
        <f>F81/F86</f>
        <v>6.0606060606060608E-2</v>
      </c>
      <c r="K81" s="70">
        <f>G81/G86</f>
        <v>4.5454545454545456E-2</v>
      </c>
      <c r="L81" s="70">
        <f>H81/H86</f>
        <v>6.0606060606060608E-2</v>
      </c>
      <c r="M81" s="70">
        <f>I81/I86</f>
        <v>5.5555555555555552E-2</v>
      </c>
    </row>
    <row r="82" spans="1:13" s="62" customFormat="1">
      <c r="A82" s="63"/>
      <c r="D82" s="68" t="s">
        <v>7</v>
      </c>
      <c r="F82" s="62">
        <f t="shared" si="0"/>
        <v>15</v>
      </c>
      <c r="G82" s="62">
        <f t="shared" si="1"/>
        <v>12</v>
      </c>
      <c r="H82" s="62">
        <f t="shared" si="2"/>
        <v>10</v>
      </c>
      <c r="I82" s="62">
        <f t="shared" si="3"/>
        <v>37</v>
      </c>
      <c r="J82" s="70">
        <f>F82/F86</f>
        <v>7.575757575757576E-2</v>
      </c>
      <c r="K82" s="70">
        <f>G82/G86</f>
        <v>9.0909090909090912E-2</v>
      </c>
      <c r="L82" s="70">
        <f>H82/H86</f>
        <v>0.15151515151515152</v>
      </c>
      <c r="M82" s="70">
        <f>I82/I86</f>
        <v>9.3434343434343439E-2</v>
      </c>
    </row>
    <row r="83" spans="1:13" s="62" customFormat="1">
      <c r="A83" s="63"/>
      <c r="D83" s="68" t="s">
        <v>8</v>
      </c>
      <c r="F83" s="62">
        <f t="shared" si="0"/>
        <v>39</v>
      </c>
      <c r="G83" s="62">
        <f t="shared" si="1"/>
        <v>30</v>
      </c>
      <c r="H83" s="62">
        <f t="shared" si="2"/>
        <v>3</v>
      </c>
      <c r="I83" s="62">
        <f t="shared" si="3"/>
        <v>72</v>
      </c>
      <c r="J83" s="70">
        <f>F83/F86</f>
        <v>0.19696969696969696</v>
      </c>
      <c r="K83" s="70">
        <f>G83/G86</f>
        <v>0.22727272727272727</v>
      </c>
      <c r="L83" s="70">
        <f>H83/H86</f>
        <v>4.5454545454545456E-2</v>
      </c>
      <c r="M83" s="70">
        <f>I83/I86</f>
        <v>0.18181818181818182</v>
      </c>
    </row>
    <row r="84" spans="1:13" s="62" customFormat="1">
      <c r="A84" s="63"/>
      <c r="D84" s="68" t="s">
        <v>9</v>
      </c>
      <c r="F84" s="62">
        <f t="shared" si="0"/>
        <v>54</v>
      </c>
      <c r="G84" s="62">
        <f t="shared" si="1"/>
        <v>24</v>
      </c>
      <c r="H84" s="62">
        <f t="shared" si="2"/>
        <v>25</v>
      </c>
      <c r="I84" s="62">
        <f t="shared" si="3"/>
        <v>103</v>
      </c>
      <c r="J84" s="70">
        <f>F84/F86</f>
        <v>0.27272727272727271</v>
      </c>
      <c r="K84" s="70">
        <f>G84/G86</f>
        <v>0.18181818181818182</v>
      </c>
      <c r="L84" s="70">
        <f>H84/H86</f>
        <v>0.37878787878787878</v>
      </c>
      <c r="M84" s="70">
        <f>I84/I86</f>
        <v>0.26010101010101011</v>
      </c>
    </row>
    <row r="85" spans="1:13" s="62" customFormat="1">
      <c r="A85" s="63"/>
      <c r="D85" s="68" t="s">
        <v>10</v>
      </c>
      <c r="F85" s="62">
        <f t="shared" si="0"/>
        <v>51</v>
      </c>
      <c r="G85" s="62">
        <f t="shared" si="1"/>
        <v>44</v>
      </c>
      <c r="H85" s="62">
        <f t="shared" si="2"/>
        <v>6</v>
      </c>
      <c r="I85" s="62">
        <f t="shared" si="3"/>
        <v>101</v>
      </c>
      <c r="J85" s="70">
        <f>F85/F86</f>
        <v>0.25757575757575757</v>
      </c>
      <c r="K85" s="70">
        <f>G85/G86</f>
        <v>0.33333333333333331</v>
      </c>
      <c r="L85" s="70">
        <f>H85/H86</f>
        <v>9.0909090909090912E-2</v>
      </c>
      <c r="M85" s="70">
        <f>I85/I86</f>
        <v>0.25505050505050503</v>
      </c>
    </row>
    <row r="86" spans="1:13" s="62" customFormat="1">
      <c r="A86" s="63"/>
      <c r="F86" s="62">
        <f t="shared" ref="F86:M86" si="4">SUM(F80:F85)</f>
        <v>198</v>
      </c>
      <c r="G86" s="62">
        <f t="shared" si="4"/>
        <v>132</v>
      </c>
      <c r="H86" s="62">
        <f t="shared" si="4"/>
        <v>66</v>
      </c>
      <c r="I86" s="62">
        <f t="shared" si="4"/>
        <v>396</v>
      </c>
      <c r="J86" s="62">
        <f t="shared" si="4"/>
        <v>1</v>
      </c>
      <c r="K86" s="62">
        <f t="shared" si="4"/>
        <v>1</v>
      </c>
      <c r="L86" s="62">
        <f t="shared" si="4"/>
        <v>1</v>
      </c>
      <c r="M86" s="62">
        <f t="shared" si="4"/>
        <v>1</v>
      </c>
    </row>
    <row r="87" spans="1:13" s="62" customFormat="1">
      <c r="A87" s="63"/>
    </row>
    <row r="88" spans="1:13" s="62" customFormat="1">
      <c r="A88" s="63"/>
    </row>
    <row r="89" spans="1:13" s="62" customFormat="1">
      <c r="A89" s="63"/>
    </row>
    <row r="90" spans="1:13" s="62" customFormat="1">
      <c r="A90" s="63"/>
      <c r="F90" s="66"/>
    </row>
    <row r="91" spans="1:13" s="62" customFormat="1">
      <c r="A91" s="63"/>
      <c r="D91" s="63" t="s">
        <v>20</v>
      </c>
    </row>
    <row r="92" spans="1:13" s="62" customFormat="1">
      <c r="A92" s="63"/>
      <c r="D92" s="71">
        <f>'Panorama stieren'!A12</f>
        <v>123</v>
      </c>
      <c r="E92" s="63">
        <f>'Panorama stieren'!B12</f>
        <v>0</v>
      </c>
    </row>
    <row r="93" spans="1:13" s="62" customFormat="1">
      <c r="A93" s="63"/>
      <c r="D93" s="71">
        <f>'Panorama stieren'!A18</f>
        <v>126</v>
      </c>
      <c r="E93" s="63">
        <f>'Panorama stieren'!B18</f>
        <v>0</v>
      </c>
    </row>
    <row r="94" spans="1:13" s="62" customFormat="1">
      <c r="A94" s="63"/>
      <c r="D94" s="71">
        <f>'Panorama stieren'!A24</f>
        <v>135</v>
      </c>
      <c r="E94" s="63">
        <f>'Panorama stieren'!B24</f>
        <v>5</v>
      </c>
    </row>
    <row r="95" spans="1:13" s="62" customFormat="1">
      <c r="A95" s="63"/>
      <c r="D95" s="71">
        <f>'Panorama stieren'!A30</f>
        <v>156</v>
      </c>
      <c r="E95" s="63">
        <f>'Panorama stieren'!B30</f>
        <v>30</v>
      </c>
    </row>
    <row r="96" spans="1:13" s="62" customFormat="1">
      <c r="A96" s="63"/>
      <c r="D96" s="71">
        <f>'Panorama stieren'!A36</f>
        <v>234</v>
      </c>
      <c r="E96" s="63">
        <f>'Panorama stieren'!B36</f>
        <v>10</v>
      </c>
    </row>
    <row r="97" spans="1:6" s="62" customFormat="1">
      <c r="A97" s="63"/>
      <c r="D97" s="71">
        <f>'Panorama stieren'!A42</f>
        <v>246</v>
      </c>
      <c r="E97" s="63">
        <f>'Panorama stieren'!B42</f>
        <v>1</v>
      </c>
    </row>
    <row r="98" spans="1:6" s="62" customFormat="1">
      <c r="A98" s="63"/>
      <c r="D98" s="71">
        <f>'Panorama stieren'!A48</f>
        <v>345</v>
      </c>
      <c r="E98" s="63">
        <f>'Panorama stieren'!B48</f>
        <v>6</v>
      </c>
    </row>
    <row r="99" spans="1:6" s="62" customFormat="1">
      <c r="A99" s="63"/>
      <c r="D99" s="71">
        <f>'Panorama stieren'!A54</f>
        <v>456</v>
      </c>
      <c r="E99" s="63">
        <f>'Panorama stieren'!B54</f>
        <v>14</v>
      </c>
    </row>
    <row r="100" spans="1:6" s="62" customFormat="1">
      <c r="A100" s="63"/>
      <c r="D100" s="63"/>
    </row>
    <row r="101" spans="1:6" s="51" customFormat="1">
      <c r="A101" s="52"/>
      <c r="D101" s="52"/>
    </row>
    <row r="102" spans="1:6">
      <c r="A102" s="36"/>
      <c r="F102" s="26"/>
    </row>
    <row r="103" spans="1:6">
      <c r="A103" s="36"/>
      <c r="F103" s="26"/>
    </row>
    <row r="104" spans="1:6">
      <c r="A104" s="36"/>
    </row>
    <row r="105" spans="1:6">
      <c r="A105" s="36"/>
    </row>
    <row r="106" spans="1:6">
      <c r="A106" s="36"/>
    </row>
    <row r="107" spans="1:6">
      <c r="A107" s="36"/>
    </row>
    <row r="108" spans="1:6">
      <c r="A108" s="36"/>
    </row>
    <row r="109" spans="1:6">
      <c r="A109" s="36"/>
    </row>
    <row r="110" spans="1:6">
      <c r="A110" s="36"/>
    </row>
    <row r="111" spans="1:6">
      <c r="A111" s="36"/>
    </row>
    <row r="112" spans="1:6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  <row r="135" spans="1:1">
      <c r="A135" s="36"/>
    </row>
    <row r="136" spans="1:1">
      <c r="A136" s="36"/>
    </row>
    <row r="137" spans="1:1">
      <c r="A137" s="36"/>
    </row>
    <row r="138" spans="1:1">
      <c r="A138" s="36"/>
    </row>
    <row r="139" spans="1:1">
      <c r="A139" s="36"/>
    </row>
    <row r="140" spans="1:1">
      <c r="A140" s="36"/>
    </row>
    <row r="141" spans="1:1">
      <c r="A141" s="36"/>
    </row>
    <row r="142" spans="1:1">
      <c r="A142" s="36"/>
    </row>
    <row r="143" spans="1:1">
      <c r="A143" s="36"/>
    </row>
    <row r="144" spans="1:1">
      <c r="A144" s="36"/>
    </row>
    <row r="145" spans="1:1">
      <c r="A145" s="36"/>
    </row>
    <row r="146" spans="1:1">
      <c r="A146" s="36"/>
    </row>
    <row r="147" spans="1:1">
      <c r="A147" s="36"/>
    </row>
    <row r="148" spans="1:1">
      <c r="A148" s="36"/>
    </row>
    <row r="149" spans="1:1">
      <c r="A149" s="36"/>
    </row>
    <row r="150" spans="1:1">
      <c r="A150" s="36"/>
    </row>
    <row r="151" spans="1:1">
      <c r="A151" s="36"/>
    </row>
    <row r="152" spans="1:1">
      <c r="A152" s="36"/>
    </row>
    <row r="153" spans="1:1">
      <c r="A153" s="36"/>
    </row>
    <row r="154" spans="1:1">
      <c r="A154" s="36"/>
    </row>
    <row r="155" spans="1:1">
      <c r="A155" s="36"/>
    </row>
    <row r="156" spans="1:1">
      <c r="A156" s="36"/>
    </row>
    <row r="157" spans="1:1">
      <c r="A157" s="36"/>
    </row>
    <row r="158" spans="1:1">
      <c r="A158" s="36"/>
    </row>
    <row r="159" spans="1:1">
      <c r="A159" s="36"/>
    </row>
    <row r="160" spans="1:1">
      <c r="A160" s="36"/>
    </row>
    <row r="161" spans="1:8">
      <c r="A161" s="36"/>
    </row>
    <row r="162" spans="1:8">
      <c r="A162" s="36"/>
    </row>
    <row r="163" spans="1:8">
      <c r="A163" s="36"/>
      <c r="B163" s="36"/>
      <c r="F163" s="26"/>
      <c r="G163" s="26"/>
      <c r="H163" s="26"/>
    </row>
    <row r="164" spans="1:8">
      <c r="A164" s="36"/>
      <c r="B164" s="36"/>
      <c r="F164" s="26"/>
      <c r="G164" s="26"/>
      <c r="H164" s="26"/>
    </row>
    <row r="165" spans="1:8">
      <c r="A165" s="36"/>
      <c r="B165" s="36"/>
      <c r="F165" s="26"/>
      <c r="G165" s="26"/>
      <c r="H165" s="26"/>
    </row>
    <row r="166" spans="1:8">
      <c r="A166" s="36"/>
      <c r="B166" s="36"/>
      <c r="F166" s="26"/>
      <c r="G166" s="26"/>
      <c r="H166" s="26"/>
    </row>
    <row r="167" spans="1:8">
      <c r="A167" s="36"/>
      <c r="B167" s="36"/>
      <c r="F167" s="26"/>
      <c r="G167" s="26"/>
      <c r="H167" s="26"/>
    </row>
    <row r="168" spans="1:8">
      <c r="A168" s="36"/>
      <c r="B168" s="36"/>
      <c r="F168" s="26"/>
      <c r="G168" s="26"/>
      <c r="H168" s="26"/>
    </row>
    <row r="169" spans="1:8">
      <c r="A169" s="36"/>
      <c r="B169" s="36"/>
      <c r="F169" s="26"/>
      <c r="G169" s="26"/>
      <c r="H169" s="26"/>
    </row>
    <row r="170" spans="1:8">
      <c r="A170" s="36"/>
      <c r="B170" s="36"/>
      <c r="F170" s="26"/>
      <c r="G170" s="26"/>
      <c r="H170" s="26"/>
    </row>
    <row r="171" spans="1:8">
      <c r="A171" s="36"/>
      <c r="B171" s="36"/>
      <c r="F171" s="26"/>
      <c r="G171" s="26"/>
      <c r="H171" s="26"/>
    </row>
    <row r="172" spans="1:8">
      <c r="A172" s="36"/>
      <c r="B172" s="36"/>
      <c r="F172" s="26"/>
      <c r="G172" s="26"/>
      <c r="H172" s="26"/>
    </row>
    <row r="173" spans="1:8">
      <c r="A173" s="36"/>
      <c r="B173" s="36"/>
      <c r="F173" s="26"/>
      <c r="G173" s="26"/>
      <c r="H173" s="26"/>
    </row>
    <row r="174" spans="1:8">
      <c r="A174" s="36"/>
      <c r="B174" s="36"/>
      <c r="F174" s="26"/>
      <c r="G174" s="26"/>
      <c r="H174" s="26"/>
    </row>
    <row r="175" spans="1:8">
      <c r="A175" s="36"/>
      <c r="B175" s="36"/>
      <c r="F175" s="26"/>
      <c r="G175" s="26"/>
      <c r="H175" s="26"/>
    </row>
    <row r="176" spans="1:8">
      <c r="A176" s="36"/>
      <c r="B176" s="36"/>
      <c r="F176" s="26"/>
      <c r="G176" s="26"/>
      <c r="H176" s="26"/>
    </row>
    <row r="177" spans="1:8">
      <c r="A177" s="36"/>
      <c r="B177" s="36"/>
      <c r="F177" s="26"/>
      <c r="G177" s="26"/>
      <c r="H177" s="26"/>
    </row>
    <row r="178" spans="1:8">
      <c r="A178" s="36"/>
      <c r="B178" s="36"/>
      <c r="F178" s="26"/>
      <c r="G178" s="26"/>
      <c r="H178" s="26"/>
    </row>
    <row r="179" spans="1:8">
      <c r="A179" s="36"/>
      <c r="B179" s="36"/>
      <c r="F179" s="26"/>
      <c r="G179" s="26"/>
      <c r="H179" s="26"/>
    </row>
    <row r="180" spans="1:8">
      <c r="A180" s="36"/>
      <c r="B180" s="36"/>
      <c r="F180" s="26"/>
      <c r="G180" s="26"/>
      <c r="H180" s="26"/>
    </row>
    <row r="181" spans="1:8">
      <c r="A181" s="36"/>
      <c r="B181" s="36"/>
      <c r="F181" s="26"/>
      <c r="G181" s="26"/>
      <c r="H181" s="26"/>
    </row>
    <row r="182" spans="1:8">
      <c r="A182" s="36"/>
      <c r="B182" s="36"/>
      <c r="F182" s="26"/>
      <c r="G182" s="26"/>
      <c r="H182" s="26"/>
    </row>
    <row r="183" spans="1:8">
      <c r="A183" s="36"/>
      <c r="B183" s="36"/>
      <c r="F183" s="26"/>
      <c r="G183" s="26"/>
      <c r="H183" s="26"/>
    </row>
    <row r="184" spans="1:8">
      <c r="A184" s="36"/>
      <c r="B184" s="36"/>
      <c r="F184" s="26"/>
      <c r="G184" s="26"/>
      <c r="H184" s="26"/>
    </row>
    <row r="185" spans="1:8">
      <c r="A185" s="36"/>
      <c r="B185" s="36"/>
      <c r="F185" s="26"/>
      <c r="G185" s="26"/>
      <c r="H185" s="26"/>
    </row>
    <row r="186" spans="1:8">
      <c r="A186" s="36"/>
      <c r="B186" s="36"/>
      <c r="F186" s="26"/>
      <c r="G186" s="26"/>
      <c r="H186" s="26"/>
    </row>
    <row r="187" spans="1:8">
      <c r="A187" s="36"/>
      <c r="B187" s="36"/>
      <c r="F187" s="26"/>
      <c r="G187" s="26"/>
      <c r="H187" s="26"/>
    </row>
    <row r="188" spans="1:8">
      <c r="A188" s="36"/>
      <c r="B188" s="36"/>
      <c r="F188" s="26"/>
      <c r="G188" s="26"/>
      <c r="H188" s="26"/>
    </row>
    <row r="189" spans="1:8">
      <c r="A189" s="36"/>
      <c r="B189" s="36"/>
      <c r="F189" s="26"/>
      <c r="G189" s="26"/>
      <c r="H189" s="26"/>
    </row>
    <row r="190" spans="1:8">
      <c r="A190" s="36"/>
      <c r="B190" s="36"/>
      <c r="F190" s="26"/>
      <c r="G190" s="26"/>
      <c r="H190" s="26"/>
    </row>
    <row r="191" spans="1:8">
      <c r="A191" s="36"/>
      <c r="B191" s="36"/>
      <c r="F191" s="26"/>
      <c r="G191" s="26"/>
      <c r="H191" s="26"/>
    </row>
    <row r="192" spans="1:8">
      <c r="A192" s="36"/>
      <c r="B192" s="36"/>
      <c r="F192" s="26"/>
      <c r="G192" s="26"/>
      <c r="H192" s="26"/>
    </row>
    <row r="193" spans="1:8">
      <c r="A193" s="36"/>
      <c r="B193" s="36"/>
      <c r="F193" s="26"/>
      <c r="G193" s="26"/>
      <c r="H193" s="26"/>
    </row>
    <row r="194" spans="1:8">
      <c r="A194" s="36"/>
      <c r="B194" s="36"/>
      <c r="F194" s="26"/>
      <c r="G194" s="26"/>
      <c r="H194" s="26"/>
    </row>
    <row r="195" spans="1:8">
      <c r="A195" s="36"/>
      <c r="B195" s="36"/>
      <c r="F195" s="26"/>
      <c r="G195" s="26"/>
      <c r="H195" s="26"/>
    </row>
    <row r="196" spans="1:8">
      <c r="A196" s="36"/>
      <c r="B196" s="36"/>
      <c r="F196" s="26"/>
      <c r="G196" s="26"/>
      <c r="H196" s="26"/>
    </row>
    <row r="197" spans="1:8">
      <c r="A197" s="36"/>
      <c r="B197" s="36"/>
      <c r="F197" s="26"/>
      <c r="G197" s="26"/>
      <c r="H197" s="26"/>
    </row>
    <row r="198" spans="1:8">
      <c r="A198" s="36"/>
      <c r="B198" s="36"/>
      <c r="F198" s="26"/>
      <c r="G198" s="26"/>
      <c r="H198" s="26"/>
    </row>
    <row r="199" spans="1:8">
      <c r="A199" s="36"/>
      <c r="B199" s="36"/>
      <c r="F199" s="26"/>
      <c r="G199" s="26"/>
      <c r="H199" s="26"/>
    </row>
    <row r="200" spans="1:8">
      <c r="A200" s="36"/>
      <c r="B200" s="36"/>
      <c r="F200" s="26"/>
      <c r="G200" s="26"/>
      <c r="H200" s="26"/>
    </row>
    <row r="201" spans="1:8">
      <c r="A201" s="36"/>
      <c r="B201" s="36"/>
      <c r="F201" s="26"/>
      <c r="G201" s="26"/>
      <c r="H201" s="26"/>
    </row>
    <row r="202" spans="1:8">
      <c r="A202" s="36"/>
      <c r="B202" s="36"/>
      <c r="F202" s="26"/>
      <c r="G202" s="26"/>
      <c r="H202" s="26"/>
    </row>
    <row r="203" spans="1:8">
      <c r="A203" s="36"/>
      <c r="B203" s="36"/>
      <c r="F203" s="26"/>
      <c r="G203" s="26"/>
      <c r="H203" s="26"/>
    </row>
    <row r="204" spans="1:8">
      <c r="A204" s="36"/>
      <c r="B204" s="36"/>
      <c r="F204" s="26"/>
      <c r="G204" s="26"/>
      <c r="H204" s="26"/>
    </row>
    <row r="205" spans="1:8">
      <c r="A205" s="36"/>
      <c r="B205" s="36"/>
      <c r="F205" s="26"/>
      <c r="G205" s="26"/>
      <c r="H205" s="26"/>
    </row>
    <row r="206" spans="1:8">
      <c r="A206" s="36"/>
      <c r="B206" s="36"/>
      <c r="F206" s="26"/>
      <c r="G206" s="26"/>
      <c r="H206" s="26"/>
    </row>
    <row r="207" spans="1:8">
      <c r="A207" s="36"/>
      <c r="B207" s="36"/>
      <c r="F207" s="26"/>
      <c r="G207" s="26"/>
      <c r="H207" s="26"/>
    </row>
    <row r="208" spans="1:8">
      <c r="A208" s="36"/>
      <c r="B208" s="36"/>
      <c r="F208" s="26"/>
      <c r="G208" s="26"/>
      <c r="H208" s="26"/>
    </row>
    <row r="209" spans="1:8">
      <c r="A209" s="36"/>
      <c r="B209" s="36"/>
      <c r="F209" s="26"/>
      <c r="G209" s="26"/>
      <c r="H209" s="26"/>
    </row>
    <row r="210" spans="1:8">
      <c r="A210" s="36"/>
      <c r="B210" s="36"/>
      <c r="F210" s="26"/>
      <c r="G210" s="26"/>
      <c r="H210" s="26"/>
    </row>
    <row r="211" spans="1:8">
      <c r="A211" s="36"/>
      <c r="B211" s="36"/>
      <c r="F211" s="26"/>
      <c r="G211" s="26"/>
      <c r="H211" s="26"/>
    </row>
    <row r="212" spans="1:8">
      <c r="A212" s="36"/>
      <c r="B212" s="36"/>
      <c r="F212" s="26"/>
      <c r="G212" s="26"/>
      <c r="H212" s="26"/>
    </row>
    <row r="213" spans="1:8">
      <c r="A213" s="36"/>
      <c r="B213" s="36"/>
      <c r="F213" s="26"/>
      <c r="G213" s="26"/>
      <c r="H213" s="26"/>
    </row>
    <row r="214" spans="1:8">
      <c r="A214" s="36"/>
      <c r="B214" s="36"/>
      <c r="F214" s="26"/>
      <c r="G214" s="26"/>
      <c r="H214" s="26"/>
    </row>
    <row r="215" spans="1:8">
      <c r="A215" s="36"/>
      <c r="B215" s="36"/>
      <c r="F215" s="26"/>
      <c r="G215" s="26"/>
      <c r="H215" s="26"/>
    </row>
    <row r="216" spans="1:8">
      <c r="A216" s="36"/>
      <c r="B216" s="36"/>
      <c r="F216" s="26"/>
      <c r="G216" s="26"/>
      <c r="H216" s="26"/>
    </row>
    <row r="217" spans="1:8">
      <c r="A217" s="36"/>
      <c r="B217" s="36"/>
      <c r="F217" s="26"/>
      <c r="G217" s="26"/>
      <c r="H217" s="26"/>
    </row>
    <row r="218" spans="1:8">
      <c r="A218" s="36"/>
      <c r="B218" s="36"/>
      <c r="F218" s="26"/>
      <c r="G218" s="26"/>
      <c r="H218" s="26"/>
    </row>
    <row r="219" spans="1:8">
      <c r="A219" s="36"/>
      <c r="B219" s="36"/>
      <c r="F219" s="26"/>
      <c r="G219" s="26"/>
      <c r="H219" s="26"/>
    </row>
    <row r="220" spans="1:8">
      <c r="A220" s="36"/>
      <c r="B220" s="36"/>
      <c r="F220" s="26"/>
      <c r="G220" s="26"/>
      <c r="H220" s="26"/>
    </row>
    <row r="221" spans="1:8">
      <c r="A221" s="36"/>
      <c r="B221" s="36"/>
      <c r="F221" s="26"/>
      <c r="G221" s="26"/>
      <c r="H221" s="26"/>
    </row>
    <row r="222" spans="1:8">
      <c r="A222" s="36"/>
      <c r="B222" s="36"/>
      <c r="F222" s="26"/>
      <c r="G222" s="26"/>
      <c r="H222" s="26"/>
    </row>
    <row r="223" spans="1:8">
      <c r="F223" s="26"/>
      <c r="G223" s="26"/>
      <c r="H223" s="26"/>
    </row>
    <row r="224" spans="1:8">
      <c r="F224" s="26"/>
      <c r="G224" s="26"/>
      <c r="H224" s="26"/>
    </row>
    <row r="225" spans="6:8">
      <c r="F225" s="26"/>
      <c r="G225" s="26"/>
      <c r="H225" s="26"/>
    </row>
    <row r="226" spans="6:8">
      <c r="F226" s="26"/>
      <c r="G226" s="26"/>
      <c r="H226" s="26"/>
    </row>
    <row r="227" spans="6:8">
      <c r="F227" s="26"/>
      <c r="G227" s="26"/>
      <c r="H227" s="26"/>
    </row>
    <row r="228" spans="6:8">
      <c r="F228" s="26"/>
      <c r="G228" s="26"/>
      <c r="H228" s="26"/>
    </row>
    <row r="229" spans="6:8">
      <c r="F229" s="26"/>
      <c r="G229" s="26"/>
      <c r="H229" s="26"/>
    </row>
    <row r="230" spans="6:8">
      <c r="F230" s="26"/>
      <c r="G230" s="26"/>
      <c r="H230" s="26"/>
    </row>
    <row r="231" spans="6:8">
      <c r="F231" s="26"/>
      <c r="G231" s="26"/>
      <c r="H231" s="26"/>
    </row>
    <row r="232" spans="6:8">
      <c r="F232" s="26"/>
      <c r="G232" s="26"/>
      <c r="H232" s="26"/>
    </row>
    <row r="233" spans="6:8">
      <c r="F233" s="26"/>
      <c r="G233" s="26"/>
      <c r="H233" s="26"/>
    </row>
    <row r="234" spans="6:8">
      <c r="F234" s="26"/>
      <c r="G234" s="26"/>
      <c r="H234" s="26"/>
    </row>
    <row r="235" spans="6:8">
      <c r="F235" s="26"/>
      <c r="G235" s="26"/>
      <c r="H235" s="26"/>
    </row>
    <row r="236" spans="6:8">
      <c r="F236" s="26"/>
      <c r="G236" s="26"/>
      <c r="H236" s="26"/>
    </row>
    <row r="237" spans="6:8">
      <c r="F237" s="26"/>
      <c r="G237" s="26"/>
      <c r="H237" s="26"/>
    </row>
    <row r="238" spans="6:8">
      <c r="F238" s="26"/>
      <c r="G238" s="26"/>
      <c r="H238" s="26"/>
    </row>
    <row r="239" spans="6:8">
      <c r="F239" s="26"/>
      <c r="G239" s="26"/>
      <c r="H239" s="26"/>
    </row>
    <row r="240" spans="6:8">
      <c r="F240" s="26"/>
      <c r="G240" s="26"/>
      <c r="H240" s="26"/>
    </row>
    <row r="241" spans="6:8">
      <c r="F241" s="26"/>
      <c r="G241" s="26"/>
      <c r="H241" s="26"/>
    </row>
    <row r="242" spans="6:8">
      <c r="F242" s="26"/>
      <c r="G242" s="26"/>
      <c r="H242" s="26"/>
    </row>
    <row r="243" spans="6:8">
      <c r="F243" s="26"/>
      <c r="G243" s="26"/>
      <c r="H243" s="26"/>
    </row>
    <row r="244" spans="6:8">
      <c r="F244" s="26"/>
      <c r="G244" s="26"/>
      <c r="H244" s="26"/>
    </row>
    <row r="245" spans="6:8">
      <c r="F245" s="26"/>
      <c r="G245" s="26"/>
      <c r="H245" s="26"/>
    </row>
    <row r="246" spans="6:8">
      <c r="F246" s="26"/>
      <c r="G246" s="26"/>
      <c r="H246" s="26"/>
    </row>
    <row r="247" spans="6:8">
      <c r="F247" s="26"/>
      <c r="G247" s="26"/>
      <c r="H247" s="26"/>
    </row>
    <row r="248" spans="6:8">
      <c r="F248" s="26"/>
      <c r="G248" s="26"/>
      <c r="H248" s="26"/>
    </row>
    <row r="249" spans="6:8">
      <c r="F249" s="26"/>
      <c r="G249" s="26"/>
      <c r="H249" s="26"/>
    </row>
    <row r="250" spans="6:8">
      <c r="F250" s="26"/>
      <c r="G250" s="26"/>
      <c r="H250" s="26"/>
    </row>
    <row r="251" spans="6:8">
      <c r="F251" s="26"/>
      <c r="G251" s="26"/>
      <c r="H251" s="26"/>
    </row>
    <row r="252" spans="6:8">
      <c r="F252" s="26"/>
      <c r="G252" s="26"/>
      <c r="H252" s="26"/>
    </row>
    <row r="253" spans="6:8">
      <c r="F253" s="26"/>
      <c r="G253" s="26"/>
      <c r="H253" s="26"/>
    </row>
    <row r="254" spans="6:8">
      <c r="F254" s="26"/>
      <c r="G254" s="26"/>
      <c r="H254" s="26"/>
    </row>
    <row r="255" spans="6:8">
      <c r="F255" s="26"/>
      <c r="G255" s="26"/>
      <c r="H255" s="26"/>
    </row>
    <row r="256" spans="6:8">
      <c r="F256" s="26"/>
      <c r="G256" s="26"/>
      <c r="H256" s="26"/>
    </row>
    <row r="257" spans="6:8">
      <c r="F257" s="26"/>
      <c r="G257" s="26"/>
      <c r="H257" s="26"/>
    </row>
    <row r="258" spans="6:8">
      <c r="F258" s="26"/>
      <c r="G258" s="26"/>
      <c r="H258" s="26"/>
    </row>
    <row r="259" spans="6:8">
      <c r="F259" s="26"/>
      <c r="G259" s="26"/>
      <c r="H259" s="26"/>
    </row>
    <row r="260" spans="6:8">
      <c r="F260" s="26"/>
      <c r="G260" s="26"/>
      <c r="H260" s="26"/>
    </row>
    <row r="261" spans="6:8">
      <c r="F261" s="26"/>
      <c r="G261" s="26"/>
      <c r="H261" s="26"/>
    </row>
    <row r="262" spans="6:8">
      <c r="F262" s="26"/>
      <c r="G262" s="26"/>
      <c r="H262" s="26"/>
    </row>
    <row r="263" spans="6:8">
      <c r="F263" s="26"/>
      <c r="G263" s="26"/>
      <c r="H263" s="26"/>
    </row>
    <row r="264" spans="6:8">
      <c r="F264" s="26"/>
      <c r="G264" s="26"/>
      <c r="H264" s="26"/>
    </row>
    <row r="265" spans="6:8">
      <c r="F265" s="26"/>
      <c r="G265" s="26"/>
      <c r="H265" s="26"/>
    </row>
    <row r="266" spans="6:8">
      <c r="F266" s="26"/>
      <c r="G266" s="26"/>
      <c r="H266" s="26"/>
    </row>
    <row r="267" spans="6:8">
      <c r="F267" s="26"/>
      <c r="G267" s="26"/>
      <c r="H267" s="26"/>
    </row>
    <row r="268" spans="6:8">
      <c r="F268" s="26"/>
      <c r="G268" s="26"/>
      <c r="H268" s="26"/>
    </row>
    <row r="269" spans="6:8">
      <c r="F269" s="26"/>
      <c r="G269" s="26"/>
      <c r="H269" s="26"/>
    </row>
  </sheetData>
  <sheetProtection password="E2E4" sheet="1" objects="1" scenarios="1" selectLockedCells="1" selectUnlockedCells="1"/>
  <mergeCells count="5">
    <mergeCell ref="A67:J67"/>
    <mergeCell ref="A68:J68"/>
    <mergeCell ref="G4:H4"/>
    <mergeCell ref="A1:J1"/>
    <mergeCell ref="A7:J7"/>
  </mergeCells>
  <printOptions horizontalCentered="1" verticalCentered="1"/>
  <pageMargins left="0.31496062992125984" right="0" top="0.35433070866141736" bottom="0.35433070866141736" header="0.31496062992125984" footer="0.31496062992125984"/>
  <pageSetup paperSize="9" scale="75" orientation="portrait" horizontalDpi="4294967293" verticalDpi="4294967295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tabColor rgb="FF008000"/>
  </sheetPr>
  <dimension ref="A1:AN61"/>
  <sheetViews>
    <sheetView zoomScale="147" zoomScaleNormal="100" workbookViewId="0">
      <selection activeCell="A61" sqref="A61:R61"/>
    </sheetView>
  </sheetViews>
  <sheetFormatPr defaultRowHeight="15.75"/>
  <cols>
    <col min="1" max="1" width="9.7109375" style="177" customWidth="1"/>
    <col min="2" max="2" width="7.7109375" style="177" customWidth="1"/>
    <col min="3" max="3" width="4.7109375" style="177" customWidth="1"/>
    <col min="4" max="4" width="9.7109375" style="177" customWidth="1"/>
    <col min="5" max="5" width="7.7109375" style="177" customWidth="1"/>
    <col min="6" max="6" width="4.7109375" style="177" customWidth="1"/>
    <col min="7" max="7" width="9.7109375" style="177" customWidth="1"/>
    <col min="8" max="8" width="7.7109375" style="177" customWidth="1"/>
    <col min="9" max="9" width="4.7109375" style="177" customWidth="1"/>
    <col min="10" max="10" width="9.7109375" style="177" customWidth="1"/>
    <col min="11" max="11" width="7.7109375" style="177" customWidth="1"/>
    <col min="12" max="12" width="4.7109375" style="177" customWidth="1"/>
    <col min="13" max="13" width="9.7109375" style="177" customWidth="1"/>
    <col min="14" max="14" width="7.7109375" style="177" customWidth="1"/>
    <col min="15" max="15" width="4.7109375" style="177" customWidth="1"/>
    <col min="16" max="16" width="9.7109375" style="177" customWidth="1"/>
    <col min="17" max="17" width="7.7109375" style="177" customWidth="1"/>
    <col min="18" max="18" width="2.28515625" style="177" customWidth="1"/>
    <col min="19" max="20" width="9.140625" style="177" customWidth="1"/>
    <col min="21" max="21" width="4" style="177" hidden="1" customWidth="1"/>
    <col min="22" max="22" width="4.7109375" style="177" hidden="1" customWidth="1"/>
    <col min="23" max="23" width="9.140625" style="177" hidden="1" customWidth="1"/>
    <col min="24" max="24" width="5.5703125" style="177" hidden="1" customWidth="1"/>
    <col min="25" max="25" width="4.7109375" style="177" hidden="1" customWidth="1"/>
    <col min="26" max="26" width="9.140625" style="177" hidden="1" customWidth="1"/>
    <col min="27" max="27" width="6.5703125" style="177" hidden="1" customWidth="1"/>
    <col min="28" max="28" width="4.7109375" style="177" hidden="1" customWidth="1"/>
    <col min="29" max="29" width="9.140625" style="177" hidden="1" customWidth="1"/>
    <col min="30" max="30" width="4" style="177" hidden="1" customWidth="1"/>
    <col min="31" max="31" width="4.7109375" style="177" hidden="1" customWidth="1"/>
    <col min="32" max="32" width="9.140625" style="177" hidden="1" customWidth="1"/>
    <col min="33" max="33" width="4" style="177" hidden="1" customWidth="1"/>
    <col min="34" max="34" width="4.7109375" style="177" hidden="1" customWidth="1"/>
    <col min="35" max="35" width="9.140625" style="177" hidden="1" customWidth="1"/>
    <col min="36" max="36" width="4" style="177" hidden="1" customWidth="1"/>
    <col min="37" max="37" width="4.7109375" style="177" hidden="1" customWidth="1"/>
    <col min="38" max="38" width="9.140625" style="381" hidden="1" customWidth="1"/>
    <col min="39" max="40" width="9.140625" style="177" hidden="1" customWidth="1"/>
    <col min="41" max="45" width="0" style="177" hidden="1" customWidth="1"/>
    <col min="46" max="16384" width="9.140625" style="177"/>
  </cols>
  <sheetData>
    <row r="1" spans="1:38" s="360" customFormat="1" ht="18.75">
      <c r="A1" s="417" t="s">
        <v>71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AL1" s="380"/>
    </row>
    <row r="3" spans="1:38" ht="26.25">
      <c r="H3" s="359" t="str">
        <f>Bedrijf!B1</f>
        <v> V.O.F. De Pater</v>
      </c>
      <c r="I3" s="178"/>
      <c r="Q3" s="177" t="s">
        <v>61</v>
      </c>
    </row>
    <row r="4" spans="1:38" ht="18.75">
      <c r="H4" s="416" t="str">
        <f>Bedrijf!B2</f>
        <v>Ossenkampweg 13</v>
      </c>
      <c r="I4" s="416"/>
      <c r="J4" s="416"/>
      <c r="K4" s="416"/>
      <c r="N4" s="420">
        <f>Bedrijf!B13</f>
        <v>44371</v>
      </c>
      <c r="O4" s="420"/>
      <c r="P4" s="420"/>
    </row>
    <row r="5" spans="1:38" ht="18.75">
      <c r="H5" s="416" t="str">
        <f>Bedrijf!B3</f>
        <v>3898 LA    Zeewolde</v>
      </c>
      <c r="I5" s="416"/>
      <c r="J5" s="416"/>
      <c r="K5" s="416"/>
      <c r="N5" s="421" t="s">
        <v>40</v>
      </c>
      <c r="O5" s="421"/>
      <c r="P5" s="421"/>
      <c r="Q5" s="179">
        <f>'Panorama stieren'!J5</f>
        <v>66</v>
      </c>
    </row>
    <row r="6" spans="1:38" s="183" customFormat="1">
      <c r="A6" s="180"/>
      <c r="B6" s="180"/>
      <c r="C6" s="181"/>
      <c r="D6" s="181"/>
      <c r="E6" s="181"/>
      <c r="F6" s="181"/>
      <c r="G6" s="181"/>
      <c r="H6" s="181"/>
      <c r="I6" s="182"/>
      <c r="AL6" s="382"/>
    </row>
    <row r="7" spans="1:38" s="184" customFormat="1" ht="11.25">
      <c r="A7" s="418"/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AL7" s="383"/>
    </row>
    <row r="8" spans="1:38" s="192" customFormat="1" ht="12" customHeight="1">
      <c r="A8" s="361"/>
      <c r="B8" s="362"/>
      <c r="C8" s="361"/>
      <c r="D8" s="361"/>
      <c r="E8" s="361"/>
      <c r="F8" s="361"/>
      <c r="G8" s="361"/>
      <c r="H8" s="361"/>
      <c r="I8" s="361"/>
      <c r="J8" s="362"/>
      <c r="AL8" s="384"/>
    </row>
    <row r="9" spans="1:38" s="189" customFormat="1" ht="18" customHeight="1">
      <c r="A9" s="187" t="s">
        <v>27</v>
      </c>
      <c r="B9" s="187" t="s">
        <v>17</v>
      </c>
      <c r="C9" s="188"/>
      <c r="D9" s="187" t="s">
        <v>27</v>
      </c>
      <c r="E9" s="187" t="s">
        <v>17</v>
      </c>
      <c r="F9" s="188"/>
      <c r="G9" s="187" t="s">
        <v>27</v>
      </c>
      <c r="H9" s="187" t="s">
        <v>17</v>
      </c>
      <c r="I9" s="188"/>
      <c r="J9" s="187" t="s">
        <v>27</v>
      </c>
      <c r="K9" s="187" t="s">
        <v>17</v>
      </c>
      <c r="L9" s="188"/>
      <c r="M9" s="187" t="s">
        <v>27</v>
      </c>
      <c r="N9" s="187" t="s">
        <v>17</v>
      </c>
      <c r="O9" s="188"/>
      <c r="P9" s="187" t="s">
        <v>27</v>
      </c>
      <c r="Q9" s="187" t="s">
        <v>17</v>
      </c>
      <c r="U9" s="187" t="s">
        <v>27</v>
      </c>
      <c r="V9" s="187" t="s">
        <v>17</v>
      </c>
      <c r="W9" s="188"/>
      <c r="X9" s="187" t="s">
        <v>27</v>
      </c>
      <c r="Y9" s="187" t="s">
        <v>17</v>
      </c>
      <c r="Z9" s="188"/>
      <c r="AA9" s="187" t="s">
        <v>27</v>
      </c>
      <c r="AB9" s="187" t="s">
        <v>17</v>
      </c>
      <c r="AC9" s="188"/>
      <c r="AD9" s="187" t="s">
        <v>27</v>
      </c>
      <c r="AE9" s="187" t="s">
        <v>17</v>
      </c>
      <c r="AF9" s="188"/>
      <c r="AG9" s="187" t="s">
        <v>27</v>
      </c>
      <c r="AH9" s="187" t="s">
        <v>17</v>
      </c>
      <c r="AI9" s="188"/>
      <c r="AJ9" s="187" t="s">
        <v>27</v>
      </c>
      <c r="AK9" s="187" t="s">
        <v>17</v>
      </c>
      <c r="AL9" s="385"/>
    </row>
    <row r="10" spans="1:38" ht="18" customHeight="1">
      <c r="A10" s="190">
        <f>Koeien!$B3</f>
        <v>1</v>
      </c>
      <c r="B10" s="190">
        <f>Koeien!$D3</f>
        <v>615</v>
      </c>
      <c r="C10" s="191"/>
      <c r="D10" s="190">
        <f>Koeien!$B53</f>
        <v>94</v>
      </c>
      <c r="E10" s="190">
        <f>Koeien!$D53</f>
        <v>465</v>
      </c>
      <c r="F10" s="191"/>
      <c r="G10" s="190">
        <f>Koeien!$B103</f>
        <v>0</v>
      </c>
      <c r="H10" s="190">
        <f>Koeien!$D103</f>
        <v>0</v>
      </c>
      <c r="I10" s="191"/>
      <c r="J10" s="190">
        <f>Koeien!$B153</f>
        <v>0</v>
      </c>
      <c r="K10" s="190">
        <f>Koeien!$D153</f>
        <v>0</v>
      </c>
      <c r="L10" s="191"/>
      <c r="M10" s="190">
        <f>Koeien!$B203</f>
        <v>0</v>
      </c>
      <c r="N10" s="190">
        <f>Koeien!$D203</f>
        <v>0</v>
      </c>
      <c r="O10" s="191"/>
      <c r="P10" s="190">
        <f>Koeien!$B253</f>
        <v>0</v>
      </c>
      <c r="Q10" s="190">
        <f>Koeien!$D253</f>
        <v>0</v>
      </c>
      <c r="U10" s="190">
        <f>Koeien!$B3</f>
        <v>1</v>
      </c>
      <c r="V10" s="190">
        <f>IF(U10&lt;1,1,Koeien!$E3)</f>
        <v>0</v>
      </c>
      <c r="W10" s="191"/>
      <c r="X10" s="190">
        <f>Koeien!$B53</f>
        <v>94</v>
      </c>
      <c r="Y10" s="190">
        <f>IF(X10&lt;1,1,Koeien!$E53)</f>
        <v>0</v>
      </c>
      <c r="Z10" s="191"/>
      <c r="AA10" s="190">
        <f>Koeien!$B103</f>
        <v>0</v>
      </c>
      <c r="AB10" s="190">
        <f>IF(AA10&lt;1,1,Koeien!$E103)</f>
        <v>1</v>
      </c>
      <c r="AC10" s="191"/>
      <c r="AD10" s="190">
        <f>Koeien!$B153</f>
        <v>0</v>
      </c>
      <c r="AE10" s="190">
        <f>IF(AD10&lt;1,1,Koeien!$E153)</f>
        <v>1</v>
      </c>
      <c r="AF10" s="191"/>
      <c r="AG10" s="190">
        <f>Koeien!$B203</f>
        <v>0</v>
      </c>
      <c r="AH10" s="190">
        <f>IF(AG10&lt;1,1,Koeien!$E203)</f>
        <v>1</v>
      </c>
      <c r="AI10" s="191"/>
      <c r="AJ10" s="190">
        <f>Koeien!$B253</f>
        <v>0</v>
      </c>
      <c r="AK10" s="190">
        <f>IF(AJ10&lt;1,1,Koeien!$E253)</f>
        <v>1</v>
      </c>
    </row>
    <row r="11" spans="1:38" ht="18" customHeight="1">
      <c r="A11" s="190">
        <f>Koeien!$B4</f>
        <v>2</v>
      </c>
      <c r="B11" s="190">
        <f>Koeien!$D4</f>
        <v>651</v>
      </c>
      <c r="C11" s="191"/>
      <c r="D11" s="190">
        <f>Koeien!$B54</f>
        <v>95</v>
      </c>
      <c r="E11" s="190">
        <f>Koeien!$D54</f>
        <v>561</v>
      </c>
      <c r="F11" s="191"/>
      <c r="G11" s="190">
        <f>Koeien!$B104</f>
        <v>0</v>
      </c>
      <c r="H11" s="190">
        <f>Koeien!$D104</f>
        <v>0</v>
      </c>
      <c r="I11" s="191"/>
      <c r="J11" s="190">
        <f>Koeien!$B154</f>
        <v>0</v>
      </c>
      <c r="K11" s="190">
        <f>Koeien!$D154</f>
        <v>0</v>
      </c>
      <c r="L11" s="191"/>
      <c r="M11" s="190">
        <f>Koeien!$B204</f>
        <v>0</v>
      </c>
      <c r="N11" s="190">
        <f>Koeien!$D204</f>
        <v>0</v>
      </c>
      <c r="O11" s="191"/>
      <c r="P11" s="190">
        <f>Koeien!$B254</f>
        <v>0</v>
      </c>
      <c r="Q11" s="190">
        <f>Koeien!$D254</f>
        <v>0</v>
      </c>
      <c r="U11" s="190">
        <f>Koeien!$B4</f>
        <v>2</v>
      </c>
      <c r="V11" s="190">
        <f>IF(U11&lt;1,1,Koeien!$E4)</f>
        <v>0</v>
      </c>
      <c r="W11" s="191"/>
      <c r="X11" s="190">
        <f>Koeien!$B54</f>
        <v>95</v>
      </c>
      <c r="Y11" s="190">
        <f>IF(X11&lt;1,1,Koeien!$E54)</f>
        <v>0</v>
      </c>
      <c r="Z11" s="191"/>
      <c r="AA11" s="190">
        <f>Koeien!$B104</f>
        <v>0</v>
      </c>
      <c r="AB11" s="190">
        <f>IF(AA11&lt;1,1,Koeien!$E104)</f>
        <v>1</v>
      </c>
      <c r="AC11" s="191"/>
      <c r="AD11" s="190">
        <f>Koeien!$B154</f>
        <v>0</v>
      </c>
      <c r="AE11" s="190">
        <f>IF(AD11&lt;1,1,Koeien!$E154)</f>
        <v>1</v>
      </c>
      <c r="AF11" s="191"/>
      <c r="AG11" s="190">
        <f>Koeien!$B204</f>
        <v>0</v>
      </c>
      <c r="AH11" s="190">
        <f>IF(AG11&lt;1,1,Koeien!$E204)</f>
        <v>1</v>
      </c>
      <c r="AI11" s="191"/>
      <c r="AJ11" s="190">
        <f>Koeien!$B254</f>
        <v>0</v>
      </c>
      <c r="AK11" s="190">
        <f>IF(AJ11&lt;1,1,Koeien!$E254)</f>
        <v>1</v>
      </c>
    </row>
    <row r="12" spans="1:38" ht="18" customHeight="1">
      <c r="A12" s="190">
        <f>Koeien!$B5</f>
        <v>4</v>
      </c>
      <c r="B12" s="190">
        <f>Koeien!$D5</f>
        <v>156</v>
      </c>
      <c r="C12" s="191"/>
      <c r="D12" s="190">
        <f>Koeien!$B55</f>
        <v>104</v>
      </c>
      <c r="E12" s="190">
        <f>Koeien!$D55</f>
        <v>453</v>
      </c>
      <c r="F12" s="191"/>
      <c r="G12" s="190">
        <f>Koeien!$B105</f>
        <v>0</v>
      </c>
      <c r="H12" s="190">
        <f>Koeien!$D105</f>
        <v>0</v>
      </c>
      <c r="I12" s="191"/>
      <c r="J12" s="190">
        <f>Koeien!$B155</f>
        <v>0</v>
      </c>
      <c r="K12" s="190">
        <f>Koeien!$D155</f>
        <v>0</v>
      </c>
      <c r="L12" s="191"/>
      <c r="M12" s="190">
        <f>Koeien!$B205</f>
        <v>0</v>
      </c>
      <c r="N12" s="190">
        <f>Koeien!$D205</f>
        <v>0</v>
      </c>
      <c r="O12" s="191"/>
      <c r="P12" s="190">
        <f>Koeien!$B255</f>
        <v>0</v>
      </c>
      <c r="Q12" s="190">
        <f>Koeien!$D255</f>
        <v>0</v>
      </c>
      <c r="U12" s="190">
        <f>Koeien!$B5</f>
        <v>4</v>
      </c>
      <c r="V12" s="190">
        <f>IF(U12&lt;1,1,Koeien!$E5)</f>
        <v>0</v>
      </c>
      <c r="W12" s="191"/>
      <c r="X12" s="190">
        <f>Koeien!$B55</f>
        <v>104</v>
      </c>
      <c r="Y12" s="190">
        <f>IF(X12&lt;1,1,Koeien!$E55)</f>
        <v>0</v>
      </c>
      <c r="Z12" s="191"/>
      <c r="AA12" s="190">
        <f>Koeien!$B105</f>
        <v>0</v>
      </c>
      <c r="AB12" s="190">
        <f>IF(AA12&lt;1,1,Koeien!$E105)</f>
        <v>1</v>
      </c>
      <c r="AC12" s="191"/>
      <c r="AD12" s="190">
        <f>Koeien!$B155</f>
        <v>0</v>
      </c>
      <c r="AE12" s="190">
        <f>IF(AD12&lt;1,1,Koeien!$E155)</f>
        <v>1</v>
      </c>
      <c r="AF12" s="191"/>
      <c r="AG12" s="190">
        <f>Koeien!$B205</f>
        <v>0</v>
      </c>
      <c r="AH12" s="190">
        <f>IF(AG12&lt;1,1,Koeien!$E205)</f>
        <v>1</v>
      </c>
      <c r="AI12" s="191"/>
      <c r="AJ12" s="190">
        <f>Koeien!$B255</f>
        <v>0</v>
      </c>
      <c r="AK12" s="190">
        <f>IF(AJ12&lt;1,1,Koeien!$E255)</f>
        <v>1</v>
      </c>
    </row>
    <row r="13" spans="1:38" ht="18" customHeight="1">
      <c r="A13" s="190">
        <f>Koeien!$B6</f>
        <v>5</v>
      </c>
      <c r="B13" s="190">
        <f>Koeien!$D6</f>
        <v>516</v>
      </c>
      <c r="C13" s="191"/>
      <c r="D13" s="190">
        <f>Koeien!$B56</f>
        <v>0</v>
      </c>
      <c r="E13" s="190">
        <f>Koeien!$D56</f>
        <v>0</v>
      </c>
      <c r="F13" s="191"/>
      <c r="G13" s="190">
        <f>Koeien!$B106</f>
        <v>0</v>
      </c>
      <c r="H13" s="190">
        <f>Koeien!$D106</f>
        <v>0</v>
      </c>
      <c r="I13" s="191"/>
      <c r="J13" s="190">
        <f>Koeien!$B156</f>
        <v>0</v>
      </c>
      <c r="K13" s="190">
        <f>Koeien!$D156</f>
        <v>0</v>
      </c>
      <c r="L13" s="191"/>
      <c r="M13" s="190">
        <f>Koeien!$B206</f>
        <v>0</v>
      </c>
      <c r="N13" s="190">
        <f>Koeien!$D206</f>
        <v>0</v>
      </c>
      <c r="O13" s="191"/>
      <c r="P13" s="190">
        <f>Koeien!$B256</f>
        <v>0</v>
      </c>
      <c r="Q13" s="190">
        <f>Koeien!$D256</f>
        <v>0</v>
      </c>
      <c r="U13" s="190">
        <f>Koeien!$B6</f>
        <v>5</v>
      </c>
      <c r="V13" s="190">
        <f>IF(U13&lt;1,1,Koeien!$E6)</f>
        <v>0</v>
      </c>
      <c r="W13" s="191"/>
      <c r="X13" s="190">
        <f>Koeien!$B56</f>
        <v>0</v>
      </c>
      <c r="Y13" s="190">
        <f>IF(X13&lt;1,1,Koeien!$E56)</f>
        <v>1</v>
      </c>
      <c r="Z13" s="191"/>
      <c r="AA13" s="190">
        <f>Koeien!$B106</f>
        <v>0</v>
      </c>
      <c r="AB13" s="190">
        <f>IF(AA13&lt;1,1,Koeien!$E106)</f>
        <v>1</v>
      </c>
      <c r="AC13" s="191"/>
      <c r="AD13" s="190">
        <f>Koeien!$B156</f>
        <v>0</v>
      </c>
      <c r="AE13" s="190">
        <f>IF(AD13&lt;1,1,Koeien!$E156)</f>
        <v>1</v>
      </c>
      <c r="AF13" s="191"/>
      <c r="AG13" s="190">
        <f>Koeien!$B206</f>
        <v>0</v>
      </c>
      <c r="AH13" s="190">
        <f>IF(AG13&lt;1,1,Koeien!$E206)</f>
        <v>1</v>
      </c>
      <c r="AI13" s="191"/>
      <c r="AJ13" s="190">
        <f>Koeien!$B256</f>
        <v>0</v>
      </c>
      <c r="AK13" s="190">
        <f>IF(AJ13&lt;1,1,Koeien!$E256)</f>
        <v>1</v>
      </c>
    </row>
    <row r="14" spans="1:38" ht="18" customHeight="1">
      <c r="A14" s="190">
        <f>Koeien!$B7</f>
        <v>6</v>
      </c>
      <c r="B14" s="190">
        <f>Koeien!$D7</f>
        <v>465</v>
      </c>
      <c r="C14" s="191"/>
      <c r="D14" s="190">
        <f>Koeien!$B57</f>
        <v>0</v>
      </c>
      <c r="E14" s="190">
        <f>Koeien!$D57</f>
        <v>0</v>
      </c>
      <c r="F14" s="191"/>
      <c r="G14" s="190">
        <f>Koeien!$B107</f>
        <v>0</v>
      </c>
      <c r="H14" s="190">
        <f>Koeien!$D107</f>
        <v>0</v>
      </c>
      <c r="I14" s="191"/>
      <c r="J14" s="190">
        <f>Koeien!$B157</f>
        <v>0</v>
      </c>
      <c r="K14" s="190">
        <f>Koeien!$D157</f>
        <v>0</v>
      </c>
      <c r="L14" s="191"/>
      <c r="M14" s="190">
        <f>Koeien!$B207</f>
        <v>0</v>
      </c>
      <c r="N14" s="190">
        <f>Koeien!$D207</f>
        <v>0</v>
      </c>
      <c r="O14" s="191"/>
      <c r="P14" s="190">
        <f>Koeien!$B257</f>
        <v>0</v>
      </c>
      <c r="Q14" s="190">
        <f>Koeien!$D257</f>
        <v>0</v>
      </c>
      <c r="U14" s="190">
        <f>Koeien!$B7</f>
        <v>6</v>
      </c>
      <c r="V14" s="190">
        <f>IF(U14&lt;1,1,Koeien!$E7)</f>
        <v>0</v>
      </c>
      <c r="W14" s="191"/>
      <c r="X14" s="190">
        <f>Koeien!$B57</f>
        <v>0</v>
      </c>
      <c r="Y14" s="190">
        <f>IF(X14&lt;1,1,Koeien!$E57)</f>
        <v>1</v>
      </c>
      <c r="Z14" s="191"/>
      <c r="AA14" s="190">
        <f>Koeien!$B107</f>
        <v>0</v>
      </c>
      <c r="AB14" s="190">
        <f>IF(AA14&lt;1,1,Koeien!$E107)</f>
        <v>1</v>
      </c>
      <c r="AC14" s="191"/>
      <c r="AD14" s="190">
        <f>Koeien!$B157</f>
        <v>0</v>
      </c>
      <c r="AE14" s="190">
        <f>IF(AD14&lt;1,1,Koeien!$E157)</f>
        <v>1</v>
      </c>
      <c r="AF14" s="191"/>
      <c r="AG14" s="190">
        <f>Koeien!$B207</f>
        <v>0</v>
      </c>
      <c r="AH14" s="190">
        <f>IF(AG14&lt;1,1,Koeien!$E207)</f>
        <v>1</v>
      </c>
      <c r="AI14" s="191"/>
      <c r="AJ14" s="190">
        <f>Koeien!$B257</f>
        <v>0</v>
      </c>
      <c r="AK14" s="190">
        <f>IF(AJ14&lt;1,1,Koeien!$E257)</f>
        <v>1</v>
      </c>
    </row>
    <row r="15" spans="1:38" ht="18" customHeight="1">
      <c r="A15" s="190">
        <f>Koeien!$B8</f>
        <v>12</v>
      </c>
      <c r="B15" s="190">
        <f>Koeien!$D8</f>
        <v>243</v>
      </c>
      <c r="C15" s="191"/>
      <c r="D15" s="190">
        <f>Koeien!$B58</f>
        <v>0</v>
      </c>
      <c r="E15" s="190">
        <f>Koeien!$D58</f>
        <v>0</v>
      </c>
      <c r="F15" s="191"/>
      <c r="G15" s="190">
        <f>Koeien!$B108</f>
        <v>0</v>
      </c>
      <c r="H15" s="190">
        <f>Koeien!$D108</f>
        <v>0</v>
      </c>
      <c r="I15" s="191"/>
      <c r="J15" s="190">
        <f>Koeien!$B158</f>
        <v>0</v>
      </c>
      <c r="K15" s="190">
        <f>Koeien!$D158</f>
        <v>0</v>
      </c>
      <c r="L15" s="191"/>
      <c r="M15" s="190">
        <f>Koeien!$B208</f>
        <v>0</v>
      </c>
      <c r="N15" s="190">
        <f>Koeien!$D208</f>
        <v>0</v>
      </c>
      <c r="O15" s="191"/>
      <c r="P15" s="190">
        <f>Koeien!$B258</f>
        <v>0</v>
      </c>
      <c r="Q15" s="190">
        <f>Koeien!$D258</f>
        <v>0</v>
      </c>
      <c r="U15" s="190">
        <f>Koeien!$B8</f>
        <v>12</v>
      </c>
      <c r="V15" s="190">
        <f>IF(U15&lt;1,1,Koeien!$E8)</f>
        <v>0</v>
      </c>
      <c r="W15" s="191"/>
      <c r="X15" s="190">
        <f>Koeien!$B58</f>
        <v>0</v>
      </c>
      <c r="Y15" s="190">
        <f>IF(X15&lt;1,1,Koeien!$E58)</f>
        <v>1</v>
      </c>
      <c r="Z15" s="191"/>
      <c r="AA15" s="190">
        <f>Koeien!$B108</f>
        <v>0</v>
      </c>
      <c r="AB15" s="190">
        <f>IF(AA15&lt;1,1,Koeien!$E108)</f>
        <v>1</v>
      </c>
      <c r="AC15" s="191"/>
      <c r="AD15" s="190">
        <f>Koeien!$B158</f>
        <v>0</v>
      </c>
      <c r="AE15" s="190">
        <f>IF(AD15&lt;1,1,Koeien!$E158)</f>
        <v>1</v>
      </c>
      <c r="AF15" s="191"/>
      <c r="AG15" s="190">
        <f>Koeien!$B208</f>
        <v>0</v>
      </c>
      <c r="AH15" s="190">
        <f>IF(AG15&lt;1,1,Koeien!$E208)</f>
        <v>1</v>
      </c>
      <c r="AI15" s="191"/>
      <c r="AJ15" s="190">
        <f>Koeien!$B258</f>
        <v>0</v>
      </c>
      <c r="AK15" s="190">
        <f>IF(AJ15&lt;1,1,Koeien!$E258)</f>
        <v>1</v>
      </c>
    </row>
    <row r="16" spans="1:38" ht="18" customHeight="1">
      <c r="A16" s="190">
        <f>Koeien!$B9</f>
        <v>13</v>
      </c>
      <c r="B16" s="190">
        <f>Koeien!$D9</f>
        <v>645</v>
      </c>
      <c r="C16" s="191"/>
      <c r="D16" s="190">
        <f>Koeien!$B59</f>
        <v>1351</v>
      </c>
      <c r="E16" s="190">
        <f>Koeien!$D59</f>
        <v>651</v>
      </c>
      <c r="F16" s="191"/>
      <c r="G16" s="190">
        <f>Koeien!$B109</f>
        <v>0</v>
      </c>
      <c r="H16" s="190">
        <f>Koeien!$D109</f>
        <v>0</v>
      </c>
      <c r="I16" s="191"/>
      <c r="J16" s="190">
        <f>Koeien!$B159</f>
        <v>0</v>
      </c>
      <c r="K16" s="190">
        <f>Koeien!$D159</f>
        <v>0</v>
      </c>
      <c r="L16" s="191"/>
      <c r="M16" s="190">
        <f>Koeien!$B209</f>
        <v>0</v>
      </c>
      <c r="N16" s="190">
        <f>Koeien!$D209</f>
        <v>0</v>
      </c>
      <c r="O16" s="191"/>
      <c r="P16" s="190">
        <f>Koeien!$B259</f>
        <v>0</v>
      </c>
      <c r="Q16" s="190">
        <f>Koeien!$D259</f>
        <v>0</v>
      </c>
      <c r="U16" s="190">
        <f>Koeien!$B9</f>
        <v>13</v>
      </c>
      <c r="V16" s="190">
        <f>IF(U16&lt;1,1,Koeien!$E9)</f>
        <v>0</v>
      </c>
      <c r="W16" s="191"/>
      <c r="X16" s="190">
        <f>Koeien!$B59</f>
        <v>1351</v>
      </c>
      <c r="Y16" s="190">
        <f>IF(X16&lt;1,1,Koeien!$E59)</f>
        <v>1</v>
      </c>
      <c r="Z16" s="191"/>
      <c r="AA16" s="190">
        <f>Koeien!$B109</f>
        <v>0</v>
      </c>
      <c r="AB16" s="190">
        <f>IF(AA16&lt;1,1,Koeien!$E109)</f>
        <v>1</v>
      </c>
      <c r="AC16" s="191"/>
      <c r="AD16" s="190">
        <f>Koeien!$B159</f>
        <v>0</v>
      </c>
      <c r="AE16" s="190">
        <f>IF(AD16&lt;1,1,Koeien!$E159)</f>
        <v>1</v>
      </c>
      <c r="AF16" s="191"/>
      <c r="AG16" s="190">
        <f>Koeien!$B209</f>
        <v>0</v>
      </c>
      <c r="AH16" s="190">
        <f>IF(AG16&lt;1,1,Koeien!$E209)</f>
        <v>1</v>
      </c>
      <c r="AI16" s="191"/>
      <c r="AJ16" s="190">
        <f>Koeien!$B259</f>
        <v>0</v>
      </c>
      <c r="AK16" s="190">
        <f>IF(AJ16&lt;1,1,Koeien!$E259)</f>
        <v>1</v>
      </c>
    </row>
    <row r="17" spans="1:37" ht="18" customHeight="1">
      <c r="A17" s="190">
        <f>Koeien!$B10</f>
        <v>14</v>
      </c>
      <c r="B17" s="190">
        <f>Koeien!$D10</f>
        <v>246</v>
      </c>
      <c r="C17" s="191"/>
      <c r="D17" s="190">
        <f>Koeien!$B60</f>
        <v>1351</v>
      </c>
      <c r="E17" s="190">
        <f>Koeien!$D60</f>
        <v>165</v>
      </c>
      <c r="F17" s="191"/>
      <c r="G17" s="190">
        <f>Koeien!$B110</f>
        <v>0</v>
      </c>
      <c r="H17" s="190">
        <f>Koeien!$D110</f>
        <v>0</v>
      </c>
      <c r="I17" s="191"/>
      <c r="J17" s="190">
        <f>Koeien!$B160</f>
        <v>0</v>
      </c>
      <c r="K17" s="190">
        <f>Koeien!$D160</f>
        <v>0</v>
      </c>
      <c r="L17" s="191"/>
      <c r="M17" s="190">
        <f>Koeien!$B210</f>
        <v>0</v>
      </c>
      <c r="N17" s="190">
        <f>Koeien!$D210</f>
        <v>0</v>
      </c>
      <c r="O17" s="191"/>
      <c r="P17" s="190">
        <f>Koeien!$B260</f>
        <v>0</v>
      </c>
      <c r="Q17" s="190">
        <f>Koeien!$D260</f>
        <v>0</v>
      </c>
      <c r="U17" s="190">
        <f>Koeien!$B10</f>
        <v>14</v>
      </c>
      <c r="V17" s="190">
        <f>IF(U17&lt;1,1,Koeien!$E10)</f>
        <v>0</v>
      </c>
      <c r="W17" s="191"/>
      <c r="X17" s="190">
        <f>Koeien!$B60</f>
        <v>1351</v>
      </c>
      <c r="Y17" s="190">
        <f>IF(X17&lt;1,1,Koeien!$E60)</f>
        <v>1</v>
      </c>
      <c r="Z17" s="191"/>
      <c r="AA17" s="190">
        <f>Koeien!$B110</f>
        <v>0</v>
      </c>
      <c r="AB17" s="190">
        <f>IF(AA17&lt;1,1,Koeien!$E110)</f>
        <v>1</v>
      </c>
      <c r="AC17" s="191"/>
      <c r="AD17" s="190">
        <f>Koeien!$B160</f>
        <v>0</v>
      </c>
      <c r="AE17" s="190">
        <f>IF(AD17&lt;1,1,Koeien!$E160)</f>
        <v>1</v>
      </c>
      <c r="AF17" s="191"/>
      <c r="AG17" s="190">
        <f>Koeien!$B210</f>
        <v>0</v>
      </c>
      <c r="AH17" s="190">
        <f>IF(AG17&lt;1,1,Koeien!$E210)</f>
        <v>1</v>
      </c>
      <c r="AI17" s="191"/>
      <c r="AJ17" s="190">
        <f>Koeien!$B260</f>
        <v>0</v>
      </c>
      <c r="AK17" s="190">
        <f>IF(AJ17&lt;1,1,Koeien!$E260)</f>
        <v>1</v>
      </c>
    </row>
    <row r="18" spans="1:37" ht="18" customHeight="1">
      <c r="A18" s="190">
        <f>Koeien!$B11</f>
        <v>15</v>
      </c>
      <c r="B18" s="190">
        <f>Koeien!$D11</f>
        <v>435</v>
      </c>
      <c r="C18" s="191"/>
      <c r="D18" s="190">
        <f>Koeien!$B61</f>
        <v>1356</v>
      </c>
      <c r="E18" s="190">
        <f>Koeien!$D61</f>
        <v>516</v>
      </c>
      <c r="F18" s="191"/>
      <c r="G18" s="190">
        <f>Koeien!$B111</f>
        <v>0</v>
      </c>
      <c r="H18" s="190">
        <f>Koeien!$D111</f>
        <v>0</v>
      </c>
      <c r="I18" s="191"/>
      <c r="J18" s="190">
        <f>Koeien!$B161</f>
        <v>0</v>
      </c>
      <c r="K18" s="190">
        <f>Koeien!$D161</f>
        <v>0</v>
      </c>
      <c r="L18" s="191"/>
      <c r="M18" s="190">
        <f>Koeien!$B211</f>
        <v>0</v>
      </c>
      <c r="N18" s="190">
        <f>Koeien!$D211</f>
        <v>0</v>
      </c>
      <c r="O18" s="191"/>
      <c r="P18" s="190">
        <f>Koeien!$B261</f>
        <v>0</v>
      </c>
      <c r="Q18" s="190">
        <f>Koeien!$D261</f>
        <v>0</v>
      </c>
      <c r="U18" s="190">
        <f>Koeien!$B11</f>
        <v>15</v>
      </c>
      <c r="V18" s="190">
        <f>IF(U18&lt;1,1,Koeien!$E11)</f>
        <v>0</v>
      </c>
      <c r="W18" s="191"/>
      <c r="X18" s="190">
        <f>Koeien!$B61</f>
        <v>1356</v>
      </c>
      <c r="Y18" s="190">
        <f>IF(X18&lt;1,1,Koeien!$E61)</f>
        <v>1</v>
      </c>
      <c r="Z18" s="191"/>
      <c r="AA18" s="190">
        <f>Koeien!$B111</f>
        <v>0</v>
      </c>
      <c r="AB18" s="190">
        <f>IF(AA18&lt;1,1,Koeien!$E111)</f>
        <v>1</v>
      </c>
      <c r="AC18" s="191"/>
      <c r="AD18" s="190">
        <f>Koeien!$B161</f>
        <v>0</v>
      </c>
      <c r="AE18" s="190">
        <f>IF(AD18&lt;1,1,Koeien!$E161)</f>
        <v>1</v>
      </c>
      <c r="AF18" s="191"/>
      <c r="AG18" s="190">
        <f>Koeien!$B211</f>
        <v>0</v>
      </c>
      <c r="AH18" s="190">
        <f>IF(AG18&lt;1,1,Koeien!$E211)</f>
        <v>1</v>
      </c>
      <c r="AI18" s="191"/>
      <c r="AJ18" s="190">
        <f>Koeien!$B261</f>
        <v>0</v>
      </c>
      <c r="AK18" s="190">
        <f>IF(AJ18&lt;1,1,Koeien!$E261)</f>
        <v>1</v>
      </c>
    </row>
    <row r="19" spans="1:37" ht="18" customHeight="1">
      <c r="A19" s="190">
        <f>Koeien!$B12</f>
        <v>16</v>
      </c>
      <c r="B19" s="190">
        <f>Koeien!$D12</f>
        <v>615</v>
      </c>
      <c r="C19" s="191"/>
      <c r="D19" s="190">
        <f>Koeien!$B62</f>
        <v>1357</v>
      </c>
      <c r="E19" s="190">
        <f>Koeien!$D62</f>
        <v>516</v>
      </c>
      <c r="F19" s="191"/>
      <c r="G19" s="190">
        <f>Koeien!$B112</f>
        <v>0</v>
      </c>
      <c r="H19" s="190">
        <f>Koeien!$D112</f>
        <v>0</v>
      </c>
      <c r="I19" s="191"/>
      <c r="J19" s="190">
        <f>Koeien!$B162</f>
        <v>0</v>
      </c>
      <c r="K19" s="190">
        <f>Koeien!$D162</f>
        <v>0</v>
      </c>
      <c r="L19" s="191"/>
      <c r="M19" s="190">
        <f>Koeien!$B212</f>
        <v>0</v>
      </c>
      <c r="N19" s="190">
        <f>Koeien!$D212</f>
        <v>0</v>
      </c>
      <c r="O19" s="191"/>
      <c r="P19" s="190">
        <f>Koeien!$B262</f>
        <v>0</v>
      </c>
      <c r="Q19" s="190">
        <f>Koeien!$D262</f>
        <v>0</v>
      </c>
      <c r="U19" s="190">
        <f>Koeien!$B12</f>
        <v>16</v>
      </c>
      <c r="V19" s="190">
        <f>IF(U19&lt;1,1,Koeien!$E12)</f>
        <v>0</v>
      </c>
      <c r="W19" s="191"/>
      <c r="X19" s="190">
        <f>Koeien!$B62</f>
        <v>1357</v>
      </c>
      <c r="Y19" s="190">
        <f>IF(X19&lt;1,1,Koeien!$E62)</f>
        <v>1</v>
      </c>
      <c r="Z19" s="191"/>
      <c r="AA19" s="190">
        <f>Koeien!$B112</f>
        <v>0</v>
      </c>
      <c r="AB19" s="190">
        <f>IF(AA19&lt;1,1,Koeien!$E112)</f>
        <v>1</v>
      </c>
      <c r="AC19" s="191"/>
      <c r="AD19" s="190">
        <f>Koeien!$B162</f>
        <v>0</v>
      </c>
      <c r="AE19" s="190">
        <f>IF(AD19&lt;1,1,Koeien!$E162)</f>
        <v>1</v>
      </c>
      <c r="AF19" s="191"/>
      <c r="AG19" s="190">
        <f>Koeien!$B212</f>
        <v>0</v>
      </c>
      <c r="AH19" s="190">
        <f>IF(AG19&lt;1,1,Koeien!$E212)</f>
        <v>1</v>
      </c>
      <c r="AI19" s="191"/>
      <c r="AJ19" s="190">
        <f>Koeien!$B262</f>
        <v>0</v>
      </c>
      <c r="AK19" s="190">
        <f>IF(AJ19&lt;1,1,Koeien!$E262)</f>
        <v>1</v>
      </c>
    </row>
    <row r="20" spans="1:37" ht="18" customHeight="1">
      <c r="A20" s="190">
        <f>Koeien!$B13</f>
        <v>18</v>
      </c>
      <c r="B20" s="190">
        <f>Koeien!$D13</f>
        <v>651</v>
      </c>
      <c r="C20" s="191"/>
      <c r="D20" s="190">
        <f>Koeien!$B63</f>
        <v>1376</v>
      </c>
      <c r="E20" s="190">
        <f>Koeien!$D63</f>
        <v>561</v>
      </c>
      <c r="F20" s="191"/>
      <c r="G20" s="190">
        <f>Koeien!$B113</f>
        <v>0</v>
      </c>
      <c r="H20" s="190">
        <f>Koeien!$D113</f>
        <v>0</v>
      </c>
      <c r="I20" s="191"/>
      <c r="J20" s="190">
        <f>Koeien!$B163</f>
        <v>0</v>
      </c>
      <c r="K20" s="190">
        <f>Koeien!$D163</f>
        <v>0</v>
      </c>
      <c r="L20" s="191"/>
      <c r="M20" s="190">
        <f>Koeien!$B213</f>
        <v>0</v>
      </c>
      <c r="N20" s="190">
        <f>Koeien!$D213</f>
        <v>0</v>
      </c>
      <c r="O20" s="191"/>
      <c r="P20" s="190">
        <f>Koeien!$B263</f>
        <v>0</v>
      </c>
      <c r="Q20" s="190">
        <f>Koeien!$D263</f>
        <v>0</v>
      </c>
      <c r="U20" s="190">
        <f>Koeien!$B13</f>
        <v>18</v>
      </c>
      <c r="V20" s="190">
        <f>IF(U20&lt;1,1,Koeien!$E13)</f>
        <v>0</v>
      </c>
      <c r="W20" s="191"/>
      <c r="X20" s="190">
        <f>Koeien!$B63</f>
        <v>1376</v>
      </c>
      <c r="Y20" s="190">
        <f>IF(X20&lt;1,1,Koeien!$E63)</f>
        <v>1</v>
      </c>
      <c r="Z20" s="191"/>
      <c r="AA20" s="190">
        <f>Koeien!$B113</f>
        <v>0</v>
      </c>
      <c r="AB20" s="190">
        <f>IF(AA20&lt;1,1,Koeien!$E113)</f>
        <v>1</v>
      </c>
      <c r="AC20" s="191"/>
      <c r="AD20" s="190">
        <f>Koeien!$B163</f>
        <v>0</v>
      </c>
      <c r="AE20" s="190">
        <f>IF(AD20&lt;1,1,Koeien!$E163)</f>
        <v>1</v>
      </c>
      <c r="AF20" s="191"/>
      <c r="AG20" s="190">
        <f>Koeien!$B213</f>
        <v>0</v>
      </c>
      <c r="AH20" s="190">
        <f>IF(AG20&lt;1,1,Koeien!$E213)</f>
        <v>1</v>
      </c>
      <c r="AI20" s="191"/>
      <c r="AJ20" s="190">
        <f>Koeien!$B263</f>
        <v>0</v>
      </c>
      <c r="AK20" s="190">
        <f>IF(AJ20&lt;1,1,Koeien!$E263)</f>
        <v>1</v>
      </c>
    </row>
    <row r="21" spans="1:37" ht="18" customHeight="1">
      <c r="A21" s="190">
        <f>Koeien!$B14</f>
        <v>19</v>
      </c>
      <c r="B21" s="190">
        <f>Koeien!$D14</f>
        <v>165</v>
      </c>
      <c r="C21" s="191"/>
      <c r="D21" s="190">
        <f>Koeien!$B64</f>
        <v>1379</v>
      </c>
      <c r="E21" s="190">
        <f>Koeien!$D64</f>
        <v>564</v>
      </c>
      <c r="F21" s="191"/>
      <c r="G21" s="190">
        <f>Koeien!$B114</f>
        <v>0</v>
      </c>
      <c r="H21" s="190">
        <f>Koeien!$D114</f>
        <v>0</v>
      </c>
      <c r="I21" s="191"/>
      <c r="J21" s="190">
        <f>Koeien!$B164</f>
        <v>0</v>
      </c>
      <c r="K21" s="190">
        <f>Koeien!$D164</f>
        <v>0</v>
      </c>
      <c r="L21" s="191"/>
      <c r="M21" s="190">
        <f>Koeien!$B214</f>
        <v>0</v>
      </c>
      <c r="N21" s="190">
        <f>Koeien!$D214</f>
        <v>0</v>
      </c>
      <c r="O21" s="191"/>
      <c r="P21" s="190">
        <f>Koeien!$B264</f>
        <v>0</v>
      </c>
      <c r="Q21" s="190">
        <f>Koeien!$D264</f>
        <v>0</v>
      </c>
      <c r="U21" s="190">
        <f>Koeien!$B14</f>
        <v>19</v>
      </c>
      <c r="V21" s="190">
        <f>IF(U21&lt;1,1,Koeien!$E14)</f>
        <v>0</v>
      </c>
      <c r="W21" s="191"/>
      <c r="X21" s="190">
        <f>Koeien!$B64</f>
        <v>1379</v>
      </c>
      <c r="Y21" s="190">
        <f>IF(X21&lt;1,1,Koeien!$E64)</f>
        <v>1</v>
      </c>
      <c r="Z21" s="191"/>
      <c r="AA21" s="190">
        <f>Koeien!$B114</f>
        <v>0</v>
      </c>
      <c r="AB21" s="190">
        <f>IF(AA21&lt;1,1,Koeien!$E114)</f>
        <v>1</v>
      </c>
      <c r="AC21" s="191"/>
      <c r="AD21" s="190">
        <f>Koeien!$B164</f>
        <v>0</v>
      </c>
      <c r="AE21" s="190">
        <f>IF(AD21&lt;1,1,Koeien!$E164)</f>
        <v>1</v>
      </c>
      <c r="AF21" s="191"/>
      <c r="AG21" s="190">
        <f>Koeien!$B214</f>
        <v>0</v>
      </c>
      <c r="AH21" s="190">
        <f>IF(AG21&lt;1,1,Koeien!$E214)</f>
        <v>1</v>
      </c>
      <c r="AI21" s="191"/>
      <c r="AJ21" s="190">
        <f>Koeien!$B264</f>
        <v>0</v>
      </c>
      <c r="AK21" s="190">
        <f>IF(AJ21&lt;1,1,Koeien!$E264)</f>
        <v>1</v>
      </c>
    </row>
    <row r="22" spans="1:37" ht="18" customHeight="1">
      <c r="A22" s="190">
        <f>Koeien!$B15</f>
        <v>23</v>
      </c>
      <c r="B22" s="190">
        <f>Koeien!$D15</f>
        <v>651</v>
      </c>
      <c r="C22" s="191"/>
      <c r="D22" s="190">
        <f>Koeien!$B65</f>
        <v>1380</v>
      </c>
      <c r="E22" s="190">
        <f>Koeien!$D65</f>
        <v>165</v>
      </c>
      <c r="F22" s="191"/>
      <c r="G22" s="190">
        <f>Koeien!$B115</f>
        <v>0</v>
      </c>
      <c r="H22" s="190">
        <f>Koeien!$D115</f>
        <v>0</v>
      </c>
      <c r="I22" s="191"/>
      <c r="J22" s="190">
        <f>Koeien!$B165</f>
        <v>0</v>
      </c>
      <c r="K22" s="190">
        <f>Koeien!$D165</f>
        <v>0</v>
      </c>
      <c r="L22" s="191"/>
      <c r="M22" s="190">
        <f>Koeien!$B215</f>
        <v>0</v>
      </c>
      <c r="N22" s="190">
        <f>Koeien!$D215</f>
        <v>0</v>
      </c>
      <c r="O22" s="191"/>
      <c r="P22" s="190">
        <f>Koeien!$B265</f>
        <v>0</v>
      </c>
      <c r="Q22" s="190">
        <f>Koeien!$D265</f>
        <v>0</v>
      </c>
      <c r="U22" s="190">
        <f>Koeien!$B15</f>
        <v>23</v>
      </c>
      <c r="V22" s="190">
        <f>IF(U22&lt;1,1,Koeien!$E15)</f>
        <v>0</v>
      </c>
      <c r="W22" s="191"/>
      <c r="X22" s="190">
        <f>Koeien!$B65</f>
        <v>1380</v>
      </c>
      <c r="Y22" s="190">
        <f>IF(X22&lt;1,1,Koeien!$E65)</f>
        <v>1</v>
      </c>
      <c r="Z22" s="191"/>
      <c r="AA22" s="190">
        <f>Koeien!$B115</f>
        <v>0</v>
      </c>
      <c r="AB22" s="190">
        <f>IF(AA22&lt;1,1,Koeien!$E115)</f>
        <v>1</v>
      </c>
      <c r="AC22" s="191"/>
      <c r="AD22" s="190">
        <f>Koeien!$B165</f>
        <v>0</v>
      </c>
      <c r="AE22" s="190">
        <f>IF(AD22&lt;1,1,Koeien!$E165)</f>
        <v>1</v>
      </c>
      <c r="AF22" s="191"/>
      <c r="AG22" s="190">
        <f>Koeien!$B215</f>
        <v>0</v>
      </c>
      <c r="AH22" s="190">
        <f>IF(AG22&lt;1,1,Koeien!$E215)</f>
        <v>1</v>
      </c>
      <c r="AI22" s="191"/>
      <c r="AJ22" s="190">
        <f>Koeien!$B265</f>
        <v>0</v>
      </c>
      <c r="AK22" s="190">
        <f>IF(AJ22&lt;1,1,Koeien!$E265)</f>
        <v>1</v>
      </c>
    </row>
    <row r="23" spans="1:37" ht="18" customHeight="1">
      <c r="A23" s="190">
        <f>Koeien!$B16</f>
        <v>25</v>
      </c>
      <c r="B23" s="190">
        <f>Koeien!$D16</f>
        <v>243</v>
      </c>
      <c r="C23" s="191"/>
      <c r="D23" s="190">
        <f>Koeien!$B66</f>
        <v>1383</v>
      </c>
      <c r="E23" s="190">
        <f>Koeien!$D66</f>
        <v>564</v>
      </c>
      <c r="F23" s="191"/>
      <c r="G23" s="190">
        <f>Koeien!$B116</f>
        <v>0</v>
      </c>
      <c r="H23" s="190">
        <f>Koeien!$D116</f>
        <v>0</v>
      </c>
      <c r="I23" s="191"/>
      <c r="J23" s="190">
        <f>Koeien!$B166</f>
        <v>0</v>
      </c>
      <c r="K23" s="190">
        <f>Koeien!$D166</f>
        <v>0</v>
      </c>
      <c r="L23" s="191"/>
      <c r="M23" s="190">
        <f>Koeien!$B216</f>
        <v>0</v>
      </c>
      <c r="N23" s="190">
        <f>Koeien!$D216</f>
        <v>0</v>
      </c>
      <c r="O23" s="191"/>
      <c r="P23" s="190">
        <f>Koeien!$B266</f>
        <v>0</v>
      </c>
      <c r="Q23" s="190">
        <f>Koeien!$D266</f>
        <v>0</v>
      </c>
      <c r="U23" s="190">
        <f>Koeien!$B16</f>
        <v>25</v>
      </c>
      <c r="V23" s="190">
        <f>IF(U23&lt;1,1,Koeien!$E16)</f>
        <v>0</v>
      </c>
      <c r="W23" s="191"/>
      <c r="X23" s="190">
        <f>Koeien!$B66</f>
        <v>1383</v>
      </c>
      <c r="Y23" s="190">
        <f>IF(X23&lt;1,1,Koeien!$E66)</f>
        <v>1</v>
      </c>
      <c r="Z23" s="191"/>
      <c r="AA23" s="190">
        <f>Koeien!$B116</f>
        <v>0</v>
      </c>
      <c r="AB23" s="190">
        <f>IF(AA23&lt;1,1,Koeien!$E116)</f>
        <v>1</v>
      </c>
      <c r="AC23" s="191"/>
      <c r="AD23" s="190">
        <f>Koeien!$B166</f>
        <v>0</v>
      </c>
      <c r="AE23" s="190">
        <f>IF(AD23&lt;1,1,Koeien!$E166)</f>
        <v>1</v>
      </c>
      <c r="AF23" s="191"/>
      <c r="AG23" s="190">
        <f>Koeien!$B216</f>
        <v>0</v>
      </c>
      <c r="AH23" s="190">
        <f>IF(AG23&lt;1,1,Koeien!$E216)</f>
        <v>1</v>
      </c>
      <c r="AI23" s="191"/>
      <c r="AJ23" s="190">
        <f>Koeien!$B266</f>
        <v>0</v>
      </c>
      <c r="AK23" s="190">
        <f>IF(AJ23&lt;1,1,Koeien!$E266)</f>
        <v>1</v>
      </c>
    </row>
    <row r="24" spans="1:37" ht="18" customHeight="1">
      <c r="A24" s="190">
        <f>Koeien!$B17</f>
        <v>27</v>
      </c>
      <c r="B24" s="190">
        <f>Koeien!$D17</f>
        <v>561</v>
      </c>
      <c r="C24" s="191"/>
      <c r="D24" s="190">
        <f>Koeien!$B67</f>
        <v>1386</v>
      </c>
      <c r="E24" s="190">
        <f>Koeien!$D67</f>
        <v>423</v>
      </c>
      <c r="F24" s="191"/>
      <c r="G24" s="190">
        <f>Koeien!$B117</f>
        <v>0</v>
      </c>
      <c r="H24" s="190">
        <f>Koeien!$D117</f>
        <v>0</v>
      </c>
      <c r="I24" s="191"/>
      <c r="J24" s="190">
        <f>Koeien!$B167</f>
        <v>0</v>
      </c>
      <c r="K24" s="190">
        <f>Koeien!$D167</f>
        <v>0</v>
      </c>
      <c r="L24" s="191"/>
      <c r="M24" s="190">
        <f>Koeien!$B217</f>
        <v>0</v>
      </c>
      <c r="N24" s="190">
        <f>Koeien!$D217</f>
        <v>0</v>
      </c>
      <c r="O24" s="191"/>
      <c r="P24" s="190">
        <f>Koeien!$B267</f>
        <v>0</v>
      </c>
      <c r="Q24" s="190">
        <f>Koeien!$D267</f>
        <v>0</v>
      </c>
      <c r="U24" s="190">
        <f>Koeien!$B17</f>
        <v>27</v>
      </c>
      <c r="V24" s="190">
        <f>IF(U24&lt;1,1,Koeien!$E17)</f>
        <v>0</v>
      </c>
      <c r="W24" s="191"/>
      <c r="X24" s="190">
        <f>Koeien!$B67</f>
        <v>1386</v>
      </c>
      <c r="Y24" s="190">
        <f>IF(X24&lt;1,1,Koeien!$E67)</f>
        <v>1</v>
      </c>
      <c r="Z24" s="191"/>
      <c r="AA24" s="190">
        <f>Koeien!$B117</f>
        <v>0</v>
      </c>
      <c r="AB24" s="190">
        <f>IF(AA24&lt;1,1,Koeien!$E117)</f>
        <v>1</v>
      </c>
      <c r="AC24" s="191"/>
      <c r="AD24" s="190">
        <f>Koeien!$B167</f>
        <v>0</v>
      </c>
      <c r="AE24" s="190">
        <f>IF(AD24&lt;1,1,Koeien!$E167)</f>
        <v>1</v>
      </c>
      <c r="AF24" s="191"/>
      <c r="AG24" s="190">
        <f>Koeien!$B217</f>
        <v>0</v>
      </c>
      <c r="AH24" s="190">
        <f>IF(AG24&lt;1,1,Koeien!$E217)</f>
        <v>1</v>
      </c>
      <c r="AI24" s="191"/>
      <c r="AJ24" s="190">
        <f>Koeien!$B267</f>
        <v>0</v>
      </c>
      <c r="AK24" s="190">
        <f>IF(AJ24&lt;1,1,Koeien!$E267)</f>
        <v>1</v>
      </c>
    </row>
    <row r="25" spans="1:37" ht="18" customHeight="1">
      <c r="A25" s="190">
        <f>Koeien!$B18</f>
        <v>28</v>
      </c>
      <c r="B25" s="190">
        <f>Koeien!$D18</f>
        <v>615</v>
      </c>
      <c r="C25" s="191"/>
      <c r="D25" s="190">
        <f>Koeien!$B68</f>
        <v>1387</v>
      </c>
      <c r="E25" s="190">
        <f>Koeien!$D68</f>
        <v>645</v>
      </c>
      <c r="F25" s="191"/>
      <c r="G25" s="190">
        <f>Koeien!$B118</f>
        <v>0</v>
      </c>
      <c r="H25" s="190">
        <f>Koeien!$D118</f>
        <v>0</v>
      </c>
      <c r="I25" s="191"/>
      <c r="J25" s="190">
        <f>Koeien!$B168</f>
        <v>0</v>
      </c>
      <c r="K25" s="190">
        <f>Koeien!$D168</f>
        <v>0</v>
      </c>
      <c r="L25" s="191"/>
      <c r="M25" s="190">
        <f>Koeien!$B218</f>
        <v>0</v>
      </c>
      <c r="N25" s="190">
        <f>Koeien!$D218</f>
        <v>0</v>
      </c>
      <c r="O25" s="191"/>
      <c r="P25" s="190">
        <f>Koeien!$B268</f>
        <v>0</v>
      </c>
      <c r="Q25" s="190">
        <f>Koeien!$D268</f>
        <v>0</v>
      </c>
      <c r="U25" s="190">
        <f>Koeien!$B18</f>
        <v>28</v>
      </c>
      <c r="V25" s="190">
        <f>IF(U25&lt;1,1,Koeien!$E18)</f>
        <v>0</v>
      </c>
      <c r="W25" s="191"/>
      <c r="X25" s="190">
        <f>Koeien!$B68</f>
        <v>1387</v>
      </c>
      <c r="Y25" s="190">
        <f>IF(X25&lt;1,1,Koeien!$E68)</f>
        <v>1</v>
      </c>
      <c r="Z25" s="191"/>
      <c r="AA25" s="190">
        <f>Koeien!$B118</f>
        <v>0</v>
      </c>
      <c r="AB25" s="190">
        <f>IF(AA25&lt;1,1,Koeien!$E118)</f>
        <v>1</v>
      </c>
      <c r="AC25" s="191"/>
      <c r="AD25" s="190">
        <f>Koeien!$B168</f>
        <v>0</v>
      </c>
      <c r="AE25" s="190">
        <f>IF(AD25&lt;1,1,Koeien!$E168)</f>
        <v>1</v>
      </c>
      <c r="AF25" s="191"/>
      <c r="AG25" s="190">
        <f>Koeien!$B218</f>
        <v>0</v>
      </c>
      <c r="AH25" s="190">
        <f>IF(AG25&lt;1,1,Koeien!$E218)</f>
        <v>1</v>
      </c>
      <c r="AI25" s="191"/>
      <c r="AJ25" s="190">
        <f>Koeien!$B268</f>
        <v>0</v>
      </c>
      <c r="AK25" s="190">
        <f>IF(AJ25&lt;1,1,Koeien!$E268)</f>
        <v>1</v>
      </c>
    </row>
    <row r="26" spans="1:37" ht="18" customHeight="1">
      <c r="A26" s="190">
        <f>Koeien!$B19</f>
        <v>32</v>
      </c>
      <c r="B26" s="190">
        <f>Koeien!$D19</f>
        <v>645</v>
      </c>
      <c r="C26" s="191"/>
      <c r="D26" s="190">
        <f>Koeien!$B69</f>
        <v>1391</v>
      </c>
      <c r="E26" s="190">
        <f>Koeien!$D69</f>
        <v>531</v>
      </c>
      <c r="F26" s="191"/>
      <c r="G26" s="190">
        <f>Koeien!$B119</f>
        <v>0</v>
      </c>
      <c r="H26" s="190">
        <f>Koeien!$D119</f>
        <v>0</v>
      </c>
      <c r="I26" s="191"/>
      <c r="J26" s="190">
        <f>Koeien!$B169</f>
        <v>0</v>
      </c>
      <c r="K26" s="190">
        <f>Koeien!$D169</f>
        <v>0</v>
      </c>
      <c r="L26" s="191"/>
      <c r="M26" s="190">
        <f>Koeien!$B219</f>
        <v>0</v>
      </c>
      <c r="N26" s="190">
        <f>Koeien!$D219</f>
        <v>0</v>
      </c>
      <c r="O26" s="191"/>
      <c r="P26" s="190">
        <f>Koeien!$B269</f>
        <v>0</v>
      </c>
      <c r="Q26" s="190">
        <f>Koeien!$D269</f>
        <v>0</v>
      </c>
      <c r="U26" s="190">
        <f>Koeien!$B19</f>
        <v>32</v>
      </c>
      <c r="V26" s="190">
        <f>IF(U26&lt;1,1,Koeien!$E19)</f>
        <v>0</v>
      </c>
      <c r="W26" s="191"/>
      <c r="X26" s="190">
        <f>Koeien!$B69</f>
        <v>1391</v>
      </c>
      <c r="Y26" s="190">
        <f>IF(X26&lt;1,1,Koeien!$E69)</f>
        <v>1</v>
      </c>
      <c r="Z26" s="191"/>
      <c r="AA26" s="190">
        <f>Koeien!$B119</f>
        <v>0</v>
      </c>
      <c r="AB26" s="190">
        <f>IF(AA26&lt;1,1,Koeien!$E119)</f>
        <v>1</v>
      </c>
      <c r="AC26" s="191"/>
      <c r="AD26" s="190">
        <f>Koeien!$B169</f>
        <v>0</v>
      </c>
      <c r="AE26" s="190">
        <f>IF(AD26&lt;1,1,Koeien!$E169)</f>
        <v>1</v>
      </c>
      <c r="AF26" s="191"/>
      <c r="AG26" s="190">
        <f>Koeien!$B219</f>
        <v>0</v>
      </c>
      <c r="AH26" s="190">
        <f>IF(AG26&lt;1,1,Koeien!$E219)</f>
        <v>1</v>
      </c>
      <c r="AI26" s="191"/>
      <c r="AJ26" s="190">
        <f>Koeien!$B269</f>
        <v>0</v>
      </c>
      <c r="AK26" s="190">
        <f>IF(AJ26&lt;1,1,Koeien!$E269)</f>
        <v>1</v>
      </c>
    </row>
    <row r="27" spans="1:37" ht="18" customHeight="1">
      <c r="A27" s="190">
        <f>Koeien!$B20</f>
        <v>39</v>
      </c>
      <c r="B27" s="190">
        <f>Koeien!$D20</f>
        <v>156</v>
      </c>
      <c r="C27" s="191"/>
      <c r="D27" s="190">
        <f>Koeien!$B70</f>
        <v>1392</v>
      </c>
      <c r="E27" s="190">
        <f>Koeien!$D70</f>
        <v>153</v>
      </c>
      <c r="F27" s="191"/>
      <c r="G27" s="190">
        <f>Koeien!$B120</f>
        <v>0</v>
      </c>
      <c r="H27" s="190">
        <f>Koeien!$D120</f>
        <v>0</v>
      </c>
      <c r="I27" s="191"/>
      <c r="J27" s="190">
        <f>Koeien!$B170</f>
        <v>0</v>
      </c>
      <c r="K27" s="190">
        <f>Koeien!$D170</f>
        <v>0</v>
      </c>
      <c r="L27" s="191"/>
      <c r="M27" s="190">
        <f>Koeien!$B220</f>
        <v>0</v>
      </c>
      <c r="N27" s="190">
        <f>Koeien!$D220</f>
        <v>0</v>
      </c>
      <c r="O27" s="191"/>
      <c r="P27" s="190">
        <f>Koeien!$B270</f>
        <v>0</v>
      </c>
      <c r="Q27" s="190">
        <f>Koeien!$D270</f>
        <v>0</v>
      </c>
      <c r="U27" s="190">
        <f>Koeien!$B20</f>
        <v>39</v>
      </c>
      <c r="V27" s="190">
        <f>IF(U27&lt;1,1,Koeien!$E20)</f>
        <v>0</v>
      </c>
      <c r="W27" s="191"/>
      <c r="X27" s="190">
        <f>Koeien!$B70</f>
        <v>1392</v>
      </c>
      <c r="Y27" s="190">
        <f>IF(X27&lt;1,1,Koeien!$E70)</f>
        <v>1</v>
      </c>
      <c r="Z27" s="191"/>
      <c r="AA27" s="190">
        <f>Koeien!$B120</f>
        <v>0</v>
      </c>
      <c r="AB27" s="190">
        <f>IF(AA27&lt;1,1,Koeien!$E120)</f>
        <v>1</v>
      </c>
      <c r="AC27" s="191"/>
      <c r="AD27" s="190">
        <f>Koeien!$B170</f>
        <v>0</v>
      </c>
      <c r="AE27" s="190">
        <f>IF(AD27&lt;1,1,Koeien!$E170)</f>
        <v>1</v>
      </c>
      <c r="AF27" s="191"/>
      <c r="AG27" s="190">
        <f>Koeien!$B220</f>
        <v>0</v>
      </c>
      <c r="AH27" s="190">
        <f>IF(AG27&lt;1,1,Koeien!$E220)</f>
        <v>1</v>
      </c>
      <c r="AI27" s="191"/>
      <c r="AJ27" s="190">
        <f>Koeien!$B270</f>
        <v>0</v>
      </c>
      <c r="AK27" s="190">
        <f>IF(AJ27&lt;1,1,Koeien!$E270)</f>
        <v>1</v>
      </c>
    </row>
    <row r="28" spans="1:37" ht="18" customHeight="1">
      <c r="A28" s="190">
        <f>Koeien!$B21</f>
        <v>40</v>
      </c>
      <c r="B28" s="190">
        <f>Koeien!$D21</f>
        <v>435</v>
      </c>
      <c r="C28" s="191"/>
      <c r="D28" s="190">
        <f>Koeien!$B71</f>
        <v>1396</v>
      </c>
      <c r="E28" s="190">
        <f>Koeien!$D71</f>
        <v>561</v>
      </c>
      <c r="F28" s="191"/>
      <c r="G28" s="190">
        <f>Koeien!$B121</f>
        <v>0</v>
      </c>
      <c r="H28" s="190">
        <f>Koeien!$D121</f>
        <v>0</v>
      </c>
      <c r="I28" s="191"/>
      <c r="J28" s="190">
        <f>Koeien!$B171</f>
        <v>0</v>
      </c>
      <c r="K28" s="190">
        <f>Koeien!$D171</f>
        <v>0</v>
      </c>
      <c r="L28" s="191"/>
      <c r="M28" s="190">
        <f>Koeien!$B221</f>
        <v>0</v>
      </c>
      <c r="N28" s="190">
        <f>Koeien!$D221</f>
        <v>0</v>
      </c>
      <c r="O28" s="191"/>
      <c r="P28" s="190">
        <f>Koeien!$B271</f>
        <v>0</v>
      </c>
      <c r="Q28" s="190">
        <f>Koeien!$D271</f>
        <v>0</v>
      </c>
      <c r="U28" s="190">
        <f>Koeien!$B21</f>
        <v>40</v>
      </c>
      <c r="V28" s="190">
        <f>IF(U28&lt;1,1,Koeien!$E21)</f>
        <v>0</v>
      </c>
      <c r="W28" s="191"/>
      <c r="X28" s="190">
        <f>Koeien!$B71</f>
        <v>1396</v>
      </c>
      <c r="Y28" s="190">
        <f>IF(X28&lt;1,1,Koeien!$E71)</f>
        <v>1</v>
      </c>
      <c r="Z28" s="191"/>
      <c r="AA28" s="190">
        <f>Koeien!$B121</f>
        <v>0</v>
      </c>
      <c r="AB28" s="190">
        <f>IF(AA28&lt;1,1,Koeien!$E121)</f>
        <v>1</v>
      </c>
      <c r="AC28" s="191"/>
      <c r="AD28" s="190">
        <f>Koeien!$B171</f>
        <v>0</v>
      </c>
      <c r="AE28" s="190">
        <f>IF(AD28&lt;1,1,Koeien!$E171)</f>
        <v>1</v>
      </c>
      <c r="AF28" s="191"/>
      <c r="AG28" s="190">
        <f>Koeien!$B221</f>
        <v>0</v>
      </c>
      <c r="AH28" s="190">
        <f>IF(AG28&lt;1,1,Koeien!$E221)</f>
        <v>1</v>
      </c>
      <c r="AI28" s="191"/>
      <c r="AJ28" s="190">
        <f>Koeien!$B271</f>
        <v>0</v>
      </c>
      <c r="AK28" s="190">
        <f>IF(AJ28&lt;1,1,Koeien!$E271)</f>
        <v>1</v>
      </c>
    </row>
    <row r="29" spans="1:37" ht="18" customHeight="1">
      <c r="A29" s="190">
        <f>Koeien!$B22</f>
        <v>41</v>
      </c>
      <c r="B29" s="190">
        <f>Koeien!$D22</f>
        <v>432</v>
      </c>
      <c r="C29" s="191"/>
      <c r="D29" s="190">
        <f>Koeien!$B72</f>
        <v>9</v>
      </c>
      <c r="E29" s="190" t="str">
        <f>Koeien!$D72</f>
        <v>??</v>
      </c>
      <c r="F29" s="191"/>
      <c r="G29" s="190">
        <f>Koeien!$B122</f>
        <v>0</v>
      </c>
      <c r="H29" s="190">
        <f>Koeien!$D122</f>
        <v>0</v>
      </c>
      <c r="I29" s="191"/>
      <c r="J29" s="190">
        <f>Koeien!$B172</f>
        <v>0</v>
      </c>
      <c r="K29" s="190">
        <f>Koeien!$D172</f>
        <v>0</v>
      </c>
      <c r="L29" s="191"/>
      <c r="M29" s="190">
        <f>Koeien!$B222</f>
        <v>0</v>
      </c>
      <c r="N29" s="190">
        <f>Koeien!$D222</f>
        <v>0</v>
      </c>
      <c r="O29" s="191"/>
      <c r="P29" s="190">
        <f>Koeien!$B272</f>
        <v>0</v>
      </c>
      <c r="Q29" s="190">
        <f>Koeien!$D272</f>
        <v>0</v>
      </c>
      <c r="U29" s="190">
        <f>Koeien!$B22</f>
        <v>41</v>
      </c>
      <c r="V29" s="190">
        <f>IF(U29&lt;1,1,Koeien!$E22)</f>
        <v>0</v>
      </c>
      <c r="W29" s="191"/>
      <c r="X29" s="190">
        <f>Koeien!$B72</f>
        <v>9</v>
      </c>
      <c r="Y29" s="190">
        <f>IF(X29&lt;1,1,Koeien!$E72)</f>
        <v>0</v>
      </c>
      <c r="Z29" s="191"/>
      <c r="AA29" s="190">
        <f>Koeien!$B122</f>
        <v>0</v>
      </c>
      <c r="AB29" s="190">
        <f>IF(AA29&lt;1,1,Koeien!$E122)</f>
        <v>1</v>
      </c>
      <c r="AC29" s="191"/>
      <c r="AD29" s="190">
        <f>Koeien!$B172</f>
        <v>0</v>
      </c>
      <c r="AE29" s="190">
        <f>IF(AD29&lt;1,1,Koeien!$E172)</f>
        <v>1</v>
      </c>
      <c r="AF29" s="191"/>
      <c r="AG29" s="190">
        <f>Koeien!$B222</f>
        <v>0</v>
      </c>
      <c r="AH29" s="190">
        <f>IF(AG29&lt;1,1,Koeien!$E222)</f>
        <v>1</v>
      </c>
      <c r="AI29" s="191"/>
      <c r="AJ29" s="190">
        <f>Koeien!$B272</f>
        <v>0</v>
      </c>
      <c r="AK29" s="190">
        <f>IF(AJ29&lt;1,1,Koeien!$E272)</f>
        <v>1</v>
      </c>
    </row>
    <row r="30" spans="1:37" ht="18" customHeight="1">
      <c r="A30" s="190">
        <f>Koeien!$B23</f>
        <v>42</v>
      </c>
      <c r="B30" s="190">
        <f>Koeien!$D23</f>
        <v>342</v>
      </c>
      <c r="C30" s="191"/>
      <c r="D30" s="190">
        <f>Koeien!$B73</f>
        <v>0</v>
      </c>
      <c r="E30" s="190">
        <f>Koeien!$D73</f>
        <v>0</v>
      </c>
      <c r="F30" s="191"/>
      <c r="G30" s="190">
        <f>Koeien!$B123</f>
        <v>0</v>
      </c>
      <c r="H30" s="190">
        <f>Koeien!$D123</f>
        <v>0</v>
      </c>
      <c r="I30" s="191"/>
      <c r="J30" s="190">
        <f>Koeien!$B173</f>
        <v>0</v>
      </c>
      <c r="K30" s="190">
        <f>Koeien!$D173</f>
        <v>0</v>
      </c>
      <c r="L30" s="191"/>
      <c r="M30" s="190">
        <f>Koeien!$B223</f>
        <v>0</v>
      </c>
      <c r="N30" s="190">
        <f>Koeien!$D223</f>
        <v>0</v>
      </c>
      <c r="O30" s="191"/>
      <c r="P30" s="190">
        <f>Koeien!$B273</f>
        <v>0</v>
      </c>
      <c r="Q30" s="190">
        <f>Koeien!$D273</f>
        <v>0</v>
      </c>
      <c r="U30" s="190">
        <f>Koeien!$B23</f>
        <v>42</v>
      </c>
      <c r="V30" s="190">
        <f>IF(U30&lt;1,1,Koeien!$E23)</f>
        <v>0</v>
      </c>
      <c r="W30" s="191"/>
      <c r="X30" s="190">
        <f>Koeien!$B73</f>
        <v>0</v>
      </c>
      <c r="Y30" s="190">
        <f>IF(X30&lt;1,1,Koeien!$E73)</f>
        <v>1</v>
      </c>
      <c r="Z30" s="191"/>
      <c r="AA30" s="190">
        <f>Koeien!$B123</f>
        <v>0</v>
      </c>
      <c r="AB30" s="190">
        <f>IF(AA30&lt;1,1,Koeien!$E123)</f>
        <v>1</v>
      </c>
      <c r="AC30" s="191"/>
      <c r="AD30" s="190">
        <f>Koeien!$B173</f>
        <v>0</v>
      </c>
      <c r="AE30" s="190">
        <f>IF(AD30&lt;1,1,Koeien!$E173)</f>
        <v>1</v>
      </c>
      <c r="AF30" s="191"/>
      <c r="AG30" s="190">
        <f>Koeien!$B223</f>
        <v>0</v>
      </c>
      <c r="AH30" s="190">
        <f>IF(AG30&lt;1,1,Koeien!$E223)</f>
        <v>1</v>
      </c>
      <c r="AI30" s="191"/>
      <c r="AJ30" s="190">
        <f>Koeien!$B273</f>
        <v>0</v>
      </c>
      <c r="AK30" s="190">
        <f>IF(AJ30&lt;1,1,Koeien!$E273)</f>
        <v>1</v>
      </c>
    </row>
    <row r="31" spans="1:37" ht="18" customHeight="1">
      <c r="A31" s="190">
        <f>Koeien!$B24</f>
        <v>43</v>
      </c>
      <c r="B31" s="190">
        <f>Koeien!$D24</f>
        <v>561</v>
      </c>
      <c r="C31" s="191"/>
      <c r="D31" s="190">
        <f>Koeien!$B74</f>
        <v>0</v>
      </c>
      <c r="E31" s="190">
        <f>Koeien!$D74</f>
        <v>0</v>
      </c>
      <c r="F31" s="191"/>
      <c r="G31" s="190">
        <f>Koeien!$B124</f>
        <v>0</v>
      </c>
      <c r="H31" s="190">
        <f>Koeien!$D124</f>
        <v>0</v>
      </c>
      <c r="I31" s="191"/>
      <c r="J31" s="190">
        <f>Koeien!$B174</f>
        <v>0</v>
      </c>
      <c r="K31" s="190">
        <f>Koeien!$D174</f>
        <v>0</v>
      </c>
      <c r="L31" s="191"/>
      <c r="M31" s="190">
        <f>Koeien!$B224</f>
        <v>0</v>
      </c>
      <c r="N31" s="190">
        <f>Koeien!$D224</f>
        <v>0</v>
      </c>
      <c r="O31" s="191"/>
      <c r="P31" s="190">
        <f>Koeien!$B274</f>
        <v>0</v>
      </c>
      <c r="Q31" s="190">
        <f>Koeien!$D274</f>
        <v>0</v>
      </c>
      <c r="U31" s="190">
        <f>Koeien!$B24</f>
        <v>43</v>
      </c>
      <c r="V31" s="190">
        <f>IF(U31&lt;1,1,Koeien!$E24)</f>
        <v>0</v>
      </c>
      <c r="W31" s="191"/>
      <c r="X31" s="190">
        <f>Koeien!$B74</f>
        <v>0</v>
      </c>
      <c r="Y31" s="190">
        <f>IF(X31&lt;1,1,Koeien!$E74)</f>
        <v>1</v>
      </c>
      <c r="Z31" s="191"/>
      <c r="AA31" s="190">
        <f>Koeien!$B124</f>
        <v>0</v>
      </c>
      <c r="AB31" s="190">
        <f>IF(AA31&lt;1,1,Koeien!$E124)</f>
        <v>1</v>
      </c>
      <c r="AC31" s="191"/>
      <c r="AD31" s="190">
        <f>Koeien!$B174</f>
        <v>0</v>
      </c>
      <c r="AE31" s="190">
        <f>IF(AD31&lt;1,1,Koeien!$E174)</f>
        <v>1</v>
      </c>
      <c r="AF31" s="191"/>
      <c r="AG31" s="190">
        <f>Koeien!$B224</f>
        <v>0</v>
      </c>
      <c r="AH31" s="190">
        <f>IF(AG31&lt;1,1,Koeien!$E224)</f>
        <v>1</v>
      </c>
      <c r="AI31" s="191"/>
      <c r="AJ31" s="190">
        <f>Koeien!$B274</f>
        <v>0</v>
      </c>
      <c r="AK31" s="190">
        <f>IF(AJ31&lt;1,1,Koeien!$E274)</f>
        <v>1</v>
      </c>
    </row>
    <row r="32" spans="1:37" ht="18" customHeight="1">
      <c r="A32" s="190">
        <f>Koeien!$B25</f>
        <v>44</v>
      </c>
      <c r="B32" s="190">
        <f>Koeien!$D25</f>
        <v>465</v>
      </c>
      <c r="C32" s="191"/>
      <c r="D32" s="190">
        <f>Koeien!$B75</f>
        <v>0</v>
      </c>
      <c r="E32" s="190">
        <f>Koeien!$D75</f>
        <v>0</v>
      </c>
      <c r="F32" s="191"/>
      <c r="G32" s="190">
        <f>Koeien!$B125</f>
        <v>0</v>
      </c>
      <c r="H32" s="190">
        <f>Koeien!$D125</f>
        <v>0</v>
      </c>
      <c r="I32" s="191"/>
      <c r="J32" s="190">
        <f>Koeien!$B175</f>
        <v>0</v>
      </c>
      <c r="K32" s="190">
        <f>Koeien!$D175</f>
        <v>0</v>
      </c>
      <c r="L32" s="191"/>
      <c r="M32" s="190">
        <f>Koeien!$B225</f>
        <v>0</v>
      </c>
      <c r="N32" s="190">
        <f>Koeien!$D225</f>
        <v>0</v>
      </c>
      <c r="O32" s="191"/>
      <c r="P32" s="190">
        <f>Koeien!$B275</f>
        <v>0</v>
      </c>
      <c r="Q32" s="190">
        <f>Koeien!$D275</f>
        <v>0</v>
      </c>
      <c r="U32" s="190">
        <f>Koeien!$B25</f>
        <v>44</v>
      </c>
      <c r="V32" s="190">
        <f>IF(U32&lt;1,1,Koeien!$E25)</f>
        <v>0</v>
      </c>
      <c r="W32" s="191"/>
      <c r="X32" s="190">
        <f>Koeien!$B75</f>
        <v>0</v>
      </c>
      <c r="Y32" s="190">
        <f>IF(X32&lt;1,1,Koeien!$E75)</f>
        <v>1</v>
      </c>
      <c r="Z32" s="191"/>
      <c r="AA32" s="190">
        <f>Koeien!$B125</f>
        <v>0</v>
      </c>
      <c r="AB32" s="190">
        <f>IF(AA32&lt;1,1,Koeien!$E125)</f>
        <v>1</v>
      </c>
      <c r="AC32" s="191"/>
      <c r="AD32" s="190">
        <f>Koeien!$B175</f>
        <v>0</v>
      </c>
      <c r="AE32" s="190">
        <f>IF(AD32&lt;1,1,Koeien!$E175)</f>
        <v>1</v>
      </c>
      <c r="AF32" s="191"/>
      <c r="AG32" s="190">
        <f>Koeien!$B225</f>
        <v>0</v>
      </c>
      <c r="AH32" s="190">
        <f>IF(AG32&lt;1,1,Koeien!$E225)</f>
        <v>1</v>
      </c>
      <c r="AI32" s="191"/>
      <c r="AJ32" s="190">
        <f>Koeien!$B275</f>
        <v>0</v>
      </c>
      <c r="AK32" s="190">
        <f>IF(AJ32&lt;1,1,Koeien!$E275)</f>
        <v>1</v>
      </c>
    </row>
    <row r="33" spans="1:37" ht="18" customHeight="1">
      <c r="A33" s="190">
        <f>Koeien!$B26</f>
        <v>46</v>
      </c>
      <c r="B33" s="190">
        <f>Koeien!$D26</f>
        <v>561</v>
      </c>
      <c r="C33" s="191"/>
      <c r="D33" s="190">
        <f>Koeien!$B76</f>
        <v>0</v>
      </c>
      <c r="E33" s="190">
        <f>Koeien!$D76</f>
        <v>0</v>
      </c>
      <c r="F33" s="191"/>
      <c r="G33" s="190">
        <f>Koeien!$B126</f>
        <v>0</v>
      </c>
      <c r="H33" s="190">
        <f>Koeien!$D126</f>
        <v>0</v>
      </c>
      <c r="I33" s="191"/>
      <c r="J33" s="190">
        <f>Koeien!$B176</f>
        <v>0</v>
      </c>
      <c r="K33" s="190">
        <f>Koeien!$D176</f>
        <v>0</v>
      </c>
      <c r="L33" s="191"/>
      <c r="M33" s="190">
        <f>Koeien!$B226</f>
        <v>0</v>
      </c>
      <c r="N33" s="190">
        <f>Koeien!$D226</f>
        <v>0</v>
      </c>
      <c r="O33" s="191"/>
      <c r="P33" s="190">
        <f>Koeien!$B276</f>
        <v>0</v>
      </c>
      <c r="Q33" s="190">
        <f>Koeien!$D276</f>
        <v>0</v>
      </c>
      <c r="U33" s="190">
        <f>Koeien!$B26</f>
        <v>46</v>
      </c>
      <c r="V33" s="190">
        <f>IF(U33&lt;1,1,Koeien!$E26)</f>
        <v>0</v>
      </c>
      <c r="W33" s="191"/>
      <c r="X33" s="190">
        <f>Koeien!$B76</f>
        <v>0</v>
      </c>
      <c r="Y33" s="190">
        <f>IF(X33&lt;1,1,Koeien!$E76)</f>
        <v>1</v>
      </c>
      <c r="Z33" s="191"/>
      <c r="AA33" s="190">
        <f>Koeien!$B126</f>
        <v>0</v>
      </c>
      <c r="AB33" s="190">
        <f>IF(AA33&lt;1,1,Koeien!$E126)</f>
        <v>1</v>
      </c>
      <c r="AC33" s="191"/>
      <c r="AD33" s="190">
        <f>Koeien!$B176</f>
        <v>0</v>
      </c>
      <c r="AE33" s="190">
        <f>IF(AD33&lt;1,1,Koeien!$E176)</f>
        <v>1</v>
      </c>
      <c r="AF33" s="191"/>
      <c r="AG33" s="190">
        <f>Koeien!$B226</f>
        <v>0</v>
      </c>
      <c r="AH33" s="190">
        <f>IF(AG33&lt;1,1,Koeien!$E226)</f>
        <v>1</v>
      </c>
      <c r="AI33" s="191"/>
      <c r="AJ33" s="190">
        <f>Koeien!$B276</f>
        <v>0</v>
      </c>
      <c r="AK33" s="190">
        <f>IF(AJ33&lt;1,1,Koeien!$E276)</f>
        <v>1</v>
      </c>
    </row>
    <row r="34" spans="1:37" ht="18" customHeight="1">
      <c r="A34" s="190">
        <f>Koeien!$B27</f>
        <v>47</v>
      </c>
      <c r="B34" s="190">
        <f>Koeien!$D27</f>
        <v>345</v>
      </c>
      <c r="C34" s="191"/>
      <c r="D34" s="190">
        <f>Koeien!$B77</f>
        <v>0</v>
      </c>
      <c r="E34" s="190">
        <f>Koeien!$D77</f>
        <v>0</v>
      </c>
      <c r="F34" s="191"/>
      <c r="G34" s="190">
        <f>Koeien!$B127</f>
        <v>0</v>
      </c>
      <c r="H34" s="190">
        <f>Koeien!$D127</f>
        <v>0</v>
      </c>
      <c r="I34" s="191"/>
      <c r="J34" s="190">
        <f>Koeien!$B177</f>
        <v>0</v>
      </c>
      <c r="K34" s="190">
        <f>Koeien!$D177</f>
        <v>0</v>
      </c>
      <c r="L34" s="191"/>
      <c r="M34" s="190">
        <f>Koeien!$B227</f>
        <v>0</v>
      </c>
      <c r="N34" s="190">
        <f>Koeien!$D227</f>
        <v>0</v>
      </c>
      <c r="O34" s="191"/>
      <c r="P34" s="190">
        <f>Koeien!$B277</f>
        <v>0</v>
      </c>
      <c r="Q34" s="190">
        <f>Koeien!$D277</f>
        <v>0</v>
      </c>
      <c r="U34" s="190">
        <f>Koeien!$B27</f>
        <v>47</v>
      </c>
      <c r="V34" s="190">
        <f>IF(U34&lt;1,1,Koeien!$E27)</f>
        <v>0</v>
      </c>
      <c r="W34" s="191"/>
      <c r="X34" s="190">
        <f>Koeien!$B77</f>
        <v>0</v>
      </c>
      <c r="Y34" s="190">
        <f>IF(X34&lt;1,1,Koeien!$E77)</f>
        <v>1</v>
      </c>
      <c r="Z34" s="191"/>
      <c r="AA34" s="190">
        <f>Koeien!$B127</f>
        <v>0</v>
      </c>
      <c r="AB34" s="190">
        <f>IF(AA34&lt;1,1,Koeien!$E127)</f>
        <v>1</v>
      </c>
      <c r="AC34" s="191"/>
      <c r="AD34" s="190">
        <f>Koeien!$B177</f>
        <v>0</v>
      </c>
      <c r="AE34" s="190">
        <f>IF(AD34&lt;1,1,Koeien!$E177)</f>
        <v>1</v>
      </c>
      <c r="AF34" s="191"/>
      <c r="AG34" s="190">
        <f>Koeien!$B227</f>
        <v>0</v>
      </c>
      <c r="AH34" s="190">
        <f>IF(AG34&lt;1,1,Koeien!$E227)</f>
        <v>1</v>
      </c>
      <c r="AI34" s="191"/>
      <c r="AJ34" s="190">
        <f>Koeien!$B277</f>
        <v>0</v>
      </c>
      <c r="AK34" s="190">
        <f>IF(AJ34&lt;1,1,Koeien!$E277)</f>
        <v>1</v>
      </c>
    </row>
    <row r="35" spans="1:37" ht="18" customHeight="1">
      <c r="A35" s="190">
        <f>Koeien!$B28</f>
        <v>49</v>
      </c>
      <c r="B35" s="190">
        <f>Koeien!$D28</f>
        <v>561</v>
      </c>
      <c r="C35" s="191"/>
      <c r="D35" s="190">
        <f>Koeien!$B78</f>
        <v>0</v>
      </c>
      <c r="E35" s="190">
        <f>Koeien!$D78</f>
        <v>0</v>
      </c>
      <c r="F35" s="191"/>
      <c r="G35" s="190">
        <f>Koeien!$B128</f>
        <v>0</v>
      </c>
      <c r="H35" s="190">
        <f>Koeien!$D128</f>
        <v>0</v>
      </c>
      <c r="I35" s="191"/>
      <c r="J35" s="190">
        <f>Koeien!$B178</f>
        <v>0</v>
      </c>
      <c r="K35" s="190">
        <f>Koeien!$D178</f>
        <v>0</v>
      </c>
      <c r="L35" s="191"/>
      <c r="M35" s="190">
        <f>Koeien!$B228</f>
        <v>0</v>
      </c>
      <c r="N35" s="190">
        <f>Koeien!$D228</f>
        <v>0</v>
      </c>
      <c r="O35" s="191"/>
      <c r="P35" s="190">
        <f>Koeien!$B278</f>
        <v>0</v>
      </c>
      <c r="Q35" s="190">
        <f>Koeien!$D278</f>
        <v>0</v>
      </c>
      <c r="U35" s="190">
        <f>Koeien!$B28</f>
        <v>49</v>
      </c>
      <c r="V35" s="190">
        <f>IF(U35&lt;1,1,Koeien!$E28)</f>
        <v>0</v>
      </c>
      <c r="W35" s="191"/>
      <c r="X35" s="190">
        <f>Koeien!$B78</f>
        <v>0</v>
      </c>
      <c r="Y35" s="190">
        <f>IF(X35&lt;1,1,Koeien!$E78)</f>
        <v>1</v>
      </c>
      <c r="Z35" s="191"/>
      <c r="AA35" s="190">
        <f>Koeien!$B128</f>
        <v>0</v>
      </c>
      <c r="AB35" s="190">
        <f>IF(AA35&lt;1,1,Koeien!$E128)</f>
        <v>1</v>
      </c>
      <c r="AC35" s="191"/>
      <c r="AD35" s="190">
        <f>Koeien!$B178</f>
        <v>0</v>
      </c>
      <c r="AE35" s="190">
        <f>IF(AD35&lt;1,1,Koeien!$E178)</f>
        <v>1</v>
      </c>
      <c r="AF35" s="191"/>
      <c r="AG35" s="190">
        <f>Koeien!$B228</f>
        <v>0</v>
      </c>
      <c r="AH35" s="190">
        <f>IF(AG35&lt;1,1,Koeien!$E228)</f>
        <v>1</v>
      </c>
      <c r="AI35" s="191"/>
      <c r="AJ35" s="190">
        <f>Koeien!$B278</f>
        <v>0</v>
      </c>
      <c r="AK35" s="190">
        <f>IF(AJ35&lt;1,1,Koeien!$E278)</f>
        <v>1</v>
      </c>
    </row>
    <row r="36" spans="1:37" ht="18" customHeight="1">
      <c r="A36" s="190">
        <f>Koeien!$B29</f>
        <v>51</v>
      </c>
      <c r="B36" s="190">
        <f>Koeien!$D29</f>
        <v>561</v>
      </c>
      <c r="C36" s="191"/>
      <c r="D36" s="190">
        <f>Koeien!$B79</f>
        <v>0</v>
      </c>
      <c r="E36" s="190">
        <f>Koeien!$D79</f>
        <v>0</v>
      </c>
      <c r="F36" s="191"/>
      <c r="G36" s="190">
        <f>Koeien!$B129</f>
        <v>0</v>
      </c>
      <c r="H36" s="190">
        <f>Koeien!$D129</f>
        <v>0</v>
      </c>
      <c r="I36" s="191"/>
      <c r="J36" s="190">
        <f>Koeien!$B179</f>
        <v>0</v>
      </c>
      <c r="K36" s="190">
        <f>Koeien!$D179</f>
        <v>0</v>
      </c>
      <c r="L36" s="191"/>
      <c r="M36" s="190">
        <f>Koeien!$B229</f>
        <v>0</v>
      </c>
      <c r="N36" s="190">
        <f>Koeien!$D229</f>
        <v>0</v>
      </c>
      <c r="O36" s="191"/>
      <c r="P36" s="190">
        <f>Koeien!$B279</f>
        <v>0</v>
      </c>
      <c r="Q36" s="190">
        <f>Koeien!$D279</f>
        <v>0</v>
      </c>
      <c r="U36" s="190">
        <f>Koeien!$B29</f>
        <v>51</v>
      </c>
      <c r="V36" s="190">
        <f>IF(U36&lt;1,1,Koeien!$E29)</f>
        <v>0</v>
      </c>
      <c r="W36" s="191"/>
      <c r="X36" s="190">
        <f>Koeien!$B79</f>
        <v>0</v>
      </c>
      <c r="Y36" s="190">
        <f>IF(X36&lt;1,1,Koeien!$E79)</f>
        <v>1</v>
      </c>
      <c r="Z36" s="191"/>
      <c r="AA36" s="190">
        <f>Koeien!$B129</f>
        <v>0</v>
      </c>
      <c r="AB36" s="190">
        <f>IF(AA36&lt;1,1,Koeien!$E129)</f>
        <v>1</v>
      </c>
      <c r="AC36" s="191"/>
      <c r="AD36" s="190">
        <f>Koeien!$B179</f>
        <v>0</v>
      </c>
      <c r="AE36" s="190">
        <f>IF(AD36&lt;1,1,Koeien!$E179)</f>
        <v>1</v>
      </c>
      <c r="AF36" s="191"/>
      <c r="AG36" s="190">
        <f>Koeien!$B229</f>
        <v>0</v>
      </c>
      <c r="AH36" s="190">
        <f>IF(AG36&lt;1,1,Koeien!$E229)</f>
        <v>1</v>
      </c>
      <c r="AI36" s="191"/>
      <c r="AJ36" s="190">
        <f>Koeien!$B279</f>
        <v>0</v>
      </c>
      <c r="AK36" s="190">
        <f>IF(AJ36&lt;1,1,Koeien!$E279)</f>
        <v>1</v>
      </c>
    </row>
    <row r="37" spans="1:37" ht="18" customHeight="1">
      <c r="A37" s="190">
        <f>Koeien!$B30</f>
        <v>52</v>
      </c>
      <c r="B37" s="190">
        <f>Koeien!$D30</f>
        <v>315</v>
      </c>
      <c r="C37" s="191"/>
      <c r="D37" s="190">
        <f>Koeien!$B80</f>
        <v>0</v>
      </c>
      <c r="E37" s="190">
        <f>Koeien!$D80</f>
        <v>0</v>
      </c>
      <c r="F37" s="191"/>
      <c r="G37" s="190">
        <f>Koeien!$B130</f>
        <v>0</v>
      </c>
      <c r="H37" s="190">
        <f>Koeien!$D130</f>
        <v>0</v>
      </c>
      <c r="I37" s="191"/>
      <c r="J37" s="190">
        <f>Koeien!$B180</f>
        <v>0</v>
      </c>
      <c r="K37" s="190">
        <f>Koeien!$D180</f>
        <v>0</v>
      </c>
      <c r="L37" s="191"/>
      <c r="M37" s="190">
        <f>Koeien!$B230</f>
        <v>0</v>
      </c>
      <c r="N37" s="190">
        <f>Koeien!$D230</f>
        <v>0</v>
      </c>
      <c r="O37" s="191"/>
      <c r="P37" s="190">
        <f>Koeien!$B280</f>
        <v>0</v>
      </c>
      <c r="Q37" s="190">
        <f>Koeien!$D280</f>
        <v>0</v>
      </c>
      <c r="U37" s="190">
        <f>Koeien!$B30</f>
        <v>52</v>
      </c>
      <c r="V37" s="190">
        <f>IF(U37&lt;1,1,Koeien!$E30)</f>
        <v>0</v>
      </c>
      <c r="W37" s="191"/>
      <c r="X37" s="190">
        <f>Koeien!$B80</f>
        <v>0</v>
      </c>
      <c r="Y37" s="190">
        <f>IF(X37&lt;1,1,Koeien!$E80)</f>
        <v>1</v>
      </c>
      <c r="Z37" s="191"/>
      <c r="AA37" s="190">
        <f>Koeien!$B130</f>
        <v>0</v>
      </c>
      <c r="AB37" s="190">
        <f>IF(AA37&lt;1,1,Koeien!$E130)</f>
        <v>1</v>
      </c>
      <c r="AC37" s="191"/>
      <c r="AD37" s="190">
        <f>Koeien!$B180</f>
        <v>0</v>
      </c>
      <c r="AE37" s="190">
        <f>IF(AD37&lt;1,1,Koeien!$E180)</f>
        <v>1</v>
      </c>
      <c r="AF37" s="191"/>
      <c r="AG37" s="190">
        <f>Koeien!$B230</f>
        <v>0</v>
      </c>
      <c r="AH37" s="190">
        <f>IF(AG37&lt;1,1,Koeien!$E230)</f>
        <v>1</v>
      </c>
      <c r="AI37" s="191"/>
      <c r="AJ37" s="190">
        <f>Koeien!$B280</f>
        <v>0</v>
      </c>
      <c r="AK37" s="190">
        <f>IF(AJ37&lt;1,1,Koeien!$E280)</f>
        <v>1</v>
      </c>
    </row>
    <row r="38" spans="1:37" ht="18" customHeight="1">
      <c r="A38" s="190">
        <f>Koeien!$B31</f>
        <v>53</v>
      </c>
      <c r="B38" s="190">
        <f>Koeien!$D31</f>
        <v>165</v>
      </c>
      <c r="C38" s="191"/>
      <c r="D38" s="190">
        <f>Koeien!$B81</f>
        <v>0</v>
      </c>
      <c r="E38" s="190">
        <f>Koeien!$D81</f>
        <v>0</v>
      </c>
      <c r="F38" s="191"/>
      <c r="G38" s="190">
        <f>Koeien!$B131</f>
        <v>0</v>
      </c>
      <c r="H38" s="190">
        <f>Koeien!$D131</f>
        <v>0</v>
      </c>
      <c r="I38" s="191"/>
      <c r="J38" s="190">
        <f>Koeien!$B181</f>
        <v>0</v>
      </c>
      <c r="K38" s="190">
        <f>Koeien!$D181</f>
        <v>0</v>
      </c>
      <c r="L38" s="191"/>
      <c r="M38" s="190">
        <f>Koeien!$B231</f>
        <v>0</v>
      </c>
      <c r="N38" s="190">
        <f>Koeien!$D231</f>
        <v>0</v>
      </c>
      <c r="O38" s="191"/>
      <c r="P38" s="190">
        <f>Koeien!$B281</f>
        <v>0</v>
      </c>
      <c r="Q38" s="190">
        <f>Koeien!$D281</f>
        <v>0</v>
      </c>
      <c r="U38" s="190">
        <f>Koeien!$B31</f>
        <v>53</v>
      </c>
      <c r="V38" s="190">
        <f>IF(U38&lt;1,1,Koeien!$E31)</f>
        <v>0</v>
      </c>
      <c r="W38" s="191"/>
      <c r="X38" s="190">
        <f>Koeien!$B81</f>
        <v>0</v>
      </c>
      <c r="Y38" s="190">
        <f>IF(X38&lt;1,1,Koeien!$E81)</f>
        <v>1</v>
      </c>
      <c r="Z38" s="191"/>
      <c r="AA38" s="190">
        <f>Koeien!$B131</f>
        <v>0</v>
      </c>
      <c r="AB38" s="190">
        <f>IF(AA38&lt;1,1,Koeien!$E131)</f>
        <v>1</v>
      </c>
      <c r="AC38" s="191"/>
      <c r="AD38" s="190">
        <f>Koeien!$B181</f>
        <v>0</v>
      </c>
      <c r="AE38" s="190">
        <f>IF(AD38&lt;1,1,Koeien!$E181)</f>
        <v>1</v>
      </c>
      <c r="AF38" s="191"/>
      <c r="AG38" s="190">
        <f>Koeien!$B231</f>
        <v>0</v>
      </c>
      <c r="AH38" s="190">
        <f>IF(AG38&lt;1,1,Koeien!$E231)</f>
        <v>1</v>
      </c>
      <c r="AI38" s="191"/>
      <c r="AJ38" s="190">
        <f>Koeien!$B281</f>
        <v>0</v>
      </c>
      <c r="AK38" s="190">
        <f>IF(AJ38&lt;1,1,Koeien!$E281)</f>
        <v>1</v>
      </c>
    </row>
    <row r="39" spans="1:37" ht="18" customHeight="1">
      <c r="A39" s="190">
        <f>Koeien!$B32</f>
        <v>55</v>
      </c>
      <c r="B39" s="190">
        <f>Koeien!$D32</f>
        <v>465</v>
      </c>
      <c r="C39" s="191"/>
      <c r="D39" s="190">
        <f>Koeien!$B82</f>
        <v>0</v>
      </c>
      <c r="E39" s="190">
        <f>Koeien!$D82</f>
        <v>0</v>
      </c>
      <c r="F39" s="191"/>
      <c r="G39" s="190">
        <f>Koeien!$B132</f>
        <v>0</v>
      </c>
      <c r="H39" s="190">
        <f>Koeien!$D132</f>
        <v>0</v>
      </c>
      <c r="I39" s="191"/>
      <c r="J39" s="190">
        <f>Koeien!$B182</f>
        <v>0</v>
      </c>
      <c r="K39" s="190">
        <f>Koeien!$D182</f>
        <v>0</v>
      </c>
      <c r="L39" s="191"/>
      <c r="M39" s="190">
        <f>Koeien!$B232</f>
        <v>0</v>
      </c>
      <c r="N39" s="190">
        <f>Koeien!$D232</f>
        <v>0</v>
      </c>
      <c r="O39" s="191"/>
      <c r="P39" s="190">
        <f>Koeien!$B282</f>
        <v>0</v>
      </c>
      <c r="Q39" s="190">
        <f>Koeien!$D282</f>
        <v>0</v>
      </c>
      <c r="U39" s="190">
        <f>Koeien!$B32</f>
        <v>55</v>
      </c>
      <c r="V39" s="190">
        <f>IF(U39&lt;1,1,Koeien!$E32)</f>
        <v>0</v>
      </c>
      <c r="W39" s="191"/>
      <c r="X39" s="190">
        <f>Koeien!$B82</f>
        <v>0</v>
      </c>
      <c r="Y39" s="190">
        <f>IF(X39&lt;1,1,Koeien!$E82)</f>
        <v>1</v>
      </c>
      <c r="Z39" s="191"/>
      <c r="AA39" s="190">
        <f>Koeien!$B132</f>
        <v>0</v>
      </c>
      <c r="AB39" s="190">
        <f>IF(AA39&lt;1,1,Koeien!$E132)</f>
        <v>1</v>
      </c>
      <c r="AC39" s="191"/>
      <c r="AD39" s="190">
        <f>Koeien!$B182</f>
        <v>0</v>
      </c>
      <c r="AE39" s="190">
        <f>IF(AD39&lt;1,1,Koeien!$E182)</f>
        <v>1</v>
      </c>
      <c r="AF39" s="191"/>
      <c r="AG39" s="190">
        <f>Koeien!$B232</f>
        <v>0</v>
      </c>
      <c r="AH39" s="190">
        <f>IF(AG39&lt;1,1,Koeien!$E232)</f>
        <v>1</v>
      </c>
      <c r="AI39" s="191"/>
      <c r="AJ39" s="190">
        <f>Koeien!$B282</f>
        <v>0</v>
      </c>
      <c r="AK39" s="190">
        <f>IF(AJ39&lt;1,1,Koeien!$E282)</f>
        <v>1</v>
      </c>
    </row>
    <row r="40" spans="1:37" ht="18" customHeight="1">
      <c r="A40" s="190">
        <f>Koeien!$B33</f>
        <v>56</v>
      </c>
      <c r="B40" s="190">
        <f>Koeien!$D33</f>
        <v>615</v>
      </c>
      <c r="C40" s="191"/>
      <c r="D40" s="190">
        <f>Koeien!$B83</f>
        <v>0</v>
      </c>
      <c r="E40" s="190">
        <f>Koeien!$D83</f>
        <v>0</v>
      </c>
      <c r="F40" s="191"/>
      <c r="G40" s="190">
        <f>Koeien!$B133</f>
        <v>0</v>
      </c>
      <c r="H40" s="190">
        <f>Koeien!$D133</f>
        <v>0</v>
      </c>
      <c r="I40" s="191"/>
      <c r="J40" s="190">
        <f>Koeien!$B183</f>
        <v>0</v>
      </c>
      <c r="K40" s="190">
        <f>Koeien!$D183</f>
        <v>0</v>
      </c>
      <c r="L40" s="191"/>
      <c r="M40" s="190">
        <f>Koeien!$B233</f>
        <v>0</v>
      </c>
      <c r="N40" s="190">
        <f>Koeien!$D233</f>
        <v>0</v>
      </c>
      <c r="O40" s="191"/>
      <c r="P40" s="190">
        <f>Koeien!$B283</f>
        <v>0</v>
      </c>
      <c r="Q40" s="190">
        <f>Koeien!$D283</f>
        <v>0</v>
      </c>
      <c r="U40" s="190">
        <f>Koeien!$B33</f>
        <v>56</v>
      </c>
      <c r="V40" s="190">
        <f>IF(U40&lt;1,1,Koeien!$E33)</f>
        <v>0</v>
      </c>
      <c r="W40" s="191"/>
      <c r="X40" s="190">
        <f>Koeien!$B83</f>
        <v>0</v>
      </c>
      <c r="Y40" s="190">
        <f>IF(X40&lt;1,1,Koeien!$E83)</f>
        <v>1</v>
      </c>
      <c r="Z40" s="191"/>
      <c r="AA40" s="190">
        <f>Koeien!$B133</f>
        <v>0</v>
      </c>
      <c r="AB40" s="190">
        <f>IF(AA40&lt;1,1,Koeien!$E133)</f>
        <v>1</v>
      </c>
      <c r="AC40" s="191"/>
      <c r="AD40" s="190">
        <f>Koeien!$B183</f>
        <v>0</v>
      </c>
      <c r="AE40" s="190">
        <f>IF(AD40&lt;1,1,Koeien!$E183)</f>
        <v>1</v>
      </c>
      <c r="AF40" s="191"/>
      <c r="AG40" s="190">
        <f>Koeien!$B233</f>
        <v>0</v>
      </c>
      <c r="AH40" s="190">
        <f>IF(AG40&lt;1,1,Koeien!$E233)</f>
        <v>1</v>
      </c>
      <c r="AI40" s="191"/>
      <c r="AJ40" s="190">
        <f>Koeien!$B283</f>
        <v>0</v>
      </c>
      <c r="AK40" s="190">
        <f>IF(AJ40&lt;1,1,Koeien!$E283)</f>
        <v>1</v>
      </c>
    </row>
    <row r="41" spans="1:37" ht="18" customHeight="1">
      <c r="A41" s="190">
        <f>Koeien!$B34</f>
        <v>57</v>
      </c>
      <c r="B41" s="190">
        <f>Koeien!$D34</f>
        <v>561</v>
      </c>
      <c r="C41" s="191"/>
      <c r="D41" s="190">
        <f>Koeien!$B84</f>
        <v>0</v>
      </c>
      <c r="E41" s="190">
        <f>Koeien!$D84</f>
        <v>0</v>
      </c>
      <c r="F41" s="191"/>
      <c r="G41" s="190">
        <f>Koeien!$B134</f>
        <v>0</v>
      </c>
      <c r="H41" s="190">
        <f>Koeien!$D134</f>
        <v>0</v>
      </c>
      <c r="I41" s="191"/>
      <c r="J41" s="190">
        <f>Koeien!$B184</f>
        <v>0</v>
      </c>
      <c r="K41" s="190">
        <f>Koeien!$D184</f>
        <v>0</v>
      </c>
      <c r="L41" s="191"/>
      <c r="M41" s="190">
        <f>Koeien!$B234</f>
        <v>0</v>
      </c>
      <c r="N41" s="190">
        <f>Koeien!$D234</f>
        <v>0</v>
      </c>
      <c r="O41" s="191"/>
      <c r="P41" s="190">
        <f>Koeien!$B284</f>
        <v>0</v>
      </c>
      <c r="Q41" s="190">
        <f>Koeien!$D284</f>
        <v>0</v>
      </c>
      <c r="U41" s="190">
        <f>Koeien!$B34</f>
        <v>57</v>
      </c>
      <c r="V41" s="190">
        <f>IF(U41&lt;1,1,Koeien!$E34)</f>
        <v>0</v>
      </c>
      <c r="W41" s="191"/>
      <c r="X41" s="190">
        <f>Koeien!$B84</f>
        <v>0</v>
      </c>
      <c r="Y41" s="190">
        <f>IF(X41&lt;1,1,Koeien!$E84)</f>
        <v>1</v>
      </c>
      <c r="Z41" s="191"/>
      <c r="AA41" s="190">
        <f>Koeien!$B134</f>
        <v>0</v>
      </c>
      <c r="AB41" s="190">
        <f>IF(AA41&lt;1,1,Koeien!$E134)</f>
        <v>1</v>
      </c>
      <c r="AC41" s="191"/>
      <c r="AD41" s="190">
        <f>Koeien!$B184</f>
        <v>0</v>
      </c>
      <c r="AE41" s="190">
        <f>IF(AD41&lt;1,1,Koeien!$E184)</f>
        <v>1</v>
      </c>
      <c r="AF41" s="191"/>
      <c r="AG41" s="190">
        <f>Koeien!$B234</f>
        <v>0</v>
      </c>
      <c r="AH41" s="190">
        <f>IF(AG41&lt;1,1,Koeien!$E234)</f>
        <v>1</v>
      </c>
      <c r="AI41" s="191"/>
      <c r="AJ41" s="190">
        <f>Koeien!$B284</f>
        <v>0</v>
      </c>
      <c r="AK41" s="190">
        <f>IF(AJ41&lt;1,1,Koeien!$E284)</f>
        <v>1</v>
      </c>
    </row>
    <row r="42" spans="1:37" ht="18" customHeight="1">
      <c r="A42" s="190">
        <f>Koeien!$B35</f>
        <v>60</v>
      </c>
      <c r="B42" s="190">
        <f>Koeien!$D35</f>
        <v>651</v>
      </c>
      <c r="C42" s="191"/>
      <c r="D42" s="190">
        <f>Koeien!$B85</f>
        <v>0</v>
      </c>
      <c r="E42" s="190">
        <f>Koeien!$D85</f>
        <v>0</v>
      </c>
      <c r="F42" s="191"/>
      <c r="G42" s="190">
        <f>Koeien!$B135</f>
        <v>0</v>
      </c>
      <c r="H42" s="190">
        <f>Koeien!$D135</f>
        <v>0</v>
      </c>
      <c r="I42" s="191"/>
      <c r="J42" s="190">
        <f>Koeien!$B185</f>
        <v>0</v>
      </c>
      <c r="K42" s="190">
        <f>Koeien!$D185</f>
        <v>0</v>
      </c>
      <c r="L42" s="191"/>
      <c r="M42" s="190">
        <f>Koeien!$B235</f>
        <v>0</v>
      </c>
      <c r="N42" s="190">
        <f>Koeien!$D235</f>
        <v>0</v>
      </c>
      <c r="O42" s="191"/>
      <c r="P42" s="190">
        <f>Koeien!$B285</f>
        <v>0</v>
      </c>
      <c r="Q42" s="190">
        <f>Koeien!$D285</f>
        <v>0</v>
      </c>
      <c r="U42" s="190">
        <f>Koeien!$B35</f>
        <v>60</v>
      </c>
      <c r="V42" s="190">
        <f>IF(U42&lt;1,1,Koeien!$E35)</f>
        <v>0</v>
      </c>
      <c r="W42" s="191"/>
      <c r="X42" s="190">
        <f>Koeien!$B85</f>
        <v>0</v>
      </c>
      <c r="Y42" s="190">
        <f>IF(X42&lt;1,1,Koeien!$E85)</f>
        <v>1</v>
      </c>
      <c r="Z42" s="191"/>
      <c r="AA42" s="190">
        <f>Koeien!$B135</f>
        <v>0</v>
      </c>
      <c r="AB42" s="190">
        <f>IF(AA42&lt;1,1,Koeien!$E135)</f>
        <v>1</v>
      </c>
      <c r="AC42" s="191"/>
      <c r="AD42" s="190">
        <f>Koeien!$B185</f>
        <v>0</v>
      </c>
      <c r="AE42" s="190">
        <f>IF(AD42&lt;1,1,Koeien!$E185)</f>
        <v>1</v>
      </c>
      <c r="AF42" s="191"/>
      <c r="AG42" s="190">
        <f>Koeien!$B235</f>
        <v>0</v>
      </c>
      <c r="AH42" s="190">
        <f>IF(AG42&lt;1,1,Koeien!$E235)</f>
        <v>1</v>
      </c>
      <c r="AI42" s="191"/>
      <c r="AJ42" s="190">
        <f>Koeien!$B285</f>
        <v>0</v>
      </c>
      <c r="AK42" s="190">
        <f>IF(AJ42&lt;1,1,Koeien!$E285)</f>
        <v>1</v>
      </c>
    </row>
    <row r="43" spans="1:37" ht="18" customHeight="1">
      <c r="A43" s="190">
        <f>Koeien!$B36</f>
        <v>62</v>
      </c>
      <c r="B43" s="190">
        <f>Koeien!$D36</f>
        <v>645</v>
      </c>
      <c r="C43" s="191"/>
      <c r="D43" s="190">
        <f>Koeien!$B86</f>
        <v>0</v>
      </c>
      <c r="E43" s="190">
        <f>Koeien!$D86</f>
        <v>0</v>
      </c>
      <c r="F43" s="191"/>
      <c r="G43" s="190">
        <f>Koeien!$B136</f>
        <v>0</v>
      </c>
      <c r="H43" s="190">
        <f>Koeien!$D136</f>
        <v>0</v>
      </c>
      <c r="I43" s="191"/>
      <c r="J43" s="190">
        <f>Koeien!$B186</f>
        <v>0</v>
      </c>
      <c r="K43" s="190">
        <f>Koeien!$D186</f>
        <v>0</v>
      </c>
      <c r="L43" s="191"/>
      <c r="M43" s="190">
        <f>Koeien!$B236</f>
        <v>0</v>
      </c>
      <c r="N43" s="190">
        <f>Koeien!$D236</f>
        <v>0</v>
      </c>
      <c r="O43" s="191"/>
      <c r="P43" s="190">
        <f>Koeien!$B286</f>
        <v>0</v>
      </c>
      <c r="Q43" s="190">
        <f>Koeien!$D286</f>
        <v>0</v>
      </c>
      <c r="U43" s="190">
        <f>Koeien!$B36</f>
        <v>62</v>
      </c>
      <c r="V43" s="190">
        <f>IF(U43&lt;1,1,Koeien!$E36)</f>
        <v>0</v>
      </c>
      <c r="W43" s="191"/>
      <c r="X43" s="190">
        <f>Koeien!$B86</f>
        <v>0</v>
      </c>
      <c r="Y43" s="190">
        <f>IF(X43&lt;1,1,Koeien!$E86)</f>
        <v>1</v>
      </c>
      <c r="Z43" s="191"/>
      <c r="AA43" s="190">
        <f>Koeien!$B136</f>
        <v>0</v>
      </c>
      <c r="AB43" s="190">
        <f>IF(AA43&lt;1,1,Koeien!$E136)</f>
        <v>1</v>
      </c>
      <c r="AC43" s="191"/>
      <c r="AD43" s="190">
        <f>Koeien!$B186</f>
        <v>0</v>
      </c>
      <c r="AE43" s="190">
        <f>IF(AD43&lt;1,1,Koeien!$E186)</f>
        <v>1</v>
      </c>
      <c r="AF43" s="191"/>
      <c r="AG43" s="190">
        <f>Koeien!$B236</f>
        <v>0</v>
      </c>
      <c r="AH43" s="190">
        <f>IF(AG43&lt;1,1,Koeien!$E236)</f>
        <v>1</v>
      </c>
      <c r="AI43" s="191"/>
      <c r="AJ43" s="190">
        <f>Koeien!$B286</f>
        <v>0</v>
      </c>
      <c r="AK43" s="190">
        <f>IF(AJ43&lt;1,1,Koeien!$E286)</f>
        <v>1</v>
      </c>
    </row>
    <row r="44" spans="1:37" ht="18" customHeight="1">
      <c r="A44" s="190">
        <f>Koeien!$B37</f>
        <v>63</v>
      </c>
      <c r="B44" s="190">
        <f>Koeien!$D37</f>
        <v>435</v>
      </c>
      <c r="C44" s="191"/>
      <c r="D44" s="190">
        <f>Koeien!$B87</f>
        <v>0</v>
      </c>
      <c r="E44" s="190">
        <f>Koeien!$D87</f>
        <v>0</v>
      </c>
      <c r="F44" s="191"/>
      <c r="G44" s="190">
        <f>Koeien!$B137</f>
        <v>0</v>
      </c>
      <c r="H44" s="190">
        <f>Koeien!$D137</f>
        <v>0</v>
      </c>
      <c r="I44" s="191"/>
      <c r="J44" s="190">
        <f>Koeien!$B187</f>
        <v>0</v>
      </c>
      <c r="K44" s="190">
        <f>Koeien!$D187</f>
        <v>0</v>
      </c>
      <c r="L44" s="191"/>
      <c r="M44" s="190">
        <f>Koeien!$B237</f>
        <v>0</v>
      </c>
      <c r="N44" s="190">
        <f>Koeien!$D237</f>
        <v>0</v>
      </c>
      <c r="O44" s="191"/>
      <c r="P44" s="190">
        <f>Koeien!$B287</f>
        <v>0</v>
      </c>
      <c r="Q44" s="190">
        <f>Koeien!$D287</f>
        <v>0</v>
      </c>
      <c r="U44" s="190">
        <f>Koeien!$B37</f>
        <v>63</v>
      </c>
      <c r="V44" s="190">
        <f>IF(U44&lt;1,1,Koeien!$E37)</f>
        <v>0</v>
      </c>
      <c r="W44" s="191"/>
      <c r="X44" s="190">
        <f>Koeien!$B87</f>
        <v>0</v>
      </c>
      <c r="Y44" s="190">
        <f>IF(X44&lt;1,1,Koeien!$E87)</f>
        <v>1</v>
      </c>
      <c r="Z44" s="191"/>
      <c r="AA44" s="190">
        <f>Koeien!$B137</f>
        <v>0</v>
      </c>
      <c r="AB44" s="190">
        <f>IF(AA44&lt;1,1,Koeien!$E137)</f>
        <v>1</v>
      </c>
      <c r="AC44" s="191"/>
      <c r="AD44" s="190">
        <f>Koeien!$B187</f>
        <v>0</v>
      </c>
      <c r="AE44" s="190">
        <f>IF(AD44&lt;1,1,Koeien!$E187)</f>
        <v>1</v>
      </c>
      <c r="AF44" s="191"/>
      <c r="AG44" s="190">
        <f>Koeien!$B237</f>
        <v>0</v>
      </c>
      <c r="AH44" s="190">
        <f>IF(AG44&lt;1,1,Koeien!$E237)</f>
        <v>1</v>
      </c>
      <c r="AI44" s="191"/>
      <c r="AJ44" s="190">
        <f>Koeien!$B287</f>
        <v>0</v>
      </c>
      <c r="AK44" s="190">
        <f>IF(AJ44&lt;1,1,Koeien!$E287)</f>
        <v>1</v>
      </c>
    </row>
    <row r="45" spans="1:37" ht="18" customHeight="1">
      <c r="A45" s="190">
        <f>Koeien!$B38</f>
        <v>64</v>
      </c>
      <c r="B45" s="190">
        <f>Koeien!$D38</f>
        <v>345</v>
      </c>
      <c r="C45" s="191"/>
      <c r="D45" s="190">
        <f>Koeien!$B88</f>
        <v>0</v>
      </c>
      <c r="E45" s="190">
        <f>Koeien!$D88</f>
        <v>0</v>
      </c>
      <c r="F45" s="191"/>
      <c r="G45" s="190">
        <f>Koeien!$B138</f>
        <v>0</v>
      </c>
      <c r="H45" s="190">
        <f>Koeien!$D138</f>
        <v>0</v>
      </c>
      <c r="I45" s="191"/>
      <c r="J45" s="190">
        <f>Koeien!$B188</f>
        <v>0</v>
      </c>
      <c r="K45" s="190">
        <f>Koeien!$D188</f>
        <v>0</v>
      </c>
      <c r="L45" s="191"/>
      <c r="M45" s="190">
        <f>Koeien!$B238</f>
        <v>0</v>
      </c>
      <c r="N45" s="190">
        <f>Koeien!$D238</f>
        <v>0</v>
      </c>
      <c r="O45" s="191"/>
      <c r="P45" s="190">
        <f>Koeien!$B288</f>
        <v>0</v>
      </c>
      <c r="Q45" s="190">
        <f>Koeien!$D288</f>
        <v>0</v>
      </c>
      <c r="U45" s="190">
        <f>Koeien!$B38</f>
        <v>64</v>
      </c>
      <c r="V45" s="190">
        <f>IF(U45&lt;1,1,Koeien!$E38)</f>
        <v>0</v>
      </c>
      <c r="W45" s="191"/>
      <c r="X45" s="190">
        <f>Koeien!$B88</f>
        <v>0</v>
      </c>
      <c r="Y45" s="190">
        <f>IF(X45&lt;1,1,Koeien!$E88)</f>
        <v>1</v>
      </c>
      <c r="Z45" s="191"/>
      <c r="AA45" s="190">
        <f>Koeien!$B138</f>
        <v>0</v>
      </c>
      <c r="AB45" s="190">
        <f>IF(AA45&lt;1,1,Koeien!$E138)</f>
        <v>1</v>
      </c>
      <c r="AC45" s="191"/>
      <c r="AD45" s="190">
        <f>Koeien!$B188</f>
        <v>0</v>
      </c>
      <c r="AE45" s="190">
        <f>IF(AD45&lt;1,1,Koeien!$E188)</f>
        <v>1</v>
      </c>
      <c r="AF45" s="191"/>
      <c r="AG45" s="190">
        <f>Koeien!$B238</f>
        <v>0</v>
      </c>
      <c r="AH45" s="190">
        <f>IF(AG45&lt;1,1,Koeien!$E238)</f>
        <v>1</v>
      </c>
      <c r="AI45" s="191"/>
      <c r="AJ45" s="190">
        <f>Koeien!$B288</f>
        <v>0</v>
      </c>
      <c r="AK45" s="190">
        <f>IF(AJ45&lt;1,1,Koeien!$E288)</f>
        <v>1</v>
      </c>
    </row>
    <row r="46" spans="1:37" ht="18" customHeight="1">
      <c r="A46" s="190">
        <f>Koeien!$B39</f>
        <v>65</v>
      </c>
      <c r="B46" s="190">
        <f>Koeien!$D39</f>
        <v>651</v>
      </c>
      <c r="C46" s="191"/>
      <c r="D46" s="190">
        <f>Koeien!$B89</f>
        <v>0</v>
      </c>
      <c r="E46" s="190">
        <f>Koeien!$D89</f>
        <v>0</v>
      </c>
      <c r="F46" s="191"/>
      <c r="G46" s="190">
        <f>Koeien!$B139</f>
        <v>0</v>
      </c>
      <c r="H46" s="190">
        <f>Koeien!$D139</f>
        <v>0</v>
      </c>
      <c r="I46" s="191"/>
      <c r="J46" s="190">
        <f>Koeien!$B189</f>
        <v>0</v>
      </c>
      <c r="K46" s="190">
        <f>Koeien!$D189</f>
        <v>0</v>
      </c>
      <c r="L46" s="191"/>
      <c r="M46" s="190">
        <f>Koeien!$B239</f>
        <v>0</v>
      </c>
      <c r="N46" s="190">
        <f>Koeien!$D239</f>
        <v>0</v>
      </c>
      <c r="O46" s="191"/>
      <c r="P46" s="190">
        <f>Koeien!$B289</f>
        <v>0</v>
      </c>
      <c r="Q46" s="190">
        <f>Koeien!$D289</f>
        <v>0</v>
      </c>
      <c r="U46" s="190">
        <f>Koeien!$B39</f>
        <v>65</v>
      </c>
      <c r="V46" s="190">
        <f>IF(U46&lt;1,1,Koeien!$E39)</f>
        <v>0</v>
      </c>
      <c r="W46" s="191"/>
      <c r="X46" s="190">
        <f>Koeien!$B89</f>
        <v>0</v>
      </c>
      <c r="Y46" s="190">
        <f>IF(X46&lt;1,1,Koeien!$E89)</f>
        <v>1</v>
      </c>
      <c r="Z46" s="191"/>
      <c r="AA46" s="190">
        <f>Koeien!$B139</f>
        <v>0</v>
      </c>
      <c r="AB46" s="190">
        <f>IF(AA46&lt;1,1,Koeien!$E139)</f>
        <v>1</v>
      </c>
      <c r="AC46" s="191"/>
      <c r="AD46" s="190">
        <f>Koeien!$B189</f>
        <v>0</v>
      </c>
      <c r="AE46" s="190">
        <f>IF(AD46&lt;1,1,Koeien!$E189)</f>
        <v>1</v>
      </c>
      <c r="AF46" s="191"/>
      <c r="AG46" s="190">
        <f>Koeien!$B239</f>
        <v>0</v>
      </c>
      <c r="AH46" s="190">
        <f>IF(AG46&lt;1,1,Koeien!$E239)</f>
        <v>1</v>
      </c>
      <c r="AI46" s="191"/>
      <c r="AJ46" s="190">
        <f>Koeien!$B289</f>
        <v>0</v>
      </c>
      <c r="AK46" s="190">
        <f>IF(AJ46&lt;1,1,Koeien!$E289)</f>
        <v>1</v>
      </c>
    </row>
    <row r="47" spans="1:37" ht="18" customHeight="1">
      <c r="A47" s="190">
        <f>Koeien!$B40</f>
        <v>66</v>
      </c>
      <c r="B47" s="190">
        <f>Koeien!$D40</f>
        <v>645</v>
      </c>
      <c r="C47" s="191"/>
      <c r="D47" s="190">
        <f>Koeien!$B90</f>
        <v>0</v>
      </c>
      <c r="E47" s="190">
        <f>Koeien!$D90</f>
        <v>0</v>
      </c>
      <c r="F47" s="191"/>
      <c r="G47" s="190">
        <f>Koeien!$B140</f>
        <v>0</v>
      </c>
      <c r="H47" s="190">
        <f>Koeien!$D140</f>
        <v>0</v>
      </c>
      <c r="I47" s="191"/>
      <c r="J47" s="190">
        <f>Koeien!$B190</f>
        <v>0</v>
      </c>
      <c r="K47" s="190">
        <f>Koeien!$D190</f>
        <v>0</v>
      </c>
      <c r="L47" s="191"/>
      <c r="M47" s="190">
        <f>Koeien!$B240</f>
        <v>0</v>
      </c>
      <c r="N47" s="190">
        <f>Koeien!$D240</f>
        <v>0</v>
      </c>
      <c r="O47" s="191"/>
      <c r="P47" s="190">
        <f>Koeien!$B290</f>
        <v>0</v>
      </c>
      <c r="Q47" s="190">
        <f>Koeien!$D290</f>
        <v>0</v>
      </c>
      <c r="U47" s="190">
        <f>Koeien!$B40</f>
        <v>66</v>
      </c>
      <c r="V47" s="190">
        <f>IF(U47&lt;1,1,Koeien!$E40)</f>
        <v>0</v>
      </c>
      <c r="W47" s="191"/>
      <c r="X47" s="190">
        <f>Koeien!$B90</f>
        <v>0</v>
      </c>
      <c r="Y47" s="190">
        <f>IF(X47&lt;1,1,Koeien!$E90)</f>
        <v>1</v>
      </c>
      <c r="Z47" s="191"/>
      <c r="AA47" s="190">
        <f>Koeien!$B140</f>
        <v>0</v>
      </c>
      <c r="AB47" s="190">
        <f>IF(AA47&lt;1,1,Koeien!$E140)</f>
        <v>1</v>
      </c>
      <c r="AC47" s="191"/>
      <c r="AD47" s="190">
        <f>Koeien!$B190</f>
        <v>0</v>
      </c>
      <c r="AE47" s="190">
        <f>IF(AD47&lt;1,1,Koeien!$E190)</f>
        <v>1</v>
      </c>
      <c r="AF47" s="191"/>
      <c r="AG47" s="190">
        <f>Koeien!$B240</f>
        <v>0</v>
      </c>
      <c r="AH47" s="190">
        <f>IF(AG47&lt;1,1,Koeien!$E240)</f>
        <v>1</v>
      </c>
      <c r="AI47" s="191"/>
      <c r="AJ47" s="190">
        <f>Koeien!$B290</f>
        <v>0</v>
      </c>
      <c r="AK47" s="190">
        <f>IF(AJ47&lt;1,1,Koeien!$E290)</f>
        <v>1</v>
      </c>
    </row>
    <row r="48" spans="1:37" ht="18" customHeight="1">
      <c r="A48" s="190">
        <f>Koeien!$B41</f>
        <v>67</v>
      </c>
      <c r="B48" s="190">
        <f>Koeien!$D41</f>
        <v>243</v>
      </c>
      <c r="C48" s="191"/>
      <c r="D48" s="190">
        <f>Koeien!$B91</f>
        <v>0</v>
      </c>
      <c r="E48" s="190">
        <f>Koeien!$D91</f>
        <v>0</v>
      </c>
      <c r="F48" s="191"/>
      <c r="G48" s="190">
        <f>Koeien!$B141</f>
        <v>0</v>
      </c>
      <c r="H48" s="190">
        <f>Koeien!$D141</f>
        <v>0</v>
      </c>
      <c r="I48" s="191"/>
      <c r="J48" s="190">
        <f>Koeien!$B191</f>
        <v>0</v>
      </c>
      <c r="K48" s="190">
        <f>Koeien!$D191</f>
        <v>0</v>
      </c>
      <c r="L48" s="191"/>
      <c r="M48" s="190">
        <f>Koeien!$B241</f>
        <v>0</v>
      </c>
      <c r="N48" s="190">
        <f>Koeien!$D241</f>
        <v>0</v>
      </c>
      <c r="O48" s="191"/>
      <c r="P48" s="190">
        <f>Koeien!$B291</f>
        <v>0</v>
      </c>
      <c r="Q48" s="190">
        <f>Koeien!$D291</f>
        <v>0</v>
      </c>
      <c r="U48" s="190">
        <f>Koeien!$B41</f>
        <v>67</v>
      </c>
      <c r="V48" s="190">
        <f>IF(U48&lt;1,1,Koeien!$E41)</f>
        <v>0</v>
      </c>
      <c r="W48" s="191"/>
      <c r="X48" s="190">
        <f>Koeien!$B91</f>
        <v>0</v>
      </c>
      <c r="Y48" s="190">
        <f>IF(X48&lt;1,1,Koeien!$E91)</f>
        <v>1</v>
      </c>
      <c r="Z48" s="191"/>
      <c r="AA48" s="190">
        <f>Koeien!$B141</f>
        <v>0</v>
      </c>
      <c r="AB48" s="190">
        <f>IF(AA48&lt;1,1,Koeien!$E141)</f>
        <v>1</v>
      </c>
      <c r="AC48" s="191"/>
      <c r="AD48" s="190">
        <f>Koeien!$B191</f>
        <v>0</v>
      </c>
      <c r="AE48" s="190">
        <f>IF(AD48&lt;1,1,Koeien!$E191)</f>
        <v>1</v>
      </c>
      <c r="AF48" s="191"/>
      <c r="AG48" s="190">
        <f>Koeien!$B241</f>
        <v>0</v>
      </c>
      <c r="AH48" s="190">
        <f>IF(AG48&lt;1,1,Koeien!$E241)</f>
        <v>1</v>
      </c>
      <c r="AI48" s="191"/>
      <c r="AJ48" s="190">
        <f>Koeien!$B291</f>
        <v>0</v>
      </c>
      <c r="AK48" s="190">
        <f>IF(AJ48&lt;1,1,Koeien!$E291)</f>
        <v>1</v>
      </c>
    </row>
    <row r="49" spans="1:38" ht="18" customHeight="1">
      <c r="A49" s="190">
        <f>Koeien!$B42</f>
        <v>69</v>
      </c>
      <c r="B49" s="190">
        <f>Koeien!$D42</f>
        <v>153</v>
      </c>
      <c r="C49" s="191"/>
      <c r="D49" s="190">
        <f>Koeien!$B92</f>
        <v>0</v>
      </c>
      <c r="E49" s="190">
        <f>Koeien!$D92</f>
        <v>0</v>
      </c>
      <c r="F49" s="191"/>
      <c r="G49" s="190">
        <f>Koeien!$B142</f>
        <v>0</v>
      </c>
      <c r="H49" s="190">
        <f>Koeien!$D142</f>
        <v>0</v>
      </c>
      <c r="I49" s="191"/>
      <c r="J49" s="190">
        <f>Koeien!$B192</f>
        <v>0</v>
      </c>
      <c r="K49" s="190">
        <f>Koeien!$D192</f>
        <v>0</v>
      </c>
      <c r="L49" s="191"/>
      <c r="M49" s="190">
        <f>Koeien!$B242</f>
        <v>0</v>
      </c>
      <c r="N49" s="190">
        <f>Koeien!$D242</f>
        <v>0</v>
      </c>
      <c r="O49" s="191"/>
      <c r="P49" s="190">
        <f>Koeien!$B292</f>
        <v>0</v>
      </c>
      <c r="Q49" s="190">
        <f>Koeien!$D292</f>
        <v>0</v>
      </c>
      <c r="U49" s="190">
        <f>Koeien!$B42</f>
        <v>69</v>
      </c>
      <c r="V49" s="190">
        <f>IF(U49&lt;1,1,Koeien!$E42)</f>
        <v>0</v>
      </c>
      <c r="W49" s="191"/>
      <c r="X49" s="190">
        <f>Koeien!$B92</f>
        <v>0</v>
      </c>
      <c r="Y49" s="190">
        <f>IF(X49&lt;1,1,Koeien!$E92)</f>
        <v>1</v>
      </c>
      <c r="Z49" s="191"/>
      <c r="AA49" s="190">
        <f>Koeien!$B142</f>
        <v>0</v>
      </c>
      <c r="AB49" s="190">
        <f>IF(AA49&lt;1,1,Koeien!$E142)</f>
        <v>1</v>
      </c>
      <c r="AC49" s="191"/>
      <c r="AD49" s="190">
        <f>Koeien!$B192</f>
        <v>0</v>
      </c>
      <c r="AE49" s="190">
        <f>IF(AD49&lt;1,1,Koeien!$E192)</f>
        <v>1</v>
      </c>
      <c r="AF49" s="191"/>
      <c r="AG49" s="190">
        <f>Koeien!$B242</f>
        <v>0</v>
      </c>
      <c r="AH49" s="190">
        <f>IF(AG49&lt;1,1,Koeien!$E242)</f>
        <v>1</v>
      </c>
      <c r="AI49" s="191"/>
      <c r="AJ49" s="190">
        <f>Koeien!$B292</f>
        <v>0</v>
      </c>
      <c r="AK49" s="190">
        <f>IF(AJ49&lt;1,1,Koeien!$E292)</f>
        <v>1</v>
      </c>
    </row>
    <row r="50" spans="1:38" ht="18" customHeight="1">
      <c r="A50" s="190">
        <f>Koeien!$B43</f>
        <v>75</v>
      </c>
      <c r="B50" s="190">
        <f>Koeien!$D43</f>
        <v>645</v>
      </c>
      <c r="C50" s="191"/>
      <c r="D50" s="190">
        <f>Koeien!$B93</f>
        <v>0</v>
      </c>
      <c r="E50" s="190">
        <f>Koeien!$D93</f>
        <v>0</v>
      </c>
      <c r="F50" s="191"/>
      <c r="G50" s="190">
        <f>Koeien!$B143</f>
        <v>0</v>
      </c>
      <c r="H50" s="190">
        <f>Koeien!$D143</f>
        <v>0</v>
      </c>
      <c r="I50" s="191"/>
      <c r="J50" s="190">
        <f>Koeien!$B193</f>
        <v>0</v>
      </c>
      <c r="K50" s="190">
        <f>Koeien!$D193</f>
        <v>0</v>
      </c>
      <c r="L50" s="191"/>
      <c r="M50" s="190">
        <f>Koeien!$B243</f>
        <v>0</v>
      </c>
      <c r="N50" s="190">
        <f>Koeien!$D243</f>
        <v>0</v>
      </c>
      <c r="O50" s="191"/>
      <c r="P50" s="190">
        <f>Koeien!$B293</f>
        <v>0</v>
      </c>
      <c r="Q50" s="190">
        <f>Koeien!$D293</f>
        <v>0</v>
      </c>
      <c r="U50" s="190">
        <f>Koeien!$B43</f>
        <v>75</v>
      </c>
      <c r="V50" s="190">
        <f>IF(U50&lt;1,1,Koeien!$E43)</f>
        <v>0</v>
      </c>
      <c r="W50" s="191"/>
      <c r="X50" s="190">
        <f>Koeien!$B93</f>
        <v>0</v>
      </c>
      <c r="Y50" s="190">
        <f>IF(X50&lt;1,1,Koeien!$E93)</f>
        <v>1</v>
      </c>
      <c r="Z50" s="191"/>
      <c r="AA50" s="190">
        <f>Koeien!$B143</f>
        <v>0</v>
      </c>
      <c r="AB50" s="190">
        <f>IF(AA50&lt;1,1,Koeien!$E143)</f>
        <v>1</v>
      </c>
      <c r="AC50" s="191"/>
      <c r="AD50" s="190">
        <f>Koeien!$B193</f>
        <v>0</v>
      </c>
      <c r="AE50" s="190">
        <f>IF(AD50&lt;1,1,Koeien!$E193)</f>
        <v>1</v>
      </c>
      <c r="AF50" s="191"/>
      <c r="AG50" s="190">
        <f>Koeien!$B243</f>
        <v>0</v>
      </c>
      <c r="AH50" s="190">
        <f>IF(AG50&lt;1,1,Koeien!$E243)</f>
        <v>1</v>
      </c>
      <c r="AI50" s="191"/>
      <c r="AJ50" s="190">
        <f>Koeien!$B293</f>
        <v>0</v>
      </c>
      <c r="AK50" s="190">
        <f>IF(AJ50&lt;1,1,Koeien!$E293)</f>
        <v>1</v>
      </c>
    </row>
    <row r="51" spans="1:38" ht="18" customHeight="1">
      <c r="A51" s="190">
        <f>Koeien!$B44</f>
        <v>80</v>
      </c>
      <c r="B51" s="190">
        <f>Koeien!$D44</f>
        <v>423</v>
      </c>
      <c r="C51" s="191"/>
      <c r="D51" s="190">
        <f>Koeien!$B94</f>
        <v>0</v>
      </c>
      <c r="E51" s="190">
        <f>Koeien!$D94</f>
        <v>0</v>
      </c>
      <c r="F51" s="191"/>
      <c r="G51" s="190">
        <f>Koeien!$B144</f>
        <v>0</v>
      </c>
      <c r="H51" s="190">
        <f>Koeien!$D144</f>
        <v>0</v>
      </c>
      <c r="I51" s="191"/>
      <c r="J51" s="190">
        <f>Koeien!$B194</f>
        <v>0</v>
      </c>
      <c r="K51" s="190">
        <f>Koeien!$D194</f>
        <v>0</v>
      </c>
      <c r="L51" s="191"/>
      <c r="M51" s="190">
        <f>Koeien!$B244</f>
        <v>0</v>
      </c>
      <c r="N51" s="190">
        <f>Koeien!$D244</f>
        <v>0</v>
      </c>
      <c r="O51" s="191"/>
      <c r="P51" s="190">
        <f>Koeien!$B294</f>
        <v>0</v>
      </c>
      <c r="Q51" s="190">
        <f>Koeien!$D294</f>
        <v>0</v>
      </c>
      <c r="U51" s="190">
        <f>Koeien!$B44</f>
        <v>80</v>
      </c>
      <c r="V51" s="190">
        <f>IF(U51&lt;1,1,Koeien!$E44)</f>
        <v>0</v>
      </c>
      <c r="W51" s="191"/>
      <c r="X51" s="190">
        <f>Koeien!$B94</f>
        <v>0</v>
      </c>
      <c r="Y51" s="190">
        <f>IF(X51&lt;1,1,Koeien!$E94)</f>
        <v>1</v>
      </c>
      <c r="Z51" s="191"/>
      <c r="AA51" s="190">
        <f>Koeien!$B144</f>
        <v>0</v>
      </c>
      <c r="AB51" s="190">
        <f>IF(AA51&lt;1,1,Koeien!$E144)</f>
        <v>1</v>
      </c>
      <c r="AC51" s="191"/>
      <c r="AD51" s="190">
        <f>Koeien!$B194</f>
        <v>0</v>
      </c>
      <c r="AE51" s="190">
        <f>IF(AD51&lt;1,1,Koeien!$E194)</f>
        <v>1</v>
      </c>
      <c r="AF51" s="191"/>
      <c r="AG51" s="190">
        <f>Koeien!$B244</f>
        <v>0</v>
      </c>
      <c r="AH51" s="190">
        <f>IF(AG51&lt;1,1,Koeien!$E244)</f>
        <v>1</v>
      </c>
      <c r="AI51" s="191"/>
      <c r="AJ51" s="190">
        <f>Koeien!$B294</f>
        <v>0</v>
      </c>
      <c r="AK51" s="190">
        <f>IF(AJ51&lt;1,1,Koeien!$E294)</f>
        <v>1</v>
      </c>
    </row>
    <row r="52" spans="1:38" ht="18" customHeight="1">
      <c r="A52" s="190">
        <f>Koeien!$B45</f>
        <v>81</v>
      </c>
      <c r="B52" s="190">
        <f>Koeien!$D45</f>
        <v>561</v>
      </c>
      <c r="C52" s="191"/>
      <c r="D52" s="190">
        <f>Koeien!$B95</f>
        <v>0</v>
      </c>
      <c r="E52" s="190">
        <f>Koeien!$D95</f>
        <v>0</v>
      </c>
      <c r="F52" s="191"/>
      <c r="G52" s="190">
        <f>Koeien!$B145</f>
        <v>0</v>
      </c>
      <c r="H52" s="190">
        <f>Koeien!$D145</f>
        <v>0</v>
      </c>
      <c r="I52" s="191"/>
      <c r="J52" s="190">
        <f>Koeien!$B195</f>
        <v>0</v>
      </c>
      <c r="K52" s="190">
        <f>Koeien!$D195</f>
        <v>0</v>
      </c>
      <c r="L52" s="191"/>
      <c r="M52" s="190">
        <f>Koeien!$B245</f>
        <v>0</v>
      </c>
      <c r="N52" s="190">
        <f>Koeien!$D245</f>
        <v>0</v>
      </c>
      <c r="O52" s="191"/>
      <c r="P52" s="190">
        <f>Koeien!$B295</f>
        <v>0</v>
      </c>
      <c r="Q52" s="190">
        <f>Koeien!$D295</f>
        <v>0</v>
      </c>
      <c r="U52" s="190">
        <f>Koeien!$B45</f>
        <v>81</v>
      </c>
      <c r="V52" s="190">
        <f>IF(U52&lt;1,1,Koeien!$E45)</f>
        <v>0</v>
      </c>
      <c r="W52" s="191"/>
      <c r="X52" s="190">
        <f>Koeien!$B95</f>
        <v>0</v>
      </c>
      <c r="Y52" s="190">
        <f>IF(X52&lt;1,1,Koeien!$E95)</f>
        <v>1</v>
      </c>
      <c r="Z52" s="191"/>
      <c r="AA52" s="190">
        <f>Koeien!$B145</f>
        <v>0</v>
      </c>
      <c r="AB52" s="190">
        <f>IF(AA52&lt;1,1,Koeien!$E145)</f>
        <v>1</v>
      </c>
      <c r="AC52" s="191"/>
      <c r="AD52" s="190">
        <f>Koeien!$B195</f>
        <v>0</v>
      </c>
      <c r="AE52" s="190">
        <f>IF(AD52&lt;1,1,Koeien!$E195)</f>
        <v>1</v>
      </c>
      <c r="AF52" s="191"/>
      <c r="AG52" s="190">
        <f>Koeien!$B245</f>
        <v>0</v>
      </c>
      <c r="AH52" s="190">
        <f>IF(AG52&lt;1,1,Koeien!$E245)</f>
        <v>1</v>
      </c>
      <c r="AI52" s="191"/>
      <c r="AJ52" s="190">
        <f>Koeien!$B295</f>
        <v>0</v>
      </c>
      <c r="AK52" s="190">
        <f>IF(AJ52&lt;1,1,Koeien!$E295)</f>
        <v>1</v>
      </c>
    </row>
    <row r="53" spans="1:38" ht="18" customHeight="1">
      <c r="A53" s="190">
        <f>Koeien!$B46</f>
        <v>82</v>
      </c>
      <c r="B53" s="190">
        <f>Koeien!$D46</f>
        <v>432</v>
      </c>
      <c r="C53" s="191"/>
      <c r="D53" s="190">
        <f>Koeien!$B96</f>
        <v>0</v>
      </c>
      <c r="E53" s="190">
        <f>Koeien!$D96</f>
        <v>0</v>
      </c>
      <c r="F53" s="191"/>
      <c r="G53" s="190">
        <f>Koeien!$B146</f>
        <v>0</v>
      </c>
      <c r="H53" s="190">
        <f>Koeien!$D146</f>
        <v>0</v>
      </c>
      <c r="I53" s="191"/>
      <c r="J53" s="190">
        <f>Koeien!$B196</f>
        <v>0</v>
      </c>
      <c r="K53" s="190">
        <f>Koeien!$D196</f>
        <v>0</v>
      </c>
      <c r="L53" s="191"/>
      <c r="M53" s="190">
        <f>Koeien!$B246</f>
        <v>0</v>
      </c>
      <c r="N53" s="190">
        <f>Koeien!$D246</f>
        <v>0</v>
      </c>
      <c r="O53" s="191"/>
      <c r="P53" s="190">
        <f>Koeien!$B296</f>
        <v>0</v>
      </c>
      <c r="Q53" s="190">
        <f>Koeien!$D296</f>
        <v>0</v>
      </c>
      <c r="U53" s="190">
        <f>Koeien!$B46</f>
        <v>82</v>
      </c>
      <c r="V53" s="190">
        <f>IF(U53&lt;1,1,Koeien!$E46)</f>
        <v>0</v>
      </c>
      <c r="W53" s="191"/>
      <c r="X53" s="190">
        <f>Koeien!$B96</f>
        <v>0</v>
      </c>
      <c r="Y53" s="190">
        <f>IF(X53&lt;1,1,Koeien!$E96)</f>
        <v>1</v>
      </c>
      <c r="Z53" s="191"/>
      <c r="AA53" s="190">
        <f>Koeien!$B146</f>
        <v>0</v>
      </c>
      <c r="AB53" s="190">
        <f>IF(AA53&lt;1,1,Koeien!$E146)</f>
        <v>1</v>
      </c>
      <c r="AC53" s="191"/>
      <c r="AD53" s="190">
        <f>Koeien!$B196</f>
        <v>0</v>
      </c>
      <c r="AE53" s="190">
        <f>IF(AD53&lt;1,1,Koeien!$E196)</f>
        <v>1</v>
      </c>
      <c r="AF53" s="191"/>
      <c r="AG53" s="190">
        <f>Koeien!$B246</f>
        <v>0</v>
      </c>
      <c r="AH53" s="190">
        <f>IF(AG53&lt;1,1,Koeien!$E246)</f>
        <v>1</v>
      </c>
      <c r="AI53" s="191"/>
      <c r="AJ53" s="190">
        <f>Koeien!$B296</f>
        <v>0</v>
      </c>
      <c r="AK53" s="190">
        <f>IF(AJ53&lt;1,1,Koeien!$E296)</f>
        <v>1</v>
      </c>
    </row>
    <row r="54" spans="1:38" ht="18" customHeight="1">
      <c r="A54" s="190">
        <f>Koeien!$B47</f>
        <v>83</v>
      </c>
      <c r="B54" s="190">
        <f>Koeien!$D47</f>
        <v>564</v>
      </c>
      <c r="C54" s="191"/>
      <c r="D54" s="190">
        <f>Koeien!$B97</f>
        <v>0</v>
      </c>
      <c r="E54" s="190">
        <f>Koeien!$D97</f>
        <v>0</v>
      </c>
      <c r="F54" s="191"/>
      <c r="G54" s="190">
        <f>Koeien!$B147</f>
        <v>0</v>
      </c>
      <c r="H54" s="190">
        <f>Koeien!$D147</f>
        <v>0</v>
      </c>
      <c r="I54" s="191"/>
      <c r="J54" s="190">
        <f>Koeien!$B197</f>
        <v>0</v>
      </c>
      <c r="K54" s="190">
        <f>Koeien!$D197</f>
        <v>0</v>
      </c>
      <c r="L54" s="191"/>
      <c r="M54" s="190">
        <f>Koeien!$B247</f>
        <v>0</v>
      </c>
      <c r="N54" s="190">
        <f>Koeien!$D247</f>
        <v>0</v>
      </c>
      <c r="O54" s="191"/>
      <c r="P54" s="190">
        <f>Koeien!$B297</f>
        <v>0</v>
      </c>
      <c r="Q54" s="190">
        <f>Koeien!$D297</f>
        <v>0</v>
      </c>
      <c r="U54" s="190">
        <f>Koeien!$B47</f>
        <v>83</v>
      </c>
      <c r="V54" s="190">
        <f>IF(U54&lt;1,1,Koeien!$E47)</f>
        <v>0</v>
      </c>
      <c r="W54" s="191"/>
      <c r="X54" s="190">
        <f>Koeien!$B97</f>
        <v>0</v>
      </c>
      <c r="Y54" s="190">
        <f>IF(X54&lt;1,1,Koeien!$E97)</f>
        <v>1</v>
      </c>
      <c r="Z54" s="191"/>
      <c r="AA54" s="190">
        <f>Koeien!$B147</f>
        <v>0</v>
      </c>
      <c r="AB54" s="190">
        <f>IF(AA54&lt;1,1,Koeien!$E147)</f>
        <v>1</v>
      </c>
      <c r="AC54" s="191"/>
      <c r="AD54" s="190">
        <f>Koeien!$B197</f>
        <v>0</v>
      </c>
      <c r="AE54" s="190">
        <f>IF(AD54&lt;1,1,Koeien!$E197)</f>
        <v>1</v>
      </c>
      <c r="AF54" s="191"/>
      <c r="AG54" s="190">
        <f>Koeien!$B247</f>
        <v>0</v>
      </c>
      <c r="AH54" s="190">
        <f>IF(AG54&lt;1,1,Koeien!$E247)</f>
        <v>1</v>
      </c>
      <c r="AI54" s="191"/>
      <c r="AJ54" s="190">
        <f>Koeien!$B297</f>
        <v>0</v>
      </c>
      <c r="AK54" s="190">
        <f>IF(AJ54&lt;1,1,Koeien!$E297)</f>
        <v>1</v>
      </c>
    </row>
    <row r="55" spans="1:38" ht="18" customHeight="1">
      <c r="A55" s="190">
        <f>Koeien!$B48</f>
        <v>85</v>
      </c>
      <c r="B55" s="190">
        <f>Koeien!$D48</f>
        <v>561</v>
      </c>
      <c r="C55" s="191"/>
      <c r="D55" s="190">
        <f>Koeien!$B98</f>
        <v>0</v>
      </c>
      <c r="E55" s="190">
        <f>Koeien!$D98</f>
        <v>0</v>
      </c>
      <c r="F55" s="191"/>
      <c r="G55" s="190">
        <f>Koeien!$B148</f>
        <v>0</v>
      </c>
      <c r="H55" s="190">
        <f>Koeien!$D148</f>
        <v>0</v>
      </c>
      <c r="I55" s="191"/>
      <c r="J55" s="190">
        <f>Koeien!$B198</f>
        <v>0</v>
      </c>
      <c r="K55" s="190">
        <f>Koeien!$D198</f>
        <v>0</v>
      </c>
      <c r="L55" s="191"/>
      <c r="M55" s="190">
        <f>Koeien!$B248</f>
        <v>0</v>
      </c>
      <c r="N55" s="190">
        <f>Koeien!$D248</f>
        <v>0</v>
      </c>
      <c r="O55" s="191"/>
      <c r="P55" s="190">
        <f>Koeien!$B298</f>
        <v>0</v>
      </c>
      <c r="Q55" s="190">
        <f>Koeien!$D298</f>
        <v>0</v>
      </c>
      <c r="U55" s="190">
        <f>Koeien!$B48</f>
        <v>85</v>
      </c>
      <c r="V55" s="190">
        <f>IF(U55&lt;1,1,Koeien!$E48)</f>
        <v>0</v>
      </c>
      <c r="W55" s="191"/>
      <c r="X55" s="190">
        <f>Koeien!$B98</f>
        <v>0</v>
      </c>
      <c r="Y55" s="190">
        <f>IF(X55&lt;1,1,Koeien!$E98)</f>
        <v>1</v>
      </c>
      <c r="Z55" s="191"/>
      <c r="AA55" s="190">
        <f>Koeien!$B148</f>
        <v>0</v>
      </c>
      <c r="AB55" s="190">
        <f>IF(AA55&lt;1,1,Koeien!$E148)</f>
        <v>1</v>
      </c>
      <c r="AC55" s="191"/>
      <c r="AD55" s="190">
        <f>Koeien!$B198</f>
        <v>0</v>
      </c>
      <c r="AE55" s="190">
        <f>IF(AD55&lt;1,1,Koeien!$E198)</f>
        <v>1</v>
      </c>
      <c r="AF55" s="191"/>
      <c r="AG55" s="190">
        <f>Koeien!$B248</f>
        <v>0</v>
      </c>
      <c r="AH55" s="190">
        <f>IF(AG55&lt;1,1,Koeien!$E248)</f>
        <v>1</v>
      </c>
      <c r="AI55" s="191"/>
      <c r="AJ55" s="190">
        <f>Koeien!$B298</f>
        <v>0</v>
      </c>
      <c r="AK55" s="190">
        <f>IF(AJ55&lt;1,1,Koeien!$E298)</f>
        <v>1</v>
      </c>
    </row>
    <row r="56" spans="1:38" ht="18" customHeight="1">
      <c r="A56" s="190">
        <f>Koeien!$B49</f>
        <v>86</v>
      </c>
      <c r="B56" s="190">
        <f>Koeien!$D49</f>
        <v>153</v>
      </c>
      <c r="C56" s="191"/>
      <c r="D56" s="190">
        <f>Koeien!$B99</f>
        <v>0</v>
      </c>
      <c r="E56" s="190">
        <f>Koeien!$D99</f>
        <v>0</v>
      </c>
      <c r="F56" s="191"/>
      <c r="G56" s="190">
        <f>Koeien!$B149</f>
        <v>0</v>
      </c>
      <c r="H56" s="190">
        <f>Koeien!$D149</f>
        <v>0</v>
      </c>
      <c r="I56" s="191"/>
      <c r="J56" s="190">
        <f>Koeien!$B199</f>
        <v>0</v>
      </c>
      <c r="K56" s="190">
        <f>Koeien!$D199</f>
        <v>0</v>
      </c>
      <c r="L56" s="191"/>
      <c r="M56" s="190">
        <f>Koeien!$B249</f>
        <v>0</v>
      </c>
      <c r="N56" s="190">
        <f>Koeien!$D249</f>
        <v>0</v>
      </c>
      <c r="O56" s="191"/>
      <c r="P56" s="190">
        <f>Koeien!$B299</f>
        <v>0</v>
      </c>
      <c r="Q56" s="190">
        <f>Koeien!$D299</f>
        <v>0</v>
      </c>
      <c r="U56" s="190">
        <f>Koeien!$B49</f>
        <v>86</v>
      </c>
      <c r="V56" s="190">
        <f>IF(U56&lt;1,1,Koeien!$E49)</f>
        <v>0</v>
      </c>
      <c r="W56" s="191"/>
      <c r="X56" s="190">
        <f>Koeien!$B99</f>
        <v>0</v>
      </c>
      <c r="Y56" s="190">
        <f>IF(X56&lt;1,1,Koeien!$E99)</f>
        <v>1</v>
      </c>
      <c r="Z56" s="191"/>
      <c r="AA56" s="190">
        <f>Koeien!$B149</f>
        <v>0</v>
      </c>
      <c r="AB56" s="190">
        <f>IF(AA56&lt;1,1,Koeien!$E149)</f>
        <v>1</v>
      </c>
      <c r="AC56" s="191"/>
      <c r="AD56" s="190">
        <f>Koeien!$B199</f>
        <v>0</v>
      </c>
      <c r="AE56" s="190">
        <f>IF(AD56&lt;1,1,Koeien!$E199)</f>
        <v>1</v>
      </c>
      <c r="AF56" s="191"/>
      <c r="AG56" s="190">
        <f>Koeien!$B249</f>
        <v>0</v>
      </c>
      <c r="AH56" s="190">
        <f>IF(AG56&lt;1,1,Koeien!$E249)</f>
        <v>1</v>
      </c>
      <c r="AI56" s="191"/>
      <c r="AJ56" s="190">
        <f>Koeien!$B299</f>
        <v>0</v>
      </c>
      <c r="AK56" s="190">
        <f>IF(AJ56&lt;1,1,Koeien!$E299)</f>
        <v>1</v>
      </c>
    </row>
    <row r="57" spans="1:38" ht="18" customHeight="1">
      <c r="A57" s="190">
        <f>Koeien!$B50</f>
        <v>88</v>
      </c>
      <c r="B57" s="190">
        <f>Koeien!$D50</f>
        <v>342</v>
      </c>
      <c r="C57" s="191"/>
      <c r="D57" s="190">
        <f>Koeien!$B100</f>
        <v>0</v>
      </c>
      <c r="E57" s="190">
        <f>Koeien!$D100</f>
        <v>0</v>
      </c>
      <c r="F57" s="191"/>
      <c r="G57" s="190">
        <f>Koeien!$B150</f>
        <v>0</v>
      </c>
      <c r="H57" s="190">
        <f>Koeien!$D150</f>
        <v>0</v>
      </c>
      <c r="I57" s="191"/>
      <c r="J57" s="190">
        <f>Koeien!$B200</f>
        <v>0</v>
      </c>
      <c r="K57" s="190">
        <f>Koeien!$D200</f>
        <v>0</v>
      </c>
      <c r="L57" s="191"/>
      <c r="M57" s="190">
        <f>Koeien!$B250</f>
        <v>0</v>
      </c>
      <c r="N57" s="190">
        <f>Koeien!$D250</f>
        <v>0</v>
      </c>
      <c r="O57" s="191"/>
      <c r="P57" s="190">
        <f>Koeien!$B300</f>
        <v>0</v>
      </c>
      <c r="Q57" s="190">
        <f>Koeien!$D300</f>
        <v>0</v>
      </c>
      <c r="U57" s="190">
        <f>Koeien!$B50</f>
        <v>88</v>
      </c>
      <c r="V57" s="190">
        <f>IF(U57&lt;1,1,Koeien!$E50)</f>
        <v>0</v>
      </c>
      <c r="W57" s="191"/>
      <c r="X57" s="190">
        <f>Koeien!$B100</f>
        <v>0</v>
      </c>
      <c r="Y57" s="190">
        <f>IF(X57&lt;1,1,Koeien!$E100)</f>
        <v>1</v>
      </c>
      <c r="Z57" s="191"/>
      <c r="AA57" s="190">
        <f>Koeien!$B150</f>
        <v>0</v>
      </c>
      <c r="AB57" s="190">
        <f>IF(AA57&lt;1,1,Koeien!$E150)</f>
        <v>1</v>
      </c>
      <c r="AC57" s="191"/>
      <c r="AD57" s="190">
        <f>Koeien!$B200</f>
        <v>0</v>
      </c>
      <c r="AE57" s="190">
        <f>IF(AD57&lt;1,1,Koeien!$E200)</f>
        <v>1</v>
      </c>
      <c r="AF57" s="191"/>
      <c r="AG57" s="190">
        <f>Koeien!$B250</f>
        <v>0</v>
      </c>
      <c r="AH57" s="190">
        <f>IF(AG57&lt;1,1,Koeien!$E250)</f>
        <v>1</v>
      </c>
      <c r="AI57" s="191"/>
      <c r="AJ57" s="190">
        <f>Koeien!$B300</f>
        <v>0</v>
      </c>
      <c r="AK57" s="190">
        <f>IF(AJ57&lt;1,1,Koeien!$E300)</f>
        <v>1</v>
      </c>
    </row>
    <row r="58" spans="1:38" ht="18" customHeight="1">
      <c r="A58" s="190">
        <f>Koeien!$B51</f>
        <v>89</v>
      </c>
      <c r="B58" s="190">
        <f>Koeien!$D51</f>
        <v>645</v>
      </c>
      <c r="C58" s="191"/>
      <c r="D58" s="190">
        <f>Koeien!$B101</f>
        <v>0</v>
      </c>
      <c r="E58" s="190">
        <f>Koeien!$D101</f>
        <v>0</v>
      </c>
      <c r="F58" s="191"/>
      <c r="G58" s="190">
        <f>Koeien!$B151</f>
        <v>0</v>
      </c>
      <c r="H58" s="190">
        <f>Koeien!$D151</f>
        <v>0</v>
      </c>
      <c r="I58" s="191"/>
      <c r="J58" s="190">
        <f>Koeien!$B201</f>
        <v>0</v>
      </c>
      <c r="K58" s="190">
        <f>Koeien!$D201</f>
        <v>0</v>
      </c>
      <c r="L58" s="191"/>
      <c r="M58" s="190">
        <f>Koeien!$B251</f>
        <v>0</v>
      </c>
      <c r="N58" s="190">
        <f>Koeien!$D251</f>
        <v>0</v>
      </c>
      <c r="O58" s="191"/>
      <c r="P58" s="190">
        <f>Koeien!$B301</f>
        <v>0</v>
      </c>
      <c r="Q58" s="190">
        <f>Koeien!$D301</f>
        <v>0</v>
      </c>
      <c r="U58" s="190">
        <f>Koeien!$B51</f>
        <v>89</v>
      </c>
      <c r="V58" s="190">
        <f>IF(U58&lt;1,1,Koeien!$E51)</f>
        <v>0</v>
      </c>
      <c r="W58" s="191"/>
      <c r="X58" s="190">
        <f>Koeien!$B101</f>
        <v>0</v>
      </c>
      <c r="Y58" s="190">
        <f>IF(X58&lt;1,1,Koeien!$E101)</f>
        <v>1</v>
      </c>
      <c r="Z58" s="191"/>
      <c r="AA58" s="190">
        <f>Koeien!$B151</f>
        <v>0</v>
      </c>
      <c r="AB58" s="190">
        <f>IF(AA58&lt;1,1,Koeien!$E151)</f>
        <v>1</v>
      </c>
      <c r="AC58" s="191"/>
      <c r="AD58" s="190">
        <f>Koeien!$B201</f>
        <v>0</v>
      </c>
      <c r="AE58" s="190">
        <f>IF(AD58&lt;1,1,Koeien!$E201)</f>
        <v>1</v>
      </c>
      <c r="AF58" s="191"/>
      <c r="AG58" s="190">
        <f>Koeien!$B251</f>
        <v>0</v>
      </c>
      <c r="AH58" s="190">
        <f>IF(AG58&lt;1,1,Koeien!$E251)</f>
        <v>1</v>
      </c>
      <c r="AI58" s="191"/>
      <c r="AJ58" s="190">
        <f>Koeien!$B301</f>
        <v>0</v>
      </c>
      <c r="AK58" s="190">
        <f>IF(AJ58&lt;1,1,Koeien!$E301)</f>
        <v>1</v>
      </c>
    </row>
    <row r="59" spans="1:38" ht="18" customHeight="1">
      <c r="A59" s="190">
        <f>Koeien!$B52</f>
        <v>92</v>
      </c>
      <c r="B59" s="190">
        <f>Koeien!$D52</f>
        <v>423</v>
      </c>
      <c r="C59" s="191"/>
      <c r="D59" s="190">
        <f>Koeien!$B102</f>
        <v>0</v>
      </c>
      <c r="E59" s="190">
        <f>Koeien!$D102</f>
        <v>0</v>
      </c>
      <c r="F59" s="191"/>
      <c r="G59" s="190">
        <f>Koeien!$B152</f>
        <v>0</v>
      </c>
      <c r="H59" s="190">
        <f>Koeien!$D152</f>
        <v>0</v>
      </c>
      <c r="I59" s="191"/>
      <c r="J59" s="190">
        <f>Koeien!$B202</f>
        <v>0</v>
      </c>
      <c r="K59" s="190">
        <f>Koeien!$D202</f>
        <v>0</v>
      </c>
      <c r="L59" s="191"/>
      <c r="M59" s="190">
        <f>Koeien!$B252</f>
        <v>0</v>
      </c>
      <c r="N59" s="190">
        <f>Koeien!$D252</f>
        <v>0</v>
      </c>
      <c r="O59" s="191"/>
      <c r="P59" s="190">
        <f>Koeien!$B302</f>
        <v>0</v>
      </c>
      <c r="Q59" s="190">
        <f>Koeien!$D302</f>
        <v>0</v>
      </c>
      <c r="U59" s="190">
        <f>Koeien!$B52</f>
        <v>92</v>
      </c>
      <c r="V59" s="190">
        <f>IF(U59&lt;1,1,Koeien!$E52)</f>
        <v>0</v>
      </c>
      <c r="W59" s="191"/>
      <c r="X59" s="190">
        <f>Koeien!$B102</f>
        <v>0</v>
      </c>
      <c r="Y59" s="190">
        <f>IF(X59&lt;1,1,Koeien!$E102)</f>
        <v>1</v>
      </c>
      <c r="Z59" s="191"/>
      <c r="AA59" s="190">
        <f>Koeien!$B152</f>
        <v>0</v>
      </c>
      <c r="AB59" s="190">
        <f>IF(AA59&lt;1,1,Koeien!$E152)</f>
        <v>1</v>
      </c>
      <c r="AC59" s="191"/>
      <c r="AD59" s="190">
        <f>Koeien!$B202</f>
        <v>0</v>
      </c>
      <c r="AE59" s="190">
        <f>IF(AD59&lt;1,1,Koeien!$E202)</f>
        <v>1</v>
      </c>
      <c r="AF59" s="191"/>
      <c r="AG59" s="190">
        <f>Koeien!$B252</f>
        <v>0</v>
      </c>
      <c r="AH59" s="190">
        <f>IF(AG59&lt;1,1,Koeien!$E252)</f>
        <v>1</v>
      </c>
      <c r="AI59" s="191"/>
      <c r="AJ59" s="190">
        <f>Koeien!$B302</f>
        <v>0</v>
      </c>
      <c r="AK59" s="190">
        <f>IF(AJ59&lt;1,1,Koeien!$E302)</f>
        <v>1</v>
      </c>
    </row>
    <row r="60" spans="1:38" ht="12" customHeight="1">
      <c r="A60" s="190"/>
      <c r="B60" s="190"/>
      <c r="C60" s="190"/>
      <c r="D60" s="191"/>
      <c r="E60" s="190"/>
      <c r="F60" s="190"/>
      <c r="G60" s="190"/>
      <c r="H60" s="191"/>
      <c r="I60" s="191"/>
      <c r="J60" s="191"/>
    </row>
    <row r="61" spans="1:38" s="192" customFormat="1" ht="12.75">
      <c r="A61" s="419" t="s">
        <v>0</v>
      </c>
      <c r="B61" s="419"/>
      <c r="C61" s="419"/>
      <c r="D61" s="419"/>
      <c r="E61" s="419"/>
      <c r="F61" s="419"/>
      <c r="G61" s="419"/>
      <c r="H61" s="419"/>
      <c r="I61" s="419"/>
      <c r="J61" s="419"/>
      <c r="K61" s="419"/>
      <c r="L61" s="419"/>
      <c r="M61" s="419"/>
      <c r="N61" s="419"/>
      <c r="O61" s="419"/>
      <c r="P61" s="419"/>
      <c r="Q61" s="419"/>
      <c r="R61" s="419"/>
      <c r="AL61" s="384"/>
    </row>
  </sheetData>
  <sheetProtection password="EBE4" sheet="1" objects="1" scenarios="1" selectLockedCells="1" selectUnlockedCells="1"/>
  <mergeCells count="7">
    <mergeCell ref="H5:K5"/>
    <mergeCell ref="H4:K4"/>
    <mergeCell ref="A1:R1"/>
    <mergeCell ref="A7:R7"/>
    <mergeCell ref="A61:R61"/>
    <mergeCell ref="N4:P4"/>
    <mergeCell ref="N5:P5"/>
  </mergeCells>
  <conditionalFormatting sqref="A10:A59">
    <cfRule type="expression" dxfId="24" priority="26">
      <formula>V10&lt;&gt;1</formula>
    </cfRule>
  </conditionalFormatting>
  <conditionalFormatting sqref="D10:D59">
    <cfRule type="expression" dxfId="23" priority="23">
      <formula>Y10&lt;&gt;1</formula>
    </cfRule>
  </conditionalFormatting>
  <conditionalFormatting sqref="G10:G59">
    <cfRule type="expression" dxfId="22" priority="22">
      <formula>AB10&lt;&gt;1</formula>
    </cfRule>
  </conditionalFormatting>
  <conditionalFormatting sqref="J10:J59">
    <cfRule type="expression" dxfId="21" priority="21">
      <formula>AE10&lt;&gt;1</formula>
    </cfRule>
  </conditionalFormatting>
  <conditionalFormatting sqref="M10:M59">
    <cfRule type="expression" dxfId="20" priority="20">
      <formula>AH10&lt;&gt;1</formula>
    </cfRule>
  </conditionalFormatting>
  <conditionalFormatting sqref="P10:P59">
    <cfRule type="expression" dxfId="19" priority="19">
      <formula>AK10&lt;&gt;1</formula>
    </cfRule>
  </conditionalFormatting>
  <printOptions horizontalCentered="1" verticalCentered="1"/>
  <pageMargins left="0.23622047244094491" right="0" top="0.35433070866141736" bottom="0.35433070866141736" header="0.31496062992125984" footer="0.31496062992125984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>
    <tabColor rgb="FF008000"/>
  </sheetPr>
  <dimension ref="A1:P613"/>
  <sheetViews>
    <sheetView zoomScale="123" zoomScaleNormal="100" workbookViewId="0">
      <selection sqref="A1:P1"/>
    </sheetView>
  </sheetViews>
  <sheetFormatPr defaultRowHeight="15.75"/>
  <cols>
    <col min="1" max="1" width="3.28515625" style="177" customWidth="1"/>
    <col min="2" max="2" width="11.28515625" style="205" customWidth="1"/>
    <col min="3" max="3" width="8.7109375" style="177" customWidth="1"/>
    <col min="4" max="4" width="2.7109375" style="177" customWidth="1"/>
    <col min="5" max="5" width="5.7109375" style="177" customWidth="1"/>
    <col min="6" max="6" width="22.7109375" style="207" customWidth="1"/>
    <col min="7" max="7" width="4.7109375" style="210" customWidth="1"/>
    <col min="8" max="8" width="2.7109375" style="177" customWidth="1"/>
    <col min="9" max="9" width="5.7109375" style="177" customWidth="1"/>
    <col min="10" max="10" width="22.7109375" style="207" customWidth="1"/>
    <col min="11" max="11" width="4.7109375" style="210" customWidth="1"/>
    <col min="12" max="12" width="2.7109375" style="177" customWidth="1"/>
    <col min="13" max="13" width="5.7109375" style="177" customWidth="1"/>
    <col min="14" max="14" width="22.7109375" style="207" customWidth="1"/>
    <col min="15" max="15" width="4.7109375" style="210" customWidth="1"/>
    <col min="16" max="16" width="1.7109375" style="177" customWidth="1"/>
    <col min="17" max="16384" width="9.140625" style="177"/>
  </cols>
  <sheetData>
    <row r="1" spans="1:16" s="199" customFormat="1">
      <c r="A1" s="422" t="s">
        <v>31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</row>
    <row r="2" spans="1:16" ht="24.95" customHeight="1"/>
    <row r="3" spans="1:16" ht="26.25">
      <c r="G3" s="211" t="str">
        <f>Bedrijf!B1</f>
        <v> V.O.F. De Pater</v>
      </c>
      <c r="H3" s="178"/>
      <c r="I3" s="178"/>
    </row>
    <row r="4" spans="1:16">
      <c r="G4" s="413">
        <f>Bedrijf!B13</f>
        <v>44371</v>
      </c>
      <c r="H4" s="413"/>
      <c r="I4" s="413"/>
      <c r="J4" s="413"/>
      <c r="K4" s="423" t="s">
        <v>60</v>
      </c>
      <c r="L4" s="423"/>
      <c r="M4" s="423"/>
      <c r="N4" s="423"/>
      <c r="O4" s="421">
        <f>'Panorama stieren'!J5</f>
        <v>66</v>
      </c>
      <c r="P4" s="421"/>
    </row>
    <row r="5" spans="1:16" ht="18.95" customHeight="1">
      <c r="B5" s="206"/>
      <c r="C5" s="186"/>
      <c r="D5" s="185"/>
      <c r="E5" s="185"/>
      <c r="F5" s="208"/>
      <c r="G5" s="212"/>
      <c r="H5" s="185"/>
      <c r="I5" s="185"/>
      <c r="J5" s="208"/>
      <c r="K5" s="212"/>
      <c r="L5" s="185"/>
      <c r="M5" s="185"/>
      <c r="N5" s="209"/>
    </row>
    <row r="6" spans="1:16" s="203" customFormat="1" ht="18.95" hidden="1" customHeight="1" thickBot="1">
      <c r="A6" s="200" t="s">
        <v>47</v>
      </c>
      <c r="B6" s="201" t="s">
        <v>48</v>
      </c>
      <c r="C6" s="201" t="s">
        <v>49</v>
      </c>
      <c r="D6" s="201" t="s">
        <v>50</v>
      </c>
      <c r="E6" s="201" t="s">
        <v>63</v>
      </c>
      <c r="F6" s="202" t="s">
        <v>51</v>
      </c>
      <c r="G6" s="213" t="s">
        <v>52</v>
      </c>
      <c r="H6" s="201" t="s">
        <v>53</v>
      </c>
      <c r="I6" s="201" t="s">
        <v>64</v>
      </c>
      <c r="J6" s="202" t="s">
        <v>54</v>
      </c>
      <c r="K6" s="213" t="s">
        <v>55</v>
      </c>
      <c r="L6" s="201" t="s">
        <v>56</v>
      </c>
      <c r="M6" s="201" t="s">
        <v>65</v>
      </c>
      <c r="N6" s="202" t="s">
        <v>57</v>
      </c>
      <c r="O6" s="213" t="s">
        <v>58</v>
      </c>
      <c r="P6" s="200" t="s">
        <v>59</v>
      </c>
    </row>
    <row r="7" spans="1:16" ht="18.95" customHeight="1" thickBot="1">
      <c r="A7" s="343"/>
      <c r="B7" s="344" t="s">
        <v>27</v>
      </c>
      <c r="C7" s="344" t="s">
        <v>17</v>
      </c>
      <c r="D7" s="344"/>
      <c r="E7" s="344">
        <f>IF(C7&lt;1,0,'paring-base'!AD1)</f>
        <v>0</v>
      </c>
      <c r="F7" s="345" t="s">
        <v>43</v>
      </c>
      <c r="G7" s="346" t="s">
        <v>14</v>
      </c>
      <c r="H7" s="344"/>
      <c r="I7" s="344">
        <f>IF(C7&lt;1,0,'paring-base'!AG1)</f>
        <v>0</v>
      </c>
      <c r="J7" s="345" t="s">
        <v>44</v>
      </c>
      <c r="K7" s="346" t="s">
        <v>14</v>
      </c>
      <c r="L7" s="344"/>
      <c r="M7" s="344">
        <f>IF(C7&lt;1,0,'paring-base'!AJ1)</f>
        <v>0</v>
      </c>
      <c r="N7" s="345" t="s">
        <v>45</v>
      </c>
      <c r="O7" s="346" t="s">
        <v>14</v>
      </c>
      <c r="P7" s="343"/>
    </row>
    <row r="8" spans="1:16" ht="18.95" customHeight="1">
      <c r="A8" s="204">
        <v>1</v>
      </c>
      <c r="B8" s="215">
        <f>'paring-base'!AA2</f>
        <v>1</v>
      </c>
      <c r="C8" s="216">
        <f>'paring-base'!AB2</f>
        <v>615</v>
      </c>
      <c r="D8" s="191"/>
      <c r="E8" s="214">
        <f>IF(C8&lt;1,0,'paring-base'!AD2)</f>
        <v>651</v>
      </c>
      <c r="F8" s="217" t="str">
        <f>IF(C8&lt;1,0,'paring-base'!AE2)</f>
        <v>GOSPEL</v>
      </c>
      <c r="G8" s="218">
        <f>IF(C8=0,0,'paring-base'!AF2)</f>
        <v>95</v>
      </c>
      <c r="H8" s="191"/>
      <c r="I8" s="214" t="str">
        <f>IF(C8&lt;1,0,'paring-base'!AG2)</f>
        <v/>
      </c>
      <c r="J8" s="217" t="str">
        <f>IF(C8=0,0,'paring-base'!AH2)</f>
        <v/>
      </c>
      <c r="K8" s="218" t="str">
        <f>IF(C8=0,0,'paring-base'!AI2)</f>
        <v/>
      </c>
      <c r="L8" s="191"/>
      <c r="M8" s="214" t="str">
        <f>IF(C8&lt;1,0,'paring-base'!AJ2)</f>
        <v/>
      </c>
      <c r="N8" s="217" t="str">
        <f>IF(C8=0,0,'paring-base'!AK2)</f>
        <v/>
      </c>
      <c r="O8" s="218" t="str">
        <f>IF(C8=0,0,'paring-base'!AL2)</f>
        <v/>
      </c>
      <c r="P8" s="219"/>
    </row>
    <row r="9" spans="1:16" ht="18.95" customHeight="1">
      <c r="A9" s="204">
        <v>2</v>
      </c>
      <c r="B9" s="215">
        <f>'paring-base'!AA3</f>
        <v>2</v>
      </c>
      <c r="C9" s="216">
        <f>'paring-base'!AB3</f>
        <v>651</v>
      </c>
      <c r="D9" s="191"/>
      <c r="E9" s="214">
        <f>IF(C9&lt;1,0,'paring-base'!AD3)</f>
        <v>651</v>
      </c>
      <c r="F9" s="217" t="str">
        <f>IF(C9&lt;1,0,'paring-base'!AE3)</f>
        <v>GOSPEL</v>
      </c>
      <c r="G9" s="218">
        <f>IF(C9=0,0,'paring-base'!AF3)</f>
        <v>100</v>
      </c>
      <c r="H9" s="191"/>
      <c r="I9" s="214" t="str">
        <f>IF(C9&lt;1,0,'paring-base'!AG3)</f>
        <v/>
      </c>
      <c r="J9" s="217" t="str">
        <f>IF(C9=0,0,'paring-base'!AH3)</f>
        <v/>
      </c>
      <c r="K9" s="218" t="str">
        <f>IF(C9=0,0,'paring-base'!AI3)</f>
        <v/>
      </c>
      <c r="L9" s="191"/>
      <c r="M9" s="214" t="str">
        <f>IF(C9&lt;1,0,'paring-base'!AJ3)</f>
        <v/>
      </c>
      <c r="N9" s="217" t="str">
        <f>IF(C9=0,0,'paring-base'!AK3)</f>
        <v/>
      </c>
      <c r="O9" s="218" t="str">
        <f>IF(C9=0,0,'paring-base'!AL3)</f>
        <v/>
      </c>
      <c r="P9" s="219"/>
    </row>
    <row r="10" spans="1:16" ht="18.95" customHeight="1">
      <c r="A10" s="204">
        <v>3</v>
      </c>
      <c r="B10" s="215">
        <f>'paring-base'!AA4</f>
        <v>4</v>
      </c>
      <c r="C10" s="216">
        <f>'paring-base'!AB4</f>
        <v>156</v>
      </c>
      <c r="D10" s="191"/>
      <c r="E10" s="214">
        <f>IF(C10&lt;1,0,'paring-base'!AD4)</f>
        <v>513</v>
      </c>
      <c r="F10" s="217" t="str">
        <f>IF(C10&lt;1,0,'paring-base'!AE4)</f>
        <v>Shakespear</v>
      </c>
      <c r="G10" s="218">
        <f>IF(C10=0,0,'paring-base'!AF4)</f>
        <v>79</v>
      </c>
      <c r="H10" s="191"/>
      <c r="I10" s="214">
        <f>IF(C10&lt;1,0,'paring-base'!AG4)</f>
        <v>651</v>
      </c>
      <c r="J10" s="217" t="str">
        <f>IF(C10=0,0,'paring-base'!AH4)</f>
        <v>GOSPEL</v>
      </c>
      <c r="K10" s="218">
        <f>IF(C10=0,0,'paring-base'!AI4)</f>
        <v>74</v>
      </c>
      <c r="L10" s="191"/>
      <c r="M10" s="214" t="str">
        <f>IF(C10&lt;1,0,'paring-base'!AJ4)</f>
        <v/>
      </c>
      <c r="N10" s="217" t="str">
        <f>IF(C10=0,0,'paring-base'!AK4)</f>
        <v/>
      </c>
      <c r="O10" s="218" t="str">
        <f>IF(C10=0,0,'paring-base'!AL4)</f>
        <v/>
      </c>
      <c r="P10" s="219"/>
    </row>
    <row r="11" spans="1:16" ht="18.95" customHeight="1">
      <c r="A11" s="204">
        <v>4</v>
      </c>
      <c r="B11" s="215">
        <f>'paring-base'!AA5</f>
        <v>5</v>
      </c>
      <c r="C11" s="216">
        <f>'paring-base'!AB5</f>
        <v>516</v>
      </c>
      <c r="D11" s="191"/>
      <c r="E11" s="214">
        <f>IF(C11&lt;1,0,'paring-base'!AD5)</f>
        <v>513</v>
      </c>
      <c r="F11" s="217" t="str">
        <f>IF(C11&lt;1,0,'paring-base'!AE5)</f>
        <v>Shakespear</v>
      </c>
      <c r="G11" s="218">
        <f>IF(C11=0,0,'paring-base'!AF5)</f>
        <v>87</v>
      </c>
      <c r="H11" s="191"/>
      <c r="I11" s="214">
        <f>IF(C11&lt;1,0,'paring-base'!AG5)</f>
        <v>651</v>
      </c>
      <c r="J11" s="217" t="str">
        <f>IF(C11=0,0,'paring-base'!AH5)</f>
        <v>GOSPEL</v>
      </c>
      <c r="K11" s="218">
        <f>IF(C11=0,0,'paring-base'!AI5)</f>
        <v>78</v>
      </c>
      <c r="L11" s="191"/>
      <c r="M11" s="214" t="str">
        <f>IF(C11&lt;1,0,'paring-base'!AJ5)</f>
        <v/>
      </c>
      <c r="N11" s="217" t="str">
        <f>IF(C11=0,0,'paring-base'!AK5)</f>
        <v/>
      </c>
      <c r="O11" s="218" t="str">
        <f>IF(C11=0,0,'paring-base'!AL5)</f>
        <v/>
      </c>
      <c r="P11" s="219"/>
    </row>
    <row r="12" spans="1:16" ht="18.95" customHeight="1">
      <c r="A12" s="204">
        <v>5</v>
      </c>
      <c r="B12" s="215">
        <f>'paring-base'!AA6</f>
        <v>6</v>
      </c>
      <c r="C12" s="216">
        <f>'paring-base'!AB6</f>
        <v>465</v>
      </c>
      <c r="D12" s="191"/>
      <c r="E12" s="214" t="b">
        <f>IF(C12&lt;1,0,'paring-base'!AD6)</f>
        <v>0</v>
      </c>
      <c r="F12" s="217" t="str">
        <f>IF(C12&lt;1,0,'paring-base'!AE6)</f>
        <v>zoek stier</v>
      </c>
      <c r="G12" s="218" t="str">
        <f>IF(C12=0,0,'paring-base'!AF6)</f>
        <v>!!!</v>
      </c>
      <c r="H12" s="191"/>
      <c r="I12" s="214" t="str">
        <f>IF(C12&lt;1,0,'paring-base'!AG6)</f>
        <v/>
      </c>
      <c r="J12" s="217" t="str">
        <f>IF(C12=0,0,'paring-base'!AH6)</f>
        <v/>
      </c>
      <c r="K12" s="218" t="str">
        <f>IF(C12=0,0,'paring-base'!AI6)</f>
        <v/>
      </c>
      <c r="L12" s="191"/>
      <c r="M12" s="214" t="str">
        <f>IF(C12&lt;1,0,'paring-base'!AJ6)</f>
        <v/>
      </c>
      <c r="N12" s="217" t="str">
        <f>IF(C12=0,0,'paring-base'!AK6)</f>
        <v/>
      </c>
      <c r="O12" s="218" t="str">
        <f>IF(C12=0,0,'paring-base'!AL6)</f>
        <v/>
      </c>
      <c r="P12" s="219"/>
    </row>
    <row r="13" spans="1:16" ht="18.95" customHeight="1">
      <c r="A13" s="204">
        <v>6</v>
      </c>
      <c r="B13" s="215">
        <f>'paring-base'!AA7</f>
        <v>12</v>
      </c>
      <c r="C13" s="216">
        <f>'paring-base'!AB7</f>
        <v>243</v>
      </c>
      <c r="D13" s="191"/>
      <c r="E13" s="214">
        <f>IF(C13&lt;1,0,'paring-base'!AD7)</f>
        <v>423</v>
      </c>
      <c r="F13" s="217" t="str">
        <f>IF(C13&lt;1,0,'paring-base'!AE7)</f>
        <v>Ludiek/Motif/Utopia/Bruce(rood)</v>
      </c>
      <c r="G13" s="218">
        <f>IF(C13=0,0,'paring-base'!AF7)</f>
        <v>92</v>
      </c>
      <c r="H13" s="191"/>
      <c r="I13" s="214" t="str">
        <f>IF(C13&lt;1,0,'paring-base'!AG7)</f>
        <v/>
      </c>
      <c r="J13" s="217" t="str">
        <f>IF(C13=0,0,'paring-base'!AH7)</f>
        <v/>
      </c>
      <c r="K13" s="218" t="str">
        <f>IF(C13=0,0,'paring-base'!AI7)</f>
        <v/>
      </c>
      <c r="L13" s="191"/>
      <c r="M13" s="214" t="str">
        <f>IF(C13&lt;1,0,'paring-base'!AJ7)</f>
        <v/>
      </c>
      <c r="N13" s="217" t="str">
        <f>IF(C13=0,0,'paring-base'!AK7)</f>
        <v/>
      </c>
      <c r="O13" s="218" t="str">
        <f>IF(C13=0,0,'paring-base'!AL7)</f>
        <v/>
      </c>
      <c r="P13" s="219"/>
    </row>
    <row r="14" spans="1:16" ht="18.95" customHeight="1">
      <c r="A14" s="204">
        <v>7</v>
      </c>
      <c r="B14" s="215">
        <f>'paring-base'!AA8</f>
        <v>13</v>
      </c>
      <c r="C14" s="216">
        <f>'paring-base'!AB8</f>
        <v>645</v>
      </c>
      <c r="D14" s="191"/>
      <c r="E14" s="214">
        <f>IF(C14&lt;1,0,'paring-base'!AD8)</f>
        <v>651</v>
      </c>
      <c r="F14" s="217" t="str">
        <f>IF(C14&lt;1,0,'paring-base'!AE8)</f>
        <v>GOSPEL</v>
      </c>
      <c r="G14" s="218">
        <f>IF(C14=0,0,'paring-base'!AF8)</f>
        <v>72</v>
      </c>
      <c r="H14" s="191"/>
      <c r="I14" s="214" t="str">
        <f>IF(C14&lt;1,0,'paring-base'!AG8)</f>
        <v/>
      </c>
      <c r="J14" s="217" t="str">
        <f>IF(C14=0,0,'paring-base'!AH8)</f>
        <v/>
      </c>
      <c r="K14" s="218" t="str">
        <f>IF(C14=0,0,'paring-base'!AI8)</f>
        <v/>
      </c>
      <c r="L14" s="191"/>
      <c r="M14" s="214" t="str">
        <f>IF(C14&lt;1,0,'paring-base'!AJ8)</f>
        <v/>
      </c>
      <c r="N14" s="217" t="str">
        <f>IF(C14=0,0,'paring-base'!AK8)</f>
        <v/>
      </c>
      <c r="O14" s="218" t="str">
        <f>IF(C14=0,0,'paring-base'!AL8)</f>
        <v/>
      </c>
      <c r="P14" s="219"/>
    </row>
    <row r="15" spans="1:16" ht="18.95" customHeight="1">
      <c r="A15" s="204">
        <v>8</v>
      </c>
      <c r="B15" s="215">
        <f>'paring-base'!AA9</f>
        <v>14</v>
      </c>
      <c r="C15" s="216">
        <f>'paring-base'!AB9</f>
        <v>246</v>
      </c>
      <c r="D15" s="191"/>
      <c r="E15" s="214">
        <f>IF(C15&lt;1,0,'paring-base'!AD9)</f>
        <v>423</v>
      </c>
      <c r="F15" s="217" t="str">
        <f>IF(C15&lt;1,0,'paring-base'!AE9)</f>
        <v>Ludiek/Motif/Utopia/Bruce(rood)</v>
      </c>
      <c r="G15" s="218">
        <f>IF(C15=0,0,'paring-base'!AF9)</f>
        <v>79</v>
      </c>
      <c r="H15" s="191"/>
      <c r="I15" s="214" t="str">
        <f>IF(C15&lt;1,0,'paring-base'!AG9)</f>
        <v/>
      </c>
      <c r="J15" s="217" t="str">
        <f>IF(C15=0,0,'paring-base'!AH9)</f>
        <v/>
      </c>
      <c r="K15" s="218" t="str">
        <f>IF(C15=0,0,'paring-base'!AI9)</f>
        <v/>
      </c>
      <c r="L15" s="191"/>
      <c r="M15" s="214" t="str">
        <f>IF(C15&lt;1,0,'paring-base'!AJ9)</f>
        <v/>
      </c>
      <c r="N15" s="217" t="str">
        <f>IF(C15=0,0,'paring-base'!AK9)</f>
        <v/>
      </c>
      <c r="O15" s="218" t="str">
        <f>IF(C15=0,0,'paring-base'!AL9)</f>
        <v/>
      </c>
      <c r="P15" s="219"/>
    </row>
    <row r="16" spans="1:16" ht="18.95" customHeight="1">
      <c r="A16" s="204">
        <v>9</v>
      </c>
      <c r="B16" s="215">
        <f>'paring-base'!AA10</f>
        <v>15</v>
      </c>
      <c r="C16" s="216">
        <f>'paring-base'!AB10</f>
        <v>435</v>
      </c>
      <c r="D16" s="191"/>
      <c r="E16" s="214">
        <f>IF(C16&lt;1,0,'paring-base'!AD10)</f>
        <v>423</v>
      </c>
      <c r="F16" s="217" t="str">
        <f>IF(C16&lt;1,0,'paring-base'!AE10)</f>
        <v>Ludiek/Motif/Utopia/Bruce(rood)</v>
      </c>
      <c r="G16" s="218">
        <f>IF(C16=0,0,'paring-base'!AF10)</f>
        <v>76</v>
      </c>
      <c r="H16" s="191"/>
      <c r="I16" s="214" t="str">
        <f>IF(C16&lt;1,0,'paring-base'!AG10)</f>
        <v/>
      </c>
      <c r="J16" s="217" t="str">
        <f>IF(C16=0,0,'paring-base'!AH10)</f>
        <v/>
      </c>
      <c r="K16" s="218" t="str">
        <f>IF(C16=0,0,'paring-base'!AI10)</f>
        <v/>
      </c>
      <c r="L16" s="191"/>
      <c r="M16" s="214" t="str">
        <f>IF(C16&lt;1,0,'paring-base'!AJ10)</f>
        <v/>
      </c>
      <c r="N16" s="217" t="str">
        <f>IF(C16=0,0,'paring-base'!AK10)</f>
        <v/>
      </c>
      <c r="O16" s="218" t="str">
        <f>IF(C16=0,0,'paring-base'!AL10)</f>
        <v/>
      </c>
      <c r="P16" s="219"/>
    </row>
    <row r="17" spans="1:16" ht="18.95" customHeight="1">
      <c r="A17" s="204">
        <v>10</v>
      </c>
      <c r="B17" s="215">
        <f>'paring-base'!AA11</f>
        <v>16</v>
      </c>
      <c r="C17" s="216">
        <f>'paring-base'!AB11</f>
        <v>615</v>
      </c>
      <c r="D17" s="191"/>
      <c r="E17" s="214">
        <f>IF(C17&lt;1,0,'paring-base'!AD11)</f>
        <v>651</v>
      </c>
      <c r="F17" s="217" t="str">
        <f>IF(C17&lt;1,0,'paring-base'!AE11)</f>
        <v>GOSPEL</v>
      </c>
      <c r="G17" s="218">
        <f>IF(C17=0,0,'paring-base'!AF11)</f>
        <v>95</v>
      </c>
      <c r="H17" s="191"/>
      <c r="I17" s="214" t="str">
        <f>IF(C17&lt;1,0,'paring-base'!AG11)</f>
        <v/>
      </c>
      <c r="J17" s="217" t="str">
        <f>IF(C17=0,0,'paring-base'!AH11)</f>
        <v/>
      </c>
      <c r="K17" s="218" t="str">
        <f>IF(C17=0,0,'paring-base'!AI11)</f>
        <v/>
      </c>
      <c r="L17" s="191"/>
      <c r="M17" s="214" t="str">
        <f>IF(C17&lt;1,0,'paring-base'!AJ11)</f>
        <v/>
      </c>
      <c r="N17" s="217" t="str">
        <f>IF(C17=0,0,'paring-base'!AK11)</f>
        <v/>
      </c>
      <c r="O17" s="218" t="str">
        <f>IF(C17=0,0,'paring-base'!AL11)</f>
        <v/>
      </c>
      <c r="P17" s="219"/>
    </row>
    <row r="18" spans="1:16" ht="18.95" customHeight="1">
      <c r="A18" s="204">
        <v>11</v>
      </c>
      <c r="B18" s="215">
        <f>'paring-base'!AA12</f>
        <v>18</v>
      </c>
      <c r="C18" s="216">
        <f>'paring-base'!AB12</f>
        <v>651</v>
      </c>
      <c r="D18" s="191"/>
      <c r="E18" s="214">
        <f>IF(C18&lt;1,0,'paring-base'!AD12)</f>
        <v>651</v>
      </c>
      <c r="F18" s="217" t="str">
        <f>IF(C18&lt;1,0,'paring-base'!AE12)</f>
        <v>GOSPEL</v>
      </c>
      <c r="G18" s="218">
        <f>IF(C18=0,0,'paring-base'!AF12)</f>
        <v>100</v>
      </c>
      <c r="H18" s="191"/>
      <c r="I18" s="214" t="str">
        <f>IF(C18&lt;1,0,'paring-base'!AG12)</f>
        <v/>
      </c>
      <c r="J18" s="217" t="str">
        <f>IF(C18=0,0,'paring-base'!AH12)</f>
        <v/>
      </c>
      <c r="K18" s="218" t="str">
        <f>IF(C18=0,0,'paring-base'!AI12)</f>
        <v/>
      </c>
      <c r="L18" s="191"/>
      <c r="M18" s="214" t="str">
        <f>IF(C18&lt;1,0,'paring-base'!AJ12)</f>
        <v/>
      </c>
      <c r="N18" s="217" t="str">
        <f>IF(C18=0,0,'paring-base'!AK12)</f>
        <v/>
      </c>
      <c r="O18" s="218" t="str">
        <f>IF(C18=0,0,'paring-base'!AL12)</f>
        <v/>
      </c>
      <c r="P18" s="219"/>
    </row>
    <row r="19" spans="1:16" ht="18.95" customHeight="1">
      <c r="A19" s="204">
        <v>12</v>
      </c>
      <c r="B19" s="215">
        <f>'paring-base'!AA13</f>
        <v>19</v>
      </c>
      <c r="C19" s="216">
        <f>'paring-base'!AB13</f>
        <v>165</v>
      </c>
      <c r="D19" s="191"/>
      <c r="E19" s="214">
        <f>IF(C19&lt;1,0,'paring-base'!AD13)</f>
        <v>651</v>
      </c>
      <c r="F19" s="217" t="str">
        <f>IF(C19&lt;1,0,'paring-base'!AE13)</f>
        <v>GOSPEL</v>
      </c>
      <c r="G19" s="218">
        <f>IF(C19=0,0,'paring-base'!AF13)</f>
        <v>82</v>
      </c>
      <c r="H19" s="191"/>
      <c r="I19" s="214" t="str">
        <f>IF(C19&lt;1,0,'paring-base'!AG13)</f>
        <v/>
      </c>
      <c r="J19" s="217" t="str">
        <f>IF(C19=0,0,'paring-base'!AH13)</f>
        <v/>
      </c>
      <c r="K19" s="218" t="str">
        <f>IF(C19=0,0,'paring-base'!AI13)</f>
        <v/>
      </c>
      <c r="L19" s="191"/>
      <c r="M19" s="214" t="str">
        <f>IF(C19&lt;1,0,'paring-base'!AJ13)</f>
        <v/>
      </c>
      <c r="N19" s="217" t="str">
        <f>IF(C19=0,0,'paring-base'!AK13)</f>
        <v/>
      </c>
      <c r="O19" s="218" t="str">
        <f>IF(C19=0,0,'paring-base'!AL13)</f>
        <v/>
      </c>
      <c r="P19" s="219"/>
    </row>
    <row r="20" spans="1:16" ht="18.95" customHeight="1">
      <c r="A20" s="204">
        <v>13</v>
      </c>
      <c r="B20" s="215">
        <f>'paring-base'!AA14</f>
        <v>23</v>
      </c>
      <c r="C20" s="216">
        <f>'paring-base'!AB14</f>
        <v>651</v>
      </c>
      <c r="D20" s="191"/>
      <c r="E20" s="214">
        <f>IF(C20&lt;1,0,'paring-base'!AD14)</f>
        <v>651</v>
      </c>
      <c r="F20" s="217" t="str">
        <f>IF(C20&lt;1,0,'paring-base'!AE14)</f>
        <v>GOSPEL</v>
      </c>
      <c r="G20" s="218">
        <f>IF(C20=0,0,'paring-base'!AF14)</f>
        <v>100</v>
      </c>
      <c r="H20" s="191"/>
      <c r="I20" s="214" t="str">
        <f>IF(C20&lt;1,0,'paring-base'!AG14)</f>
        <v/>
      </c>
      <c r="J20" s="217" t="str">
        <f>IF(C20=0,0,'paring-base'!AH14)</f>
        <v/>
      </c>
      <c r="K20" s="218" t="str">
        <f>IF(C20=0,0,'paring-base'!AI14)</f>
        <v/>
      </c>
      <c r="L20" s="191"/>
      <c r="M20" s="214" t="str">
        <f>IF(C20&lt;1,0,'paring-base'!AJ14)</f>
        <v/>
      </c>
      <c r="N20" s="217" t="str">
        <f>IF(C20=0,0,'paring-base'!AK14)</f>
        <v/>
      </c>
      <c r="O20" s="218" t="str">
        <f>IF(C20=0,0,'paring-base'!AL14)</f>
        <v/>
      </c>
      <c r="P20" s="219"/>
    </row>
    <row r="21" spans="1:16" ht="18.95" customHeight="1">
      <c r="A21" s="204">
        <v>14</v>
      </c>
      <c r="B21" s="215">
        <f>'paring-base'!AA15</f>
        <v>25</v>
      </c>
      <c r="C21" s="216">
        <f>'paring-base'!AB15</f>
        <v>243</v>
      </c>
      <c r="D21" s="191"/>
      <c r="E21" s="214">
        <f>IF(C21&lt;1,0,'paring-base'!AD15)</f>
        <v>423</v>
      </c>
      <c r="F21" s="217" t="str">
        <f>IF(C21&lt;1,0,'paring-base'!AE15)</f>
        <v>Ludiek/Motif/Utopia/Bruce(rood)</v>
      </c>
      <c r="G21" s="218">
        <f>IF(C21=0,0,'paring-base'!AF15)</f>
        <v>92</v>
      </c>
      <c r="H21" s="191"/>
      <c r="I21" s="214" t="str">
        <f>IF(C21&lt;1,0,'paring-base'!AG15)</f>
        <v/>
      </c>
      <c r="J21" s="217" t="str">
        <f>IF(C21=0,0,'paring-base'!AH15)</f>
        <v/>
      </c>
      <c r="K21" s="218" t="str">
        <f>IF(C21=0,0,'paring-base'!AI15)</f>
        <v/>
      </c>
      <c r="L21" s="191"/>
      <c r="M21" s="214" t="str">
        <f>IF(C21&lt;1,0,'paring-base'!AJ15)</f>
        <v/>
      </c>
      <c r="N21" s="217" t="str">
        <f>IF(C21=0,0,'paring-base'!AK15)</f>
        <v/>
      </c>
      <c r="O21" s="218" t="str">
        <f>IF(C21=0,0,'paring-base'!AL15)</f>
        <v/>
      </c>
      <c r="P21" s="219"/>
    </row>
    <row r="22" spans="1:16" ht="18.95" customHeight="1">
      <c r="A22" s="204">
        <v>15</v>
      </c>
      <c r="B22" s="215">
        <f>'paring-base'!AA16</f>
        <v>27</v>
      </c>
      <c r="C22" s="216">
        <f>'paring-base'!AB16</f>
        <v>561</v>
      </c>
      <c r="D22" s="191"/>
      <c r="E22" s="214">
        <f>IF(C22&lt;1,0,'paring-base'!AD16)</f>
        <v>651</v>
      </c>
      <c r="F22" s="217" t="str">
        <f>IF(C22&lt;1,0,'paring-base'!AE16)</f>
        <v>GOSPEL</v>
      </c>
      <c r="G22" s="218">
        <f>IF(C22=0,0,'paring-base'!AF16)</f>
        <v>92</v>
      </c>
      <c r="H22" s="191"/>
      <c r="I22" s="214">
        <f>IF(C22&lt;1,0,'paring-base'!AG16)</f>
        <v>513</v>
      </c>
      <c r="J22" s="217" t="str">
        <f>IF(C22=0,0,'paring-base'!AH16)</f>
        <v>Shakespear</v>
      </c>
      <c r="K22" s="218">
        <f>IF(C22=0,0,'paring-base'!AI16)</f>
        <v>72</v>
      </c>
      <c r="L22" s="191"/>
      <c r="M22" s="214" t="str">
        <f>IF(C22&lt;1,0,'paring-base'!AJ16)</f>
        <v/>
      </c>
      <c r="N22" s="217" t="str">
        <f>IF(C22=0,0,'paring-base'!AK16)</f>
        <v/>
      </c>
      <c r="O22" s="218" t="str">
        <f>IF(C22=0,0,'paring-base'!AL16)</f>
        <v/>
      </c>
      <c r="P22" s="219"/>
    </row>
    <row r="23" spans="1:16" ht="18.95" customHeight="1">
      <c r="A23" s="204">
        <v>16</v>
      </c>
      <c r="B23" s="215">
        <f>'paring-base'!AA17</f>
        <v>28</v>
      </c>
      <c r="C23" s="216">
        <f>'paring-base'!AB17</f>
        <v>615</v>
      </c>
      <c r="D23" s="191"/>
      <c r="E23" s="214">
        <f>IF(C23&lt;1,0,'paring-base'!AD17)</f>
        <v>651</v>
      </c>
      <c r="F23" s="217" t="str">
        <f>IF(C23&lt;1,0,'paring-base'!AE17)</f>
        <v>GOSPEL</v>
      </c>
      <c r="G23" s="218">
        <f>IF(C23=0,0,'paring-base'!AF17)</f>
        <v>95</v>
      </c>
      <c r="H23" s="191"/>
      <c r="I23" s="214" t="str">
        <f>IF(C23&lt;1,0,'paring-base'!AG17)</f>
        <v/>
      </c>
      <c r="J23" s="217" t="str">
        <f>IF(C23=0,0,'paring-base'!AH17)</f>
        <v/>
      </c>
      <c r="K23" s="218" t="str">
        <f>IF(C23=0,0,'paring-base'!AI17)</f>
        <v/>
      </c>
      <c r="L23" s="191"/>
      <c r="M23" s="214" t="str">
        <f>IF(C23&lt;1,0,'paring-base'!AJ17)</f>
        <v/>
      </c>
      <c r="N23" s="217" t="str">
        <f>IF(C23=0,0,'paring-base'!AK17)</f>
        <v/>
      </c>
      <c r="O23" s="218" t="str">
        <f>IF(C23=0,0,'paring-base'!AL17)</f>
        <v/>
      </c>
      <c r="P23" s="219"/>
    </row>
    <row r="24" spans="1:16" ht="18.95" customHeight="1">
      <c r="A24" s="204">
        <v>17</v>
      </c>
      <c r="B24" s="215">
        <f>'paring-base'!AA18</f>
        <v>32</v>
      </c>
      <c r="C24" s="216">
        <f>'paring-base'!AB18</f>
        <v>645</v>
      </c>
      <c r="D24" s="191"/>
      <c r="E24" s="214">
        <f>IF(C24&lt;1,0,'paring-base'!AD18)</f>
        <v>651</v>
      </c>
      <c r="F24" s="217" t="str">
        <f>IF(C24&lt;1,0,'paring-base'!AE18)</f>
        <v>GOSPEL</v>
      </c>
      <c r="G24" s="218">
        <f>IF(C24=0,0,'paring-base'!AF18)</f>
        <v>72</v>
      </c>
      <c r="H24" s="191"/>
      <c r="I24" s="214" t="str">
        <f>IF(C24&lt;1,0,'paring-base'!AG18)</f>
        <v/>
      </c>
      <c r="J24" s="217" t="str">
        <f>IF(C24=0,0,'paring-base'!AH18)</f>
        <v/>
      </c>
      <c r="K24" s="218" t="str">
        <f>IF(C24=0,0,'paring-base'!AI18)</f>
        <v/>
      </c>
      <c r="L24" s="191"/>
      <c r="M24" s="214" t="str">
        <f>IF(C24&lt;1,0,'paring-base'!AJ18)</f>
        <v/>
      </c>
      <c r="N24" s="217" t="str">
        <f>IF(C24=0,0,'paring-base'!AK18)</f>
        <v/>
      </c>
      <c r="O24" s="218" t="str">
        <f>IF(C24=0,0,'paring-base'!AL18)</f>
        <v/>
      </c>
      <c r="P24" s="219"/>
    </row>
    <row r="25" spans="1:16" ht="18.95" customHeight="1">
      <c r="A25" s="204">
        <v>18</v>
      </c>
      <c r="B25" s="215">
        <f>'paring-base'!AA19</f>
        <v>39</v>
      </c>
      <c r="C25" s="216">
        <f>'paring-base'!AB19</f>
        <v>156</v>
      </c>
      <c r="D25" s="191"/>
      <c r="E25" s="214">
        <f>IF(C25&lt;1,0,'paring-base'!AD19)</f>
        <v>513</v>
      </c>
      <c r="F25" s="217" t="str">
        <f>IF(C25&lt;1,0,'paring-base'!AE19)</f>
        <v>Shakespear</v>
      </c>
      <c r="G25" s="218">
        <f>IF(C25=0,0,'paring-base'!AF19)</f>
        <v>79</v>
      </c>
      <c r="H25" s="191"/>
      <c r="I25" s="214">
        <f>IF(C25&lt;1,0,'paring-base'!AG19)</f>
        <v>651</v>
      </c>
      <c r="J25" s="217" t="str">
        <f>IF(C25=0,0,'paring-base'!AH19)</f>
        <v>GOSPEL</v>
      </c>
      <c r="K25" s="218">
        <f>IF(C25=0,0,'paring-base'!AI19)</f>
        <v>74</v>
      </c>
      <c r="L25" s="191"/>
      <c r="M25" s="214" t="str">
        <f>IF(C25&lt;1,0,'paring-base'!AJ19)</f>
        <v/>
      </c>
      <c r="N25" s="217" t="str">
        <f>IF(C25=0,0,'paring-base'!AK19)</f>
        <v/>
      </c>
      <c r="O25" s="218" t="str">
        <f>IF(C25=0,0,'paring-base'!AL19)</f>
        <v/>
      </c>
      <c r="P25" s="219"/>
    </row>
    <row r="26" spans="1:16" ht="18.95" customHeight="1">
      <c r="A26" s="204">
        <v>19</v>
      </c>
      <c r="B26" s="215">
        <f>'paring-base'!AA20</f>
        <v>40</v>
      </c>
      <c r="C26" s="216">
        <f>'paring-base'!AB20</f>
        <v>435</v>
      </c>
      <c r="D26" s="191"/>
      <c r="E26" s="214">
        <f>IF(C26&lt;1,0,'paring-base'!AD20)</f>
        <v>423</v>
      </c>
      <c r="F26" s="217" t="str">
        <f>IF(C26&lt;1,0,'paring-base'!AE20)</f>
        <v>Ludiek/Motif/Utopia/Bruce(rood)</v>
      </c>
      <c r="G26" s="218">
        <f>IF(C26=0,0,'paring-base'!AF20)</f>
        <v>76</v>
      </c>
      <c r="H26" s="191"/>
      <c r="I26" s="214" t="str">
        <f>IF(C26&lt;1,0,'paring-base'!AG20)</f>
        <v/>
      </c>
      <c r="J26" s="217" t="str">
        <f>IF(C26=0,0,'paring-base'!AH20)</f>
        <v/>
      </c>
      <c r="K26" s="218" t="str">
        <f>IF(C26=0,0,'paring-base'!AI20)</f>
        <v/>
      </c>
      <c r="L26" s="191"/>
      <c r="M26" s="214" t="str">
        <f>IF(C26&lt;1,0,'paring-base'!AJ20)</f>
        <v/>
      </c>
      <c r="N26" s="217" t="str">
        <f>IF(C26=0,0,'paring-base'!AK20)</f>
        <v/>
      </c>
      <c r="O26" s="218" t="str">
        <f>IF(C26=0,0,'paring-base'!AL20)</f>
        <v/>
      </c>
      <c r="P26" s="219"/>
    </row>
    <row r="27" spans="1:16" ht="18.95" customHeight="1">
      <c r="A27" s="204">
        <v>20</v>
      </c>
      <c r="B27" s="215">
        <f>'paring-base'!AA21</f>
        <v>41</v>
      </c>
      <c r="C27" s="216">
        <f>'paring-base'!AB21</f>
        <v>432</v>
      </c>
      <c r="D27" s="191"/>
      <c r="E27" s="214">
        <f>IF(C27&lt;1,0,'paring-base'!AD21)</f>
        <v>423</v>
      </c>
      <c r="F27" s="217" t="str">
        <f>IF(C27&lt;1,0,'paring-base'!AE21)</f>
        <v>Ludiek/Motif/Utopia/Bruce(rood)</v>
      </c>
      <c r="G27" s="218">
        <f>IF(C27=0,0,'paring-base'!AF21)</f>
        <v>95</v>
      </c>
      <c r="H27" s="191"/>
      <c r="I27" s="214" t="str">
        <f>IF(C27&lt;1,0,'paring-base'!AG21)</f>
        <v/>
      </c>
      <c r="J27" s="217" t="str">
        <f>IF(C27=0,0,'paring-base'!AH21)</f>
        <v/>
      </c>
      <c r="K27" s="218" t="str">
        <f>IF(C27=0,0,'paring-base'!AI21)</f>
        <v/>
      </c>
      <c r="L27" s="191"/>
      <c r="M27" s="214" t="str">
        <f>IF(C27&lt;1,0,'paring-base'!AJ21)</f>
        <v/>
      </c>
      <c r="N27" s="217" t="str">
        <f>IF(C27=0,0,'paring-base'!AK21)</f>
        <v/>
      </c>
      <c r="O27" s="218" t="str">
        <f>IF(C27=0,0,'paring-base'!AL21)</f>
        <v/>
      </c>
      <c r="P27" s="219"/>
    </row>
    <row r="28" spans="1:16" ht="18.95" customHeight="1">
      <c r="A28" s="204">
        <v>21</v>
      </c>
      <c r="B28" s="215">
        <f>'paring-base'!AA22</f>
        <v>42</v>
      </c>
      <c r="C28" s="216">
        <f>'paring-base'!AB22</f>
        <v>342</v>
      </c>
      <c r="D28" s="191"/>
      <c r="E28" s="214">
        <f>IF(C28&lt;1,0,'paring-base'!AD22)</f>
        <v>423</v>
      </c>
      <c r="F28" s="217" t="str">
        <f>IF(C28&lt;1,0,'paring-base'!AE22)</f>
        <v>Ludiek/Motif/Utopia/Bruce(rood)</v>
      </c>
      <c r="G28" s="218">
        <f>IF(C28=0,0,'paring-base'!AF22)</f>
        <v>82</v>
      </c>
      <c r="H28" s="191"/>
      <c r="I28" s="214" t="str">
        <f>IF(C28&lt;1,0,'paring-base'!AG22)</f>
        <v/>
      </c>
      <c r="J28" s="217" t="str">
        <f>IF(C28=0,0,'paring-base'!AH22)</f>
        <v/>
      </c>
      <c r="K28" s="218" t="str">
        <f>IF(C28=0,0,'paring-base'!AI22)</f>
        <v/>
      </c>
      <c r="L28" s="191"/>
      <c r="M28" s="214" t="str">
        <f>IF(C28&lt;1,0,'paring-base'!AJ22)</f>
        <v/>
      </c>
      <c r="N28" s="217" t="str">
        <f>IF(C28=0,0,'paring-base'!AK22)</f>
        <v/>
      </c>
      <c r="O28" s="218" t="str">
        <f>IF(C28=0,0,'paring-base'!AL22)</f>
        <v/>
      </c>
      <c r="P28" s="219"/>
    </row>
    <row r="29" spans="1:16" ht="18.95" customHeight="1">
      <c r="A29" s="204">
        <v>22</v>
      </c>
      <c r="B29" s="215">
        <f>'paring-base'!AA23</f>
        <v>43</v>
      </c>
      <c r="C29" s="216">
        <f>'paring-base'!AB23</f>
        <v>561</v>
      </c>
      <c r="D29" s="191"/>
      <c r="E29" s="214">
        <f>IF(C29&lt;1,0,'paring-base'!AD23)</f>
        <v>651</v>
      </c>
      <c r="F29" s="217" t="str">
        <f>IF(C29&lt;1,0,'paring-base'!AE23)</f>
        <v>GOSPEL</v>
      </c>
      <c r="G29" s="218">
        <f>IF(C29=0,0,'paring-base'!AF23)</f>
        <v>92</v>
      </c>
      <c r="H29" s="191"/>
      <c r="I29" s="214">
        <f>IF(C29&lt;1,0,'paring-base'!AG23)</f>
        <v>513</v>
      </c>
      <c r="J29" s="217" t="str">
        <f>IF(C29=0,0,'paring-base'!AH23)</f>
        <v>Shakespear</v>
      </c>
      <c r="K29" s="218">
        <f>IF(C29=0,0,'paring-base'!AI23)</f>
        <v>72</v>
      </c>
      <c r="L29" s="191"/>
      <c r="M29" s="214" t="str">
        <f>IF(C29&lt;1,0,'paring-base'!AJ23)</f>
        <v/>
      </c>
      <c r="N29" s="217" t="str">
        <f>IF(C29=0,0,'paring-base'!AK23)</f>
        <v/>
      </c>
      <c r="O29" s="218" t="str">
        <f>IF(C29=0,0,'paring-base'!AL23)</f>
        <v/>
      </c>
      <c r="P29" s="219"/>
    </row>
    <row r="30" spans="1:16" ht="18.95" customHeight="1">
      <c r="A30" s="204">
        <v>23</v>
      </c>
      <c r="B30" s="215">
        <f>'paring-base'!AA24</f>
        <v>44</v>
      </c>
      <c r="C30" s="216">
        <f>'paring-base'!AB24</f>
        <v>465</v>
      </c>
      <c r="D30" s="191"/>
      <c r="E30" s="214" t="b">
        <f>IF(C30&lt;1,0,'paring-base'!AD24)</f>
        <v>0</v>
      </c>
      <c r="F30" s="217" t="str">
        <f>IF(C30&lt;1,0,'paring-base'!AE24)</f>
        <v>zoek stier</v>
      </c>
      <c r="G30" s="218" t="str">
        <f>IF(C30=0,0,'paring-base'!AF24)</f>
        <v>!!!</v>
      </c>
      <c r="H30" s="191"/>
      <c r="I30" s="214" t="str">
        <f>IF(C30&lt;1,0,'paring-base'!AG24)</f>
        <v/>
      </c>
      <c r="J30" s="217" t="str">
        <f>IF(C30=0,0,'paring-base'!AH24)</f>
        <v/>
      </c>
      <c r="K30" s="218" t="str">
        <f>IF(C30=0,0,'paring-base'!AI24)</f>
        <v/>
      </c>
      <c r="L30" s="191"/>
      <c r="M30" s="214" t="str">
        <f>IF(C30&lt;1,0,'paring-base'!AJ24)</f>
        <v/>
      </c>
      <c r="N30" s="217" t="str">
        <f>IF(C30=0,0,'paring-base'!AK24)</f>
        <v/>
      </c>
      <c r="O30" s="218" t="str">
        <f>IF(C30=0,0,'paring-base'!AL24)</f>
        <v/>
      </c>
      <c r="P30" s="219"/>
    </row>
    <row r="31" spans="1:16" ht="18.95" customHeight="1">
      <c r="A31" s="204">
        <v>24</v>
      </c>
      <c r="B31" s="215">
        <f>'paring-base'!AA25</f>
        <v>46</v>
      </c>
      <c r="C31" s="216">
        <f>'paring-base'!AB25</f>
        <v>561</v>
      </c>
      <c r="D31" s="191"/>
      <c r="E31" s="214">
        <f>IF(C31&lt;1,0,'paring-base'!AD25)</f>
        <v>651</v>
      </c>
      <c r="F31" s="217" t="str">
        <f>IF(C31&lt;1,0,'paring-base'!AE25)</f>
        <v>GOSPEL</v>
      </c>
      <c r="G31" s="218">
        <f>IF(C31=0,0,'paring-base'!AF25)</f>
        <v>92</v>
      </c>
      <c r="H31" s="191"/>
      <c r="I31" s="214">
        <f>IF(C31&lt;1,0,'paring-base'!AG25)</f>
        <v>513</v>
      </c>
      <c r="J31" s="217" t="str">
        <f>IF(C31=0,0,'paring-base'!AH25)</f>
        <v>Shakespear</v>
      </c>
      <c r="K31" s="218">
        <f>IF(C31=0,0,'paring-base'!AI25)</f>
        <v>72</v>
      </c>
      <c r="L31" s="191"/>
      <c r="M31" s="214" t="str">
        <f>IF(C31&lt;1,0,'paring-base'!AJ25)</f>
        <v/>
      </c>
      <c r="N31" s="217" t="str">
        <f>IF(C31=0,0,'paring-base'!AK25)</f>
        <v/>
      </c>
      <c r="O31" s="218" t="str">
        <f>IF(C31=0,0,'paring-base'!AL25)</f>
        <v/>
      </c>
      <c r="P31" s="219"/>
    </row>
    <row r="32" spans="1:16" ht="18.95" customHeight="1">
      <c r="A32" s="204">
        <v>25</v>
      </c>
      <c r="B32" s="215">
        <f>'paring-base'!AA26</f>
        <v>47</v>
      </c>
      <c r="C32" s="216">
        <f>'paring-base'!AB26</f>
        <v>345</v>
      </c>
      <c r="D32" s="191"/>
      <c r="E32" s="214">
        <f>IF(C32&lt;1,0,'paring-base'!AD26)</f>
        <v>423</v>
      </c>
      <c r="F32" s="217" t="str">
        <f>IF(C32&lt;1,0,'paring-base'!AE26)</f>
        <v>Ludiek/Motif/Utopia/Bruce(rood)</v>
      </c>
      <c r="G32" s="218">
        <f>IF(C32=0,0,'paring-base'!AF26)</f>
        <v>63</v>
      </c>
      <c r="H32" s="191"/>
      <c r="I32" s="214" t="str">
        <f>IF(C32&lt;1,0,'paring-base'!AG26)</f>
        <v/>
      </c>
      <c r="J32" s="217" t="str">
        <f>IF(C32=0,0,'paring-base'!AH26)</f>
        <v/>
      </c>
      <c r="K32" s="218" t="str">
        <f>IF(C32=0,0,'paring-base'!AI26)</f>
        <v/>
      </c>
      <c r="L32" s="191"/>
      <c r="M32" s="214" t="str">
        <f>IF(C32&lt;1,0,'paring-base'!AJ26)</f>
        <v/>
      </c>
      <c r="N32" s="217" t="str">
        <f>IF(C32=0,0,'paring-base'!AK26)</f>
        <v/>
      </c>
      <c r="O32" s="218" t="str">
        <f>IF(C32=0,0,'paring-base'!AL26)</f>
        <v/>
      </c>
      <c r="P32" s="219"/>
    </row>
    <row r="33" spans="1:16" ht="18.95" customHeight="1">
      <c r="A33" s="204">
        <v>26</v>
      </c>
      <c r="B33" s="215">
        <f>'paring-base'!AA27</f>
        <v>49</v>
      </c>
      <c r="C33" s="216">
        <f>'paring-base'!AB27</f>
        <v>561</v>
      </c>
      <c r="D33" s="191"/>
      <c r="E33" s="214">
        <f>IF(C33&lt;1,0,'paring-base'!AD27)</f>
        <v>651</v>
      </c>
      <c r="F33" s="217" t="str">
        <f>IF(C33&lt;1,0,'paring-base'!AE27)</f>
        <v>GOSPEL</v>
      </c>
      <c r="G33" s="218">
        <f>IF(C33=0,0,'paring-base'!AF27)</f>
        <v>92</v>
      </c>
      <c r="H33" s="191"/>
      <c r="I33" s="214">
        <f>IF(C33&lt;1,0,'paring-base'!AG27)</f>
        <v>513</v>
      </c>
      <c r="J33" s="217" t="str">
        <f>IF(C33=0,0,'paring-base'!AH27)</f>
        <v>Shakespear</v>
      </c>
      <c r="K33" s="218">
        <f>IF(C33=0,0,'paring-base'!AI27)</f>
        <v>72</v>
      </c>
      <c r="L33" s="191"/>
      <c r="M33" s="214" t="str">
        <f>IF(C33&lt;1,0,'paring-base'!AJ27)</f>
        <v/>
      </c>
      <c r="N33" s="217" t="str">
        <f>IF(C33=0,0,'paring-base'!AK27)</f>
        <v/>
      </c>
      <c r="O33" s="218" t="str">
        <f>IF(C33=0,0,'paring-base'!AL27)</f>
        <v/>
      </c>
      <c r="P33" s="219"/>
    </row>
    <row r="34" spans="1:16" ht="18.95" customHeight="1">
      <c r="A34" s="204">
        <v>27</v>
      </c>
      <c r="B34" s="215">
        <f>'paring-base'!AA28</f>
        <v>51</v>
      </c>
      <c r="C34" s="216">
        <f>'paring-base'!AB28</f>
        <v>561</v>
      </c>
      <c r="D34" s="191"/>
      <c r="E34" s="214">
        <f>IF(C34&lt;1,0,'paring-base'!AD28)</f>
        <v>651</v>
      </c>
      <c r="F34" s="217" t="str">
        <f>IF(C34&lt;1,0,'paring-base'!AE28)</f>
        <v>GOSPEL</v>
      </c>
      <c r="G34" s="218">
        <f>IF(C34=0,0,'paring-base'!AF28)</f>
        <v>92</v>
      </c>
      <c r="H34" s="191"/>
      <c r="I34" s="214">
        <f>IF(C34&lt;1,0,'paring-base'!AG28)</f>
        <v>513</v>
      </c>
      <c r="J34" s="217" t="str">
        <f>IF(C34=0,0,'paring-base'!AH28)</f>
        <v>Shakespear</v>
      </c>
      <c r="K34" s="218">
        <f>IF(C34=0,0,'paring-base'!AI28)</f>
        <v>72</v>
      </c>
      <c r="L34" s="191"/>
      <c r="M34" s="214" t="str">
        <f>IF(C34&lt;1,0,'paring-base'!AJ28)</f>
        <v/>
      </c>
      <c r="N34" s="217" t="str">
        <f>IF(C34=0,0,'paring-base'!AK28)</f>
        <v/>
      </c>
      <c r="O34" s="218" t="str">
        <f>IF(C34=0,0,'paring-base'!AL28)</f>
        <v/>
      </c>
      <c r="P34" s="219"/>
    </row>
    <row r="35" spans="1:16" ht="18.95" customHeight="1">
      <c r="A35" s="204">
        <v>28</v>
      </c>
      <c r="B35" s="215">
        <f>'paring-base'!AA29</f>
        <v>52</v>
      </c>
      <c r="C35" s="216">
        <f>'paring-base'!AB29</f>
        <v>315</v>
      </c>
      <c r="D35" s="191"/>
      <c r="E35" s="214">
        <f>IF(C35&lt;1,0,'paring-base'!AD29)</f>
        <v>513</v>
      </c>
      <c r="F35" s="217" t="str">
        <f>IF(C35&lt;1,0,'paring-base'!AE29)</f>
        <v>Shakespear</v>
      </c>
      <c r="G35" s="218">
        <f>IF(C35=0,0,'paring-base'!AF29)</f>
        <v>74</v>
      </c>
      <c r="H35" s="191"/>
      <c r="I35" s="214" t="str">
        <f>IF(C35&lt;1,0,'paring-base'!AG29)</f>
        <v/>
      </c>
      <c r="J35" s="217" t="str">
        <f>IF(C35=0,0,'paring-base'!AH29)</f>
        <v/>
      </c>
      <c r="K35" s="218" t="str">
        <f>IF(C35=0,0,'paring-base'!AI29)</f>
        <v/>
      </c>
      <c r="L35" s="191"/>
      <c r="M35" s="214" t="str">
        <f>IF(C35&lt;1,0,'paring-base'!AJ29)</f>
        <v/>
      </c>
      <c r="N35" s="217" t="str">
        <f>IF(C35=0,0,'paring-base'!AK29)</f>
        <v/>
      </c>
      <c r="O35" s="218" t="str">
        <f>IF(C35=0,0,'paring-base'!AL29)</f>
        <v/>
      </c>
      <c r="P35" s="219"/>
    </row>
    <row r="36" spans="1:16" ht="18.95" customHeight="1">
      <c r="A36" s="204">
        <v>29</v>
      </c>
      <c r="B36" s="215">
        <f>'paring-base'!AA30</f>
        <v>53</v>
      </c>
      <c r="C36" s="216">
        <f>'paring-base'!AB30</f>
        <v>165</v>
      </c>
      <c r="D36" s="191"/>
      <c r="E36" s="214">
        <f>IF(C36&lt;1,0,'paring-base'!AD30)</f>
        <v>651</v>
      </c>
      <c r="F36" s="217" t="str">
        <f>IF(C36&lt;1,0,'paring-base'!AE30)</f>
        <v>GOSPEL</v>
      </c>
      <c r="G36" s="218">
        <f>IF(C36=0,0,'paring-base'!AF30)</f>
        <v>82</v>
      </c>
      <c r="H36" s="191"/>
      <c r="I36" s="214" t="str">
        <f>IF(C36&lt;1,0,'paring-base'!AG30)</f>
        <v/>
      </c>
      <c r="J36" s="217" t="str">
        <f>IF(C36=0,0,'paring-base'!AH30)</f>
        <v/>
      </c>
      <c r="K36" s="218" t="str">
        <f>IF(C36=0,0,'paring-base'!AI30)</f>
        <v/>
      </c>
      <c r="L36" s="191"/>
      <c r="M36" s="214" t="str">
        <f>IF(C36&lt;1,0,'paring-base'!AJ30)</f>
        <v/>
      </c>
      <c r="N36" s="217" t="str">
        <f>IF(C36=0,0,'paring-base'!AK30)</f>
        <v/>
      </c>
      <c r="O36" s="218" t="str">
        <f>IF(C36=0,0,'paring-base'!AL30)</f>
        <v/>
      </c>
      <c r="P36" s="219"/>
    </row>
    <row r="37" spans="1:16" ht="18.95" customHeight="1">
      <c r="A37" s="204">
        <v>30</v>
      </c>
      <c r="B37" s="215">
        <f>'paring-base'!AA31</f>
        <v>55</v>
      </c>
      <c r="C37" s="216">
        <f>'paring-base'!AB31</f>
        <v>465</v>
      </c>
      <c r="D37" s="191"/>
      <c r="E37" s="214" t="b">
        <f>IF(C37&lt;1,0,'paring-base'!AD31)</f>
        <v>0</v>
      </c>
      <c r="F37" s="217" t="str">
        <f>IF(C37&lt;1,0,'paring-base'!AE31)</f>
        <v>zoek stier</v>
      </c>
      <c r="G37" s="218" t="str">
        <f>IF(C37=0,0,'paring-base'!AF31)</f>
        <v>!!!</v>
      </c>
      <c r="H37" s="191"/>
      <c r="I37" s="214" t="str">
        <f>IF(C37&lt;1,0,'paring-base'!AG31)</f>
        <v/>
      </c>
      <c r="J37" s="217" t="str">
        <f>IF(C37=0,0,'paring-base'!AH31)</f>
        <v/>
      </c>
      <c r="K37" s="218" t="str">
        <f>IF(C37=0,0,'paring-base'!AI31)</f>
        <v/>
      </c>
      <c r="L37" s="191"/>
      <c r="M37" s="214" t="str">
        <f>IF(C37&lt;1,0,'paring-base'!AJ31)</f>
        <v/>
      </c>
      <c r="N37" s="217" t="str">
        <f>IF(C37=0,0,'paring-base'!AK31)</f>
        <v/>
      </c>
      <c r="O37" s="218" t="str">
        <f>IF(C37=0,0,'paring-base'!AL31)</f>
        <v/>
      </c>
      <c r="P37" s="219"/>
    </row>
    <row r="38" spans="1:16" ht="18.95" customHeight="1">
      <c r="A38" s="204">
        <v>31</v>
      </c>
      <c r="B38" s="215">
        <f>'paring-base'!AA32</f>
        <v>56</v>
      </c>
      <c r="C38" s="216">
        <f>'paring-base'!AB32</f>
        <v>615</v>
      </c>
      <c r="D38" s="191"/>
      <c r="E38" s="214">
        <f>IF(C38&lt;1,0,'paring-base'!AD32)</f>
        <v>651</v>
      </c>
      <c r="F38" s="217" t="str">
        <f>IF(C38&lt;1,0,'paring-base'!AE32)</f>
        <v>GOSPEL</v>
      </c>
      <c r="G38" s="218">
        <f>IF(C38=0,0,'paring-base'!AF32)</f>
        <v>95</v>
      </c>
      <c r="H38" s="191"/>
      <c r="I38" s="214" t="str">
        <f>IF(C38&lt;1,0,'paring-base'!AG32)</f>
        <v/>
      </c>
      <c r="J38" s="217" t="str">
        <f>IF(C38=0,0,'paring-base'!AH32)</f>
        <v/>
      </c>
      <c r="K38" s="218" t="str">
        <f>IF(C38=0,0,'paring-base'!AI32)</f>
        <v/>
      </c>
      <c r="L38" s="191"/>
      <c r="M38" s="214" t="str">
        <f>IF(C38&lt;1,0,'paring-base'!AJ32)</f>
        <v/>
      </c>
      <c r="N38" s="217" t="str">
        <f>IF(C38=0,0,'paring-base'!AK32)</f>
        <v/>
      </c>
      <c r="O38" s="218" t="str">
        <f>IF(C38=0,0,'paring-base'!AL32)</f>
        <v/>
      </c>
      <c r="P38" s="219"/>
    </row>
    <row r="39" spans="1:16" ht="18.95" customHeight="1">
      <c r="A39" s="204">
        <v>32</v>
      </c>
      <c r="B39" s="215">
        <f>'paring-base'!AA33</f>
        <v>57</v>
      </c>
      <c r="C39" s="216">
        <f>'paring-base'!AB33</f>
        <v>561</v>
      </c>
      <c r="D39" s="191"/>
      <c r="E39" s="214">
        <f>IF(C39&lt;1,0,'paring-base'!AD33)</f>
        <v>651</v>
      </c>
      <c r="F39" s="217" t="str">
        <f>IF(C39&lt;1,0,'paring-base'!AE33)</f>
        <v>GOSPEL</v>
      </c>
      <c r="G39" s="218">
        <f>IF(C39=0,0,'paring-base'!AF33)</f>
        <v>92</v>
      </c>
      <c r="H39" s="191"/>
      <c r="I39" s="214">
        <f>IF(C39&lt;1,0,'paring-base'!AG33)</f>
        <v>513</v>
      </c>
      <c r="J39" s="217" t="str">
        <f>IF(C39=0,0,'paring-base'!AH33)</f>
        <v>Shakespear</v>
      </c>
      <c r="K39" s="218">
        <f>IF(C39=0,0,'paring-base'!AI33)</f>
        <v>72</v>
      </c>
      <c r="L39" s="191"/>
      <c r="M39" s="214" t="str">
        <f>IF(C39&lt;1,0,'paring-base'!AJ33)</f>
        <v/>
      </c>
      <c r="N39" s="217" t="str">
        <f>IF(C39=0,0,'paring-base'!AK33)</f>
        <v/>
      </c>
      <c r="O39" s="218" t="str">
        <f>IF(C39=0,0,'paring-base'!AL33)</f>
        <v/>
      </c>
      <c r="P39" s="219"/>
    </row>
    <row r="40" spans="1:16" ht="18.95" customHeight="1">
      <c r="A40" s="204">
        <v>33</v>
      </c>
      <c r="B40" s="215">
        <f>'paring-base'!AA34</f>
        <v>60</v>
      </c>
      <c r="C40" s="216">
        <f>'paring-base'!AB34</f>
        <v>651</v>
      </c>
      <c r="D40" s="191"/>
      <c r="E40" s="214">
        <f>IF(C40&lt;1,0,'paring-base'!AD34)</f>
        <v>651</v>
      </c>
      <c r="F40" s="217" t="str">
        <f>IF(C40&lt;1,0,'paring-base'!AE34)</f>
        <v>GOSPEL</v>
      </c>
      <c r="G40" s="218">
        <f>IF(C40=0,0,'paring-base'!AF34)</f>
        <v>100</v>
      </c>
      <c r="H40" s="191"/>
      <c r="I40" s="214" t="str">
        <f>IF(C40&lt;1,0,'paring-base'!AG34)</f>
        <v/>
      </c>
      <c r="J40" s="217" t="str">
        <f>IF(C40=0,0,'paring-base'!AH34)</f>
        <v/>
      </c>
      <c r="K40" s="218" t="str">
        <f>IF(C40=0,0,'paring-base'!AI34)</f>
        <v/>
      </c>
      <c r="L40" s="191"/>
      <c r="M40" s="214" t="str">
        <f>IF(C40&lt;1,0,'paring-base'!AJ34)</f>
        <v/>
      </c>
      <c r="N40" s="217" t="str">
        <f>IF(C40=0,0,'paring-base'!AK34)</f>
        <v/>
      </c>
      <c r="O40" s="218" t="str">
        <f>IF(C40=0,0,'paring-base'!AL34)</f>
        <v/>
      </c>
      <c r="P40" s="219"/>
    </row>
    <row r="41" spans="1:16" ht="18.95" customHeight="1">
      <c r="A41" s="204">
        <v>34</v>
      </c>
      <c r="B41" s="215">
        <f>'paring-base'!AA35</f>
        <v>62</v>
      </c>
      <c r="C41" s="216">
        <f>'paring-base'!AB35</f>
        <v>645</v>
      </c>
      <c r="D41" s="191"/>
      <c r="E41" s="214">
        <f>IF(C41&lt;1,0,'paring-base'!AD35)</f>
        <v>651</v>
      </c>
      <c r="F41" s="217" t="str">
        <f>IF(C41&lt;1,0,'paring-base'!AE35)</f>
        <v>GOSPEL</v>
      </c>
      <c r="G41" s="218">
        <f>IF(C41=0,0,'paring-base'!AF35)</f>
        <v>72</v>
      </c>
      <c r="H41" s="191"/>
      <c r="I41" s="214" t="str">
        <f>IF(C41&lt;1,0,'paring-base'!AG35)</f>
        <v/>
      </c>
      <c r="J41" s="217" t="str">
        <f>IF(C41=0,0,'paring-base'!AH35)</f>
        <v/>
      </c>
      <c r="K41" s="218" t="str">
        <f>IF(C41=0,0,'paring-base'!AI35)</f>
        <v/>
      </c>
      <c r="L41" s="191"/>
      <c r="M41" s="214" t="str">
        <f>IF(C41&lt;1,0,'paring-base'!AJ35)</f>
        <v/>
      </c>
      <c r="N41" s="217" t="str">
        <f>IF(C41=0,0,'paring-base'!AK35)</f>
        <v/>
      </c>
      <c r="O41" s="218" t="str">
        <f>IF(C41=0,0,'paring-base'!AL35)</f>
        <v/>
      </c>
      <c r="P41" s="219"/>
    </row>
    <row r="42" spans="1:16" ht="18.95" customHeight="1">
      <c r="A42" s="204">
        <v>35</v>
      </c>
      <c r="B42" s="215">
        <f>'paring-base'!AA36</f>
        <v>63</v>
      </c>
      <c r="C42" s="216">
        <f>'paring-base'!AB36</f>
        <v>435</v>
      </c>
      <c r="D42" s="191"/>
      <c r="E42" s="214">
        <f>IF(C42&lt;1,0,'paring-base'!AD36)</f>
        <v>423</v>
      </c>
      <c r="F42" s="217" t="str">
        <f>IF(C42&lt;1,0,'paring-base'!AE36)</f>
        <v>Ludiek/Motif/Utopia/Bruce(rood)</v>
      </c>
      <c r="G42" s="218">
        <f>IF(C42=0,0,'paring-base'!AF36)</f>
        <v>76</v>
      </c>
      <c r="H42" s="191"/>
      <c r="I42" s="214" t="str">
        <f>IF(C42&lt;1,0,'paring-base'!AG36)</f>
        <v/>
      </c>
      <c r="J42" s="217" t="str">
        <f>IF(C42=0,0,'paring-base'!AH36)</f>
        <v/>
      </c>
      <c r="K42" s="218" t="str">
        <f>IF(C42=0,0,'paring-base'!AI36)</f>
        <v/>
      </c>
      <c r="L42" s="191"/>
      <c r="M42" s="214" t="str">
        <f>IF(C42&lt;1,0,'paring-base'!AJ36)</f>
        <v/>
      </c>
      <c r="N42" s="217" t="str">
        <f>IF(C42=0,0,'paring-base'!AK36)</f>
        <v/>
      </c>
      <c r="O42" s="218" t="str">
        <f>IF(C42=0,0,'paring-base'!AL36)</f>
        <v/>
      </c>
      <c r="P42" s="219"/>
    </row>
    <row r="43" spans="1:16" ht="18.95" customHeight="1">
      <c r="A43" s="204">
        <v>36</v>
      </c>
      <c r="B43" s="215">
        <f>'paring-base'!AA37</f>
        <v>64</v>
      </c>
      <c r="C43" s="216">
        <f>'paring-base'!AB37</f>
        <v>345</v>
      </c>
      <c r="D43" s="191"/>
      <c r="E43" s="214">
        <f>IF(C43&lt;1,0,'paring-base'!AD37)</f>
        <v>423</v>
      </c>
      <c r="F43" s="217" t="str">
        <f>IF(C43&lt;1,0,'paring-base'!AE37)</f>
        <v>Ludiek/Motif/Utopia/Bruce(rood)</v>
      </c>
      <c r="G43" s="218">
        <f>IF(C43=0,0,'paring-base'!AF37)</f>
        <v>63</v>
      </c>
      <c r="H43" s="191"/>
      <c r="I43" s="214" t="str">
        <f>IF(C43&lt;1,0,'paring-base'!AG37)</f>
        <v/>
      </c>
      <c r="J43" s="217" t="str">
        <f>IF(C43=0,0,'paring-base'!AH37)</f>
        <v/>
      </c>
      <c r="K43" s="218" t="str">
        <f>IF(C43=0,0,'paring-base'!AI37)</f>
        <v/>
      </c>
      <c r="L43" s="191"/>
      <c r="M43" s="214" t="str">
        <f>IF(C43&lt;1,0,'paring-base'!AJ37)</f>
        <v/>
      </c>
      <c r="N43" s="217" t="str">
        <f>IF(C43=0,0,'paring-base'!AK37)</f>
        <v/>
      </c>
      <c r="O43" s="218" t="str">
        <f>IF(C43=0,0,'paring-base'!AL37)</f>
        <v/>
      </c>
      <c r="P43" s="219"/>
    </row>
    <row r="44" spans="1:16" ht="18.95" customHeight="1">
      <c r="A44" s="204">
        <v>37</v>
      </c>
      <c r="B44" s="215">
        <f>'paring-base'!AA38</f>
        <v>65</v>
      </c>
      <c r="C44" s="216">
        <f>'paring-base'!AB38</f>
        <v>651</v>
      </c>
      <c r="D44" s="191"/>
      <c r="E44" s="214">
        <f>IF(C44&lt;1,0,'paring-base'!AD38)</f>
        <v>651</v>
      </c>
      <c r="F44" s="217" t="str">
        <f>IF(C44&lt;1,0,'paring-base'!AE38)</f>
        <v>GOSPEL</v>
      </c>
      <c r="G44" s="218">
        <f>IF(C44=0,0,'paring-base'!AF38)</f>
        <v>100</v>
      </c>
      <c r="H44" s="191"/>
      <c r="I44" s="214" t="str">
        <f>IF(C44&lt;1,0,'paring-base'!AG38)</f>
        <v/>
      </c>
      <c r="J44" s="217" t="str">
        <f>IF(C44=0,0,'paring-base'!AH38)</f>
        <v/>
      </c>
      <c r="K44" s="218" t="str">
        <f>IF(C44=0,0,'paring-base'!AI38)</f>
        <v/>
      </c>
      <c r="L44" s="191"/>
      <c r="M44" s="214" t="str">
        <f>IF(C44&lt;1,0,'paring-base'!AJ38)</f>
        <v/>
      </c>
      <c r="N44" s="217" t="str">
        <f>IF(C44=0,0,'paring-base'!AK38)</f>
        <v/>
      </c>
      <c r="O44" s="218" t="str">
        <f>IF(C44=0,0,'paring-base'!AL38)</f>
        <v/>
      </c>
      <c r="P44" s="219"/>
    </row>
    <row r="45" spans="1:16" ht="18.95" customHeight="1">
      <c r="A45" s="204">
        <v>38</v>
      </c>
      <c r="B45" s="215">
        <f>'paring-base'!AA39</f>
        <v>66</v>
      </c>
      <c r="C45" s="216">
        <f>'paring-base'!AB39</f>
        <v>645</v>
      </c>
      <c r="D45" s="191"/>
      <c r="E45" s="214">
        <f>IF(C45&lt;1,0,'paring-base'!AD39)</f>
        <v>651</v>
      </c>
      <c r="F45" s="217" t="str">
        <f>IF(C45&lt;1,0,'paring-base'!AE39)</f>
        <v>GOSPEL</v>
      </c>
      <c r="G45" s="218">
        <f>IF(C45=0,0,'paring-base'!AF39)</f>
        <v>72</v>
      </c>
      <c r="H45" s="191"/>
      <c r="I45" s="214" t="str">
        <f>IF(C45&lt;1,0,'paring-base'!AG39)</f>
        <v/>
      </c>
      <c r="J45" s="217" t="str">
        <f>IF(C45=0,0,'paring-base'!AH39)</f>
        <v/>
      </c>
      <c r="K45" s="218" t="str">
        <f>IF(C45=0,0,'paring-base'!AI39)</f>
        <v/>
      </c>
      <c r="L45" s="191"/>
      <c r="M45" s="214" t="str">
        <f>IF(C45&lt;1,0,'paring-base'!AJ39)</f>
        <v/>
      </c>
      <c r="N45" s="217" t="str">
        <f>IF(C45=0,0,'paring-base'!AK39)</f>
        <v/>
      </c>
      <c r="O45" s="218" t="str">
        <f>IF(C45=0,0,'paring-base'!AL39)</f>
        <v/>
      </c>
      <c r="P45" s="219"/>
    </row>
    <row r="46" spans="1:16" ht="18.95" customHeight="1">
      <c r="A46" s="204">
        <v>39</v>
      </c>
      <c r="B46" s="215">
        <f>'paring-base'!AA40</f>
        <v>67</v>
      </c>
      <c r="C46" s="216">
        <f>'paring-base'!AB40</f>
        <v>243</v>
      </c>
      <c r="D46" s="191"/>
      <c r="E46" s="214">
        <f>IF(C46&lt;1,0,'paring-base'!AD40)</f>
        <v>423</v>
      </c>
      <c r="F46" s="217" t="str">
        <f>IF(C46&lt;1,0,'paring-base'!AE40)</f>
        <v>Ludiek/Motif/Utopia/Bruce(rood)</v>
      </c>
      <c r="G46" s="218">
        <f>IF(C46=0,0,'paring-base'!AF40)</f>
        <v>92</v>
      </c>
      <c r="H46" s="191"/>
      <c r="I46" s="214" t="str">
        <f>IF(C46&lt;1,0,'paring-base'!AG40)</f>
        <v/>
      </c>
      <c r="J46" s="217" t="str">
        <f>IF(C46=0,0,'paring-base'!AH40)</f>
        <v/>
      </c>
      <c r="K46" s="218" t="str">
        <f>IF(C46=0,0,'paring-base'!AI40)</f>
        <v/>
      </c>
      <c r="L46" s="191"/>
      <c r="M46" s="214" t="str">
        <f>IF(C46&lt;1,0,'paring-base'!AJ40)</f>
        <v/>
      </c>
      <c r="N46" s="217" t="str">
        <f>IF(C46=0,0,'paring-base'!AK40)</f>
        <v/>
      </c>
      <c r="O46" s="218" t="str">
        <f>IF(C46=0,0,'paring-base'!AL40)</f>
        <v/>
      </c>
      <c r="P46" s="219"/>
    </row>
    <row r="47" spans="1:16" ht="18.95" customHeight="1">
      <c r="A47" s="204">
        <v>40</v>
      </c>
      <c r="B47" s="215">
        <f>'paring-base'!AA41</f>
        <v>69</v>
      </c>
      <c r="C47" s="216">
        <f>'paring-base'!AB41</f>
        <v>153</v>
      </c>
      <c r="D47" s="191"/>
      <c r="E47" s="214">
        <f>IF(C47&lt;1,0,'paring-base'!AD41)</f>
        <v>513</v>
      </c>
      <c r="F47" s="217" t="str">
        <f>IF(C47&lt;1,0,'paring-base'!AE41)</f>
        <v>Shakespear</v>
      </c>
      <c r="G47" s="218">
        <f>IF(C47=0,0,'paring-base'!AF41)</f>
        <v>92</v>
      </c>
      <c r="H47" s="191"/>
      <c r="I47" s="214" t="str">
        <f>IF(C47&lt;1,0,'paring-base'!AG41)</f>
        <v/>
      </c>
      <c r="J47" s="217" t="str">
        <f>IF(C47=0,0,'paring-base'!AH41)</f>
        <v/>
      </c>
      <c r="K47" s="218" t="str">
        <f>IF(C47=0,0,'paring-base'!AI41)</f>
        <v/>
      </c>
      <c r="L47" s="191"/>
      <c r="M47" s="214" t="str">
        <f>IF(C47&lt;1,0,'paring-base'!AJ41)</f>
        <v/>
      </c>
      <c r="N47" s="217" t="str">
        <f>IF(C47=0,0,'paring-base'!AK41)</f>
        <v/>
      </c>
      <c r="O47" s="218" t="str">
        <f>IF(C47=0,0,'paring-base'!AL41)</f>
        <v/>
      </c>
      <c r="P47" s="219"/>
    </row>
    <row r="48" spans="1:16" ht="18.95" customHeight="1">
      <c r="A48" s="204">
        <v>41</v>
      </c>
      <c r="B48" s="215">
        <f>'paring-base'!AA42</f>
        <v>75</v>
      </c>
      <c r="C48" s="216">
        <f>'paring-base'!AB42</f>
        <v>645</v>
      </c>
      <c r="D48" s="191"/>
      <c r="E48" s="214">
        <f>IF(C48&lt;1,0,'paring-base'!AD42)</f>
        <v>651</v>
      </c>
      <c r="F48" s="217" t="str">
        <f>IF(C48&lt;1,0,'paring-base'!AE42)</f>
        <v>GOSPEL</v>
      </c>
      <c r="G48" s="218">
        <f>IF(C48=0,0,'paring-base'!AF42)</f>
        <v>72</v>
      </c>
      <c r="H48" s="191"/>
      <c r="I48" s="214" t="str">
        <f>IF(C48&lt;1,0,'paring-base'!AG42)</f>
        <v/>
      </c>
      <c r="J48" s="217" t="str">
        <f>IF(C48=0,0,'paring-base'!AH42)</f>
        <v/>
      </c>
      <c r="K48" s="218" t="str">
        <f>IF(C48=0,0,'paring-base'!AI42)</f>
        <v/>
      </c>
      <c r="L48" s="191"/>
      <c r="M48" s="214" t="str">
        <f>IF(C48&lt;1,0,'paring-base'!AJ42)</f>
        <v/>
      </c>
      <c r="N48" s="217" t="str">
        <f>IF(C48=0,0,'paring-base'!AK42)</f>
        <v/>
      </c>
      <c r="O48" s="218" t="str">
        <f>IF(C48=0,0,'paring-base'!AL42)</f>
        <v/>
      </c>
      <c r="P48" s="219"/>
    </row>
    <row r="49" spans="1:16" ht="18.95" customHeight="1">
      <c r="A49" s="204">
        <v>42</v>
      </c>
      <c r="B49" s="215">
        <f>'paring-base'!AA43</f>
        <v>80</v>
      </c>
      <c r="C49" s="216">
        <f>'paring-base'!AB43</f>
        <v>423</v>
      </c>
      <c r="D49" s="191"/>
      <c r="E49" s="214">
        <f>IF(C49&lt;1,0,'paring-base'!AD43)</f>
        <v>423</v>
      </c>
      <c r="F49" s="217" t="str">
        <f>IF(C49&lt;1,0,'paring-base'!AE43)</f>
        <v>Ludiek/Motif/Utopia/Bruce(rood)</v>
      </c>
      <c r="G49" s="218">
        <f>IF(C49=0,0,'paring-base'!AF43)</f>
        <v>100</v>
      </c>
      <c r="H49" s="191"/>
      <c r="I49" s="214" t="str">
        <f>IF(C49&lt;1,0,'paring-base'!AG43)</f>
        <v/>
      </c>
      <c r="J49" s="217" t="str">
        <f>IF(C49=0,0,'paring-base'!AH43)</f>
        <v/>
      </c>
      <c r="K49" s="218" t="str">
        <f>IF(C49=0,0,'paring-base'!AI43)</f>
        <v/>
      </c>
      <c r="L49" s="191"/>
      <c r="M49" s="214" t="str">
        <f>IF(C49&lt;1,0,'paring-base'!AJ43)</f>
        <v/>
      </c>
      <c r="N49" s="217" t="str">
        <f>IF(C49=0,0,'paring-base'!AK43)</f>
        <v/>
      </c>
      <c r="O49" s="218" t="str">
        <f>IF(C49=0,0,'paring-base'!AL43)</f>
        <v/>
      </c>
      <c r="P49" s="219"/>
    </row>
    <row r="50" spans="1:16" ht="18.95" customHeight="1">
      <c r="A50" s="204">
        <v>43</v>
      </c>
      <c r="B50" s="215">
        <f>'paring-base'!AA44</f>
        <v>81</v>
      </c>
      <c r="C50" s="216">
        <f>'paring-base'!AB44</f>
        <v>561</v>
      </c>
      <c r="D50" s="191"/>
      <c r="E50" s="214">
        <f>IF(C50&lt;1,0,'paring-base'!AD44)</f>
        <v>651</v>
      </c>
      <c r="F50" s="217" t="str">
        <f>IF(C50&lt;1,0,'paring-base'!AE44)</f>
        <v>GOSPEL</v>
      </c>
      <c r="G50" s="218">
        <f>IF(C50=0,0,'paring-base'!AF44)</f>
        <v>92</v>
      </c>
      <c r="H50" s="191"/>
      <c r="I50" s="214">
        <f>IF(C50&lt;1,0,'paring-base'!AG44)</f>
        <v>513</v>
      </c>
      <c r="J50" s="217" t="str">
        <f>IF(C50=0,0,'paring-base'!AH44)</f>
        <v>Shakespear</v>
      </c>
      <c r="K50" s="218">
        <f>IF(C50=0,0,'paring-base'!AI44)</f>
        <v>72</v>
      </c>
      <c r="L50" s="191"/>
      <c r="M50" s="214" t="str">
        <f>IF(C50&lt;1,0,'paring-base'!AJ44)</f>
        <v/>
      </c>
      <c r="N50" s="217" t="str">
        <f>IF(C50=0,0,'paring-base'!AK44)</f>
        <v/>
      </c>
      <c r="O50" s="218" t="str">
        <f>IF(C50=0,0,'paring-base'!AL44)</f>
        <v/>
      </c>
      <c r="P50" s="219"/>
    </row>
    <row r="51" spans="1:16" ht="18.95" customHeight="1">
      <c r="A51" s="204">
        <v>44</v>
      </c>
      <c r="B51" s="215">
        <f>'paring-base'!AA45</f>
        <v>82</v>
      </c>
      <c r="C51" s="216">
        <f>'paring-base'!AB45</f>
        <v>432</v>
      </c>
      <c r="D51" s="191"/>
      <c r="E51" s="214">
        <f>IF(C51&lt;1,0,'paring-base'!AD45)</f>
        <v>423</v>
      </c>
      <c r="F51" s="217" t="str">
        <f>IF(C51&lt;1,0,'paring-base'!AE45)</f>
        <v>Ludiek/Motif/Utopia/Bruce(rood)</v>
      </c>
      <c r="G51" s="218">
        <f>IF(C51=0,0,'paring-base'!AF45)</f>
        <v>95</v>
      </c>
      <c r="H51" s="191"/>
      <c r="I51" s="214" t="str">
        <f>IF(C51&lt;1,0,'paring-base'!AG45)</f>
        <v/>
      </c>
      <c r="J51" s="217" t="str">
        <f>IF(C51=0,0,'paring-base'!AH45)</f>
        <v/>
      </c>
      <c r="K51" s="218" t="str">
        <f>IF(C51=0,0,'paring-base'!AI45)</f>
        <v/>
      </c>
      <c r="L51" s="191"/>
      <c r="M51" s="214" t="str">
        <f>IF(C51&lt;1,0,'paring-base'!AJ45)</f>
        <v/>
      </c>
      <c r="N51" s="217" t="str">
        <f>IF(C51=0,0,'paring-base'!AK45)</f>
        <v/>
      </c>
      <c r="O51" s="218" t="str">
        <f>IF(C51=0,0,'paring-base'!AL45)</f>
        <v/>
      </c>
      <c r="P51" s="219"/>
    </row>
    <row r="52" spans="1:16" ht="18.95" customHeight="1">
      <c r="A52" s="204">
        <v>45</v>
      </c>
      <c r="B52" s="215">
        <f>'paring-base'!AA46</f>
        <v>83</v>
      </c>
      <c r="C52" s="216">
        <f>'paring-base'!AB46</f>
        <v>564</v>
      </c>
      <c r="D52" s="191"/>
      <c r="E52" s="214">
        <f>IF(C52&lt;1,0,'paring-base'!AD46)</f>
        <v>651</v>
      </c>
      <c r="F52" s="217" t="str">
        <f>IF(C52&lt;1,0,'paring-base'!AE46)</f>
        <v>GOSPEL</v>
      </c>
      <c r="G52" s="218">
        <f>IF(C52=0,0,'paring-base'!AF46)</f>
        <v>79</v>
      </c>
      <c r="H52" s="191"/>
      <c r="I52" s="214" t="str">
        <f>IF(C52&lt;1,0,'paring-base'!AG46)</f>
        <v/>
      </c>
      <c r="J52" s="217" t="str">
        <f>IF(C52=0,0,'paring-base'!AH46)</f>
        <v/>
      </c>
      <c r="K52" s="218" t="str">
        <f>IF(C52=0,0,'paring-base'!AI46)</f>
        <v/>
      </c>
      <c r="L52" s="191"/>
      <c r="M52" s="214" t="str">
        <f>IF(C52&lt;1,0,'paring-base'!AJ46)</f>
        <v/>
      </c>
      <c r="N52" s="217" t="str">
        <f>IF(C52=0,0,'paring-base'!AK46)</f>
        <v/>
      </c>
      <c r="O52" s="218" t="str">
        <f>IF(C52=0,0,'paring-base'!AL46)</f>
        <v/>
      </c>
      <c r="P52" s="219"/>
    </row>
    <row r="53" spans="1:16" ht="18.95" customHeight="1">
      <c r="A53" s="204">
        <v>46</v>
      </c>
      <c r="B53" s="215">
        <f>'paring-base'!AA47</f>
        <v>85</v>
      </c>
      <c r="C53" s="216">
        <f>'paring-base'!AB47</f>
        <v>561</v>
      </c>
      <c r="D53" s="191"/>
      <c r="E53" s="214">
        <f>IF(C53&lt;1,0,'paring-base'!AD47)</f>
        <v>651</v>
      </c>
      <c r="F53" s="217" t="str">
        <f>IF(C53&lt;1,0,'paring-base'!AE47)</f>
        <v>GOSPEL</v>
      </c>
      <c r="G53" s="218">
        <f>IF(C53=0,0,'paring-base'!AF47)</f>
        <v>92</v>
      </c>
      <c r="H53" s="191"/>
      <c r="I53" s="214">
        <f>IF(C53&lt;1,0,'paring-base'!AG47)</f>
        <v>513</v>
      </c>
      <c r="J53" s="217" t="str">
        <f>IF(C53=0,0,'paring-base'!AH47)</f>
        <v>Shakespear</v>
      </c>
      <c r="K53" s="218">
        <f>IF(C53=0,0,'paring-base'!AI47)</f>
        <v>72</v>
      </c>
      <c r="L53" s="191"/>
      <c r="M53" s="214" t="str">
        <f>IF(C53&lt;1,0,'paring-base'!AJ47)</f>
        <v/>
      </c>
      <c r="N53" s="217" t="str">
        <f>IF(C53=0,0,'paring-base'!AK47)</f>
        <v/>
      </c>
      <c r="O53" s="218" t="str">
        <f>IF(C53=0,0,'paring-base'!AL47)</f>
        <v/>
      </c>
      <c r="P53" s="219"/>
    </row>
    <row r="54" spans="1:16" ht="18.95" customHeight="1">
      <c r="A54" s="204">
        <v>47</v>
      </c>
      <c r="B54" s="215">
        <f>'paring-base'!AA48</f>
        <v>86</v>
      </c>
      <c r="C54" s="216">
        <f>'paring-base'!AB48</f>
        <v>153</v>
      </c>
      <c r="D54" s="191"/>
      <c r="E54" s="214">
        <f>IF(C54&lt;1,0,'paring-base'!AD48)</f>
        <v>513</v>
      </c>
      <c r="F54" s="217" t="str">
        <f>IF(C54&lt;1,0,'paring-base'!AE48)</f>
        <v>Shakespear</v>
      </c>
      <c r="G54" s="218">
        <f>IF(C54=0,0,'paring-base'!AF48)</f>
        <v>92</v>
      </c>
      <c r="H54" s="191"/>
      <c r="I54" s="214" t="str">
        <f>IF(C54&lt;1,0,'paring-base'!AG48)</f>
        <v/>
      </c>
      <c r="J54" s="217" t="str">
        <f>IF(C54=0,0,'paring-base'!AH48)</f>
        <v/>
      </c>
      <c r="K54" s="218" t="str">
        <f>IF(C54=0,0,'paring-base'!AI48)</f>
        <v/>
      </c>
      <c r="L54" s="191"/>
      <c r="M54" s="214" t="str">
        <f>IF(C54&lt;1,0,'paring-base'!AJ48)</f>
        <v/>
      </c>
      <c r="N54" s="217" t="str">
        <f>IF(C54=0,0,'paring-base'!AK48)</f>
        <v/>
      </c>
      <c r="O54" s="218" t="str">
        <f>IF(C54=0,0,'paring-base'!AL48)</f>
        <v/>
      </c>
      <c r="P54" s="219"/>
    </row>
    <row r="55" spans="1:16" ht="18.95" customHeight="1">
      <c r="A55" s="204">
        <v>48</v>
      </c>
      <c r="B55" s="215">
        <f>'paring-base'!AA49</f>
        <v>88</v>
      </c>
      <c r="C55" s="216">
        <f>'paring-base'!AB49</f>
        <v>342</v>
      </c>
      <c r="D55" s="191"/>
      <c r="E55" s="214">
        <f>IF(C55&lt;1,0,'paring-base'!AD49)</f>
        <v>423</v>
      </c>
      <c r="F55" s="217" t="str">
        <f>IF(C55&lt;1,0,'paring-base'!AE49)</f>
        <v>Ludiek/Motif/Utopia/Bruce(rood)</v>
      </c>
      <c r="G55" s="218">
        <f>IF(C55=0,0,'paring-base'!AF49)</f>
        <v>82</v>
      </c>
      <c r="H55" s="191"/>
      <c r="I55" s="214" t="str">
        <f>IF(C55&lt;1,0,'paring-base'!AG49)</f>
        <v/>
      </c>
      <c r="J55" s="217" t="str">
        <f>IF(C55=0,0,'paring-base'!AH49)</f>
        <v/>
      </c>
      <c r="K55" s="218" t="str">
        <f>IF(C55=0,0,'paring-base'!AI49)</f>
        <v/>
      </c>
      <c r="L55" s="191"/>
      <c r="M55" s="214" t="str">
        <f>IF(C55&lt;1,0,'paring-base'!AJ49)</f>
        <v/>
      </c>
      <c r="N55" s="217" t="str">
        <f>IF(C55=0,0,'paring-base'!AK49)</f>
        <v/>
      </c>
      <c r="O55" s="218" t="str">
        <f>IF(C55=0,0,'paring-base'!AL49)</f>
        <v/>
      </c>
      <c r="P55" s="219"/>
    </row>
    <row r="56" spans="1:16" ht="18.95" customHeight="1">
      <c r="A56" s="204">
        <v>49</v>
      </c>
      <c r="B56" s="215">
        <f>'paring-base'!AA50</f>
        <v>89</v>
      </c>
      <c r="C56" s="216">
        <f>'paring-base'!AB50</f>
        <v>645</v>
      </c>
      <c r="D56" s="191"/>
      <c r="E56" s="214">
        <f>IF(C56&lt;1,0,'paring-base'!AD50)</f>
        <v>651</v>
      </c>
      <c r="F56" s="217" t="str">
        <f>IF(C56&lt;1,0,'paring-base'!AE50)</f>
        <v>GOSPEL</v>
      </c>
      <c r="G56" s="218">
        <f>IF(C56=0,0,'paring-base'!AF50)</f>
        <v>72</v>
      </c>
      <c r="H56" s="191"/>
      <c r="I56" s="214" t="str">
        <f>IF(C56&lt;1,0,'paring-base'!AG50)</f>
        <v/>
      </c>
      <c r="J56" s="217" t="str">
        <f>IF(C56=0,0,'paring-base'!AH50)</f>
        <v/>
      </c>
      <c r="K56" s="218" t="str">
        <f>IF(C56=0,0,'paring-base'!AI50)</f>
        <v/>
      </c>
      <c r="L56" s="191"/>
      <c r="M56" s="214" t="str">
        <f>IF(C56&lt;1,0,'paring-base'!AJ50)</f>
        <v/>
      </c>
      <c r="N56" s="217" t="str">
        <f>IF(C56=0,0,'paring-base'!AK50)</f>
        <v/>
      </c>
      <c r="O56" s="218" t="str">
        <f>IF(C56=0,0,'paring-base'!AL50)</f>
        <v/>
      </c>
      <c r="P56" s="219"/>
    </row>
    <row r="57" spans="1:16" ht="18.95" customHeight="1">
      <c r="A57" s="204">
        <v>50</v>
      </c>
      <c r="B57" s="215">
        <f>'paring-base'!AA51</f>
        <v>92</v>
      </c>
      <c r="C57" s="216">
        <f>'paring-base'!AB51</f>
        <v>423</v>
      </c>
      <c r="D57" s="191"/>
      <c r="E57" s="214">
        <f>IF(C57&lt;1,0,'paring-base'!AD51)</f>
        <v>423</v>
      </c>
      <c r="F57" s="217" t="str">
        <f>IF(C57&lt;1,0,'paring-base'!AE51)</f>
        <v>Ludiek/Motif/Utopia/Bruce(rood)</v>
      </c>
      <c r="G57" s="218">
        <f>IF(C57=0,0,'paring-base'!AF51)</f>
        <v>100</v>
      </c>
      <c r="H57" s="191"/>
      <c r="I57" s="214" t="str">
        <f>IF(C57&lt;1,0,'paring-base'!AG51)</f>
        <v/>
      </c>
      <c r="J57" s="217" t="str">
        <f>IF(C57=0,0,'paring-base'!AH51)</f>
        <v/>
      </c>
      <c r="K57" s="218" t="str">
        <f>IF(C57=0,0,'paring-base'!AI51)</f>
        <v/>
      </c>
      <c r="L57" s="191"/>
      <c r="M57" s="214" t="str">
        <f>IF(C57&lt;1,0,'paring-base'!AJ51)</f>
        <v/>
      </c>
      <c r="N57" s="217" t="str">
        <f>IF(C57=0,0,'paring-base'!AK51)</f>
        <v/>
      </c>
      <c r="O57" s="218" t="str">
        <f>IF(C57=0,0,'paring-base'!AL51)</f>
        <v/>
      </c>
      <c r="P57" s="219"/>
    </row>
    <row r="58" spans="1:16" ht="18.95" customHeight="1">
      <c r="A58" s="204">
        <v>51</v>
      </c>
      <c r="B58" s="215">
        <f>'paring-base'!AA52</f>
        <v>94</v>
      </c>
      <c r="C58" s="216">
        <f>'paring-base'!AB52</f>
        <v>465</v>
      </c>
      <c r="D58" s="191"/>
      <c r="E58" s="214" t="b">
        <f>IF(C58&lt;1,0,'paring-base'!AD52)</f>
        <v>0</v>
      </c>
      <c r="F58" s="217" t="str">
        <f>IF(C58&lt;1,0,'paring-base'!AE52)</f>
        <v>zoek stier</v>
      </c>
      <c r="G58" s="218" t="str">
        <f>IF(C58=0,0,'paring-base'!AF52)</f>
        <v>!!!</v>
      </c>
      <c r="H58" s="191"/>
      <c r="I58" s="214" t="str">
        <f>IF(C58&lt;1,0,'paring-base'!AG52)</f>
        <v/>
      </c>
      <c r="J58" s="217" t="str">
        <f>IF(C58=0,0,'paring-base'!AH52)</f>
        <v/>
      </c>
      <c r="K58" s="218" t="str">
        <f>IF(C58=0,0,'paring-base'!AI52)</f>
        <v/>
      </c>
      <c r="L58" s="191"/>
      <c r="M58" s="214" t="str">
        <f>IF(C58&lt;1,0,'paring-base'!AJ52)</f>
        <v/>
      </c>
      <c r="N58" s="217" t="str">
        <f>IF(C58=0,0,'paring-base'!AK52)</f>
        <v/>
      </c>
      <c r="O58" s="218" t="str">
        <f>IF(C58=0,0,'paring-base'!AL52)</f>
        <v/>
      </c>
      <c r="P58" s="219"/>
    </row>
    <row r="59" spans="1:16" ht="18.95" customHeight="1">
      <c r="A59" s="204">
        <v>52</v>
      </c>
      <c r="B59" s="215">
        <f>'paring-base'!AA53</f>
        <v>95</v>
      </c>
      <c r="C59" s="216">
        <f>'paring-base'!AB53</f>
        <v>561</v>
      </c>
      <c r="D59" s="191"/>
      <c r="E59" s="214">
        <f>IF(C59&lt;1,0,'paring-base'!AD53)</f>
        <v>651</v>
      </c>
      <c r="F59" s="217" t="str">
        <f>IF(C59&lt;1,0,'paring-base'!AE53)</f>
        <v>GOSPEL</v>
      </c>
      <c r="G59" s="218">
        <f>IF(C59=0,0,'paring-base'!AF53)</f>
        <v>92</v>
      </c>
      <c r="H59" s="191"/>
      <c r="I59" s="214">
        <f>IF(C59&lt;1,0,'paring-base'!AG53)</f>
        <v>513</v>
      </c>
      <c r="J59" s="217" t="str">
        <f>IF(C59=0,0,'paring-base'!AH53)</f>
        <v>Shakespear</v>
      </c>
      <c r="K59" s="218">
        <f>IF(C59=0,0,'paring-base'!AI53)</f>
        <v>72</v>
      </c>
      <c r="L59" s="191"/>
      <c r="M59" s="214" t="str">
        <f>IF(C59&lt;1,0,'paring-base'!AJ53)</f>
        <v/>
      </c>
      <c r="N59" s="217" t="str">
        <f>IF(C59=0,0,'paring-base'!AK53)</f>
        <v/>
      </c>
      <c r="O59" s="218" t="str">
        <f>IF(C59=0,0,'paring-base'!AL53)</f>
        <v/>
      </c>
      <c r="P59" s="219"/>
    </row>
    <row r="60" spans="1:16" ht="18.95" customHeight="1">
      <c r="A60" s="204">
        <v>53</v>
      </c>
      <c r="B60" s="215">
        <f>'paring-base'!AA54</f>
        <v>104</v>
      </c>
      <c r="C60" s="216">
        <f>'paring-base'!AB54</f>
        <v>453</v>
      </c>
      <c r="D60" s="191"/>
      <c r="E60" s="214">
        <f>IF(C60&lt;1,0,'paring-base'!AD54)</f>
        <v>423</v>
      </c>
      <c r="F60" s="217" t="str">
        <f>IF(C60&lt;1,0,'paring-base'!AE54)</f>
        <v>Ludiek/Motif/Utopia/Bruce(rood)</v>
      </c>
      <c r="G60" s="218">
        <f>IF(C60=0,0,'paring-base'!AF54)</f>
        <v>62</v>
      </c>
      <c r="H60" s="191"/>
      <c r="I60" s="214" t="str">
        <f>IF(C60&lt;1,0,'paring-base'!AG54)</f>
        <v/>
      </c>
      <c r="J60" s="217" t="str">
        <f>IF(C60=0,0,'paring-base'!AH54)</f>
        <v/>
      </c>
      <c r="K60" s="218" t="str">
        <f>IF(C60=0,0,'paring-base'!AI54)</f>
        <v/>
      </c>
      <c r="L60" s="191"/>
      <c r="M60" s="214" t="str">
        <f>IF(C60&lt;1,0,'paring-base'!AJ54)</f>
        <v/>
      </c>
      <c r="N60" s="217" t="str">
        <f>IF(C60=0,0,'paring-base'!AK54)</f>
        <v/>
      </c>
      <c r="O60" s="218" t="str">
        <f>IF(C60=0,0,'paring-base'!AL54)</f>
        <v/>
      </c>
      <c r="P60" s="219"/>
    </row>
    <row r="61" spans="1:16" ht="18.95" customHeight="1">
      <c r="A61" s="204">
        <v>54</v>
      </c>
      <c r="B61" s="215">
        <f>'paring-base'!AA55</f>
        <v>0</v>
      </c>
      <c r="C61" s="216">
        <f>'paring-base'!AB55</f>
        <v>0</v>
      </c>
      <c r="D61" s="191"/>
      <c r="E61" s="214">
        <f>IF(C61&lt;1,0,'paring-base'!AD55)</f>
        <v>0</v>
      </c>
      <c r="F61" s="217">
        <f>IF(C61&lt;1,0,'paring-base'!AE55)</f>
        <v>0</v>
      </c>
      <c r="G61" s="218">
        <f>IF(C61=0,0,'paring-base'!AF55)</f>
        <v>0</v>
      </c>
      <c r="H61" s="191"/>
      <c r="I61" s="214">
        <f>IF(C61&lt;1,0,'paring-base'!AG55)</f>
        <v>0</v>
      </c>
      <c r="J61" s="217">
        <f>IF(C61=0,0,'paring-base'!AH55)</f>
        <v>0</v>
      </c>
      <c r="K61" s="218">
        <f>IF(C61=0,0,'paring-base'!AI55)</f>
        <v>0</v>
      </c>
      <c r="L61" s="191"/>
      <c r="M61" s="214">
        <f>IF(C61&lt;1,0,'paring-base'!AJ55)</f>
        <v>0</v>
      </c>
      <c r="N61" s="217">
        <f>IF(C61=0,0,'paring-base'!AK55)</f>
        <v>0</v>
      </c>
      <c r="O61" s="218">
        <f>IF(C61=0,0,'paring-base'!AL55)</f>
        <v>0</v>
      </c>
      <c r="P61" s="219"/>
    </row>
    <row r="62" spans="1:16" ht="18.95" customHeight="1">
      <c r="A62" s="204">
        <v>55</v>
      </c>
      <c r="B62" s="215">
        <f>'paring-base'!AA56</f>
        <v>0</v>
      </c>
      <c r="C62" s="216">
        <f>'paring-base'!AB56</f>
        <v>0</v>
      </c>
      <c r="D62" s="191"/>
      <c r="E62" s="214">
        <f>IF(C62&lt;1,0,'paring-base'!AD56)</f>
        <v>0</v>
      </c>
      <c r="F62" s="217">
        <f>IF(C62&lt;1,0,'paring-base'!AE56)</f>
        <v>0</v>
      </c>
      <c r="G62" s="218">
        <f>IF(C62=0,0,'paring-base'!AF56)</f>
        <v>0</v>
      </c>
      <c r="H62" s="191"/>
      <c r="I62" s="214">
        <f>IF(C62&lt;1,0,'paring-base'!AG56)</f>
        <v>0</v>
      </c>
      <c r="J62" s="217">
        <f>IF(C62=0,0,'paring-base'!AH56)</f>
        <v>0</v>
      </c>
      <c r="K62" s="218">
        <f>IF(C62=0,0,'paring-base'!AI56)</f>
        <v>0</v>
      </c>
      <c r="L62" s="191"/>
      <c r="M62" s="214">
        <f>IF(C62&lt;1,0,'paring-base'!AJ56)</f>
        <v>0</v>
      </c>
      <c r="N62" s="217">
        <f>IF(C62=0,0,'paring-base'!AK56)</f>
        <v>0</v>
      </c>
      <c r="O62" s="218">
        <f>IF(C62=0,0,'paring-base'!AL56)</f>
        <v>0</v>
      </c>
      <c r="P62" s="219"/>
    </row>
    <row r="63" spans="1:16" ht="18.95" customHeight="1">
      <c r="A63" s="204">
        <v>56</v>
      </c>
      <c r="B63" s="215">
        <f>'paring-base'!AA57</f>
        <v>0</v>
      </c>
      <c r="C63" s="216">
        <f>'paring-base'!AB57</f>
        <v>0</v>
      </c>
      <c r="D63" s="191"/>
      <c r="E63" s="214">
        <f>IF(C63&lt;1,0,'paring-base'!AD57)</f>
        <v>0</v>
      </c>
      <c r="F63" s="217">
        <f>IF(C63&lt;1,0,'paring-base'!AE57)</f>
        <v>0</v>
      </c>
      <c r="G63" s="218">
        <f>IF(C63=0,0,'paring-base'!AF57)</f>
        <v>0</v>
      </c>
      <c r="H63" s="191"/>
      <c r="I63" s="214">
        <f>IF(C63&lt;1,0,'paring-base'!AG57)</f>
        <v>0</v>
      </c>
      <c r="J63" s="217">
        <f>IF(C63=0,0,'paring-base'!AH57)</f>
        <v>0</v>
      </c>
      <c r="K63" s="218">
        <f>IF(C63=0,0,'paring-base'!AI57)</f>
        <v>0</v>
      </c>
      <c r="L63" s="191"/>
      <c r="M63" s="214">
        <f>IF(C63&lt;1,0,'paring-base'!AJ57)</f>
        <v>0</v>
      </c>
      <c r="N63" s="217">
        <f>IF(C63=0,0,'paring-base'!AK57)</f>
        <v>0</v>
      </c>
      <c r="O63" s="218">
        <f>IF(C63=0,0,'paring-base'!AL57)</f>
        <v>0</v>
      </c>
      <c r="P63" s="219"/>
    </row>
    <row r="64" spans="1:16" ht="18.95" customHeight="1">
      <c r="A64" s="204">
        <v>57</v>
      </c>
      <c r="B64" s="215">
        <f>'paring-base'!AA58</f>
        <v>1351</v>
      </c>
      <c r="C64" s="216">
        <f>'paring-base'!AB58</f>
        <v>651</v>
      </c>
      <c r="D64" s="191"/>
      <c r="E64" s="214">
        <f>IF(C64&lt;1,0,'paring-base'!AD58)</f>
        <v>651</v>
      </c>
      <c r="F64" s="217" t="str">
        <f>IF(C64&lt;1,0,'paring-base'!AE58)</f>
        <v>GOSPEL</v>
      </c>
      <c r="G64" s="218">
        <f>IF(C64=0,0,'paring-base'!AF58)</f>
        <v>100</v>
      </c>
      <c r="H64" s="191"/>
      <c r="I64" s="214" t="str">
        <f>IF(C64&lt;1,0,'paring-base'!AG58)</f>
        <v/>
      </c>
      <c r="J64" s="217" t="str">
        <f>IF(C64=0,0,'paring-base'!AH58)</f>
        <v/>
      </c>
      <c r="K64" s="218" t="str">
        <f>IF(C64=0,0,'paring-base'!AI58)</f>
        <v/>
      </c>
      <c r="L64" s="191"/>
      <c r="M64" s="214" t="str">
        <f>IF(C64&lt;1,0,'paring-base'!AJ58)</f>
        <v/>
      </c>
      <c r="N64" s="217" t="str">
        <f>IF(C64=0,0,'paring-base'!AK58)</f>
        <v/>
      </c>
      <c r="O64" s="218" t="str">
        <f>IF(C64=0,0,'paring-base'!AL58)</f>
        <v/>
      </c>
      <c r="P64" s="219"/>
    </row>
    <row r="65" spans="1:16" ht="18.95" customHeight="1">
      <c r="A65" s="204">
        <v>58</v>
      </c>
      <c r="B65" s="215">
        <f>'paring-base'!AA59</f>
        <v>1351</v>
      </c>
      <c r="C65" s="216">
        <f>'paring-base'!AB59</f>
        <v>165</v>
      </c>
      <c r="D65" s="191"/>
      <c r="E65" s="214">
        <f>IF(C65&lt;1,0,'paring-base'!AD59)</f>
        <v>651</v>
      </c>
      <c r="F65" s="217" t="str">
        <f>IF(C65&lt;1,0,'paring-base'!AE59)</f>
        <v>GOSPEL</v>
      </c>
      <c r="G65" s="218">
        <f>IF(C65=0,0,'paring-base'!AF59)</f>
        <v>82</v>
      </c>
      <c r="H65" s="191"/>
      <c r="I65" s="214" t="str">
        <f>IF(C65&lt;1,0,'paring-base'!AG59)</f>
        <v/>
      </c>
      <c r="J65" s="217" t="str">
        <f>IF(C65=0,0,'paring-base'!AH59)</f>
        <v/>
      </c>
      <c r="K65" s="218" t="str">
        <f>IF(C65=0,0,'paring-base'!AI59)</f>
        <v/>
      </c>
      <c r="L65" s="191"/>
      <c r="M65" s="214" t="str">
        <f>IF(C65&lt;1,0,'paring-base'!AJ59)</f>
        <v/>
      </c>
      <c r="N65" s="217" t="str">
        <f>IF(C65=0,0,'paring-base'!AK59)</f>
        <v/>
      </c>
      <c r="O65" s="218" t="str">
        <f>IF(C65=0,0,'paring-base'!AL59)</f>
        <v/>
      </c>
      <c r="P65" s="219"/>
    </row>
    <row r="66" spans="1:16" ht="18.95" customHeight="1">
      <c r="A66" s="204">
        <v>59</v>
      </c>
      <c r="B66" s="215">
        <f>'paring-base'!AA60</f>
        <v>1356</v>
      </c>
      <c r="C66" s="216">
        <f>'paring-base'!AB60</f>
        <v>516</v>
      </c>
      <c r="D66" s="191"/>
      <c r="E66" s="214">
        <f>IF(C66&lt;1,0,'paring-base'!AD60)</f>
        <v>513</v>
      </c>
      <c r="F66" s="217" t="str">
        <f>IF(C66&lt;1,0,'paring-base'!AE60)</f>
        <v>Shakespear</v>
      </c>
      <c r="G66" s="218">
        <f>IF(C66=0,0,'paring-base'!AF60)</f>
        <v>87</v>
      </c>
      <c r="H66" s="191"/>
      <c r="I66" s="214">
        <f>IF(C66&lt;1,0,'paring-base'!AG60)</f>
        <v>651</v>
      </c>
      <c r="J66" s="217" t="str">
        <f>IF(C66=0,0,'paring-base'!AH60)</f>
        <v>GOSPEL</v>
      </c>
      <c r="K66" s="218">
        <f>IF(C66=0,0,'paring-base'!AI60)</f>
        <v>78</v>
      </c>
      <c r="L66" s="191"/>
      <c r="M66" s="214" t="str">
        <f>IF(C66&lt;1,0,'paring-base'!AJ60)</f>
        <v/>
      </c>
      <c r="N66" s="217" t="str">
        <f>IF(C66=0,0,'paring-base'!AK60)</f>
        <v/>
      </c>
      <c r="O66" s="218" t="str">
        <f>IF(C66=0,0,'paring-base'!AL60)</f>
        <v/>
      </c>
      <c r="P66" s="219"/>
    </row>
    <row r="67" spans="1:16" ht="18.95" customHeight="1">
      <c r="A67" s="204">
        <v>60</v>
      </c>
      <c r="B67" s="215">
        <f>'paring-base'!AA61</f>
        <v>1357</v>
      </c>
      <c r="C67" s="216">
        <f>'paring-base'!AB61</f>
        <v>516</v>
      </c>
      <c r="D67" s="191"/>
      <c r="E67" s="214">
        <f>IF(C67&lt;1,0,'paring-base'!AD61)</f>
        <v>513</v>
      </c>
      <c r="F67" s="217" t="str">
        <f>IF(C67&lt;1,0,'paring-base'!AE61)</f>
        <v>Shakespear</v>
      </c>
      <c r="G67" s="218">
        <f>IF(C67=0,0,'paring-base'!AF61)</f>
        <v>87</v>
      </c>
      <c r="H67" s="191"/>
      <c r="I67" s="214">
        <f>IF(C67&lt;1,0,'paring-base'!AG61)</f>
        <v>651</v>
      </c>
      <c r="J67" s="217" t="str">
        <f>IF(C67=0,0,'paring-base'!AH61)</f>
        <v>GOSPEL</v>
      </c>
      <c r="K67" s="218">
        <f>IF(C67=0,0,'paring-base'!AI61)</f>
        <v>78</v>
      </c>
      <c r="L67" s="191"/>
      <c r="M67" s="214" t="str">
        <f>IF(C67&lt;1,0,'paring-base'!AJ61)</f>
        <v/>
      </c>
      <c r="N67" s="217" t="str">
        <f>IF(C67=0,0,'paring-base'!AK61)</f>
        <v/>
      </c>
      <c r="O67" s="218" t="str">
        <f>IF(C67=0,0,'paring-base'!AL61)</f>
        <v/>
      </c>
      <c r="P67" s="219"/>
    </row>
    <row r="68" spans="1:16" ht="18.95" customHeight="1">
      <c r="A68" s="204">
        <v>61</v>
      </c>
      <c r="B68" s="215">
        <f>'paring-base'!AA62</f>
        <v>1376</v>
      </c>
      <c r="C68" s="216">
        <f>'paring-base'!AB62</f>
        <v>561</v>
      </c>
      <c r="D68" s="191"/>
      <c r="E68" s="214">
        <f>IF(C68&lt;1,0,'paring-base'!AD62)</f>
        <v>651</v>
      </c>
      <c r="F68" s="217" t="str">
        <f>IF(C68&lt;1,0,'paring-base'!AE62)</f>
        <v>GOSPEL</v>
      </c>
      <c r="G68" s="218">
        <f>IF(C68=0,0,'paring-base'!AF62)</f>
        <v>92</v>
      </c>
      <c r="H68" s="191"/>
      <c r="I68" s="214">
        <f>IF(C68&lt;1,0,'paring-base'!AG62)</f>
        <v>513</v>
      </c>
      <c r="J68" s="217" t="str">
        <f>IF(C68=0,0,'paring-base'!AH62)</f>
        <v>Shakespear</v>
      </c>
      <c r="K68" s="218">
        <f>IF(C68=0,0,'paring-base'!AI62)</f>
        <v>72</v>
      </c>
      <c r="L68" s="191"/>
      <c r="M68" s="214" t="str">
        <f>IF(C68&lt;1,0,'paring-base'!AJ62)</f>
        <v/>
      </c>
      <c r="N68" s="217" t="str">
        <f>IF(C68=0,0,'paring-base'!AK62)</f>
        <v/>
      </c>
      <c r="O68" s="218" t="str">
        <f>IF(C68=0,0,'paring-base'!AL62)</f>
        <v/>
      </c>
      <c r="P68" s="219"/>
    </row>
    <row r="69" spans="1:16" ht="18.95" customHeight="1">
      <c r="A69" s="204">
        <v>62</v>
      </c>
      <c r="B69" s="215">
        <f>'paring-base'!AA63</f>
        <v>1379</v>
      </c>
      <c r="C69" s="216">
        <f>'paring-base'!AB63</f>
        <v>564</v>
      </c>
      <c r="D69" s="191"/>
      <c r="E69" s="214">
        <f>IF(C69&lt;1,0,'paring-base'!AD63)</f>
        <v>651</v>
      </c>
      <c r="F69" s="217" t="str">
        <f>IF(C69&lt;1,0,'paring-base'!AE63)</f>
        <v>GOSPEL</v>
      </c>
      <c r="G69" s="218">
        <f>IF(C69=0,0,'paring-base'!AF63)</f>
        <v>79</v>
      </c>
      <c r="H69" s="191"/>
      <c r="I69" s="214" t="str">
        <f>IF(C69&lt;1,0,'paring-base'!AG63)</f>
        <v/>
      </c>
      <c r="J69" s="217" t="str">
        <f>IF(C69=0,0,'paring-base'!AH63)</f>
        <v/>
      </c>
      <c r="K69" s="218" t="str">
        <f>IF(C69=0,0,'paring-base'!AI63)</f>
        <v/>
      </c>
      <c r="L69" s="191"/>
      <c r="M69" s="214" t="str">
        <f>IF(C69&lt;1,0,'paring-base'!AJ63)</f>
        <v/>
      </c>
      <c r="N69" s="217" t="str">
        <f>IF(C69=0,0,'paring-base'!AK63)</f>
        <v/>
      </c>
      <c r="O69" s="218" t="str">
        <f>IF(C69=0,0,'paring-base'!AL63)</f>
        <v/>
      </c>
      <c r="P69" s="219"/>
    </row>
    <row r="70" spans="1:16" ht="18.95" customHeight="1">
      <c r="A70" s="204">
        <v>63</v>
      </c>
      <c r="B70" s="215">
        <f>'paring-base'!AA64</f>
        <v>1380</v>
      </c>
      <c r="C70" s="216">
        <f>'paring-base'!AB64</f>
        <v>165</v>
      </c>
      <c r="D70" s="191"/>
      <c r="E70" s="214">
        <f>IF(C70&lt;1,0,'paring-base'!AD64)</f>
        <v>651</v>
      </c>
      <c r="F70" s="217" t="str">
        <f>IF(C70&lt;1,0,'paring-base'!AE64)</f>
        <v>GOSPEL</v>
      </c>
      <c r="G70" s="218">
        <f>IF(C70=0,0,'paring-base'!AF64)</f>
        <v>82</v>
      </c>
      <c r="H70" s="191"/>
      <c r="I70" s="214" t="str">
        <f>IF(C70&lt;1,0,'paring-base'!AG64)</f>
        <v/>
      </c>
      <c r="J70" s="217" t="str">
        <f>IF(C70=0,0,'paring-base'!AH64)</f>
        <v/>
      </c>
      <c r="K70" s="218" t="str">
        <f>IF(C70=0,0,'paring-base'!AI64)</f>
        <v/>
      </c>
      <c r="L70" s="191"/>
      <c r="M70" s="214" t="str">
        <f>IF(C70&lt;1,0,'paring-base'!AJ64)</f>
        <v/>
      </c>
      <c r="N70" s="217" t="str">
        <f>IF(C70=0,0,'paring-base'!AK64)</f>
        <v/>
      </c>
      <c r="O70" s="218" t="str">
        <f>IF(C70=0,0,'paring-base'!AL64)</f>
        <v/>
      </c>
      <c r="P70" s="219"/>
    </row>
    <row r="71" spans="1:16" ht="18.95" customHeight="1">
      <c r="A71" s="204">
        <v>64</v>
      </c>
      <c r="B71" s="215">
        <f>'paring-base'!AA65</f>
        <v>1383</v>
      </c>
      <c r="C71" s="216">
        <f>'paring-base'!AB65</f>
        <v>564</v>
      </c>
      <c r="D71" s="191"/>
      <c r="E71" s="214">
        <f>IF(C71&lt;1,0,'paring-base'!AD65)</f>
        <v>651</v>
      </c>
      <c r="F71" s="217" t="str">
        <f>IF(C71&lt;1,0,'paring-base'!AE65)</f>
        <v>GOSPEL</v>
      </c>
      <c r="G71" s="218">
        <f>IF(C71=0,0,'paring-base'!AF65)</f>
        <v>79</v>
      </c>
      <c r="H71" s="191"/>
      <c r="I71" s="214" t="str">
        <f>IF(C71&lt;1,0,'paring-base'!AG65)</f>
        <v/>
      </c>
      <c r="J71" s="217" t="str">
        <f>IF(C71=0,0,'paring-base'!AH65)</f>
        <v/>
      </c>
      <c r="K71" s="218" t="str">
        <f>IF(C71=0,0,'paring-base'!AI65)</f>
        <v/>
      </c>
      <c r="L71" s="191"/>
      <c r="M71" s="214" t="str">
        <f>IF(C71&lt;1,0,'paring-base'!AJ65)</f>
        <v/>
      </c>
      <c r="N71" s="217" t="str">
        <f>IF(C71=0,0,'paring-base'!AK65)</f>
        <v/>
      </c>
      <c r="O71" s="218" t="str">
        <f>IF(C71=0,0,'paring-base'!AL65)</f>
        <v/>
      </c>
      <c r="P71" s="219"/>
    </row>
    <row r="72" spans="1:16" ht="18.95" customHeight="1">
      <c r="A72" s="204">
        <v>65</v>
      </c>
      <c r="B72" s="215">
        <f>'paring-base'!AA66</f>
        <v>1386</v>
      </c>
      <c r="C72" s="216">
        <f>'paring-base'!AB66</f>
        <v>423</v>
      </c>
      <c r="D72" s="191"/>
      <c r="E72" s="214">
        <f>IF(C72&lt;1,0,'paring-base'!AD66)</f>
        <v>423</v>
      </c>
      <c r="F72" s="217" t="str">
        <f>IF(C72&lt;1,0,'paring-base'!AE66)</f>
        <v>Ludiek/Motif/Utopia/Bruce(rood)</v>
      </c>
      <c r="G72" s="218">
        <f>IF(C72=0,0,'paring-base'!AF66)</f>
        <v>100</v>
      </c>
      <c r="H72" s="191"/>
      <c r="I72" s="214" t="str">
        <f>IF(C72&lt;1,0,'paring-base'!AG66)</f>
        <v/>
      </c>
      <c r="J72" s="217" t="str">
        <f>IF(C72=0,0,'paring-base'!AH66)</f>
        <v/>
      </c>
      <c r="K72" s="218" t="str">
        <f>IF(C72=0,0,'paring-base'!AI66)</f>
        <v/>
      </c>
      <c r="L72" s="191"/>
      <c r="M72" s="214" t="str">
        <f>IF(C72&lt;1,0,'paring-base'!AJ66)</f>
        <v/>
      </c>
      <c r="N72" s="217" t="str">
        <f>IF(C72=0,0,'paring-base'!AK66)</f>
        <v/>
      </c>
      <c r="O72" s="218" t="str">
        <f>IF(C72=0,0,'paring-base'!AL66)</f>
        <v/>
      </c>
      <c r="P72" s="219"/>
    </row>
    <row r="73" spans="1:16" ht="18.95" customHeight="1">
      <c r="A73" s="204">
        <v>66</v>
      </c>
      <c r="B73" s="215">
        <f>'paring-base'!AA67</f>
        <v>1387</v>
      </c>
      <c r="C73" s="216">
        <f>'paring-base'!AB67</f>
        <v>645</v>
      </c>
      <c r="D73" s="191"/>
      <c r="E73" s="214">
        <f>IF(C73&lt;1,0,'paring-base'!AD67)</f>
        <v>651</v>
      </c>
      <c r="F73" s="217" t="str">
        <f>IF(C73&lt;1,0,'paring-base'!AE67)</f>
        <v>GOSPEL</v>
      </c>
      <c r="G73" s="218">
        <f>IF(C73=0,0,'paring-base'!AF67)</f>
        <v>72</v>
      </c>
      <c r="H73" s="191"/>
      <c r="I73" s="214" t="str">
        <f>IF(C73&lt;1,0,'paring-base'!AG67)</f>
        <v/>
      </c>
      <c r="J73" s="217" t="str">
        <f>IF(C73=0,0,'paring-base'!AH67)</f>
        <v/>
      </c>
      <c r="K73" s="218" t="str">
        <f>IF(C73=0,0,'paring-base'!AI67)</f>
        <v/>
      </c>
      <c r="L73" s="191"/>
      <c r="M73" s="214" t="str">
        <f>IF(C73&lt;1,0,'paring-base'!AJ67)</f>
        <v/>
      </c>
      <c r="N73" s="217" t="str">
        <f>IF(C73=0,0,'paring-base'!AK67)</f>
        <v/>
      </c>
      <c r="O73" s="218" t="str">
        <f>IF(C73=0,0,'paring-base'!AL67)</f>
        <v/>
      </c>
      <c r="P73" s="219"/>
    </row>
    <row r="74" spans="1:16" ht="18.95" customHeight="1">
      <c r="A74" s="204">
        <v>67</v>
      </c>
      <c r="B74" s="215">
        <f>'paring-base'!AA68</f>
        <v>1391</v>
      </c>
      <c r="C74" s="216">
        <f>'paring-base'!AB68</f>
        <v>531</v>
      </c>
      <c r="D74" s="191"/>
      <c r="E74" s="214">
        <f>IF(C74&lt;1,0,'paring-base'!AD68)</f>
        <v>513</v>
      </c>
      <c r="F74" s="217" t="str">
        <f>IF(C74&lt;1,0,'paring-base'!AE68)</f>
        <v>Shakespear</v>
      </c>
      <c r="G74" s="218">
        <f>IF(C74=0,0,'paring-base'!AF68)</f>
        <v>95</v>
      </c>
      <c r="H74" s="191"/>
      <c r="I74" s="214" t="str">
        <f>IF(C74&lt;1,0,'paring-base'!AG68)</f>
        <v/>
      </c>
      <c r="J74" s="217" t="str">
        <f>IF(C74=0,0,'paring-base'!AH68)</f>
        <v/>
      </c>
      <c r="K74" s="218" t="str">
        <f>IF(C74=0,0,'paring-base'!AI68)</f>
        <v/>
      </c>
      <c r="L74" s="191"/>
      <c r="M74" s="214" t="str">
        <f>IF(C74&lt;1,0,'paring-base'!AJ68)</f>
        <v/>
      </c>
      <c r="N74" s="217" t="str">
        <f>IF(C74=0,0,'paring-base'!AK68)</f>
        <v/>
      </c>
      <c r="O74" s="218" t="str">
        <f>IF(C74=0,0,'paring-base'!AL68)</f>
        <v/>
      </c>
      <c r="P74" s="219"/>
    </row>
    <row r="75" spans="1:16" ht="18.95" customHeight="1">
      <c r="A75" s="204">
        <v>68</v>
      </c>
      <c r="B75" s="215">
        <f>'paring-base'!AA69</f>
        <v>1392</v>
      </c>
      <c r="C75" s="216">
        <f>'paring-base'!AB69</f>
        <v>153</v>
      </c>
      <c r="D75" s="191"/>
      <c r="E75" s="214">
        <f>IF(C75&lt;1,0,'paring-base'!AD69)</f>
        <v>513</v>
      </c>
      <c r="F75" s="217" t="str">
        <f>IF(C75&lt;1,0,'paring-base'!AE69)</f>
        <v>Shakespear</v>
      </c>
      <c r="G75" s="218">
        <f>IF(C75=0,0,'paring-base'!AF69)</f>
        <v>92</v>
      </c>
      <c r="H75" s="191"/>
      <c r="I75" s="214" t="str">
        <f>IF(C75&lt;1,0,'paring-base'!AG69)</f>
        <v/>
      </c>
      <c r="J75" s="217" t="str">
        <f>IF(C75=0,0,'paring-base'!AH69)</f>
        <v/>
      </c>
      <c r="K75" s="218" t="str">
        <f>IF(C75=0,0,'paring-base'!AI69)</f>
        <v/>
      </c>
      <c r="L75" s="191"/>
      <c r="M75" s="214" t="str">
        <f>IF(C75&lt;1,0,'paring-base'!AJ69)</f>
        <v/>
      </c>
      <c r="N75" s="217" t="str">
        <f>IF(C75=0,0,'paring-base'!AK69)</f>
        <v/>
      </c>
      <c r="O75" s="218" t="str">
        <f>IF(C75=0,0,'paring-base'!AL69)</f>
        <v/>
      </c>
      <c r="P75" s="219"/>
    </row>
    <row r="76" spans="1:16" ht="18.95" customHeight="1">
      <c r="A76" s="204">
        <v>69</v>
      </c>
      <c r="B76" s="215">
        <f>'paring-base'!AA70</f>
        <v>1396</v>
      </c>
      <c r="C76" s="216">
        <f>'paring-base'!AB70</f>
        <v>561</v>
      </c>
      <c r="D76" s="191"/>
      <c r="E76" s="214">
        <f>IF(C76&lt;1,0,'paring-base'!AD70)</f>
        <v>651</v>
      </c>
      <c r="F76" s="217" t="str">
        <f>IF(C76&lt;1,0,'paring-base'!AE70)</f>
        <v>GOSPEL</v>
      </c>
      <c r="G76" s="218">
        <f>IF(C76=0,0,'paring-base'!AF70)</f>
        <v>92</v>
      </c>
      <c r="H76" s="191"/>
      <c r="I76" s="214">
        <f>IF(C76&lt;1,0,'paring-base'!AG70)</f>
        <v>513</v>
      </c>
      <c r="J76" s="217" t="str">
        <f>IF(C76=0,0,'paring-base'!AH70)</f>
        <v>Shakespear</v>
      </c>
      <c r="K76" s="218">
        <f>IF(C76=0,0,'paring-base'!AI70)</f>
        <v>72</v>
      </c>
      <c r="L76" s="191"/>
      <c r="M76" s="214" t="str">
        <f>IF(C76&lt;1,0,'paring-base'!AJ70)</f>
        <v/>
      </c>
      <c r="N76" s="217" t="str">
        <f>IF(C76=0,0,'paring-base'!AK70)</f>
        <v/>
      </c>
      <c r="O76" s="218" t="str">
        <f>IF(C76=0,0,'paring-base'!AL70)</f>
        <v/>
      </c>
      <c r="P76" s="219"/>
    </row>
    <row r="77" spans="1:16" ht="18.95" customHeight="1">
      <c r="A77" s="204">
        <v>70</v>
      </c>
      <c r="B77" s="215">
        <f>'paring-base'!AA71</f>
        <v>9</v>
      </c>
      <c r="C77" s="216" t="str">
        <f>'paring-base'!AB71</f>
        <v>??</v>
      </c>
      <c r="D77" s="191"/>
      <c r="E77" s="214" t="e">
        <f>IF(C77&lt;1,0,'paring-base'!AD71)</f>
        <v>#N/A</v>
      </c>
      <c r="F77" s="217" t="e">
        <f>IF(C77&lt;1,0,'paring-base'!AE71)</f>
        <v>#N/A</v>
      </c>
      <c r="G77" s="218" t="e">
        <f>IF(C77=0,0,'paring-base'!AF71)</f>
        <v>#N/A</v>
      </c>
      <c r="H77" s="191"/>
      <c r="I77" s="214" t="e">
        <f>IF(C77&lt;1,0,'paring-base'!AG71)</f>
        <v>#N/A</v>
      </c>
      <c r="J77" s="217" t="e">
        <f>IF(C77=0,0,'paring-base'!AH71)</f>
        <v>#N/A</v>
      </c>
      <c r="K77" s="218" t="e">
        <f>IF(C77=0,0,'paring-base'!AI71)</f>
        <v>#N/A</v>
      </c>
      <c r="L77" s="191"/>
      <c r="M77" s="214" t="e">
        <f>IF(C77&lt;1,0,'paring-base'!AJ71)</f>
        <v>#N/A</v>
      </c>
      <c r="N77" s="217" t="e">
        <f>IF(C77=0,0,'paring-base'!AK71)</f>
        <v>#N/A</v>
      </c>
      <c r="O77" s="218" t="e">
        <f>IF(C77=0,0,'paring-base'!AL71)</f>
        <v>#N/A</v>
      </c>
      <c r="P77" s="219"/>
    </row>
    <row r="78" spans="1:16" ht="18.95" customHeight="1">
      <c r="A78" s="204">
        <v>71</v>
      </c>
      <c r="B78" s="215">
        <f>'paring-base'!AA72</f>
        <v>0</v>
      </c>
      <c r="C78" s="216">
        <f>'paring-base'!AB72</f>
        <v>0</v>
      </c>
      <c r="D78" s="191"/>
      <c r="E78" s="214">
        <f>IF(C78&lt;1,0,'paring-base'!AD72)</f>
        <v>0</v>
      </c>
      <c r="F78" s="217">
        <f>IF(C78&lt;1,0,'paring-base'!AE72)</f>
        <v>0</v>
      </c>
      <c r="G78" s="218">
        <f>IF(C78=0,0,'paring-base'!AF72)</f>
        <v>0</v>
      </c>
      <c r="H78" s="191"/>
      <c r="I78" s="214">
        <f>IF(C78&lt;1,0,'paring-base'!AG72)</f>
        <v>0</v>
      </c>
      <c r="J78" s="217">
        <f>IF(C78=0,0,'paring-base'!AH72)</f>
        <v>0</v>
      </c>
      <c r="K78" s="218">
        <f>IF(C78=0,0,'paring-base'!AI72)</f>
        <v>0</v>
      </c>
      <c r="L78" s="191"/>
      <c r="M78" s="214">
        <f>IF(C78&lt;1,0,'paring-base'!AJ72)</f>
        <v>0</v>
      </c>
      <c r="N78" s="217">
        <f>IF(C78=0,0,'paring-base'!AK72)</f>
        <v>0</v>
      </c>
      <c r="O78" s="218">
        <f>IF(C78=0,0,'paring-base'!AL72)</f>
        <v>0</v>
      </c>
      <c r="P78" s="219"/>
    </row>
    <row r="79" spans="1:16" ht="18.95" customHeight="1">
      <c r="A79" s="204">
        <v>72</v>
      </c>
      <c r="B79" s="215">
        <f>'paring-base'!AA73</f>
        <v>0</v>
      </c>
      <c r="C79" s="216">
        <f>'paring-base'!AB73</f>
        <v>0</v>
      </c>
      <c r="D79" s="191"/>
      <c r="E79" s="214">
        <f>IF(C79&lt;1,0,'paring-base'!AD73)</f>
        <v>0</v>
      </c>
      <c r="F79" s="217">
        <f>IF(C79&lt;1,0,'paring-base'!AE73)</f>
        <v>0</v>
      </c>
      <c r="G79" s="218">
        <f>IF(C79=0,0,'paring-base'!AF73)</f>
        <v>0</v>
      </c>
      <c r="H79" s="191"/>
      <c r="I79" s="214">
        <f>IF(C79&lt;1,0,'paring-base'!AG73)</f>
        <v>0</v>
      </c>
      <c r="J79" s="217">
        <f>IF(C79=0,0,'paring-base'!AH73)</f>
        <v>0</v>
      </c>
      <c r="K79" s="218">
        <f>IF(C79=0,0,'paring-base'!AI73)</f>
        <v>0</v>
      </c>
      <c r="L79" s="191"/>
      <c r="M79" s="214">
        <f>IF(C79&lt;1,0,'paring-base'!AJ73)</f>
        <v>0</v>
      </c>
      <c r="N79" s="217">
        <f>IF(C79=0,0,'paring-base'!AK73)</f>
        <v>0</v>
      </c>
      <c r="O79" s="218">
        <f>IF(C79=0,0,'paring-base'!AL73)</f>
        <v>0</v>
      </c>
      <c r="P79" s="219"/>
    </row>
    <row r="80" spans="1:16" ht="18.95" customHeight="1">
      <c r="A80" s="204">
        <v>73</v>
      </c>
      <c r="B80" s="215">
        <f>'paring-base'!AA74</f>
        <v>0</v>
      </c>
      <c r="C80" s="216">
        <f>'paring-base'!AB74</f>
        <v>0</v>
      </c>
      <c r="D80" s="191"/>
      <c r="E80" s="214">
        <f>IF(C80&lt;1,0,'paring-base'!AD74)</f>
        <v>0</v>
      </c>
      <c r="F80" s="217">
        <f>IF(C80&lt;1,0,'paring-base'!AE74)</f>
        <v>0</v>
      </c>
      <c r="G80" s="218">
        <f>IF(C80=0,0,'paring-base'!AF74)</f>
        <v>0</v>
      </c>
      <c r="H80" s="191"/>
      <c r="I80" s="214">
        <f>IF(C80&lt;1,0,'paring-base'!AG74)</f>
        <v>0</v>
      </c>
      <c r="J80" s="217">
        <f>IF(C80=0,0,'paring-base'!AH74)</f>
        <v>0</v>
      </c>
      <c r="K80" s="218">
        <f>IF(C80=0,0,'paring-base'!AI74)</f>
        <v>0</v>
      </c>
      <c r="L80" s="191"/>
      <c r="M80" s="214">
        <f>IF(C80&lt;1,0,'paring-base'!AJ74)</f>
        <v>0</v>
      </c>
      <c r="N80" s="217">
        <f>IF(C80=0,0,'paring-base'!AK74)</f>
        <v>0</v>
      </c>
      <c r="O80" s="218">
        <f>IF(C80=0,0,'paring-base'!AL74)</f>
        <v>0</v>
      </c>
      <c r="P80" s="219"/>
    </row>
    <row r="81" spans="1:16" ht="18.95" customHeight="1">
      <c r="A81" s="204">
        <v>74</v>
      </c>
      <c r="B81" s="215">
        <f>'paring-base'!AA75</f>
        <v>0</v>
      </c>
      <c r="C81" s="216">
        <f>'paring-base'!AB75</f>
        <v>0</v>
      </c>
      <c r="D81" s="191"/>
      <c r="E81" s="214">
        <f>IF(C81&lt;1,0,'paring-base'!AD75)</f>
        <v>0</v>
      </c>
      <c r="F81" s="217">
        <f>IF(C81&lt;1,0,'paring-base'!AE75)</f>
        <v>0</v>
      </c>
      <c r="G81" s="218">
        <f>IF(C81=0,0,'paring-base'!AF75)</f>
        <v>0</v>
      </c>
      <c r="H81" s="191"/>
      <c r="I81" s="214">
        <f>IF(C81&lt;1,0,'paring-base'!AG75)</f>
        <v>0</v>
      </c>
      <c r="J81" s="217">
        <f>IF(C81=0,0,'paring-base'!AH75)</f>
        <v>0</v>
      </c>
      <c r="K81" s="218">
        <f>IF(C81=0,0,'paring-base'!AI75)</f>
        <v>0</v>
      </c>
      <c r="L81" s="191"/>
      <c r="M81" s="214">
        <f>IF(C81&lt;1,0,'paring-base'!AJ75)</f>
        <v>0</v>
      </c>
      <c r="N81" s="217">
        <f>IF(C81=0,0,'paring-base'!AK75)</f>
        <v>0</v>
      </c>
      <c r="O81" s="218">
        <f>IF(C81=0,0,'paring-base'!AL75)</f>
        <v>0</v>
      </c>
      <c r="P81" s="219"/>
    </row>
    <row r="82" spans="1:16" ht="18.95" customHeight="1">
      <c r="A82" s="204">
        <v>75</v>
      </c>
      <c r="B82" s="215">
        <f>'paring-base'!AA76</f>
        <v>0</v>
      </c>
      <c r="C82" s="216">
        <f>'paring-base'!AB76</f>
        <v>0</v>
      </c>
      <c r="D82" s="191"/>
      <c r="E82" s="214">
        <f>IF(C82&lt;1,0,'paring-base'!AD76)</f>
        <v>0</v>
      </c>
      <c r="F82" s="217">
        <f>IF(C82&lt;1,0,'paring-base'!AE76)</f>
        <v>0</v>
      </c>
      <c r="G82" s="218">
        <f>IF(C82=0,0,'paring-base'!AF76)</f>
        <v>0</v>
      </c>
      <c r="H82" s="191"/>
      <c r="I82" s="214">
        <f>IF(C82&lt;1,0,'paring-base'!AG76)</f>
        <v>0</v>
      </c>
      <c r="J82" s="217">
        <f>IF(C82=0,0,'paring-base'!AH76)</f>
        <v>0</v>
      </c>
      <c r="K82" s="218">
        <f>IF(C82=0,0,'paring-base'!AI76)</f>
        <v>0</v>
      </c>
      <c r="L82" s="191"/>
      <c r="M82" s="214">
        <f>IF(C82&lt;1,0,'paring-base'!AJ76)</f>
        <v>0</v>
      </c>
      <c r="N82" s="217">
        <f>IF(C82=0,0,'paring-base'!AK76)</f>
        <v>0</v>
      </c>
      <c r="O82" s="218">
        <f>IF(C82=0,0,'paring-base'!AL76)</f>
        <v>0</v>
      </c>
      <c r="P82" s="219"/>
    </row>
    <row r="83" spans="1:16" ht="18.95" customHeight="1">
      <c r="A83" s="204">
        <v>76</v>
      </c>
      <c r="B83" s="215">
        <f>'paring-base'!AA77</f>
        <v>0</v>
      </c>
      <c r="C83" s="216">
        <f>'paring-base'!AB77</f>
        <v>0</v>
      </c>
      <c r="D83" s="191"/>
      <c r="E83" s="214">
        <f>IF(C83&lt;1,0,'paring-base'!AD77)</f>
        <v>0</v>
      </c>
      <c r="F83" s="217">
        <f>IF(C83&lt;1,0,'paring-base'!AE77)</f>
        <v>0</v>
      </c>
      <c r="G83" s="218">
        <f>IF(C83=0,0,'paring-base'!AF77)</f>
        <v>0</v>
      </c>
      <c r="H83" s="191"/>
      <c r="I83" s="214">
        <f>IF(C83&lt;1,0,'paring-base'!AG77)</f>
        <v>0</v>
      </c>
      <c r="J83" s="217">
        <f>IF(C83=0,0,'paring-base'!AH77)</f>
        <v>0</v>
      </c>
      <c r="K83" s="218">
        <f>IF(C83=0,0,'paring-base'!AI77)</f>
        <v>0</v>
      </c>
      <c r="L83" s="191"/>
      <c r="M83" s="214">
        <f>IF(C83&lt;1,0,'paring-base'!AJ77)</f>
        <v>0</v>
      </c>
      <c r="N83" s="217">
        <f>IF(C83=0,0,'paring-base'!AK77)</f>
        <v>0</v>
      </c>
      <c r="O83" s="218">
        <f>IF(C83=0,0,'paring-base'!AL77)</f>
        <v>0</v>
      </c>
      <c r="P83" s="219"/>
    </row>
    <row r="84" spans="1:16" ht="18.95" customHeight="1">
      <c r="A84" s="204">
        <v>77</v>
      </c>
      <c r="B84" s="215">
        <f>'paring-base'!AA78</f>
        <v>0</v>
      </c>
      <c r="C84" s="216">
        <f>'paring-base'!AB78</f>
        <v>0</v>
      </c>
      <c r="D84" s="191"/>
      <c r="E84" s="214">
        <f>IF(C84&lt;1,0,'paring-base'!AD78)</f>
        <v>0</v>
      </c>
      <c r="F84" s="217">
        <f>IF(C84&lt;1,0,'paring-base'!AE78)</f>
        <v>0</v>
      </c>
      <c r="G84" s="218">
        <f>IF(C84=0,0,'paring-base'!AF78)</f>
        <v>0</v>
      </c>
      <c r="H84" s="191"/>
      <c r="I84" s="214">
        <f>IF(C84&lt;1,0,'paring-base'!AG78)</f>
        <v>0</v>
      </c>
      <c r="J84" s="217">
        <f>IF(C84=0,0,'paring-base'!AH78)</f>
        <v>0</v>
      </c>
      <c r="K84" s="218">
        <f>IF(C84=0,0,'paring-base'!AI78)</f>
        <v>0</v>
      </c>
      <c r="L84" s="191"/>
      <c r="M84" s="214">
        <f>IF(C84&lt;1,0,'paring-base'!AJ78)</f>
        <v>0</v>
      </c>
      <c r="N84" s="217">
        <f>IF(C84=0,0,'paring-base'!AK78)</f>
        <v>0</v>
      </c>
      <c r="O84" s="218">
        <f>IF(C84=0,0,'paring-base'!AL78)</f>
        <v>0</v>
      </c>
      <c r="P84" s="219"/>
    </row>
    <row r="85" spans="1:16" ht="18.95" customHeight="1">
      <c r="A85" s="204">
        <v>78</v>
      </c>
      <c r="B85" s="215">
        <f>'paring-base'!AA79</f>
        <v>0</v>
      </c>
      <c r="C85" s="216">
        <f>'paring-base'!AB79</f>
        <v>0</v>
      </c>
      <c r="D85" s="191"/>
      <c r="E85" s="214">
        <f>IF(C85&lt;1,0,'paring-base'!AD79)</f>
        <v>0</v>
      </c>
      <c r="F85" s="217">
        <f>IF(C85&lt;1,0,'paring-base'!AE79)</f>
        <v>0</v>
      </c>
      <c r="G85" s="218">
        <f>IF(C85=0,0,'paring-base'!AF79)</f>
        <v>0</v>
      </c>
      <c r="H85" s="191"/>
      <c r="I85" s="214">
        <f>IF(C85&lt;1,0,'paring-base'!AG79)</f>
        <v>0</v>
      </c>
      <c r="J85" s="217">
        <f>IF(C85=0,0,'paring-base'!AH79)</f>
        <v>0</v>
      </c>
      <c r="K85" s="218">
        <f>IF(C85=0,0,'paring-base'!AI79)</f>
        <v>0</v>
      </c>
      <c r="L85" s="191"/>
      <c r="M85" s="214">
        <f>IF(C85&lt;1,0,'paring-base'!AJ79)</f>
        <v>0</v>
      </c>
      <c r="N85" s="217">
        <f>IF(C85=0,0,'paring-base'!AK79)</f>
        <v>0</v>
      </c>
      <c r="O85" s="218">
        <f>IF(C85=0,0,'paring-base'!AL79)</f>
        <v>0</v>
      </c>
      <c r="P85" s="219"/>
    </row>
    <row r="86" spans="1:16" ht="18.95" customHeight="1">
      <c r="A86" s="204">
        <v>79</v>
      </c>
      <c r="B86" s="215">
        <f>'paring-base'!AA80</f>
        <v>0</v>
      </c>
      <c r="C86" s="216">
        <f>'paring-base'!AB80</f>
        <v>0</v>
      </c>
      <c r="D86" s="191"/>
      <c r="E86" s="214">
        <f>IF(C86&lt;1,0,'paring-base'!AD80)</f>
        <v>0</v>
      </c>
      <c r="F86" s="217">
        <f>IF(C86&lt;1,0,'paring-base'!AE80)</f>
        <v>0</v>
      </c>
      <c r="G86" s="218">
        <f>IF(C86=0,0,'paring-base'!AF80)</f>
        <v>0</v>
      </c>
      <c r="H86" s="191"/>
      <c r="I86" s="214">
        <f>IF(C86&lt;1,0,'paring-base'!AG80)</f>
        <v>0</v>
      </c>
      <c r="J86" s="217">
        <f>IF(C86=0,0,'paring-base'!AH80)</f>
        <v>0</v>
      </c>
      <c r="K86" s="218">
        <f>IF(C86=0,0,'paring-base'!AI80)</f>
        <v>0</v>
      </c>
      <c r="L86" s="191"/>
      <c r="M86" s="214">
        <f>IF(C86&lt;1,0,'paring-base'!AJ80)</f>
        <v>0</v>
      </c>
      <c r="N86" s="217">
        <f>IF(C86=0,0,'paring-base'!AK80)</f>
        <v>0</v>
      </c>
      <c r="O86" s="218">
        <f>IF(C86=0,0,'paring-base'!AL80)</f>
        <v>0</v>
      </c>
      <c r="P86" s="219"/>
    </row>
    <row r="87" spans="1:16" ht="18.95" customHeight="1">
      <c r="A87" s="204">
        <v>80</v>
      </c>
      <c r="B87" s="215">
        <f>'paring-base'!AA81</f>
        <v>0</v>
      </c>
      <c r="C87" s="216">
        <f>'paring-base'!AB81</f>
        <v>0</v>
      </c>
      <c r="D87" s="191"/>
      <c r="E87" s="214">
        <f>IF(C87&lt;1,0,'paring-base'!AD81)</f>
        <v>0</v>
      </c>
      <c r="F87" s="217">
        <f>IF(C87&lt;1,0,'paring-base'!AE81)</f>
        <v>0</v>
      </c>
      <c r="G87" s="218">
        <f>IF(C87=0,0,'paring-base'!AF81)</f>
        <v>0</v>
      </c>
      <c r="H87" s="191"/>
      <c r="I87" s="214">
        <f>IF(C87&lt;1,0,'paring-base'!AG81)</f>
        <v>0</v>
      </c>
      <c r="J87" s="217">
        <f>IF(C87=0,0,'paring-base'!AH81)</f>
        <v>0</v>
      </c>
      <c r="K87" s="218">
        <f>IF(C87=0,0,'paring-base'!AI81)</f>
        <v>0</v>
      </c>
      <c r="L87" s="191"/>
      <c r="M87" s="214">
        <f>IF(C87&lt;1,0,'paring-base'!AJ81)</f>
        <v>0</v>
      </c>
      <c r="N87" s="217">
        <f>IF(C87=0,0,'paring-base'!AK81)</f>
        <v>0</v>
      </c>
      <c r="O87" s="218">
        <f>IF(C87=0,0,'paring-base'!AL81)</f>
        <v>0</v>
      </c>
      <c r="P87" s="219"/>
    </row>
    <row r="88" spans="1:16" ht="18.95" customHeight="1">
      <c r="A88" s="204">
        <v>81</v>
      </c>
      <c r="B88" s="215">
        <f>'paring-base'!AA82</f>
        <v>0</v>
      </c>
      <c r="C88" s="216">
        <f>'paring-base'!AB82</f>
        <v>0</v>
      </c>
      <c r="D88" s="191"/>
      <c r="E88" s="214">
        <f>IF(C88&lt;1,0,'paring-base'!AD82)</f>
        <v>0</v>
      </c>
      <c r="F88" s="217">
        <f>IF(C88&lt;1,0,'paring-base'!AE82)</f>
        <v>0</v>
      </c>
      <c r="G88" s="218">
        <f>IF(C88=0,0,'paring-base'!AF82)</f>
        <v>0</v>
      </c>
      <c r="H88" s="191"/>
      <c r="I88" s="214">
        <f>IF(C88&lt;1,0,'paring-base'!AG82)</f>
        <v>0</v>
      </c>
      <c r="J88" s="217">
        <f>IF(C88=0,0,'paring-base'!AH82)</f>
        <v>0</v>
      </c>
      <c r="K88" s="218">
        <f>IF(C88=0,0,'paring-base'!AI82)</f>
        <v>0</v>
      </c>
      <c r="L88" s="191"/>
      <c r="M88" s="214">
        <f>IF(C88&lt;1,0,'paring-base'!AJ82)</f>
        <v>0</v>
      </c>
      <c r="N88" s="217">
        <f>IF(C88=0,0,'paring-base'!AK82)</f>
        <v>0</v>
      </c>
      <c r="O88" s="218">
        <f>IF(C88=0,0,'paring-base'!AL82)</f>
        <v>0</v>
      </c>
      <c r="P88" s="219"/>
    </row>
    <row r="89" spans="1:16" ht="18.95" customHeight="1">
      <c r="A89" s="204">
        <v>82</v>
      </c>
      <c r="B89" s="215">
        <f>'paring-base'!AA83</f>
        <v>0</v>
      </c>
      <c r="C89" s="216">
        <f>'paring-base'!AB83</f>
        <v>0</v>
      </c>
      <c r="D89" s="191"/>
      <c r="E89" s="214">
        <f>IF(C89&lt;1,0,'paring-base'!AD83)</f>
        <v>0</v>
      </c>
      <c r="F89" s="217">
        <f>IF(C89&lt;1,0,'paring-base'!AE83)</f>
        <v>0</v>
      </c>
      <c r="G89" s="218">
        <f>IF(C89=0,0,'paring-base'!AF83)</f>
        <v>0</v>
      </c>
      <c r="H89" s="191"/>
      <c r="I89" s="214">
        <f>IF(C89&lt;1,0,'paring-base'!AG83)</f>
        <v>0</v>
      </c>
      <c r="J89" s="217">
        <f>IF(C89=0,0,'paring-base'!AH83)</f>
        <v>0</v>
      </c>
      <c r="K89" s="218">
        <f>IF(C89=0,0,'paring-base'!AI83)</f>
        <v>0</v>
      </c>
      <c r="L89" s="191"/>
      <c r="M89" s="214">
        <f>IF(C89&lt;1,0,'paring-base'!AJ83)</f>
        <v>0</v>
      </c>
      <c r="N89" s="217">
        <f>IF(C89=0,0,'paring-base'!AK83)</f>
        <v>0</v>
      </c>
      <c r="O89" s="218">
        <f>IF(C89=0,0,'paring-base'!AL83)</f>
        <v>0</v>
      </c>
      <c r="P89" s="219"/>
    </row>
    <row r="90" spans="1:16" ht="18.95" customHeight="1">
      <c r="A90" s="204">
        <v>83</v>
      </c>
      <c r="B90" s="215">
        <f>'paring-base'!AA84</f>
        <v>0</v>
      </c>
      <c r="C90" s="216">
        <f>'paring-base'!AB84</f>
        <v>0</v>
      </c>
      <c r="D90" s="191"/>
      <c r="E90" s="214">
        <f>IF(C90&lt;1,0,'paring-base'!AD84)</f>
        <v>0</v>
      </c>
      <c r="F90" s="217">
        <f>IF(C90&lt;1,0,'paring-base'!AE84)</f>
        <v>0</v>
      </c>
      <c r="G90" s="218">
        <f>IF(C90=0,0,'paring-base'!AF84)</f>
        <v>0</v>
      </c>
      <c r="H90" s="191"/>
      <c r="I90" s="214">
        <f>IF(C90&lt;1,0,'paring-base'!AG84)</f>
        <v>0</v>
      </c>
      <c r="J90" s="217">
        <f>IF(C90=0,0,'paring-base'!AH84)</f>
        <v>0</v>
      </c>
      <c r="K90" s="218">
        <f>IF(C90=0,0,'paring-base'!AI84)</f>
        <v>0</v>
      </c>
      <c r="L90" s="191"/>
      <c r="M90" s="214">
        <f>IF(C90&lt;1,0,'paring-base'!AJ84)</f>
        <v>0</v>
      </c>
      <c r="N90" s="217">
        <f>IF(C90=0,0,'paring-base'!AK84)</f>
        <v>0</v>
      </c>
      <c r="O90" s="218">
        <f>IF(C90=0,0,'paring-base'!AL84)</f>
        <v>0</v>
      </c>
      <c r="P90" s="219"/>
    </row>
    <row r="91" spans="1:16" ht="18.95" customHeight="1">
      <c r="A91" s="204">
        <v>84</v>
      </c>
      <c r="B91" s="215">
        <f>'paring-base'!AA85</f>
        <v>0</v>
      </c>
      <c r="C91" s="216">
        <f>'paring-base'!AB85</f>
        <v>0</v>
      </c>
      <c r="D91" s="191"/>
      <c r="E91" s="214">
        <f>IF(C91&lt;1,0,'paring-base'!AD85)</f>
        <v>0</v>
      </c>
      <c r="F91" s="217">
        <f>IF(C91&lt;1,0,'paring-base'!AE85)</f>
        <v>0</v>
      </c>
      <c r="G91" s="218">
        <f>IF(C91=0,0,'paring-base'!AF85)</f>
        <v>0</v>
      </c>
      <c r="H91" s="191"/>
      <c r="I91" s="214">
        <f>IF(C91&lt;1,0,'paring-base'!AG85)</f>
        <v>0</v>
      </c>
      <c r="J91" s="217">
        <f>IF(C91=0,0,'paring-base'!AH85)</f>
        <v>0</v>
      </c>
      <c r="K91" s="218">
        <f>IF(C91=0,0,'paring-base'!AI85)</f>
        <v>0</v>
      </c>
      <c r="L91" s="191"/>
      <c r="M91" s="214">
        <f>IF(C91&lt;1,0,'paring-base'!AJ85)</f>
        <v>0</v>
      </c>
      <c r="N91" s="217">
        <f>IF(C91=0,0,'paring-base'!AK85)</f>
        <v>0</v>
      </c>
      <c r="O91" s="218">
        <f>IF(C91=0,0,'paring-base'!AL85)</f>
        <v>0</v>
      </c>
      <c r="P91" s="219"/>
    </row>
    <row r="92" spans="1:16" ht="18.95" customHeight="1">
      <c r="A92" s="204">
        <v>85</v>
      </c>
      <c r="B92" s="215">
        <f>'paring-base'!AA86</f>
        <v>0</v>
      </c>
      <c r="C92" s="216">
        <f>'paring-base'!AB86</f>
        <v>0</v>
      </c>
      <c r="D92" s="191"/>
      <c r="E92" s="214">
        <f>IF(C92&lt;1,0,'paring-base'!AD86)</f>
        <v>0</v>
      </c>
      <c r="F92" s="217">
        <f>IF(C92&lt;1,0,'paring-base'!AE86)</f>
        <v>0</v>
      </c>
      <c r="G92" s="218">
        <f>IF(C92=0,0,'paring-base'!AF86)</f>
        <v>0</v>
      </c>
      <c r="H92" s="191"/>
      <c r="I92" s="214">
        <f>IF(C92&lt;1,0,'paring-base'!AG86)</f>
        <v>0</v>
      </c>
      <c r="J92" s="217">
        <f>IF(C92=0,0,'paring-base'!AH86)</f>
        <v>0</v>
      </c>
      <c r="K92" s="218">
        <f>IF(C92=0,0,'paring-base'!AI86)</f>
        <v>0</v>
      </c>
      <c r="L92" s="191"/>
      <c r="M92" s="214">
        <f>IF(C92&lt;1,0,'paring-base'!AJ86)</f>
        <v>0</v>
      </c>
      <c r="N92" s="217">
        <f>IF(C92=0,0,'paring-base'!AK86)</f>
        <v>0</v>
      </c>
      <c r="O92" s="218">
        <f>IF(C92=0,0,'paring-base'!AL86)</f>
        <v>0</v>
      </c>
      <c r="P92" s="219"/>
    </row>
    <row r="93" spans="1:16" ht="18.95" customHeight="1">
      <c r="A93" s="204">
        <v>86</v>
      </c>
      <c r="B93" s="215">
        <f>'paring-base'!AA87</f>
        <v>0</v>
      </c>
      <c r="C93" s="216">
        <f>'paring-base'!AB87</f>
        <v>0</v>
      </c>
      <c r="D93" s="191"/>
      <c r="E93" s="214">
        <f>IF(C93&lt;1,0,'paring-base'!AD87)</f>
        <v>0</v>
      </c>
      <c r="F93" s="217">
        <f>IF(C93&lt;1,0,'paring-base'!AE87)</f>
        <v>0</v>
      </c>
      <c r="G93" s="218">
        <f>IF(C93=0,0,'paring-base'!AF87)</f>
        <v>0</v>
      </c>
      <c r="H93" s="191"/>
      <c r="I93" s="214">
        <f>IF(C93&lt;1,0,'paring-base'!AG87)</f>
        <v>0</v>
      </c>
      <c r="J93" s="217">
        <f>IF(C93=0,0,'paring-base'!AH87)</f>
        <v>0</v>
      </c>
      <c r="K93" s="218">
        <f>IF(C93=0,0,'paring-base'!AI87)</f>
        <v>0</v>
      </c>
      <c r="L93" s="191"/>
      <c r="M93" s="214">
        <f>IF(C93&lt;1,0,'paring-base'!AJ87)</f>
        <v>0</v>
      </c>
      <c r="N93" s="217">
        <f>IF(C93=0,0,'paring-base'!AK87)</f>
        <v>0</v>
      </c>
      <c r="O93" s="218">
        <f>IF(C93=0,0,'paring-base'!AL87)</f>
        <v>0</v>
      </c>
      <c r="P93" s="219"/>
    </row>
    <row r="94" spans="1:16" ht="18.95" customHeight="1">
      <c r="A94" s="204">
        <v>87</v>
      </c>
      <c r="B94" s="215">
        <f>'paring-base'!AA88</f>
        <v>0</v>
      </c>
      <c r="C94" s="216">
        <f>'paring-base'!AB88</f>
        <v>0</v>
      </c>
      <c r="D94" s="191"/>
      <c r="E94" s="214">
        <f>IF(C94&lt;1,0,'paring-base'!AD88)</f>
        <v>0</v>
      </c>
      <c r="F94" s="217">
        <f>IF(C94&lt;1,0,'paring-base'!AE88)</f>
        <v>0</v>
      </c>
      <c r="G94" s="218">
        <f>IF(C94=0,0,'paring-base'!AF88)</f>
        <v>0</v>
      </c>
      <c r="H94" s="191"/>
      <c r="I94" s="214">
        <f>IF(C94&lt;1,0,'paring-base'!AG88)</f>
        <v>0</v>
      </c>
      <c r="J94" s="217">
        <f>IF(C94=0,0,'paring-base'!AH88)</f>
        <v>0</v>
      </c>
      <c r="K94" s="218">
        <f>IF(C94=0,0,'paring-base'!AI88)</f>
        <v>0</v>
      </c>
      <c r="L94" s="191"/>
      <c r="M94" s="214">
        <f>IF(C94&lt;1,0,'paring-base'!AJ88)</f>
        <v>0</v>
      </c>
      <c r="N94" s="217">
        <f>IF(C94=0,0,'paring-base'!AK88)</f>
        <v>0</v>
      </c>
      <c r="O94" s="218">
        <f>IF(C94=0,0,'paring-base'!AL88)</f>
        <v>0</v>
      </c>
      <c r="P94" s="219"/>
    </row>
    <row r="95" spans="1:16" ht="18.95" customHeight="1">
      <c r="A95" s="204">
        <v>88</v>
      </c>
      <c r="B95" s="215">
        <f>'paring-base'!AA89</f>
        <v>0</v>
      </c>
      <c r="C95" s="216">
        <f>'paring-base'!AB89</f>
        <v>0</v>
      </c>
      <c r="D95" s="191"/>
      <c r="E95" s="214">
        <f>IF(C95&lt;1,0,'paring-base'!AD89)</f>
        <v>0</v>
      </c>
      <c r="F95" s="217">
        <f>IF(C95&lt;1,0,'paring-base'!AE89)</f>
        <v>0</v>
      </c>
      <c r="G95" s="218">
        <f>IF(C95=0,0,'paring-base'!AF89)</f>
        <v>0</v>
      </c>
      <c r="H95" s="191"/>
      <c r="I95" s="214">
        <f>IF(C95&lt;1,0,'paring-base'!AG89)</f>
        <v>0</v>
      </c>
      <c r="J95" s="217">
        <f>IF(C95=0,0,'paring-base'!AH89)</f>
        <v>0</v>
      </c>
      <c r="K95" s="218">
        <f>IF(C95=0,0,'paring-base'!AI89)</f>
        <v>0</v>
      </c>
      <c r="L95" s="191"/>
      <c r="M95" s="214">
        <f>IF(C95&lt;1,0,'paring-base'!AJ89)</f>
        <v>0</v>
      </c>
      <c r="N95" s="217">
        <f>IF(C95=0,0,'paring-base'!AK89)</f>
        <v>0</v>
      </c>
      <c r="O95" s="218">
        <f>IF(C95=0,0,'paring-base'!AL89)</f>
        <v>0</v>
      </c>
      <c r="P95" s="219"/>
    </row>
    <row r="96" spans="1:16" ht="18.95" customHeight="1">
      <c r="A96" s="204">
        <v>89</v>
      </c>
      <c r="B96" s="215">
        <f>'paring-base'!AA90</f>
        <v>0</v>
      </c>
      <c r="C96" s="216">
        <f>'paring-base'!AB90</f>
        <v>0</v>
      </c>
      <c r="D96" s="191"/>
      <c r="E96" s="214">
        <f>IF(C96&lt;1,0,'paring-base'!AD90)</f>
        <v>0</v>
      </c>
      <c r="F96" s="217">
        <f>IF(C96&lt;1,0,'paring-base'!AE90)</f>
        <v>0</v>
      </c>
      <c r="G96" s="218">
        <f>IF(C96=0,0,'paring-base'!AF90)</f>
        <v>0</v>
      </c>
      <c r="H96" s="191"/>
      <c r="I96" s="214">
        <f>IF(C96&lt;1,0,'paring-base'!AG90)</f>
        <v>0</v>
      </c>
      <c r="J96" s="217">
        <f>IF(C96=0,0,'paring-base'!AH90)</f>
        <v>0</v>
      </c>
      <c r="K96" s="218">
        <f>IF(C96=0,0,'paring-base'!AI90)</f>
        <v>0</v>
      </c>
      <c r="L96" s="191"/>
      <c r="M96" s="214">
        <f>IF(C96&lt;1,0,'paring-base'!AJ90)</f>
        <v>0</v>
      </c>
      <c r="N96" s="217">
        <f>IF(C96=0,0,'paring-base'!AK90)</f>
        <v>0</v>
      </c>
      <c r="O96" s="218">
        <f>IF(C96=0,0,'paring-base'!AL90)</f>
        <v>0</v>
      </c>
      <c r="P96" s="219"/>
    </row>
    <row r="97" spans="1:16" ht="18.95" customHeight="1">
      <c r="A97" s="204">
        <v>90</v>
      </c>
      <c r="B97" s="215">
        <f>'paring-base'!AA91</f>
        <v>0</v>
      </c>
      <c r="C97" s="216">
        <f>'paring-base'!AB91</f>
        <v>0</v>
      </c>
      <c r="D97" s="191"/>
      <c r="E97" s="214">
        <f>IF(C97&lt;1,0,'paring-base'!AD91)</f>
        <v>0</v>
      </c>
      <c r="F97" s="217">
        <f>IF(C97&lt;1,0,'paring-base'!AE91)</f>
        <v>0</v>
      </c>
      <c r="G97" s="218">
        <f>IF(C97=0,0,'paring-base'!AF91)</f>
        <v>0</v>
      </c>
      <c r="H97" s="191"/>
      <c r="I97" s="214">
        <f>IF(C97&lt;1,0,'paring-base'!AG91)</f>
        <v>0</v>
      </c>
      <c r="J97" s="217">
        <f>IF(C97=0,0,'paring-base'!AH91)</f>
        <v>0</v>
      </c>
      <c r="K97" s="218">
        <f>IF(C97=0,0,'paring-base'!AI91)</f>
        <v>0</v>
      </c>
      <c r="L97" s="191"/>
      <c r="M97" s="214">
        <f>IF(C97&lt;1,0,'paring-base'!AJ91)</f>
        <v>0</v>
      </c>
      <c r="N97" s="217">
        <f>IF(C97=0,0,'paring-base'!AK91)</f>
        <v>0</v>
      </c>
      <c r="O97" s="218">
        <f>IF(C97=0,0,'paring-base'!AL91)</f>
        <v>0</v>
      </c>
      <c r="P97" s="219"/>
    </row>
    <row r="98" spans="1:16" ht="18.95" customHeight="1">
      <c r="A98" s="204">
        <v>91</v>
      </c>
      <c r="B98" s="215">
        <f>'paring-base'!AA92</f>
        <v>0</v>
      </c>
      <c r="C98" s="216">
        <f>'paring-base'!AB92</f>
        <v>0</v>
      </c>
      <c r="D98" s="191"/>
      <c r="E98" s="214">
        <f>IF(C98&lt;1,0,'paring-base'!AD92)</f>
        <v>0</v>
      </c>
      <c r="F98" s="217">
        <f>IF(C98&lt;1,0,'paring-base'!AE92)</f>
        <v>0</v>
      </c>
      <c r="G98" s="218">
        <f>IF(C98=0,0,'paring-base'!AF92)</f>
        <v>0</v>
      </c>
      <c r="H98" s="191"/>
      <c r="I98" s="214">
        <f>IF(C98&lt;1,0,'paring-base'!AG92)</f>
        <v>0</v>
      </c>
      <c r="J98" s="217">
        <f>IF(C98=0,0,'paring-base'!AH92)</f>
        <v>0</v>
      </c>
      <c r="K98" s="218">
        <f>IF(C98=0,0,'paring-base'!AI92)</f>
        <v>0</v>
      </c>
      <c r="L98" s="191"/>
      <c r="M98" s="214">
        <f>IF(C98&lt;1,0,'paring-base'!AJ92)</f>
        <v>0</v>
      </c>
      <c r="N98" s="217">
        <f>IF(C98=0,0,'paring-base'!AK92)</f>
        <v>0</v>
      </c>
      <c r="O98" s="218">
        <f>IF(C98=0,0,'paring-base'!AL92)</f>
        <v>0</v>
      </c>
      <c r="P98" s="219"/>
    </row>
    <row r="99" spans="1:16" ht="18.95" customHeight="1">
      <c r="A99" s="204">
        <v>92</v>
      </c>
      <c r="B99" s="215">
        <f>'paring-base'!AA93</f>
        <v>0</v>
      </c>
      <c r="C99" s="216">
        <f>'paring-base'!AB93</f>
        <v>0</v>
      </c>
      <c r="D99" s="191"/>
      <c r="E99" s="214">
        <f>IF(C99&lt;1,0,'paring-base'!AD93)</f>
        <v>0</v>
      </c>
      <c r="F99" s="217">
        <f>IF(C99&lt;1,0,'paring-base'!AE93)</f>
        <v>0</v>
      </c>
      <c r="G99" s="218">
        <f>IF(C99=0,0,'paring-base'!AF93)</f>
        <v>0</v>
      </c>
      <c r="H99" s="191"/>
      <c r="I99" s="214">
        <f>IF(C99&lt;1,0,'paring-base'!AG93)</f>
        <v>0</v>
      </c>
      <c r="J99" s="217">
        <f>IF(C99=0,0,'paring-base'!AH93)</f>
        <v>0</v>
      </c>
      <c r="K99" s="218">
        <f>IF(C99=0,0,'paring-base'!AI93)</f>
        <v>0</v>
      </c>
      <c r="L99" s="191"/>
      <c r="M99" s="214">
        <f>IF(C99&lt;1,0,'paring-base'!AJ93)</f>
        <v>0</v>
      </c>
      <c r="N99" s="217">
        <f>IF(C99=0,0,'paring-base'!AK93)</f>
        <v>0</v>
      </c>
      <c r="O99" s="218">
        <f>IF(C99=0,0,'paring-base'!AL93)</f>
        <v>0</v>
      </c>
      <c r="P99" s="219"/>
    </row>
    <row r="100" spans="1:16" ht="18.95" customHeight="1">
      <c r="A100" s="204">
        <v>93</v>
      </c>
      <c r="B100" s="215">
        <f>'paring-base'!AA94</f>
        <v>0</v>
      </c>
      <c r="C100" s="216">
        <f>'paring-base'!AB94</f>
        <v>0</v>
      </c>
      <c r="D100" s="191"/>
      <c r="E100" s="214">
        <f>IF(C100&lt;1,0,'paring-base'!AD94)</f>
        <v>0</v>
      </c>
      <c r="F100" s="217">
        <f>IF(C100&lt;1,0,'paring-base'!AE94)</f>
        <v>0</v>
      </c>
      <c r="G100" s="218">
        <f>IF(C100=0,0,'paring-base'!AF94)</f>
        <v>0</v>
      </c>
      <c r="H100" s="191"/>
      <c r="I100" s="214">
        <f>IF(C100&lt;1,0,'paring-base'!AG94)</f>
        <v>0</v>
      </c>
      <c r="J100" s="217">
        <f>IF(C100=0,0,'paring-base'!AH94)</f>
        <v>0</v>
      </c>
      <c r="K100" s="218">
        <f>IF(C100=0,0,'paring-base'!AI94)</f>
        <v>0</v>
      </c>
      <c r="L100" s="191"/>
      <c r="M100" s="214">
        <f>IF(C100&lt;1,0,'paring-base'!AJ94)</f>
        <v>0</v>
      </c>
      <c r="N100" s="217">
        <f>IF(C100=0,0,'paring-base'!AK94)</f>
        <v>0</v>
      </c>
      <c r="O100" s="218">
        <f>IF(C100=0,0,'paring-base'!AL94)</f>
        <v>0</v>
      </c>
      <c r="P100" s="219"/>
    </row>
    <row r="101" spans="1:16" ht="18.95" customHeight="1">
      <c r="A101" s="204">
        <v>94</v>
      </c>
      <c r="B101" s="215">
        <f>'paring-base'!AA95</f>
        <v>0</v>
      </c>
      <c r="C101" s="216">
        <f>'paring-base'!AB95</f>
        <v>0</v>
      </c>
      <c r="D101" s="191"/>
      <c r="E101" s="214">
        <f>IF(C101&lt;1,0,'paring-base'!AD95)</f>
        <v>0</v>
      </c>
      <c r="F101" s="217">
        <f>IF(C101&lt;1,0,'paring-base'!AE95)</f>
        <v>0</v>
      </c>
      <c r="G101" s="218">
        <f>IF(C101=0,0,'paring-base'!AF95)</f>
        <v>0</v>
      </c>
      <c r="H101" s="191"/>
      <c r="I101" s="214">
        <f>IF(C101&lt;1,0,'paring-base'!AG95)</f>
        <v>0</v>
      </c>
      <c r="J101" s="217">
        <f>IF(C101=0,0,'paring-base'!AH95)</f>
        <v>0</v>
      </c>
      <c r="K101" s="218">
        <f>IF(C101=0,0,'paring-base'!AI95)</f>
        <v>0</v>
      </c>
      <c r="L101" s="191"/>
      <c r="M101" s="214">
        <f>IF(C101&lt;1,0,'paring-base'!AJ95)</f>
        <v>0</v>
      </c>
      <c r="N101" s="217">
        <f>IF(C101=0,0,'paring-base'!AK95)</f>
        <v>0</v>
      </c>
      <c r="O101" s="218">
        <f>IF(C101=0,0,'paring-base'!AL95)</f>
        <v>0</v>
      </c>
      <c r="P101" s="219"/>
    </row>
    <row r="102" spans="1:16" ht="18.95" customHeight="1">
      <c r="A102" s="204">
        <v>95</v>
      </c>
      <c r="B102" s="215">
        <f>'paring-base'!AA96</f>
        <v>0</v>
      </c>
      <c r="C102" s="216">
        <f>'paring-base'!AB96</f>
        <v>0</v>
      </c>
      <c r="D102" s="191"/>
      <c r="E102" s="214">
        <f>IF(C102&lt;1,0,'paring-base'!AD96)</f>
        <v>0</v>
      </c>
      <c r="F102" s="217">
        <f>IF(C102&lt;1,0,'paring-base'!AE96)</f>
        <v>0</v>
      </c>
      <c r="G102" s="218">
        <f>IF(C102=0,0,'paring-base'!AF96)</f>
        <v>0</v>
      </c>
      <c r="H102" s="191"/>
      <c r="I102" s="214">
        <f>IF(C102&lt;1,0,'paring-base'!AG96)</f>
        <v>0</v>
      </c>
      <c r="J102" s="217">
        <f>IF(C102=0,0,'paring-base'!AH96)</f>
        <v>0</v>
      </c>
      <c r="K102" s="218">
        <f>IF(C102=0,0,'paring-base'!AI96)</f>
        <v>0</v>
      </c>
      <c r="L102" s="191"/>
      <c r="M102" s="214">
        <f>IF(C102&lt;1,0,'paring-base'!AJ96)</f>
        <v>0</v>
      </c>
      <c r="N102" s="217">
        <f>IF(C102=0,0,'paring-base'!AK96)</f>
        <v>0</v>
      </c>
      <c r="O102" s="218">
        <f>IF(C102=0,0,'paring-base'!AL96)</f>
        <v>0</v>
      </c>
      <c r="P102" s="219"/>
    </row>
    <row r="103" spans="1:16" ht="18.95" customHeight="1">
      <c r="A103" s="204">
        <v>96</v>
      </c>
      <c r="B103" s="215">
        <f>'paring-base'!AA97</f>
        <v>0</v>
      </c>
      <c r="C103" s="216">
        <f>'paring-base'!AB97</f>
        <v>0</v>
      </c>
      <c r="D103" s="191"/>
      <c r="E103" s="214">
        <f>IF(C103&lt;1,0,'paring-base'!AD97)</f>
        <v>0</v>
      </c>
      <c r="F103" s="217">
        <f>IF(C103&lt;1,0,'paring-base'!AE97)</f>
        <v>0</v>
      </c>
      <c r="G103" s="218">
        <f>IF(C103=0,0,'paring-base'!AF97)</f>
        <v>0</v>
      </c>
      <c r="H103" s="191"/>
      <c r="I103" s="214">
        <f>IF(C103&lt;1,0,'paring-base'!AG97)</f>
        <v>0</v>
      </c>
      <c r="J103" s="217">
        <f>IF(C103=0,0,'paring-base'!AH97)</f>
        <v>0</v>
      </c>
      <c r="K103" s="218">
        <f>IF(C103=0,0,'paring-base'!AI97)</f>
        <v>0</v>
      </c>
      <c r="L103" s="191"/>
      <c r="M103" s="214">
        <f>IF(C103&lt;1,0,'paring-base'!AJ97)</f>
        <v>0</v>
      </c>
      <c r="N103" s="217">
        <f>IF(C103=0,0,'paring-base'!AK97)</f>
        <v>0</v>
      </c>
      <c r="O103" s="218">
        <f>IF(C103=0,0,'paring-base'!AL97)</f>
        <v>0</v>
      </c>
      <c r="P103" s="219"/>
    </row>
    <row r="104" spans="1:16" ht="18.95" customHeight="1">
      <c r="A104" s="204">
        <v>97</v>
      </c>
      <c r="B104" s="215">
        <f>'paring-base'!AA98</f>
        <v>0</v>
      </c>
      <c r="C104" s="216">
        <f>'paring-base'!AB98</f>
        <v>0</v>
      </c>
      <c r="D104" s="191"/>
      <c r="E104" s="214">
        <f>IF(C104&lt;1,0,'paring-base'!AD98)</f>
        <v>0</v>
      </c>
      <c r="F104" s="217">
        <f>IF(C104&lt;1,0,'paring-base'!AE98)</f>
        <v>0</v>
      </c>
      <c r="G104" s="218">
        <f>IF(C104=0,0,'paring-base'!AF98)</f>
        <v>0</v>
      </c>
      <c r="H104" s="191"/>
      <c r="I104" s="214">
        <f>IF(C104&lt;1,0,'paring-base'!AG98)</f>
        <v>0</v>
      </c>
      <c r="J104" s="217">
        <f>IF(C104=0,0,'paring-base'!AH98)</f>
        <v>0</v>
      </c>
      <c r="K104" s="218">
        <f>IF(C104=0,0,'paring-base'!AI98)</f>
        <v>0</v>
      </c>
      <c r="L104" s="191"/>
      <c r="M104" s="214">
        <f>IF(C104&lt;1,0,'paring-base'!AJ98)</f>
        <v>0</v>
      </c>
      <c r="N104" s="217">
        <f>IF(C104=0,0,'paring-base'!AK98)</f>
        <v>0</v>
      </c>
      <c r="O104" s="218">
        <f>IF(C104=0,0,'paring-base'!AL98)</f>
        <v>0</v>
      </c>
      <c r="P104" s="219"/>
    </row>
    <row r="105" spans="1:16" ht="18.95" customHeight="1">
      <c r="A105" s="204">
        <v>98</v>
      </c>
      <c r="B105" s="215">
        <f>'paring-base'!AA99</f>
        <v>0</v>
      </c>
      <c r="C105" s="216">
        <f>'paring-base'!AB99</f>
        <v>0</v>
      </c>
      <c r="D105" s="191"/>
      <c r="E105" s="214">
        <f>IF(C105&lt;1,0,'paring-base'!AD99)</f>
        <v>0</v>
      </c>
      <c r="F105" s="217">
        <f>IF(C105&lt;1,0,'paring-base'!AE99)</f>
        <v>0</v>
      </c>
      <c r="G105" s="218">
        <f>IF(C105=0,0,'paring-base'!AF99)</f>
        <v>0</v>
      </c>
      <c r="H105" s="191"/>
      <c r="I105" s="214">
        <f>IF(C105&lt;1,0,'paring-base'!AG99)</f>
        <v>0</v>
      </c>
      <c r="J105" s="217">
        <f>IF(C105=0,0,'paring-base'!AH99)</f>
        <v>0</v>
      </c>
      <c r="K105" s="218">
        <f>IF(C105=0,0,'paring-base'!AI99)</f>
        <v>0</v>
      </c>
      <c r="L105" s="191"/>
      <c r="M105" s="214">
        <f>IF(C105&lt;1,0,'paring-base'!AJ99)</f>
        <v>0</v>
      </c>
      <c r="N105" s="217">
        <f>IF(C105=0,0,'paring-base'!AK99)</f>
        <v>0</v>
      </c>
      <c r="O105" s="218">
        <f>IF(C105=0,0,'paring-base'!AL99)</f>
        <v>0</v>
      </c>
      <c r="P105" s="219"/>
    </row>
    <row r="106" spans="1:16" ht="18.95" customHeight="1">
      <c r="A106" s="204">
        <v>99</v>
      </c>
      <c r="B106" s="215">
        <f>'paring-base'!AA100</f>
        <v>0</v>
      </c>
      <c r="C106" s="216">
        <f>'paring-base'!AB100</f>
        <v>0</v>
      </c>
      <c r="D106" s="191"/>
      <c r="E106" s="214">
        <f>IF(C106&lt;1,0,'paring-base'!AD100)</f>
        <v>0</v>
      </c>
      <c r="F106" s="217">
        <f>IF(C106&lt;1,0,'paring-base'!AE100)</f>
        <v>0</v>
      </c>
      <c r="G106" s="218">
        <f>IF(C106=0,0,'paring-base'!AF100)</f>
        <v>0</v>
      </c>
      <c r="H106" s="191"/>
      <c r="I106" s="214">
        <f>IF(C106&lt;1,0,'paring-base'!AG100)</f>
        <v>0</v>
      </c>
      <c r="J106" s="217">
        <f>IF(C106=0,0,'paring-base'!AH100)</f>
        <v>0</v>
      </c>
      <c r="K106" s="218">
        <f>IF(C106=0,0,'paring-base'!AI100)</f>
        <v>0</v>
      </c>
      <c r="L106" s="191"/>
      <c r="M106" s="214">
        <f>IF(C106&lt;1,0,'paring-base'!AJ100)</f>
        <v>0</v>
      </c>
      <c r="N106" s="217">
        <f>IF(C106=0,0,'paring-base'!AK100)</f>
        <v>0</v>
      </c>
      <c r="O106" s="218">
        <f>IF(C106=0,0,'paring-base'!AL100)</f>
        <v>0</v>
      </c>
      <c r="P106" s="219"/>
    </row>
    <row r="107" spans="1:16" ht="18.95" customHeight="1">
      <c r="A107" s="204">
        <v>100</v>
      </c>
      <c r="B107" s="215">
        <f>'paring-base'!AA101</f>
        <v>0</v>
      </c>
      <c r="C107" s="216">
        <f>'paring-base'!AB101</f>
        <v>0</v>
      </c>
      <c r="D107" s="191"/>
      <c r="E107" s="214">
        <f>IF(C107&lt;1,0,'paring-base'!AD101)</f>
        <v>0</v>
      </c>
      <c r="F107" s="217">
        <f>IF(C107&lt;1,0,'paring-base'!AE101)</f>
        <v>0</v>
      </c>
      <c r="G107" s="218">
        <f>IF(C107=0,0,'paring-base'!AF101)</f>
        <v>0</v>
      </c>
      <c r="H107" s="191"/>
      <c r="I107" s="214">
        <f>IF(C107&lt;1,0,'paring-base'!AG101)</f>
        <v>0</v>
      </c>
      <c r="J107" s="217">
        <f>IF(C107=0,0,'paring-base'!AH101)</f>
        <v>0</v>
      </c>
      <c r="K107" s="218">
        <f>IF(C107=0,0,'paring-base'!AI101)</f>
        <v>0</v>
      </c>
      <c r="L107" s="191"/>
      <c r="M107" s="214">
        <f>IF(C107&lt;1,0,'paring-base'!AJ101)</f>
        <v>0</v>
      </c>
      <c r="N107" s="217">
        <f>IF(C107=0,0,'paring-base'!AK101)</f>
        <v>0</v>
      </c>
      <c r="O107" s="218">
        <f>IF(C107=0,0,'paring-base'!AL101)</f>
        <v>0</v>
      </c>
      <c r="P107" s="219"/>
    </row>
    <row r="108" spans="1:16" ht="18.95" customHeight="1">
      <c r="A108" s="204">
        <v>101</v>
      </c>
      <c r="B108" s="215">
        <f>'paring-base'!AA102</f>
        <v>0</v>
      </c>
      <c r="C108" s="216">
        <f>'paring-base'!AB102</f>
        <v>0</v>
      </c>
      <c r="D108" s="191"/>
      <c r="E108" s="214">
        <f>IF(C108&lt;1,0,'paring-base'!AD102)</f>
        <v>0</v>
      </c>
      <c r="F108" s="217">
        <f>IF(C108&lt;1,0,'paring-base'!AE102)</f>
        <v>0</v>
      </c>
      <c r="G108" s="218">
        <f>IF(C108=0,0,'paring-base'!AF102)</f>
        <v>0</v>
      </c>
      <c r="H108" s="191"/>
      <c r="I108" s="214">
        <f>IF(C108&lt;1,0,'paring-base'!AG102)</f>
        <v>0</v>
      </c>
      <c r="J108" s="217">
        <f>IF(C108=0,0,'paring-base'!AH102)</f>
        <v>0</v>
      </c>
      <c r="K108" s="218">
        <f>IF(C108=0,0,'paring-base'!AI102)</f>
        <v>0</v>
      </c>
      <c r="L108" s="191"/>
      <c r="M108" s="214">
        <f>IF(C108&lt;1,0,'paring-base'!AJ102)</f>
        <v>0</v>
      </c>
      <c r="N108" s="217">
        <f>IF(C108=0,0,'paring-base'!AK102)</f>
        <v>0</v>
      </c>
      <c r="O108" s="218">
        <f>IF(C108=0,0,'paring-base'!AL102)</f>
        <v>0</v>
      </c>
      <c r="P108" s="219"/>
    </row>
    <row r="109" spans="1:16" ht="18.95" customHeight="1">
      <c r="A109" s="204">
        <v>102</v>
      </c>
      <c r="B109" s="215">
        <f>'paring-base'!AA103</f>
        <v>0</v>
      </c>
      <c r="C109" s="216">
        <f>'paring-base'!AB103</f>
        <v>0</v>
      </c>
      <c r="D109" s="191"/>
      <c r="E109" s="214">
        <f>IF(C109&lt;1,0,'paring-base'!AD103)</f>
        <v>0</v>
      </c>
      <c r="F109" s="217">
        <f>IF(C109&lt;1,0,'paring-base'!AE103)</f>
        <v>0</v>
      </c>
      <c r="G109" s="218">
        <f>IF(C109=0,0,'paring-base'!AF103)</f>
        <v>0</v>
      </c>
      <c r="H109" s="191"/>
      <c r="I109" s="214">
        <f>IF(C109&lt;1,0,'paring-base'!AG103)</f>
        <v>0</v>
      </c>
      <c r="J109" s="217">
        <f>IF(C109=0,0,'paring-base'!AH103)</f>
        <v>0</v>
      </c>
      <c r="K109" s="218">
        <f>IF(C109=0,0,'paring-base'!AI103)</f>
        <v>0</v>
      </c>
      <c r="L109" s="191"/>
      <c r="M109" s="214">
        <f>IF(C109&lt;1,0,'paring-base'!AJ103)</f>
        <v>0</v>
      </c>
      <c r="N109" s="217">
        <f>IF(C109=0,0,'paring-base'!AK103)</f>
        <v>0</v>
      </c>
      <c r="O109" s="218">
        <f>IF(C109=0,0,'paring-base'!AL103)</f>
        <v>0</v>
      </c>
      <c r="P109" s="219"/>
    </row>
    <row r="110" spans="1:16" ht="18.95" customHeight="1">
      <c r="A110" s="204">
        <v>103</v>
      </c>
      <c r="B110" s="215">
        <f>'paring-base'!AA104</f>
        <v>0</v>
      </c>
      <c r="C110" s="216">
        <f>'paring-base'!AB104</f>
        <v>0</v>
      </c>
      <c r="D110" s="191"/>
      <c r="E110" s="214">
        <f>IF(C110&lt;1,0,'paring-base'!AD104)</f>
        <v>0</v>
      </c>
      <c r="F110" s="217">
        <f>IF(C110&lt;1,0,'paring-base'!AE104)</f>
        <v>0</v>
      </c>
      <c r="G110" s="218">
        <f>IF(C110=0,0,'paring-base'!AF104)</f>
        <v>0</v>
      </c>
      <c r="H110" s="191"/>
      <c r="I110" s="214">
        <f>IF(C110&lt;1,0,'paring-base'!AG104)</f>
        <v>0</v>
      </c>
      <c r="J110" s="217">
        <f>IF(C110=0,0,'paring-base'!AH104)</f>
        <v>0</v>
      </c>
      <c r="K110" s="218">
        <f>IF(C110=0,0,'paring-base'!AI104)</f>
        <v>0</v>
      </c>
      <c r="L110" s="191"/>
      <c r="M110" s="214">
        <f>IF(C110&lt;1,0,'paring-base'!AJ104)</f>
        <v>0</v>
      </c>
      <c r="N110" s="217">
        <f>IF(C110=0,0,'paring-base'!AK104)</f>
        <v>0</v>
      </c>
      <c r="O110" s="218">
        <f>IF(C110=0,0,'paring-base'!AL104)</f>
        <v>0</v>
      </c>
      <c r="P110" s="219"/>
    </row>
    <row r="111" spans="1:16" ht="18.95" customHeight="1">
      <c r="A111" s="204">
        <v>104</v>
      </c>
      <c r="B111" s="215">
        <f>'paring-base'!AA105</f>
        <v>0</v>
      </c>
      <c r="C111" s="216">
        <f>'paring-base'!AB105</f>
        <v>0</v>
      </c>
      <c r="D111" s="191"/>
      <c r="E111" s="214">
        <f>IF(C111&lt;1,0,'paring-base'!AD105)</f>
        <v>0</v>
      </c>
      <c r="F111" s="217">
        <f>IF(C111&lt;1,0,'paring-base'!AE105)</f>
        <v>0</v>
      </c>
      <c r="G111" s="218">
        <f>IF(C111=0,0,'paring-base'!AF105)</f>
        <v>0</v>
      </c>
      <c r="H111" s="191"/>
      <c r="I111" s="214">
        <f>IF(C111&lt;1,0,'paring-base'!AG105)</f>
        <v>0</v>
      </c>
      <c r="J111" s="217">
        <f>IF(C111=0,0,'paring-base'!AH105)</f>
        <v>0</v>
      </c>
      <c r="K111" s="218">
        <f>IF(C111=0,0,'paring-base'!AI105)</f>
        <v>0</v>
      </c>
      <c r="L111" s="191"/>
      <c r="M111" s="214">
        <f>IF(C111&lt;1,0,'paring-base'!AJ105)</f>
        <v>0</v>
      </c>
      <c r="N111" s="217">
        <f>IF(C111=0,0,'paring-base'!AK105)</f>
        <v>0</v>
      </c>
      <c r="O111" s="218">
        <f>IF(C111=0,0,'paring-base'!AL105)</f>
        <v>0</v>
      </c>
      <c r="P111" s="219"/>
    </row>
    <row r="112" spans="1:16" ht="18.95" customHeight="1">
      <c r="A112" s="204">
        <v>105</v>
      </c>
      <c r="B112" s="215">
        <f>'paring-base'!AA106</f>
        <v>0</v>
      </c>
      <c r="C112" s="216">
        <f>'paring-base'!AB106</f>
        <v>0</v>
      </c>
      <c r="D112" s="191"/>
      <c r="E112" s="214">
        <f>IF(C112&lt;1,0,'paring-base'!AD106)</f>
        <v>0</v>
      </c>
      <c r="F112" s="217">
        <f>IF(C112&lt;1,0,'paring-base'!AE106)</f>
        <v>0</v>
      </c>
      <c r="G112" s="218">
        <f>IF(C112=0,0,'paring-base'!AF106)</f>
        <v>0</v>
      </c>
      <c r="H112" s="191"/>
      <c r="I112" s="214">
        <f>IF(C112&lt;1,0,'paring-base'!AG106)</f>
        <v>0</v>
      </c>
      <c r="J112" s="217">
        <f>IF(C112=0,0,'paring-base'!AH106)</f>
        <v>0</v>
      </c>
      <c r="K112" s="218">
        <f>IF(C112=0,0,'paring-base'!AI106)</f>
        <v>0</v>
      </c>
      <c r="L112" s="191"/>
      <c r="M112" s="214">
        <f>IF(C112&lt;1,0,'paring-base'!AJ106)</f>
        <v>0</v>
      </c>
      <c r="N112" s="217">
        <f>IF(C112=0,0,'paring-base'!AK106)</f>
        <v>0</v>
      </c>
      <c r="O112" s="218">
        <f>IF(C112=0,0,'paring-base'!AL106)</f>
        <v>0</v>
      </c>
      <c r="P112" s="219"/>
    </row>
    <row r="113" spans="1:16" ht="18.95" customHeight="1">
      <c r="A113" s="204">
        <v>106</v>
      </c>
      <c r="B113" s="215">
        <f>'paring-base'!AA107</f>
        <v>0</v>
      </c>
      <c r="C113" s="216">
        <f>'paring-base'!AB107</f>
        <v>0</v>
      </c>
      <c r="D113" s="191"/>
      <c r="E113" s="214">
        <f>IF(C113&lt;1,0,'paring-base'!AD107)</f>
        <v>0</v>
      </c>
      <c r="F113" s="217">
        <f>IF(C113&lt;1,0,'paring-base'!AE107)</f>
        <v>0</v>
      </c>
      <c r="G113" s="218">
        <f>IF(C113=0,0,'paring-base'!AF107)</f>
        <v>0</v>
      </c>
      <c r="H113" s="191"/>
      <c r="I113" s="214">
        <f>IF(C113&lt;1,0,'paring-base'!AG107)</f>
        <v>0</v>
      </c>
      <c r="J113" s="217">
        <f>IF(C113=0,0,'paring-base'!AH107)</f>
        <v>0</v>
      </c>
      <c r="K113" s="218">
        <f>IF(C113=0,0,'paring-base'!AI107)</f>
        <v>0</v>
      </c>
      <c r="L113" s="191"/>
      <c r="M113" s="214">
        <f>IF(C113&lt;1,0,'paring-base'!AJ107)</f>
        <v>0</v>
      </c>
      <c r="N113" s="217">
        <f>IF(C113=0,0,'paring-base'!AK107)</f>
        <v>0</v>
      </c>
      <c r="O113" s="218">
        <f>IF(C113=0,0,'paring-base'!AL107)</f>
        <v>0</v>
      </c>
      <c r="P113" s="219"/>
    </row>
    <row r="114" spans="1:16" ht="18.95" customHeight="1">
      <c r="A114" s="204">
        <v>107</v>
      </c>
      <c r="B114" s="215">
        <f>'paring-base'!AA108</f>
        <v>0</v>
      </c>
      <c r="C114" s="216">
        <f>'paring-base'!AB108</f>
        <v>0</v>
      </c>
      <c r="D114" s="191"/>
      <c r="E114" s="214">
        <f>IF(C114&lt;1,0,'paring-base'!AD108)</f>
        <v>0</v>
      </c>
      <c r="F114" s="217">
        <f>IF(C114&lt;1,0,'paring-base'!AE108)</f>
        <v>0</v>
      </c>
      <c r="G114" s="218">
        <f>IF(C114=0,0,'paring-base'!AF108)</f>
        <v>0</v>
      </c>
      <c r="H114" s="191"/>
      <c r="I114" s="214">
        <f>IF(C114&lt;1,0,'paring-base'!AG108)</f>
        <v>0</v>
      </c>
      <c r="J114" s="217">
        <f>IF(C114=0,0,'paring-base'!AH108)</f>
        <v>0</v>
      </c>
      <c r="K114" s="218">
        <f>IF(C114=0,0,'paring-base'!AI108)</f>
        <v>0</v>
      </c>
      <c r="L114" s="191"/>
      <c r="M114" s="214">
        <f>IF(C114&lt;1,0,'paring-base'!AJ108)</f>
        <v>0</v>
      </c>
      <c r="N114" s="217">
        <f>IF(C114=0,0,'paring-base'!AK108)</f>
        <v>0</v>
      </c>
      <c r="O114" s="218">
        <f>IF(C114=0,0,'paring-base'!AL108)</f>
        <v>0</v>
      </c>
      <c r="P114" s="219"/>
    </row>
    <row r="115" spans="1:16" ht="18.95" customHeight="1">
      <c r="A115" s="204">
        <v>108</v>
      </c>
      <c r="B115" s="215">
        <f>'paring-base'!AA109</f>
        <v>0</v>
      </c>
      <c r="C115" s="216">
        <f>'paring-base'!AB109</f>
        <v>0</v>
      </c>
      <c r="D115" s="191"/>
      <c r="E115" s="214">
        <f>IF(C115&lt;1,0,'paring-base'!AD109)</f>
        <v>0</v>
      </c>
      <c r="F115" s="217">
        <f>IF(C115&lt;1,0,'paring-base'!AE109)</f>
        <v>0</v>
      </c>
      <c r="G115" s="218">
        <f>IF(C115=0,0,'paring-base'!AF109)</f>
        <v>0</v>
      </c>
      <c r="H115" s="191"/>
      <c r="I115" s="214">
        <f>IF(C115&lt;1,0,'paring-base'!AG109)</f>
        <v>0</v>
      </c>
      <c r="J115" s="217">
        <f>IF(C115=0,0,'paring-base'!AH109)</f>
        <v>0</v>
      </c>
      <c r="K115" s="218">
        <f>IF(C115=0,0,'paring-base'!AI109)</f>
        <v>0</v>
      </c>
      <c r="L115" s="191"/>
      <c r="M115" s="214">
        <f>IF(C115&lt;1,0,'paring-base'!AJ109)</f>
        <v>0</v>
      </c>
      <c r="N115" s="217">
        <f>IF(C115=0,0,'paring-base'!AK109)</f>
        <v>0</v>
      </c>
      <c r="O115" s="218">
        <f>IF(C115=0,0,'paring-base'!AL109)</f>
        <v>0</v>
      </c>
      <c r="P115" s="219"/>
    </row>
    <row r="116" spans="1:16" ht="18.95" customHeight="1">
      <c r="A116" s="204">
        <v>109</v>
      </c>
      <c r="B116" s="215">
        <f>'paring-base'!AA110</f>
        <v>0</v>
      </c>
      <c r="C116" s="216">
        <f>'paring-base'!AB110</f>
        <v>0</v>
      </c>
      <c r="D116" s="191"/>
      <c r="E116" s="214">
        <f>IF(C116&lt;1,0,'paring-base'!AD110)</f>
        <v>0</v>
      </c>
      <c r="F116" s="217">
        <f>IF(C116&lt;1,0,'paring-base'!AE110)</f>
        <v>0</v>
      </c>
      <c r="G116" s="218">
        <f>IF(C116=0,0,'paring-base'!AF110)</f>
        <v>0</v>
      </c>
      <c r="H116" s="191"/>
      <c r="I116" s="214">
        <f>IF(C116&lt;1,0,'paring-base'!AG110)</f>
        <v>0</v>
      </c>
      <c r="J116" s="217">
        <f>IF(C116=0,0,'paring-base'!AH110)</f>
        <v>0</v>
      </c>
      <c r="K116" s="218">
        <f>IF(C116=0,0,'paring-base'!AI110)</f>
        <v>0</v>
      </c>
      <c r="L116" s="191"/>
      <c r="M116" s="214">
        <f>IF(C116&lt;1,0,'paring-base'!AJ110)</f>
        <v>0</v>
      </c>
      <c r="N116" s="217">
        <f>IF(C116=0,0,'paring-base'!AK110)</f>
        <v>0</v>
      </c>
      <c r="O116" s="218">
        <f>IF(C116=0,0,'paring-base'!AL110)</f>
        <v>0</v>
      </c>
      <c r="P116" s="219"/>
    </row>
    <row r="117" spans="1:16" ht="18.95" customHeight="1">
      <c r="A117" s="204">
        <v>110</v>
      </c>
      <c r="B117" s="215">
        <f>'paring-base'!AA111</f>
        <v>0</v>
      </c>
      <c r="C117" s="216">
        <f>'paring-base'!AB111</f>
        <v>0</v>
      </c>
      <c r="D117" s="191"/>
      <c r="E117" s="214">
        <f>IF(C117&lt;1,0,'paring-base'!AD111)</f>
        <v>0</v>
      </c>
      <c r="F117" s="217">
        <f>IF(C117&lt;1,0,'paring-base'!AE111)</f>
        <v>0</v>
      </c>
      <c r="G117" s="218">
        <f>IF(C117=0,0,'paring-base'!AF111)</f>
        <v>0</v>
      </c>
      <c r="H117" s="191"/>
      <c r="I117" s="214">
        <f>IF(C117&lt;1,0,'paring-base'!AG111)</f>
        <v>0</v>
      </c>
      <c r="J117" s="217">
        <f>IF(C117=0,0,'paring-base'!AH111)</f>
        <v>0</v>
      </c>
      <c r="K117" s="218">
        <f>IF(C117=0,0,'paring-base'!AI111)</f>
        <v>0</v>
      </c>
      <c r="L117" s="191"/>
      <c r="M117" s="214">
        <f>IF(C117&lt;1,0,'paring-base'!AJ111)</f>
        <v>0</v>
      </c>
      <c r="N117" s="217">
        <f>IF(C117=0,0,'paring-base'!AK111)</f>
        <v>0</v>
      </c>
      <c r="O117" s="218">
        <f>IF(C117=0,0,'paring-base'!AL111)</f>
        <v>0</v>
      </c>
      <c r="P117" s="219"/>
    </row>
    <row r="118" spans="1:16" ht="18.95" customHeight="1">
      <c r="A118" s="204">
        <v>111</v>
      </c>
      <c r="B118" s="215">
        <f>'paring-base'!AA112</f>
        <v>0</v>
      </c>
      <c r="C118" s="216">
        <f>'paring-base'!AB112</f>
        <v>0</v>
      </c>
      <c r="D118" s="191"/>
      <c r="E118" s="214">
        <f>IF(C118&lt;1,0,'paring-base'!AD112)</f>
        <v>0</v>
      </c>
      <c r="F118" s="217">
        <f>IF(C118&lt;1,0,'paring-base'!AE112)</f>
        <v>0</v>
      </c>
      <c r="G118" s="218">
        <f>IF(C118=0,0,'paring-base'!AF112)</f>
        <v>0</v>
      </c>
      <c r="H118" s="191"/>
      <c r="I118" s="214">
        <f>IF(C118&lt;1,0,'paring-base'!AG112)</f>
        <v>0</v>
      </c>
      <c r="J118" s="217">
        <f>IF(C118=0,0,'paring-base'!AH112)</f>
        <v>0</v>
      </c>
      <c r="K118" s="218">
        <f>IF(C118=0,0,'paring-base'!AI112)</f>
        <v>0</v>
      </c>
      <c r="L118" s="191"/>
      <c r="M118" s="214">
        <f>IF(C118&lt;1,0,'paring-base'!AJ112)</f>
        <v>0</v>
      </c>
      <c r="N118" s="217">
        <f>IF(C118=0,0,'paring-base'!AK112)</f>
        <v>0</v>
      </c>
      <c r="O118" s="218">
        <f>IF(C118=0,0,'paring-base'!AL112)</f>
        <v>0</v>
      </c>
      <c r="P118" s="219"/>
    </row>
    <row r="119" spans="1:16" ht="18.95" customHeight="1">
      <c r="A119" s="204">
        <v>112</v>
      </c>
      <c r="B119" s="215">
        <f>'paring-base'!AA113</f>
        <v>0</v>
      </c>
      <c r="C119" s="216">
        <f>'paring-base'!AB113</f>
        <v>0</v>
      </c>
      <c r="D119" s="191"/>
      <c r="E119" s="214">
        <f>IF(C119&lt;1,0,'paring-base'!AD113)</f>
        <v>0</v>
      </c>
      <c r="F119" s="217">
        <f>IF(C119&lt;1,0,'paring-base'!AE113)</f>
        <v>0</v>
      </c>
      <c r="G119" s="218">
        <f>IF(C119=0,0,'paring-base'!AF113)</f>
        <v>0</v>
      </c>
      <c r="H119" s="191"/>
      <c r="I119" s="214">
        <f>IF(C119&lt;1,0,'paring-base'!AG113)</f>
        <v>0</v>
      </c>
      <c r="J119" s="217">
        <f>IF(C119=0,0,'paring-base'!AH113)</f>
        <v>0</v>
      </c>
      <c r="K119" s="218">
        <f>IF(C119=0,0,'paring-base'!AI113)</f>
        <v>0</v>
      </c>
      <c r="L119" s="191"/>
      <c r="M119" s="214">
        <f>IF(C119&lt;1,0,'paring-base'!AJ113)</f>
        <v>0</v>
      </c>
      <c r="N119" s="217">
        <f>IF(C119=0,0,'paring-base'!AK113)</f>
        <v>0</v>
      </c>
      <c r="O119" s="218">
        <f>IF(C119=0,0,'paring-base'!AL113)</f>
        <v>0</v>
      </c>
      <c r="P119" s="219"/>
    </row>
    <row r="120" spans="1:16" ht="18.95" customHeight="1">
      <c r="A120" s="204">
        <v>113</v>
      </c>
      <c r="B120" s="215">
        <f>'paring-base'!AA114</f>
        <v>0</v>
      </c>
      <c r="C120" s="216">
        <f>'paring-base'!AB114</f>
        <v>0</v>
      </c>
      <c r="D120" s="191"/>
      <c r="E120" s="214">
        <f>IF(C120&lt;1,0,'paring-base'!AD114)</f>
        <v>0</v>
      </c>
      <c r="F120" s="217">
        <f>IF(C120&lt;1,0,'paring-base'!AE114)</f>
        <v>0</v>
      </c>
      <c r="G120" s="218">
        <f>IF(C120=0,0,'paring-base'!AF114)</f>
        <v>0</v>
      </c>
      <c r="H120" s="191"/>
      <c r="I120" s="214">
        <f>IF(C120&lt;1,0,'paring-base'!AG114)</f>
        <v>0</v>
      </c>
      <c r="J120" s="217">
        <f>IF(C120=0,0,'paring-base'!AH114)</f>
        <v>0</v>
      </c>
      <c r="K120" s="218">
        <f>IF(C120=0,0,'paring-base'!AI114)</f>
        <v>0</v>
      </c>
      <c r="L120" s="191"/>
      <c r="M120" s="214">
        <f>IF(C120&lt;1,0,'paring-base'!AJ114)</f>
        <v>0</v>
      </c>
      <c r="N120" s="217">
        <f>IF(C120=0,0,'paring-base'!AK114)</f>
        <v>0</v>
      </c>
      <c r="O120" s="218">
        <f>IF(C120=0,0,'paring-base'!AL114)</f>
        <v>0</v>
      </c>
      <c r="P120" s="219"/>
    </row>
    <row r="121" spans="1:16" ht="18.95" customHeight="1">
      <c r="A121" s="204">
        <v>114</v>
      </c>
      <c r="B121" s="215">
        <f>'paring-base'!AA115</f>
        <v>0</v>
      </c>
      <c r="C121" s="216">
        <f>'paring-base'!AB115</f>
        <v>0</v>
      </c>
      <c r="D121" s="191"/>
      <c r="E121" s="214">
        <f>IF(C121&lt;1,0,'paring-base'!AD115)</f>
        <v>0</v>
      </c>
      <c r="F121" s="217">
        <f>IF(C121&lt;1,0,'paring-base'!AE115)</f>
        <v>0</v>
      </c>
      <c r="G121" s="218">
        <f>IF(C121=0,0,'paring-base'!AF115)</f>
        <v>0</v>
      </c>
      <c r="H121" s="191"/>
      <c r="I121" s="214">
        <f>IF(C121&lt;1,0,'paring-base'!AG115)</f>
        <v>0</v>
      </c>
      <c r="J121" s="217">
        <f>IF(C121=0,0,'paring-base'!AH115)</f>
        <v>0</v>
      </c>
      <c r="K121" s="218">
        <f>IF(C121=0,0,'paring-base'!AI115)</f>
        <v>0</v>
      </c>
      <c r="L121" s="191"/>
      <c r="M121" s="214">
        <f>IF(C121&lt;1,0,'paring-base'!AJ115)</f>
        <v>0</v>
      </c>
      <c r="N121" s="217">
        <f>IF(C121=0,0,'paring-base'!AK115)</f>
        <v>0</v>
      </c>
      <c r="O121" s="218">
        <f>IF(C121=0,0,'paring-base'!AL115)</f>
        <v>0</v>
      </c>
      <c r="P121" s="219"/>
    </row>
    <row r="122" spans="1:16" ht="18.95" customHeight="1">
      <c r="A122" s="204">
        <v>115</v>
      </c>
      <c r="B122" s="215">
        <f>'paring-base'!AA116</f>
        <v>0</v>
      </c>
      <c r="C122" s="216">
        <f>'paring-base'!AB116</f>
        <v>0</v>
      </c>
      <c r="D122" s="191"/>
      <c r="E122" s="214">
        <f>IF(C122&lt;1,0,'paring-base'!AD116)</f>
        <v>0</v>
      </c>
      <c r="F122" s="217">
        <f>IF(C122&lt;1,0,'paring-base'!AE116)</f>
        <v>0</v>
      </c>
      <c r="G122" s="218">
        <f>IF(C122=0,0,'paring-base'!AF116)</f>
        <v>0</v>
      </c>
      <c r="H122" s="191"/>
      <c r="I122" s="214">
        <f>IF(C122&lt;1,0,'paring-base'!AG116)</f>
        <v>0</v>
      </c>
      <c r="J122" s="217">
        <f>IF(C122=0,0,'paring-base'!AH116)</f>
        <v>0</v>
      </c>
      <c r="K122" s="218">
        <f>IF(C122=0,0,'paring-base'!AI116)</f>
        <v>0</v>
      </c>
      <c r="L122" s="191"/>
      <c r="M122" s="214">
        <f>IF(C122&lt;1,0,'paring-base'!AJ116)</f>
        <v>0</v>
      </c>
      <c r="N122" s="217">
        <f>IF(C122=0,0,'paring-base'!AK116)</f>
        <v>0</v>
      </c>
      <c r="O122" s="218">
        <f>IF(C122=0,0,'paring-base'!AL116)</f>
        <v>0</v>
      </c>
      <c r="P122" s="219"/>
    </row>
    <row r="123" spans="1:16" ht="18.95" customHeight="1">
      <c r="A123" s="204">
        <v>116</v>
      </c>
      <c r="B123" s="215">
        <f>'paring-base'!AA117</f>
        <v>0</v>
      </c>
      <c r="C123" s="216">
        <f>'paring-base'!AB117</f>
        <v>0</v>
      </c>
      <c r="D123" s="191"/>
      <c r="E123" s="214">
        <f>IF(C123&lt;1,0,'paring-base'!AD117)</f>
        <v>0</v>
      </c>
      <c r="F123" s="217">
        <f>IF(C123&lt;1,0,'paring-base'!AE117)</f>
        <v>0</v>
      </c>
      <c r="G123" s="218">
        <f>IF(C123=0,0,'paring-base'!AF117)</f>
        <v>0</v>
      </c>
      <c r="H123" s="191"/>
      <c r="I123" s="214">
        <f>IF(C123&lt;1,0,'paring-base'!AG117)</f>
        <v>0</v>
      </c>
      <c r="J123" s="217">
        <f>IF(C123=0,0,'paring-base'!AH117)</f>
        <v>0</v>
      </c>
      <c r="K123" s="218">
        <f>IF(C123=0,0,'paring-base'!AI117)</f>
        <v>0</v>
      </c>
      <c r="L123" s="191"/>
      <c r="M123" s="214">
        <f>IF(C123&lt;1,0,'paring-base'!AJ117)</f>
        <v>0</v>
      </c>
      <c r="N123" s="217">
        <f>IF(C123=0,0,'paring-base'!AK117)</f>
        <v>0</v>
      </c>
      <c r="O123" s="218">
        <f>IF(C123=0,0,'paring-base'!AL117)</f>
        <v>0</v>
      </c>
      <c r="P123" s="219"/>
    </row>
    <row r="124" spans="1:16" ht="18.95" customHeight="1">
      <c r="A124" s="204">
        <v>117</v>
      </c>
      <c r="B124" s="215">
        <f>'paring-base'!AA118</f>
        <v>0</v>
      </c>
      <c r="C124" s="216">
        <f>'paring-base'!AB118</f>
        <v>0</v>
      </c>
      <c r="D124" s="191"/>
      <c r="E124" s="214">
        <f>IF(C124&lt;1,0,'paring-base'!AD118)</f>
        <v>0</v>
      </c>
      <c r="F124" s="217">
        <f>IF(C124&lt;1,0,'paring-base'!AE118)</f>
        <v>0</v>
      </c>
      <c r="G124" s="218">
        <f>IF(C124=0,0,'paring-base'!AF118)</f>
        <v>0</v>
      </c>
      <c r="H124" s="191"/>
      <c r="I124" s="214">
        <f>IF(C124&lt;1,0,'paring-base'!AG118)</f>
        <v>0</v>
      </c>
      <c r="J124" s="217">
        <f>IF(C124=0,0,'paring-base'!AH118)</f>
        <v>0</v>
      </c>
      <c r="K124" s="218">
        <f>IF(C124=0,0,'paring-base'!AI118)</f>
        <v>0</v>
      </c>
      <c r="L124" s="191"/>
      <c r="M124" s="214">
        <f>IF(C124&lt;1,0,'paring-base'!AJ118)</f>
        <v>0</v>
      </c>
      <c r="N124" s="217">
        <f>IF(C124=0,0,'paring-base'!AK118)</f>
        <v>0</v>
      </c>
      <c r="O124" s="218">
        <f>IF(C124=0,0,'paring-base'!AL118)</f>
        <v>0</v>
      </c>
      <c r="P124" s="219"/>
    </row>
    <row r="125" spans="1:16" ht="18.95" customHeight="1">
      <c r="A125" s="204">
        <v>118</v>
      </c>
      <c r="B125" s="215">
        <f>'paring-base'!AA119</f>
        <v>0</v>
      </c>
      <c r="C125" s="216">
        <f>'paring-base'!AB119</f>
        <v>0</v>
      </c>
      <c r="D125" s="191"/>
      <c r="E125" s="214">
        <f>IF(C125&lt;1,0,'paring-base'!AD119)</f>
        <v>0</v>
      </c>
      <c r="F125" s="217">
        <f>IF(C125&lt;1,0,'paring-base'!AE119)</f>
        <v>0</v>
      </c>
      <c r="G125" s="218">
        <f>IF(C125=0,0,'paring-base'!AF119)</f>
        <v>0</v>
      </c>
      <c r="H125" s="191"/>
      <c r="I125" s="214">
        <f>IF(C125&lt;1,0,'paring-base'!AG119)</f>
        <v>0</v>
      </c>
      <c r="J125" s="217">
        <f>IF(C125=0,0,'paring-base'!AH119)</f>
        <v>0</v>
      </c>
      <c r="K125" s="218">
        <f>IF(C125=0,0,'paring-base'!AI119)</f>
        <v>0</v>
      </c>
      <c r="L125" s="191"/>
      <c r="M125" s="214">
        <f>IF(C125&lt;1,0,'paring-base'!AJ119)</f>
        <v>0</v>
      </c>
      <c r="N125" s="217">
        <f>IF(C125=0,0,'paring-base'!AK119)</f>
        <v>0</v>
      </c>
      <c r="O125" s="218">
        <f>IF(C125=0,0,'paring-base'!AL119)</f>
        <v>0</v>
      </c>
      <c r="P125" s="219"/>
    </row>
    <row r="126" spans="1:16" ht="18.95" customHeight="1">
      <c r="A126" s="204">
        <v>119</v>
      </c>
      <c r="B126" s="215">
        <f>'paring-base'!AA120</f>
        <v>0</v>
      </c>
      <c r="C126" s="216">
        <f>'paring-base'!AB120</f>
        <v>0</v>
      </c>
      <c r="D126" s="191"/>
      <c r="E126" s="214">
        <f>IF(C126&lt;1,0,'paring-base'!AD120)</f>
        <v>0</v>
      </c>
      <c r="F126" s="217">
        <f>IF(C126&lt;1,0,'paring-base'!AE120)</f>
        <v>0</v>
      </c>
      <c r="G126" s="218">
        <f>IF(C126=0,0,'paring-base'!AF120)</f>
        <v>0</v>
      </c>
      <c r="H126" s="191"/>
      <c r="I126" s="214">
        <f>IF(C126&lt;1,0,'paring-base'!AG120)</f>
        <v>0</v>
      </c>
      <c r="J126" s="217">
        <f>IF(C126=0,0,'paring-base'!AH120)</f>
        <v>0</v>
      </c>
      <c r="K126" s="218">
        <f>IF(C126=0,0,'paring-base'!AI120)</f>
        <v>0</v>
      </c>
      <c r="L126" s="191"/>
      <c r="M126" s="214">
        <f>IF(C126&lt;1,0,'paring-base'!AJ120)</f>
        <v>0</v>
      </c>
      <c r="N126" s="217">
        <f>IF(C126=0,0,'paring-base'!AK120)</f>
        <v>0</v>
      </c>
      <c r="O126" s="218">
        <f>IF(C126=0,0,'paring-base'!AL120)</f>
        <v>0</v>
      </c>
      <c r="P126" s="219"/>
    </row>
    <row r="127" spans="1:16" ht="18.95" customHeight="1">
      <c r="A127" s="204">
        <v>120</v>
      </c>
      <c r="B127" s="215">
        <f>'paring-base'!AA121</f>
        <v>0</v>
      </c>
      <c r="C127" s="216">
        <f>'paring-base'!AB121</f>
        <v>0</v>
      </c>
      <c r="D127" s="191"/>
      <c r="E127" s="214">
        <f>IF(C127&lt;1,0,'paring-base'!AD121)</f>
        <v>0</v>
      </c>
      <c r="F127" s="217">
        <f>IF(C127&lt;1,0,'paring-base'!AE121)</f>
        <v>0</v>
      </c>
      <c r="G127" s="218">
        <f>IF(C127=0,0,'paring-base'!AF121)</f>
        <v>0</v>
      </c>
      <c r="H127" s="191"/>
      <c r="I127" s="214">
        <f>IF(C127&lt;1,0,'paring-base'!AG121)</f>
        <v>0</v>
      </c>
      <c r="J127" s="217">
        <f>IF(C127=0,0,'paring-base'!AH121)</f>
        <v>0</v>
      </c>
      <c r="K127" s="218">
        <f>IF(C127=0,0,'paring-base'!AI121)</f>
        <v>0</v>
      </c>
      <c r="L127" s="191"/>
      <c r="M127" s="214">
        <f>IF(C127&lt;1,0,'paring-base'!AJ121)</f>
        <v>0</v>
      </c>
      <c r="N127" s="217">
        <f>IF(C127=0,0,'paring-base'!AK121)</f>
        <v>0</v>
      </c>
      <c r="O127" s="218">
        <f>IF(C127=0,0,'paring-base'!AL121)</f>
        <v>0</v>
      </c>
      <c r="P127" s="219"/>
    </row>
    <row r="128" spans="1:16" ht="18.95" customHeight="1">
      <c r="A128" s="204">
        <v>121</v>
      </c>
      <c r="B128" s="215">
        <f>'paring-base'!AA122</f>
        <v>0</v>
      </c>
      <c r="C128" s="216">
        <f>'paring-base'!AB122</f>
        <v>0</v>
      </c>
      <c r="D128" s="191"/>
      <c r="E128" s="214">
        <f>IF(C128&lt;1,0,'paring-base'!AD122)</f>
        <v>0</v>
      </c>
      <c r="F128" s="217">
        <f>IF(C128&lt;1,0,'paring-base'!AE122)</f>
        <v>0</v>
      </c>
      <c r="G128" s="218">
        <f>IF(C128=0,0,'paring-base'!AF122)</f>
        <v>0</v>
      </c>
      <c r="H128" s="191"/>
      <c r="I128" s="214">
        <f>IF(C128&lt;1,0,'paring-base'!AG122)</f>
        <v>0</v>
      </c>
      <c r="J128" s="217">
        <f>IF(C128=0,0,'paring-base'!AH122)</f>
        <v>0</v>
      </c>
      <c r="K128" s="218">
        <f>IF(C128=0,0,'paring-base'!AI122)</f>
        <v>0</v>
      </c>
      <c r="L128" s="191"/>
      <c r="M128" s="214">
        <f>IF(C128&lt;1,0,'paring-base'!AJ122)</f>
        <v>0</v>
      </c>
      <c r="N128" s="217">
        <f>IF(C128=0,0,'paring-base'!AK122)</f>
        <v>0</v>
      </c>
      <c r="O128" s="218">
        <f>IF(C128=0,0,'paring-base'!AL122)</f>
        <v>0</v>
      </c>
      <c r="P128" s="219"/>
    </row>
    <row r="129" spans="1:16" ht="18.95" customHeight="1">
      <c r="A129" s="204">
        <v>122</v>
      </c>
      <c r="B129" s="215">
        <f>'paring-base'!AA123</f>
        <v>0</v>
      </c>
      <c r="C129" s="216">
        <f>'paring-base'!AB123</f>
        <v>0</v>
      </c>
      <c r="D129" s="191"/>
      <c r="E129" s="214">
        <f>IF(C129&lt;1,0,'paring-base'!AD123)</f>
        <v>0</v>
      </c>
      <c r="F129" s="217">
        <f>IF(C129&lt;1,0,'paring-base'!AE123)</f>
        <v>0</v>
      </c>
      <c r="G129" s="218">
        <f>IF(C129=0,0,'paring-base'!AF123)</f>
        <v>0</v>
      </c>
      <c r="H129" s="191"/>
      <c r="I129" s="214">
        <f>IF(C129&lt;1,0,'paring-base'!AG123)</f>
        <v>0</v>
      </c>
      <c r="J129" s="217">
        <f>IF(C129=0,0,'paring-base'!AH123)</f>
        <v>0</v>
      </c>
      <c r="K129" s="218">
        <f>IF(C129=0,0,'paring-base'!AI123)</f>
        <v>0</v>
      </c>
      <c r="L129" s="191"/>
      <c r="M129" s="214">
        <f>IF(C129&lt;1,0,'paring-base'!AJ123)</f>
        <v>0</v>
      </c>
      <c r="N129" s="217">
        <f>IF(C129=0,0,'paring-base'!AK123)</f>
        <v>0</v>
      </c>
      <c r="O129" s="218">
        <f>IF(C129=0,0,'paring-base'!AL123)</f>
        <v>0</v>
      </c>
      <c r="P129" s="219"/>
    </row>
    <row r="130" spans="1:16" ht="18.95" customHeight="1">
      <c r="A130" s="204">
        <v>123</v>
      </c>
      <c r="B130" s="215">
        <f>'paring-base'!AA124</f>
        <v>0</v>
      </c>
      <c r="C130" s="216">
        <f>'paring-base'!AB124</f>
        <v>0</v>
      </c>
      <c r="D130" s="191"/>
      <c r="E130" s="214">
        <f>IF(C130&lt;1,0,'paring-base'!AD124)</f>
        <v>0</v>
      </c>
      <c r="F130" s="217">
        <f>IF(C130&lt;1,0,'paring-base'!AE124)</f>
        <v>0</v>
      </c>
      <c r="G130" s="218">
        <f>IF(C130=0,0,'paring-base'!AF124)</f>
        <v>0</v>
      </c>
      <c r="H130" s="191"/>
      <c r="I130" s="214">
        <f>IF(C130&lt;1,0,'paring-base'!AG124)</f>
        <v>0</v>
      </c>
      <c r="J130" s="217">
        <f>IF(C130=0,0,'paring-base'!AH124)</f>
        <v>0</v>
      </c>
      <c r="K130" s="218">
        <f>IF(C130=0,0,'paring-base'!AI124)</f>
        <v>0</v>
      </c>
      <c r="L130" s="191"/>
      <c r="M130" s="214">
        <f>IF(C130&lt;1,0,'paring-base'!AJ124)</f>
        <v>0</v>
      </c>
      <c r="N130" s="217">
        <f>IF(C130=0,0,'paring-base'!AK124)</f>
        <v>0</v>
      </c>
      <c r="O130" s="218">
        <f>IF(C130=0,0,'paring-base'!AL124)</f>
        <v>0</v>
      </c>
      <c r="P130" s="219"/>
    </row>
    <row r="131" spans="1:16" ht="18.95" customHeight="1">
      <c r="A131" s="204">
        <v>124</v>
      </c>
      <c r="B131" s="215">
        <f>'paring-base'!AA125</f>
        <v>0</v>
      </c>
      <c r="C131" s="216">
        <f>'paring-base'!AB125</f>
        <v>0</v>
      </c>
      <c r="D131" s="191"/>
      <c r="E131" s="214">
        <f>IF(C131&lt;1,0,'paring-base'!AD125)</f>
        <v>0</v>
      </c>
      <c r="F131" s="217">
        <f>IF(C131&lt;1,0,'paring-base'!AE125)</f>
        <v>0</v>
      </c>
      <c r="G131" s="218">
        <f>IF(C131=0,0,'paring-base'!AF125)</f>
        <v>0</v>
      </c>
      <c r="H131" s="191"/>
      <c r="I131" s="214">
        <f>IF(C131&lt;1,0,'paring-base'!AG125)</f>
        <v>0</v>
      </c>
      <c r="J131" s="217">
        <f>IF(C131=0,0,'paring-base'!AH125)</f>
        <v>0</v>
      </c>
      <c r="K131" s="218">
        <f>IF(C131=0,0,'paring-base'!AI125)</f>
        <v>0</v>
      </c>
      <c r="L131" s="191"/>
      <c r="M131" s="214">
        <f>IF(C131&lt;1,0,'paring-base'!AJ125)</f>
        <v>0</v>
      </c>
      <c r="N131" s="217">
        <f>IF(C131=0,0,'paring-base'!AK125)</f>
        <v>0</v>
      </c>
      <c r="O131" s="218">
        <f>IF(C131=0,0,'paring-base'!AL125)</f>
        <v>0</v>
      </c>
      <c r="P131" s="219"/>
    </row>
    <row r="132" spans="1:16" ht="18.95" customHeight="1">
      <c r="A132" s="204">
        <v>125</v>
      </c>
      <c r="B132" s="215">
        <f>'paring-base'!AA126</f>
        <v>0</v>
      </c>
      <c r="C132" s="216">
        <f>'paring-base'!AB126</f>
        <v>0</v>
      </c>
      <c r="D132" s="191"/>
      <c r="E132" s="214">
        <f>IF(C132&lt;1,0,'paring-base'!AD126)</f>
        <v>0</v>
      </c>
      <c r="F132" s="217">
        <f>IF(C132&lt;1,0,'paring-base'!AE126)</f>
        <v>0</v>
      </c>
      <c r="G132" s="218">
        <f>IF(C132=0,0,'paring-base'!AF126)</f>
        <v>0</v>
      </c>
      <c r="H132" s="191"/>
      <c r="I132" s="214">
        <f>IF(C132&lt;1,0,'paring-base'!AG126)</f>
        <v>0</v>
      </c>
      <c r="J132" s="217">
        <f>IF(C132=0,0,'paring-base'!AH126)</f>
        <v>0</v>
      </c>
      <c r="K132" s="218">
        <f>IF(C132=0,0,'paring-base'!AI126)</f>
        <v>0</v>
      </c>
      <c r="L132" s="191"/>
      <c r="M132" s="214">
        <f>IF(C132&lt;1,0,'paring-base'!AJ126)</f>
        <v>0</v>
      </c>
      <c r="N132" s="217">
        <f>IF(C132=0,0,'paring-base'!AK126)</f>
        <v>0</v>
      </c>
      <c r="O132" s="218">
        <f>IF(C132=0,0,'paring-base'!AL126)</f>
        <v>0</v>
      </c>
      <c r="P132" s="219"/>
    </row>
    <row r="133" spans="1:16" ht="18.95" customHeight="1">
      <c r="A133" s="204">
        <v>126</v>
      </c>
      <c r="B133" s="215">
        <f>'paring-base'!AA127</f>
        <v>0</v>
      </c>
      <c r="C133" s="216">
        <f>'paring-base'!AB127</f>
        <v>0</v>
      </c>
      <c r="D133" s="191"/>
      <c r="E133" s="214">
        <f>IF(C133&lt;1,0,'paring-base'!AD127)</f>
        <v>0</v>
      </c>
      <c r="F133" s="217">
        <f>IF(C133&lt;1,0,'paring-base'!AE127)</f>
        <v>0</v>
      </c>
      <c r="G133" s="218">
        <f>IF(C133=0,0,'paring-base'!AF127)</f>
        <v>0</v>
      </c>
      <c r="H133" s="191"/>
      <c r="I133" s="214">
        <f>IF(C133&lt;1,0,'paring-base'!AG127)</f>
        <v>0</v>
      </c>
      <c r="J133" s="217">
        <f>IF(C133=0,0,'paring-base'!AH127)</f>
        <v>0</v>
      </c>
      <c r="K133" s="218">
        <f>IF(C133=0,0,'paring-base'!AI127)</f>
        <v>0</v>
      </c>
      <c r="L133" s="191"/>
      <c r="M133" s="214">
        <f>IF(C133&lt;1,0,'paring-base'!AJ127)</f>
        <v>0</v>
      </c>
      <c r="N133" s="217">
        <f>IF(C133=0,0,'paring-base'!AK127)</f>
        <v>0</v>
      </c>
      <c r="O133" s="218">
        <f>IF(C133=0,0,'paring-base'!AL127)</f>
        <v>0</v>
      </c>
      <c r="P133" s="219"/>
    </row>
    <row r="134" spans="1:16" ht="18.95" customHeight="1">
      <c r="A134" s="204">
        <v>127</v>
      </c>
      <c r="B134" s="215">
        <f>'paring-base'!AA128</f>
        <v>0</v>
      </c>
      <c r="C134" s="216">
        <f>'paring-base'!AB128</f>
        <v>0</v>
      </c>
      <c r="D134" s="191"/>
      <c r="E134" s="214">
        <f>IF(C134&lt;1,0,'paring-base'!AD128)</f>
        <v>0</v>
      </c>
      <c r="F134" s="217">
        <f>IF(C134&lt;1,0,'paring-base'!AE128)</f>
        <v>0</v>
      </c>
      <c r="G134" s="218">
        <f>IF(C134=0,0,'paring-base'!AF128)</f>
        <v>0</v>
      </c>
      <c r="H134" s="191"/>
      <c r="I134" s="214">
        <f>IF(C134&lt;1,0,'paring-base'!AG128)</f>
        <v>0</v>
      </c>
      <c r="J134" s="217">
        <f>IF(C134=0,0,'paring-base'!AH128)</f>
        <v>0</v>
      </c>
      <c r="K134" s="218">
        <f>IF(C134=0,0,'paring-base'!AI128)</f>
        <v>0</v>
      </c>
      <c r="L134" s="191"/>
      <c r="M134" s="214">
        <f>IF(C134&lt;1,0,'paring-base'!AJ128)</f>
        <v>0</v>
      </c>
      <c r="N134" s="217">
        <f>IF(C134=0,0,'paring-base'!AK128)</f>
        <v>0</v>
      </c>
      <c r="O134" s="218">
        <f>IF(C134=0,0,'paring-base'!AL128)</f>
        <v>0</v>
      </c>
      <c r="P134" s="219"/>
    </row>
    <row r="135" spans="1:16" ht="18.95" customHeight="1">
      <c r="A135" s="204">
        <v>128</v>
      </c>
      <c r="B135" s="215">
        <f>'paring-base'!AA129</f>
        <v>0</v>
      </c>
      <c r="C135" s="216">
        <f>'paring-base'!AB129</f>
        <v>0</v>
      </c>
      <c r="D135" s="191"/>
      <c r="E135" s="214">
        <f>IF(C135&lt;1,0,'paring-base'!AD129)</f>
        <v>0</v>
      </c>
      <c r="F135" s="217">
        <f>IF(C135&lt;1,0,'paring-base'!AE129)</f>
        <v>0</v>
      </c>
      <c r="G135" s="218">
        <f>IF(C135=0,0,'paring-base'!AF129)</f>
        <v>0</v>
      </c>
      <c r="H135" s="191"/>
      <c r="I135" s="214">
        <f>IF(C135&lt;1,0,'paring-base'!AG129)</f>
        <v>0</v>
      </c>
      <c r="J135" s="217">
        <f>IF(C135=0,0,'paring-base'!AH129)</f>
        <v>0</v>
      </c>
      <c r="K135" s="218">
        <f>IF(C135=0,0,'paring-base'!AI129)</f>
        <v>0</v>
      </c>
      <c r="L135" s="191"/>
      <c r="M135" s="214">
        <f>IF(C135&lt;1,0,'paring-base'!AJ129)</f>
        <v>0</v>
      </c>
      <c r="N135" s="217">
        <f>IF(C135=0,0,'paring-base'!AK129)</f>
        <v>0</v>
      </c>
      <c r="O135" s="218">
        <f>IF(C135=0,0,'paring-base'!AL129)</f>
        <v>0</v>
      </c>
      <c r="P135" s="219"/>
    </row>
    <row r="136" spans="1:16" ht="18.95" customHeight="1">
      <c r="A136" s="204">
        <v>129</v>
      </c>
      <c r="B136" s="215">
        <f>'paring-base'!AA130</f>
        <v>0</v>
      </c>
      <c r="C136" s="216">
        <f>'paring-base'!AB130</f>
        <v>0</v>
      </c>
      <c r="D136" s="191"/>
      <c r="E136" s="214">
        <f>IF(C136&lt;1,0,'paring-base'!AD130)</f>
        <v>0</v>
      </c>
      <c r="F136" s="217">
        <f>IF(C136&lt;1,0,'paring-base'!AE130)</f>
        <v>0</v>
      </c>
      <c r="G136" s="218">
        <f>IF(C136=0,0,'paring-base'!AF130)</f>
        <v>0</v>
      </c>
      <c r="H136" s="191"/>
      <c r="I136" s="214">
        <f>IF(C136&lt;1,0,'paring-base'!AG130)</f>
        <v>0</v>
      </c>
      <c r="J136" s="217">
        <f>IF(C136=0,0,'paring-base'!AH130)</f>
        <v>0</v>
      </c>
      <c r="K136" s="218">
        <f>IF(C136=0,0,'paring-base'!AI130)</f>
        <v>0</v>
      </c>
      <c r="L136" s="191"/>
      <c r="M136" s="214">
        <f>IF(C136&lt;1,0,'paring-base'!AJ130)</f>
        <v>0</v>
      </c>
      <c r="N136" s="217">
        <f>IF(C136=0,0,'paring-base'!AK130)</f>
        <v>0</v>
      </c>
      <c r="O136" s="218">
        <f>IF(C136=0,0,'paring-base'!AL130)</f>
        <v>0</v>
      </c>
      <c r="P136" s="219"/>
    </row>
    <row r="137" spans="1:16" ht="18.95" customHeight="1">
      <c r="A137" s="204">
        <v>130</v>
      </c>
      <c r="B137" s="215">
        <f>'paring-base'!AA131</f>
        <v>0</v>
      </c>
      <c r="C137" s="216">
        <f>'paring-base'!AB131</f>
        <v>0</v>
      </c>
      <c r="D137" s="191"/>
      <c r="E137" s="214">
        <f>IF(C137&lt;1,0,'paring-base'!AD131)</f>
        <v>0</v>
      </c>
      <c r="F137" s="217">
        <f>IF(C137&lt;1,0,'paring-base'!AE131)</f>
        <v>0</v>
      </c>
      <c r="G137" s="218">
        <f>IF(C137=0,0,'paring-base'!AF131)</f>
        <v>0</v>
      </c>
      <c r="H137" s="191"/>
      <c r="I137" s="214">
        <f>IF(C137&lt;1,0,'paring-base'!AG131)</f>
        <v>0</v>
      </c>
      <c r="J137" s="217">
        <f>IF(C137=0,0,'paring-base'!AH131)</f>
        <v>0</v>
      </c>
      <c r="K137" s="218">
        <f>IF(C137=0,0,'paring-base'!AI131)</f>
        <v>0</v>
      </c>
      <c r="L137" s="191"/>
      <c r="M137" s="214">
        <f>IF(C137&lt;1,0,'paring-base'!AJ131)</f>
        <v>0</v>
      </c>
      <c r="N137" s="217">
        <f>IF(C137=0,0,'paring-base'!AK131)</f>
        <v>0</v>
      </c>
      <c r="O137" s="218">
        <f>IF(C137=0,0,'paring-base'!AL131)</f>
        <v>0</v>
      </c>
      <c r="P137" s="219"/>
    </row>
    <row r="138" spans="1:16" ht="18.95" customHeight="1">
      <c r="A138" s="204">
        <v>131</v>
      </c>
      <c r="B138" s="215">
        <f>'paring-base'!AA132</f>
        <v>0</v>
      </c>
      <c r="C138" s="216">
        <f>'paring-base'!AB132</f>
        <v>0</v>
      </c>
      <c r="D138" s="191"/>
      <c r="E138" s="214">
        <f>IF(C138&lt;1,0,'paring-base'!AD132)</f>
        <v>0</v>
      </c>
      <c r="F138" s="217">
        <f>IF(C138&lt;1,0,'paring-base'!AE132)</f>
        <v>0</v>
      </c>
      <c r="G138" s="218">
        <f>IF(C138=0,0,'paring-base'!AF132)</f>
        <v>0</v>
      </c>
      <c r="H138" s="191"/>
      <c r="I138" s="214">
        <f>IF(C138&lt;1,0,'paring-base'!AG132)</f>
        <v>0</v>
      </c>
      <c r="J138" s="217">
        <f>IF(C138=0,0,'paring-base'!AH132)</f>
        <v>0</v>
      </c>
      <c r="K138" s="218">
        <f>IF(C138=0,0,'paring-base'!AI132)</f>
        <v>0</v>
      </c>
      <c r="L138" s="191"/>
      <c r="M138" s="214">
        <f>IF(C138&lt;1,0,'paring-base'!AJ132)</f>
        <v>0</v>
      </c>
      <c r="N138" s="217">
        <f>IF(C138=0,0,'paring-base'!AK132)</f>
        <v>0</v>
      </c>
      <c r="O138" s="218">
        <f>IF(C138=0,0,'paring-base'!AL132)</f>
        <v>0</v>
      </c>
      <c r="P138" s="219"/>
    </row>
    <row r="139" spans="1:16" ht="18.95" customHeight="1">
      <c r="A139" s="204">
        <v>132</v>
      </c>
      <c r="B139" s="215">
        <f>'paring-base'!AA133</f>
        <v>0</v>
      </c>
      <c r="C139" s="216">
        <f>'paring-base'!AB133</f>
        <v>0</v>
      </c>
      <c r="D139" s="191"/>
      <c r="E139" s="214">
        <f>IF(C139&lt;1,0,'paring-base'!AD133)</f>
        <v>0</v>
      </c>
      <c r="F139" s="217">
        <f>IF(C139&lt;1,0,'paring-base'!AE133)</f>
        <v>0</v>
      </c>
      <c r="G139" s="218">
        <f>IF(C139=0,0,'paring-base'!AF133)</f>
        <v>0</v>
      </c>
      <c r="H139" s="191"/>
      <c r="I139" s="214">
        <f>IF(C139&lt;1,0,'paring-base'!AG133)</f>
        <v>0</v>
      </c>
      <c r="J139" s="217">
        <f>IF(C139=0,0,'paring-base'!AH133)</f>
        <v>0</v>
      </c>
      <c r="K139" s="218">
        <f>IF(C139=0,0,'paring-base'!AI133)</f>
        <v>0</v>
      </c>
      <c r="L139" s="191"/>
      <c r="M139" s="214">
        <f>IF(C139&lt;1,0,'paring-base'!AJ133)</f>
        <v>0</v>
      </c>
      <c r="N139" s="217">
        <f>IF(C139=0,0,'paring-base'!AK133)</f>
        <v>0</v>
      </c>
      <c r="O139" s="218">
        <f>IF(C139=0,0,'paring-base'!AL133)</f>
        <v>0</v>
      </c>
      <c r="P139" s="219"/>
    </row>
    <row r="140" spans="1:16" ht="18.95" customHeight="1">
      <c r="A140" s="204">
        <v>133</v>
      </c>
      <c r="B140" s="215">
        <f>'paring-base'!AA134</f>
        <v>0</v>
      </c>
      <c r="C140" s="216">
        <f>'paring-base'!AB134</f>
        <v>0</v>
      </c>
      <c r="D140" s="191"/>
      <c r="E140" s="214">
        <f>IF(C140&lt;1,0,'paring-base'!AD134)</f>
        <v>0</v>
      </c>
      <c r="F140" s="217">
        <f>IF(C140&lt;1,0,'paring-base'!AE134)</f>
        <v>0</v>
      </c>
      <c r="G140" s="218">
        <f>IF(C140=0,0,'paring-base'!AF134)</f>
        <v>0</v>
      </c>
      <c r="H140" s="191"/>
      <c r="I140" s="214">
        <f>IF(C140&lt;1,0,'paring-base'!AG134)</f>
        <v>0</v>
      </c>
      <c r="J140" s="217">
        <f>IF(C140=0,0,'paring-base'!AH134)</f>
        <v>0</v>
      </c>
      <c r="K140" s="218">
        <f>IF(C140=0,0,'paring-base'!AI134)</f>
        <v>0</v>
      </c>
      <c r="L140" s="191"/>
      <c r="M140" s="214">
        <f>IF(C140&lt;1,0,'paring-base'!AJ134)</f>
        <v>0</v>
      </c>
      <c r="N140" s="217">
        <f>IF(C140=0,0,'paring-base'!AK134)</f>
        <v>0</v>
      </c>
      <c r="O140" s="218">
        <f>IF(C140=0,0,'paring-base'!AL134)</f>
        <v>0</v>
      </c>
      <c r="P140" s="219"/>
    </row>
    <row r="141" spans="1:16" ht="18.95" customHeight="1">
      <c r="A141" s="204">
        <v>134</v>
      </c>
      <c r="B141" s="215">
        <f>'paring-base'!AA135</f>
        <v>0</v>
      </c>
      <c r="C141" s="216">
        <f>'paring-base'!AB135</f>
        <v>0</v>
      </c>
      <c r="D141" s="191"/>
      <c r="E141" s="214">
        <f>IF(C141&lt;1,0,'paring-base'!AD135)</f>
        <v>0</v>
      </c>
      <c r="F141" s="217">
        <f>IF(C141&lt;1,0,'paring-base'!AE135)</f>
        <v>0</v>
      </c>
      <c r="G141" s="218">
        <f>IF(C141=0,0,'paring-base'!AF135)</f>
        <v>0</v>
      </c>
      <c r="H141" s="191"/>
      <c r="I141" s="214">
        <f>IF(C141&lt;1,0,'paring-base'!AG135)</f>
        <v>0</v>
      </c>
      <c r="J141" s="217">
        <f>IF(C141=0,0,'paring-base'!AH135)</f>
        <v>0</v>
      </c>
      <c r="K141" s="218">
        <f>IF(C141=0,0,'paring-base'!AI135)</f>
        <v>0</v>
      </c>
      <c r="L141" s="191"/>
      <c r="M141" s="214">
        <f>IF(C141&lt;1,0,'paring-base'!AJ135)</f>
        <v>0</v>
      </c>
      <c r="N141" s="217">
        <f>IF(C141=0,0,'paring-base'!AK135)</f>
        <v>0</v>
      </c>
      <c r="O141" s="218">
        <f>IF(C141=0,0,'paring-base'!AL135)</f>
        <v>0</v>
      </c>
      <c r="P141" s="219"/>
    </row>
    <row r="142" spans="1:16" ht="18.95" customHeight="1">
      <c r="A142" s="204">
        <v>135</v>
      </c>
      <c r="B142" s="215">
        <f>'paring-base'!AA136</f>
        <v>0</v>
      </c>
      <c r="C142" s="216">
        <f>'paring-base'!AB136</f>
        <v>0</v>
      </c>
      <c r="D142" s="191"/>
      <c r="E142" s="214">
        <f>IF(C142&lt;1,0,'paring-base'!AD136)</f>
        <v>0</v>
      </c>
      <c r="F142" s="217">
        <f>IF(C142&lt;1,0,'paring-base'!AE136)</f>
        <v>0</v>
      </c>
      <c r="G142" s="218">
        <f>IF(C142=0,0,'paring-base'!AF136)</f>
        <v>0</v>
      </c>
      <c r="H142" s="191"/>
      <c r="I142" s="214">
        <f>IF(C142&lt;1,0,'paring-base'!AG136)</f>
        <v>0</v>
      </c>
      <c r="J142" s="217">
        <f>IF(C142=0,0,'paring-base'!AH136)</f>
        <v>0</v>
      </c>
      <c r="K142" s="218">
        <f>IF(C142=0,0,'paring-base'!AI136)</f>
        <v>0</v>
      </c>
      <c r="L142" s="191"/>
      <c r="M142" s="214">
        <f>IF(C142&lt;1,0,'paring-base'!AJ136)</f>
        <v>0</v>
      </c>
      <c r="N142" s="217">
        <f>IF(C142=0,0,'paring-base'!AK136)</f>
        <v>0</v>
      </c>
      <c r="O142" s="218">
        <f>IF(C142=0,0,'paring-base'!AL136)</f>
        <v>0</v>
      </c>
      <c r="P142" s="219"/>
    </row>
    <row r="143" spans="1:16" ht="18.95" customHeight="1">
      <c r="A143" s="204">
        <v>136</v>
      </c>
      <c r="B143" s="215">
        <f>'paring-base'!AA137</f>
        <v>0</v>
      </c>
      <c r="C143" s="216">
        <f>'paring-base'!AB137</f>
        <v>0</v>
      </c>
      <c r="D143" s="191"/>
      <c r="E143" s="214">
        <f>IF(C143&lt;1,0,'paring-base'!AD137)</f>
        <v>0</v>
      </c>
      <c r="F143" s="217">
        <f>IF(C143&lt;1,0,'paring-base'!AE137)</f>
        <v>0</v>
      </c>
      <c r="G143" s="218">
        <f>IF(C143=0,0,'paring-base'!AF137)</f>
        <v>0</v>
      </c>
      <c r="H143" s="191"/>
      <c r="I143" s="214">
        <f>IF(C143&lt;1,0,'paring-base'!AG137)</f>
        <v>0</v>
      </c>
      <c r="J143" s="217">
        <f>IF(C143=0,0,'paring-base'!AH137)</f>
        <v>0</v>
      </c>
      <c r="K143" s="218">
        <f>IF(C143=0,0,'paring-base'!AI137)</f>
        <v>0</v>
      </c>
      <c r="L143" s="191"/>
      <c r="M143" s="214">
        <f>IF(C143&lt;1,0,'paring-base'!AJ137)</f>
        <v>0</v>
      </c>
      <c r="N143" s="217">
        <f>IF(C143=0,0,'paring-base'!AK137)</f>
        <v>0</v>
      </c>
      <c r="O143" s="218">
        <f>IF(C143=0,0,'paring-base'!AL137)</f>
        <v>0</v>
      </c>
      <c r="P143" s="219"/>
    </row>
    <row r="144" spans="1:16" ht="18.95" customHeight="1">
      <c r="A144" s="204">
        <v>137</v>
      </c>
      <c r="B144" s="215">
        <f>'paring-base'!AA138</f>
        <v>0</v>
      </c>
      <c r="C144" s="216">
        <f>'paring-base'!AB138</f>
        <v>0</v>
      </c>
      <c r="D144" s="191"/>
      <c r="E144" s="214">
        <f>IF(C144&lt;1,0,'paring-base'!AD138)</f>
        <v>0</v>
      </c>
      <c r="F144" s="217">
        <f>IF(C144&lt;1,0,'paring-base'!AE138)</f>
        <v>0</v>
      </c>
      <c r="G144" s="218">
        <f>IF(C144=0,0,'paring-base'!AF138)</f>
        <v>0</v>
      </c>
      <c r="H144" s="191"/>
      <c r="I144" s="214">
        <f>IF(C144&lt;1,0,'paring-base'!AG138)</f>
        <v>0</v>
      </c>
      <c r="J144" s="217">
        <f>IF(C144=0,0,'paring-base'!AH138)</f>
        <v>0</v>
      </c>
      <c r="K144" s="218">
        <f>IF(C144=0,0,'paring-base'!AI138)</f>
        <v>0</v>
      </c>
      <c r="L144" s="191"/>
      <c r="M144" s="214">
        <f>IF(C144&lt;1,0,'paring-base'!AJ138)</f>
        <v>0</v>
      </c>
      <c r="N144" s="217">
        <f>IF(C144=0,0,'paring-base'!AK138)</f>
        <v>0</v>
      </c>
      <c r="O144" s="218">
        <f>IF(C144=0,0,'paring-base'!AL138)</f>
        <v>0</v>
      </c>
      <c r="P144" s="219"/>
    </row>
    <row r="145" spans="1:16" ht="18.95" customHeight="1">
      <c r="A145" s="204">
        <v>138</v>
      </c>
      <c r="B145" s="215">
        <f>'paring-base'!AA139</f>
        <v>0</v>
      </c>
      <c r="C145" s="216">
        <f>'paring-base'!AB139</f>
        <v>0</v>
      </c>
      <c r="D145" s="191"/>
      <c r="E145" s="214">
        <f>IF(C145&lt;1,0,'paring-base'!AD139)</f>
        <v>0</v>
      </c>
      <c r="F145" s="217">
        <f>IF(C145&lt;1,0,'paring-base'!AE139)</f>
        <v>0</v>
      </c>
      <c r="G145" s="218">
        <f>IF(C145=0,0,'paring-base'!AF139)</f>
        <v>0</v>
      </c>
      <c r="H145" s="191"/>
      <c r="I145" s="214">
        <f>IF(C145&lt;1,0,'paring-base'!AG139)</f>
        <v>0</v>
      </c>
      <c r="J145" s="217">
        <f>IF(C145=0,0,'paring-base'!AH139)</f>
        <v>0</v>
      </c>
      <c r="K145" s="218">
        <f>IF(C145=0,0,'paring-base'!AI139)</f>
        <v>0</v>
      </c>
      <c r="L145" s="191"/>
      <c r="M145" s="214">
        <f>IF(C145&lt;1,0,'paring-base'!AJ139)</f>
        <v>0</v>
      </c>
      <c r="N145" s="217">
        <f>IF(C145=0,0,'paring-base'!AK139)</f>
        <v>0</v>
      </c>
      <c r="O145" s="218">
        <f>IF(C145=0,0,'paring-base'!AL139)</f>
        <v>0</v>
      </c>
      <c r="P145" s="219"/>
    </row>
    <row r="146" spans="1:16" ht="18.95" customHeight="1">
      <c r="A146" s="204">
        <v>139</v>
      </c>
      <c r="B146" s="215">
        <f>'paring-base'!AA140</f>
        <v>0</v>
      </c>
      <c r="C146" s="216">
        <f>'paring-base'!AB140</f>
        <v>0</v>
      </c>
      <c r="D146" s="191"/>
      <c r="E146" s="214">
        <f>IF(C146&lt;1,0,'paring-base'!AD140)</f>
        <v>0</v>
      </c>
      <c r="F146" s="217">
        <f>IF(C146&lt;1,0,'paring-base'!AE140)</f>
        <v>0</v>
      </c>
      <c r="G146" s="218">
        <f>IF(C146=0,0,'paring-base'!AF140)</f>
        <v>0</v>
      </c>
      <c r="H146" s="191"/>
      <c r="I146" s="214">
        <f>IF(C146&lt;1,0,'paring-base'!AG140)</f>
        <v>0</v>
      </c>
      <c r="J146" s="217">
        <f>IF(C146=0,0,'paring-base'!AH140)</f>
        <v>0</v>
      </c>
      <c r="K146" s="218">
        <f>IF(C146=0,0,'paring-base'!AI140)</f>
        <v>0</v>
      </c>
      <c r="L146" s="191"/>
      <c r="M146" s="214">
        <f>IF(C146&lt;1,0,'paring-base'!AJ140)</f>
        <v>0</v>
      </c>
      <c r="N146" s="217">
        <f>IF(C146=0,0,'paring-base'!AK140)</f>
        <v>0</v>
      </c>
      <c r="O146" s="218">
        <f>IF(C146=0,0,'paring-base'!AL140)</f>
        <v>0</v>
      </c>
      <c r="P146" s="219"/>
    </row>
    <row r="147" spans="1:16" ht="18.95" customHeight="1">
      <c r="A147" s="204">
        <v>140</v>
      </c>
      <c r="B147" s="215">
        <f>'paring-base'!AA141</f>
        <v>0</v>
      </c>
      <c r="C147" s="216">
        <f>'paring-base'!AB141</f>
        <v>0</v>
      </c>
      <c r="D147" s="191"/>
      <c r="E147" s="214">
        <f>IF(C147&lt;1,0,'paring-base'!AD141)</f>
        <v>0</v>
      </c>
      <c r="F147" s="217">
        <f>IF(C147&lt;1,0,'paring-base'!AE141)</f>
        <v>0</v>
      </c>
      <c r="G147" s="218">
        <f>IF(C147=0,0,'paring-base'!AF141)</f>
        <v>0</v>
      </c>
      <c r="H147" s="191"/>
      <c r="I147" s="214">
        <f>IF(C147&lt;1,0,'paring-base'!AG141)</f>
        <v>0</v>
      </c>
      <c r="J147" s="217">
        <f>IF(C147=0,0,'paring-base'!AH141)</f>
        <v>0</v>
      </c>
      <c r="K147" s="218">
        <f>IF(C147=0,0,'paring-base'!AI141)</f>
        <v>0</v>
      </c>
      <c r="L147" s="191"/>
      <c r="M147" s="214">
        <f>IF(C147&lt;1,0,'paring-base'!AJ141)</f>
        <v>0</v>
      </c>
      <c r="N147" s="217">
        <f>IF(C147=0,0,'paring-base'!AK141)</f>
        <v>0</v>
      </c>
      <c r="O147" s="218">
        <f>IF(C147=0,0,'paring-base'!AL141)</f>
        <v>0</v>
      </c>
      <c r="P147" s="219"/>
    </row>
    <row r="148" spans="1:16" ht="18.95" customHeight="1">
      <c r="A148" s="204">
        <v>141</v>
      </c>
      <c r="B148" s="215">
        <f>'paring-base'!AA142</f>
        <v>0</v>
      </c>
      <c r="C148" s="216">
        <f>'paring-base'!AB142</f>
        <v>0</v>
      </c>
      <c r="D148" s="191"/>
      <c r="E148" s="214">
        <f>IF(C148&lt;1,0,'paring-base'!AD142)</f>
        <v>0</v>
      </c>
      <c r="F148" s="217">
        <f>IF(C148&lt;1,0,'paring-base'!AE142)</f>
        <v>0</v>
      </c>
      <c r="G148" s="218">
        <f>IF(C148=0,0,'paring-base'!AF142)</f>
        <v>0</v>
      </c>
      <c r="H148" s="191"/>
      <c r="I148" s="214">
        <f>IF(C148&lt;1,0,'paring-base'!AG142)</f>
        <v>0</v>
      </c>
      <c r="J148" s="217">
        <f>IF(C148=0,0,'paring-base'!AH142)</f>
        <v>0</v>
      </c>
      <c r="K148" s="218">
        <f>IF(C148=0,0,'paring-base'!AI142)</f>
        <v>0</v>
      </c>
      <c r="L148" s="191"/>
      <c r="M148" s="214">
        <f>IF(C148&lt;1,0,'paring-base'!AJ142)</f>
        <v>0</v>
      </c>
      <c r="N148" s="217">
        <f>IF(C148=0,0,'paring-base'!AK142)</f>
        <v>0</v>
      </c>
      <c r="O148" s="218">
        <f>IF(C148=0,0,'paring-base'!AL142)</f>
        <v>0</v>
      </c>
      <c r="P148" s="219"/>
    </row>
    <row r="149" spans="1:16" ht="18.95" customHeight="1">
      <c r="A149" s="204">
        <v>142</v>
      </c>
      <c r="B149" s="215">
        <f>'paring-base'!AA143</f>
        <v>0</v>
      </c>
      <c r="C149" s="216">
        <f>'paring-base'!AB143</f>
        <v>0</v>
      </c>
      <c r="D149" s="191"/>
      <c r="E149" s="214">
        <f>IF(C149&lt;1,0,'paring-base'!AD143)</f>
        <v>0</v>
      </c>
      <c r="F149" s="217">
        <f>IF(C149&lt;1,0,'paring-base'!AE143)</f>
        <v>0</v>
      </c>
      <c r="G149" s="218">
        <f>IF(C149=0,0,'paring-base'!AF143)</f>
        <v>0</v>
      </c>
      <c r="H149" s="191"/>
      <c r="I149" s="214">
        <f>IF(C149&lt;1,0,'paring-base'!AG143)</f>
        <v>0</v>
      </c>
      <c r="J149" s="217">
        <f>IF(C149=0,0,'paring-base'!AH143)</f>
        <v>0</v>
      </c>
      <c r="K149" s="218">
        <f>IF(C149=0,0,'paring-base'!AI143)</f>
        <v>0</v>
      </c>
      <c r="L149" s="191"/>
      <c r="M149" s="214">
        <f>IF(C149&lt;1,0,'paring-base'!AJ143)</f>
        <v>0</v>
      </c>
      <c r="N149" s="217">
        <f>IF(C149=0,0,'paring-base'!AK143)</f>
        <v>0</v>
      </c>
      <c r="O149" s="218">
        <f>IF(C149=0,0,'paring-base'!AL143)</f>
        <v>0</v>
      </c>
      <c r="P149" s="219"/>
    </row>
    <row r="150" spans="1:16" ht="18.95" customHeight="1">
      <c r="A150" s="204">
        <v>143</v>
      </c>
      <c r="B150" s="215">
        <f>'paring-base'!AA144</f>
        <v>0</v>
      </c>
      <c r="C150" s="216">
        <f>'paring-base'!AB144</f>
        <v>0</v>
      </c>
      <c r="D150" s="191"/>
      <c r="E150" s="214">
        <f>IF(C150&lt;1,0,'paring-base'!AD144)</f>
        <v>0</v>
      </c>
      <c r="F150" s="217">
        <f>IF(C150&lt;1,0,'paring-base'!AE144)</f>
        <v>0</v>
      </c>
      <c r="G150" s="218">
        <f>IF(C150=0,0,'paring-base'!AF144)</f>
        <v>0</v>
      </c>
      <c r="H150" s="191"/>
      <c r="I150" s="214">
        <f>IF(C150&lt;1,0,'paring-base'!AG144)</f>
        <v>0</v>
      </c>
      <c r="J150" s="217">
        <f>IF(C150=0,0,'paring-base'!AH144)</f>
        <v>0</v>
      </c>
      <c r="K150" s="218">
        <f>IF(C150=0,0,'paring-base'!AI144)</f>
        <v>0</v>
      </c>
      <c r="L150" s="191"/>
      <c r="M150" s="214">
        <f>IF(C150&lt;1,0,'paring-base'!AJ144)</f>
        <v>0</v>
      </c>
      <c r="N150" s="217">
        <f>IF(C150=0,0,'paring-base'!AK144)</f>
        <v>0</v>
      </c>
      <c r="O150" s="218">
        <f>IF(C150=0,0,'paring-base'!AL144)</f>
        <v>0</v>
      </c>
      <c r="P150" s="219"/>
    </row>
    <row r="151" spans="1:16" ht="18.95" customHeight="1">
      <c r="A151" s="204">
        <v>144</v>
      </c>
      <c r="B151" s="215">
        <f>'paring-base'!AA145</f>
        <v>0</v>
      </c>
      <c r="C151" s="216">
        <f>'paring-base'!AB145</f>
        <v>0</v>
      </c>
      <c r="D151" s="191"/>
      <c r="E151" s="214">
        <f>IF(C151&lt;1,0,'paring-base'!AD145)</f>
        <v>0</v>
      </c>
      <c r="F151" s="217">
        <f>IF(C151&lt;1,0,'paring-base'!AE145)</f>
        <v>0</v>
      </c>
      <c r="G151" s="218">
        <f>IF(C151=0,0,'paring-base'!AF145)</f>
        <v>0</v>
      </c>
      <c r="H151" s="191"/>
      <c r="I151" s="214">
        <f>IF(C151&lt;1,0,'paring-base'!AG145)</f>
        <v>0</v>
      </c>
      <c r="J151" s="217">
        <f>IF(C151=0,0,'paring-base'!AH145)</f>
        <v>0</v>
      </c>
      <c r="K151" s="218">
        <f>IF(C151=0,0,'paring-base'!AI145)</f>
        <v>0</v>
      </c>
      <c r="L151" s="191"/>
      <c r="M151" s="214">
        <f>IF(C151&lt;1,0,'paring-base'!AJ145)</f>
        <v>0</v>
      </c>
      <c r="N151" s="217">
        <f>IF(C151=0,0,'paring-base'!AK145)</f>
        <v>0</v>
      </c>
      <c r="O151" s="218">
        <f>IF(C151=0,0,'paring-base'!AL145)</f>
        <v>0</v>
      </c>
      <c r="P151" s="219"/>
    </row>
    <row r="152" spans="1:16" ht="18.95" customHeight="1">
      <c r="A152" s="204">
        <v>145</v>
      </c>
      <c r="B152" s="215">
        <f>'paring-base'!AA146</f>
        <v>0</v>
      </c>
      <c r="C152" s="216">
        <f>'paring-base'!AB146</f>
        <v>0</v>
      </c>
      <c r="D152" s="191"/>
      <c r="E152" s="214">
        <f>IF(C152&lt;1,0,'paring-base'!AD146)</f>
        <v>0</v>
      </c>
      <c r="F152" s="217">
        <f>IF(C152&lt;1,0,'paring-base'!AE146)</f>
        <v>0</v>
      </c>
      <c r="G152" s="218">
        <f>IF(C152=0,0,'paring-base'!AF146)</f>
        <v>0</v>
      </c>
      <c r="H152" s="191"/>
      <c r="I152" s="214">
        <f>IF(C152&lt;1,0,'paring-base'!AG146)</f>
        <v>0</v>
      </c>
      <c r="J152" s="217">
        <f>IF(C152=0,0,'paring-base'!AH146)</f>
        <v>0</v>
      </c>
      <c r="K152" s="218">
        <f>IF(C152=0,0,'paring-base'!AI146)</f>
        <v>0</v>
      </c>
      <c r="L152" s="191"/>
      <c r="M152" s="214">
        <f>IF(C152&lt;1,0,'paring-base'!AJ146)</f>
        <v>0</v>
      </c>
      <c r="N152" s="217">
        <f>IF(C152=0,0,'paring-base'!AK146)</f>
        <v>0</v>
      </c>
      <c r="O152" s="218">
        <f>IF(C152=0,0,'paring-base'!AL146)</f>
        <v>0</v>
      </c>
      <c r="P152" s="219"/>
    </row>
    <row r="153" spans="1:16" ht="18.95" customHeight="1">
      <c r="A153" s="204">
        <v>146</v>
      </c>
      <c r="B153" s="215">
        <f>'paring-base'!AA147</f>
        <v>0</v>
      </c>
      <c r="C153" s="216">
        <f>'paring-base'!AB147</f>
        <v>0</v>
      </c>
      <c r="D153" s="191"/>
      <c r="E153" s="214">
        <f>IF(C153&lt;1,0,'paring-base'!AD147)</f>
        <v>0</v>
      </c>
      <c r="F153" s="217">
        <f>IF(C153&lt;1,0,'paring-base'!AE147)</f>
        <v>0</v>
      </c>
      <c r="G153" s="218">
        <f>IF(C153=0,0,'paring-base'!AF147)</f>
        <v>0</v>
      </c>
      <c r="H153" s="191"/>
      <c r="I153" s="214">
        <f>IF(C153&lt;1,0,'paring-base'!AG147)</f>
        <v>0</v>
      </c>
      <c r="J153" s="217">
        <f>IF(C153=0,0,'paring-base'!AH147)</f>
        <v>0</v>
      </c>
      <c r="K153" s="218">
        <f>IF(C153=0,0,'paring-base'!AI147)</f>
        <v>0</v>
      </c>
      <c r="L153" s="191"/>
      <c r="M153" s="214">
        <f>IF(C153&lt;1,0,'paring-base'!AJ147)</f>
        <v>0</v>
      </c>
      <c r="N153" s="217">
        <f>IF(C153=0,0,'paring-base'!AK147)</f>
        <v>0</v>
      </c>
      <c r="O153" s="218">
        <f>IF(C153=0,0,'paring-base'!AL147)</f>
        <v>0</v>
      </c>
      <c r="P153" s="219"/>
    </row>
    <row r="154" spans="1:16" ht="18.95" customHeight="1">
      <c r="A154" s="204">
        <v>147</v>
      </c>
      <c r="B154" s="215">
        <f>'paring-base'!AA148</f>
        <v>0</v>
      </c>
      <c r="C154" s="216">
        <f>'paring-base'!AB148</f>
        <v>0</v>
      </c>
      <c r="D154" s="191"/>
      <c r="E154" s="214">
        <f>IF(C154&lt;1,0,'paring-base'!AD148)</f>
        <v>0</v>
      </c>
      <c r="F154" s="217">
        <f>IF(C154&lt;1,0,'paring-base'!AE148)</f>
        <v>0</v>
      </c>
      <c r="G154" s="218">
        <f>IF(C154=0,0,'paring-base'!AF148)</f>
        <v>0</v>
      </c>
      <c r="H154" s="191"/>
      <c r="I154" s="214">
        <f>IF(C154&lt;1,0,'paring-base'!AG148)</f>
        <v>0</v>
      </c>
      <c r="J154" s="217">
        <f>IF(C154=0,0,'paring-base'!AH148)</f>
        <v>0</v>
      </c>
      <c r="K154" s="218">
        <f>IF(C154=0,0,'paring-base'!AI148)</f>
        <v>0</v>
      </c>
      <c r="L154" s="191"/>
      <c r="M154" s="214">
        <f>IF(C154&lt;1,0,'paring-base'!AJ148)</f>
        <v>0</v>
      </c>
      <c r="N154" s="217">
        <f>IF(C154=0,0,'paring-base'!AK148)</f>
        <v>0</v>
      </c>
      <c r="O154" s="218">
        <f>IF(C154=0,0,'paring-base'!AL148)</f>
        <v>0</v>
      </c>
      <c r="P154" s="219"/>
    </row>
    <row r="155" spans="1:16" ht="18.95" customHeight="1">
      <c r="A155" s="204">
        <v>148</v>
      </c>
      <c r="B155" s="215">
        <f>'paring-base'!AA149</f>
        <v>0</v>
      </c>
      <c r="C155" s="216">
        <f>'paring-base'!AB149</f>
        <v>0</v>
      </c>
      <c r="D155" s="191"/>
      <c r="E155" s="214">
        <f>IF(C155&lt;1,0,'paring-base'!AD149)</f>
        <v>0</v>
      </c>
      <c r="F155" s="217">
        <f>IF(C155&lt;1,0,'paring-base'!AE149)</f>
        <v>0</v>
      </c>
      <c r="G155" s="218">
        <f>IF(C155=0,0,'paring-base'!AF149)</f>
        <v>0</v>
      </c>
      <c r="H155" s="191"/>
      <c r="I155" s="214">
        <f>IF(C155&lt;1,0,'paring-base'!AG149)</f>
        <v>0</v>
      </c>
      <c r="J155" s="217">
        <f>IF(C155=0,0,'paring-base'!AH149)</f>
        <v>0</v>
      </c>
      <c r="K155" s="218">
        <f>IF(C155=0,0,'paring-base'!AI149)</f>
        <v>0</v>
      </c>
      <c r="L155" s="191"/>
      <c r="M155" s="214">
        <f>IF(C155&lt;1,0,'paring-base'!AJ149)</f>
        <v>0</v>
      </c>
      <c r="N155" s="217">
        <f>IF(C155=0,0,'paring-base'!AK149)</f>
        <v>0</v>
      </c>
      <c r="O155" s="218">
        <f>IF(C155=0,0,'paring-base'!AL149)</f>
        <v>0</v>
      </c>
      <c r="P155" s="219"/>
    </row>
    <row r="156" spans="1:16" ht="18.95" customHeight="1">
      <c r="A156" s="204">
        <v>149</v>
      </c>
      <c r="B156" s="215">
        <f>'paring-base'!AA150</f>
        <v>0</v>
      </c>
      <c r="C156" s="216">
        <f>'paring-base'!AB150</f>
        <v>0</v>
      </c>
      <c r="D156" s="191"/>
      <c r="E156" s="214">
        <f>IF(C156&lt;1,0,'paring-base'!AD150)</f>
        <v>0</v>
      </c>
      <c r="F156" s="217">
        <f>IF(C156&lt;1,0,'paring-base'!AE150)</f>
        <v>0</v>
      </c>
      <c r="G156" s="218">
        <f>IF(C156=0,0,'paring-base'!AF150)</f>
        <v>0</v>
      </c>
      <c r="H156" s="191"/>
      <c r="I156" s="214">
        <f>IF(C156&lt;1,0,'paring-base'!AG150)</f>
        <v>0</v>
      </c>
      <c r="J156" s="217">
        <f>IF(C156=0,0,'paring-base'!AH150)</f>
        <v>0</v>
      </c>
      <c r="K156" s="218">
        <f>IF(C156=0,0,'paring-base'!AI150)</f>
        <v>0</v>
      </c>
      <c r="L156" s="191"/>
      <c r="M156" s="214">
        <f>IF(C156&lt;1,0,'paring-base'!AJ150)</f>
        <v>0</v>
      </c>
      <c r="N156" s="217">
        <f>IF(C156=0,0,'paring-base'!AK150)</f>
        <v>0</v>
      </c>
      <c r="O156" s="218">
        <f>IF(C156=0,0,'paring-base'!AL150)</f>
        <v>0</v>
      </c>
      <c r="P156" s="219"/>
    </row>
    <row r="157" spans="1:16" ht="18.95" customHeight="1">
      <c r="A157" s="204">
        <v>150</v>
      </c>
      <c r="B157" s="215">
        <f>'paring-base'!AA151</f>
        <v>0</v>
      </c>
      <c r="C157" s="216">
        <f>'paring-base'!AB151</f>
        <v>0</v>
      </c>
      <c r="D157" s="191"/>
      <c r="E157" s="214">
        <f>IF(C157&lt;1,0,'paring-base'!AD151)</f>
        <v>0</v>
      </c>
      <c r="F157" s="217">
        <f>IF(C157&lt;1,0,'paring-base'!AE151)</f>
        <v>0</v>
      </c>
      <c r="G157" s="218">
        <f>IF(C157=0,0,'paring-base'!AF151)</f>
        <v>0</v>
      </c>
      <c r="H157" s="191"/>
      <c r="I157" s="214">
        <f>IF(C157&lt;1,0,'paring-base'!AG151)</f>
        <v>0</v>
      </c>
      <c r="J157" s="217">
        <f>IF(C157=0,0,'paring-base'!AH151)</f>
        <v>0</v>
      </c>
      <c r="K157" s="218">
        <f>IF(C157=0,0,'paring-base'!AI151)</f>
        <v>0</v>
      </c>
      <c r="L157" s="191"/>
      <c r="M157" s="214">
        <f>IF(C157&lt;1,0,'paring-base'!AJ151)</f>
        <v>0</v>
      </c>
      <c r="N157" s="217">
        <f>IF(C157=0,0,'paring-base'!AK151)</f>
        <v>0</v>
      </c>
      <c r="O157" s="218">
        <f>IF(C157=0,0,'paring-base'!AL151)</f>
        <v>0</v>
      </c>
      <c r="P157" s="219"/>
    </row>
    <row r="158" spans="1:16" ht="18.95" customHeight="1">
      <c r="A158" s="204">
        <v>151</v>
      </c>
      <c r="B158" s="215">
        <f>'paring-base'!AA152</f>
        <v>0</v>
      </c>
      <c r="C158" s="216">
        <f>'paring-base'!AB152</f>
        <v>0</v>
      </c>
      <c r="D158" s="191"/>
      <c r="E158" s="214">
        <f>IF(C158&lt;1,0,'paring-base'!AD152)</f>
        <v>0</v>
      </c>
      <c r="F158" s="217">
        <f>IF(C158&lt;1,0,'paring-base'!AE152)</f>
        <v>0</v>
      </c>
      <c r="G158" s="218">
        <f>IF(C158=0,0,'paring-base'!AF152)</f>
        <v>0</v>
      </c>
      <c r="H158" s="191"/>
      <c r="I158" s="214">
        <f>IF(C158&lt;1,0,'paring-base'!AG152)</f>
        <v>0</v>
      </c>
      <c r="J158" s="217">
        <f>IF(C158=0,0,'paring-base'!AH152)</f>
        <v>0</v>
      </c>
      <c r="K158" s="218">
        <f>IF(C158=0,0,'paring-base'!AI152)</f>
        <v>0</v>
      </c>
      <c r="L158" s="191"/>
      <c r="M158" s="214">
        <f>IF(C158&lt;1,0,'paring-base'!AJ152)</f>
        <v>0</v>
      </c>
      <c r="N158" s="217">
        <f>IF(C158=0,0,'paring-base'!AK152)</f>
        <v>0</v>
      </c>
      <c r="O158" s="218">
        <f>IF(C158=0,0,'paring-base'!AL152)</f>
        <v>0</v>
      </c>
      <c r="P158" s="219"/>
    </row>
    <row r="159" spans="1:16" ht="18.95" customHeight="1">
      <c r="A159" s="204">
        <v>152</v>
      </c>
      <c r="B159" s="215">
        <f>'paring-base'!AA153</f>
        <v>0</v>
      </c>
      <c r="C159" s="216">
        <f>'paring-base'!AB153</f>
        <v>0</v>
      </c>
      <c r="D159" s="191"/>
      <c r="E159" s="214">
        <f>IF(C159&lt;1,0,'paring-base'!AD153)</f>
        <v>0</v>
      </c>
      <c r="F159" s="217">
        <f>IF(C159&lt;1,0,'paring-base'!AE153)</f>
        <v>0</v>
      </c>
      <c r="G159" s="218">
        <f>IF(C159=0,0,'paring-base'!AF153)</f>
        <v>0</v>
      </c>
      <c r="H159" s="191"/>
      <c r="I159" s="214">
        <f>IF(C159&lt;1,0,'paring-base'!AG153)</f>
        <v>0</v>
      </c>
      <c r="J159" s="217">
        <f>IF(C159=0,0,'paring-base'!AH153)</f>
        <v>0</v>
      </c>
      <c r="K159" s="218">
        <f>IF(C159=0,0,'paring-base'!AI153)</f>
        <v>0</v>
      </c>
      <c r="L159" s="191"/>
      <c r="M159" s="214">
        <f>IF(C159&lt;1,0,'paring-base'!AJ153)</f>
        <v>0</v>
      </c>
      <c r="N159" s="217">
        <f>IF(C159=0,0,'paring-base'!AK153)</f>
        <v>0</v>
      </c>
      <c r="O159" s="218">
        <f>IF(C159=0,0,'paring-base'!AL153)</f>
        <v>0</v>
      </c>
      <c r="P159" s="219"/>
    </row>
    <row r="160" spans="1:16" ht="18.95" customHeight="1">
      <c r="A160" s="204">
        <v>153</v>
      </c>
      <c r="B160" s="215">
        <f>'paring-base'!AA154</f>
        <v>0</v>
      </c>
      <c r="C160" s="216">
        <f>'paring-base'!AB154</f>
        <v>0</v>
      </c>
      <c r="D160" s="191"/>
      <c r="E160" s="214">
        <f>IF(C160&lt;1,0,'paring-base'!AD154)</f>
        <v>0</v>
      </c>
      <c r="F160" s="217">
        <f>IF(C160&lt;1,0,'paring-base'!AE154)</f>
        <v>0</v>
      </c>
      <c r="G160" s="218">
        <f>IF(C160=0,0,'paring-base'!AF154)</f>
        <v>0</v>
      </c>
      <c r="H160" s="191"/>
      <c r="I160" s="214">
        <f>IF(C160&lt;1,0,'paring-base'!AG154)</f>
        <v>0</v>
      </c>
      <c r="J160" s="217">
        <f>IF(C160=0,0,'paring-base'!AH154)</f>
        <v>0</v>
      </c>
      <c r="K160" s="218">
        <f>IF(C160=0,0,'paring-base'!AI154)</f>
        <v>0</v>
      </c>
      <c r="L160" s="191"/>
      <c r="M160" s="214">
        <f>IF(C160&lt;1,0,'paring-base'!AJ154)</f>
        <v>0</v>
      </c>
      <c r="N160" s="217">
        <f>IF(C160=0,0,'paring-base'!AK154)</f>
        <v>0</v>
      </c>
      <c r="O160" s="218">
        <f>IF(C160=0,0,'paring-base'!AL154)</f>
        <v>0</v>
      </c>
      <c r="P160" s="219"/>
    </row>
    <row r="161" spans="1:16" ht="18.95" customHeight="1">
      <c r="A161" s="204">
        <v>154</v>
      </c>
      <c r="B161" s="215">
        <f>'paring-base'!AA155</f>
        <v>0</v>
      </c>
      <c r="C161" s="216">
        <f>'paring-base'!AB155</f>
        <v>0</v>
      </c>
      <c r="D161" s="191"/>
      <c r="E161" s="214">
        <f>IF(C161&lt;1,0,'paring-base'!AD155)</f>
        <v>0</v>
      </c>
      <c r="F161" s="217">
        <f>IF(C161&lt;1,0,'paring-base'!AE155)</f>
        <v>0</v>
      </c>
      <c r="G161" s="218">
        <f>IF(C161=0,0,'paring-base'!AF155)</f>
        <v>0</v>
      </c>
      <c r="H161" s="191"/>
      <c r="I161" s="214">
        <f>IF(C161&lt;1,0,'paring-base'!AG155)</f>
        <v>0</v>
      </c>
      <c r="J161" s="217">
        <f>IF(C161=0,0,'paring-base'!AH155)</f>
        <v>0</v>
      </c>
      <c r="K161" s="218">
        <f>IF(C161=0,0,'paring-base'!AI155)</f>
        <v>0</v>
      </c>
      <c r="L161" s="191"/>
      <c r="M161" s="214">
        <f>IF(C161&lt;1,0,'paring-base'!AJ155)</f>
        <v>0</v>
      </c>
      <c r="N161" s="217">
        <f>IF(C161=0,0,'paring-base'!AK155)</f>
        <v>0</v>
      </c>
      <c r="O161" s="218">
        <f>IF(C161=0,0,'paring-base'!AL155)</f>
        <v>0</v>
      </c>
      <c r="P161" s="219"/>
    </row>
    <row r="162" spans="1:16" ht="18.95" customHeight="1">
      <c r="A162" s="204">
        <v>155</v>
      </c>
      <c r="B162" s="215">
        <f>'paring-base'!AA156</f>
        <v>0</v>
      </c>
      <c r="C162" s="216">
        <f>'paring-base'!AB156</f>
        <v>0</v>
      </c>
      <c r="D162" s="191"/>
      <c r="E162" s="214">
        <f>IF(C162&lt;1,0,'paring-base'!AD156)</f>
        <v>0</v>
      </c>
      <c r="F162" s="217">
        <f>IF(C162&lt;1,0,'paring-base'!AE156)</f>
        <v>0</v>
      </c>
      <c r="G162" s="218">
        <f>IF(C162=0,0,'paring-base'!AF156)</f>
        <v>0</v>
      </c>
      <c r="H162" s="191"/>
      <c r="I162" s="214">
        <f>IF(C162&lt;1,0,'paring-base'!AG156)</f>
        <v>0</v>
      </c>
      <c r="J162" s="217">
        <f>IF(C162=0,0,'paring-base'!AH156)</f>
        <v>0</v>
      </c>
      <c r="K162" s="218">
        <f>IF(C162=0,0,'paring-base'!AI156)</f>
        <v>0</v>
      </c>
      <c r="L162" s="191"/>
      <c r="M162" s="214">
        <f>IF(C162&lt;1,0,'paring-base'!AJ156)</f>
        <v>0</v>
      </c>
      <c r="N162" s="217">
        <f>IF(C162=0,0,'paring-base'!AK156)</f>
        <v>0</v>
      </c>
      <c r="O162" s="218">
        <f>IF(C162=0,0,'paring-base'!AL156)</f>
        <v>0</v>
      </c>
      <c r="P162" s="219"/>
    </row>
    <row r="163" spans="1:16" ht="18.95" customHeight="1">
      <c r="A163" s="204">
        <v>156</v>
      </c>
      <c r="B163" s="215">
        <f>'paring-base'!AA157</f>
        <v>0</v>
      </c>
      <c r="C163" s="216">
        <f>'paring-base'!AB157</f>
        <v>0</v>
      </c>
      <c r="D163" s="191"/>
      <c r="E163" s="214">
        <f>IF(C163&lt;1,0,'paring-base'!AD157)</f>
        <v>0</v>
      </c>
      <c r="F163" s="217">
        <f>IF(C163&lt;1,0,'paring-base'!AE157)</f>
        <v>0</v>
      </c>
      <c r="G163" s="218">
        <f>IF(C163=0,0,'paring-base'!AF157)</f>
        <v>0</v>
      </c>
      <c r="H163" s="191"/>
      <c r="I163" s="214">
        <f>IF(C163&lt;1,0,'paring-base'!AG157)</f>
        <v>0</v>
      </c>
      <c r="J163" s="217">
        <f>IF(C163=0,0,'paring-base'!AH157)</f>
        <v>0</v>
      </c>
      <c r="K163" s="218">
        <f>IF(C163=0,0,'paring-base'!AI157)</f>
        <v>0</v>
      </c>
      <c r="L163" s="191"/>
      <c r="M163" s="214">
        <f>IF(C163&lt;1,0,'paring-base'!AJ157)</f>
        <v>0</v>
      </c>
      <c r="N163" s="217">
        <f>IF(C163=0,0,'paring-base'!AK157)</f>
        <v>0</v>
      </c>
      <c r="O163" s="218">
        <f>IF(C163=0,0,'paring-base'!AL157)</f>
        <v>0</v>
      </c>
      <c r="P163" s="219"/>
    </row>
    <row r="164" spans="1:16" ht="18.95" customHeight="1">
      <c r="A164" s="204">
        <v>157</v>
      </c>
      <c r="B164" s="215">
        <f>'paring-base'!AA158</f>
        <v>0</v>
      </c>
      <c r="C164" s="216">
        <f>'paring-base'!AB158</f>
        <v>0</v>
      </c>
      <c r="D164" s="191"/>
      <c r="E164" s="214">
        <f>IF(C164&lt;1,0,'paring-base'!AD158)</f>
        <v>0</v>
      </c>
      <c r="F164" s="217">
        <f>IF(C164&lt;1,0,'paring-base'!AE158)</f>
        <v>0</v>
      </c>
      <c r="G164" s="218">
        <f>IF(C164=0,0,'paring-base'!AF158)</f>
        <v>0</v>
      </c>
      <c r="H164" s="191"/>
      <c r="I164" s="214">
        <f>IF(C164&lt;1,0,'paring-base'!AG158)</f>
        <v>0</v>
      </c>
      <c r="J164" s="217">
        <f>IF(C164=0,0,'paring-base'!AH158)</f>
        <v>0</v>
      </c>
      <c r="K164" s="218">
        <f>IF(C164=0,0,'paring-base'!AI158)</f>
        <v>0</v>
      </c>
      <c r="L164" s="191"/>
      <c r="M164" s="214">
        <f>IF(C164&lt;1,0,'paring-base'!AJ158)</f>
        <v>0</v>
      </c>
      <c r="N164" s="217">
        <f>IF(C164=0,0,'paring-base'!AK158)</f>
        <v>0</v>
      </c>
      <c r="O164" s="218">
        <f>IF(C164=0,0,'paring-base'!AL158)</f>
        <v>0</v>
      </c>
      <c r="P164" s="219"/>
    </row>
    <row r="165" spans="1:16" ht="18.95" customHeight="1">
      <c r="A165" s="204">
        <v>158</v>
      </c>
      <c r="B165" s="215">
        <f>'paring-base'!AA159</f>
        <v>0</v>
      </c>
      <c r="C165" s="216">
        <f>'paring-base'!AB159</f>
        <v>0</v>
      </c>
      <c r="D165" s="191"/>
      <c r="E165" s="214">
        <f>IF(C165&lt;1,0,'paring-base'!AD159)</f>
        <v>0</v>
      </c>
      <c r="F165" s="217">
        <f>IF(C165&lt;1,0,'paring-base'!AE159)</f>
        <v>0</v>
      </c>
      <c r="G165" s="218">
        <f>IF(C165=0,0,'paring-base'!AF159)</f>
        <v>0</v>
      </c>
      <c r="H165" s="191"/>
      <c r="I165" s="214">
        <f>IF(C165&lt;1,0,'paring-base'!AG159)</f>
        <v>0</v>
      </c>
      <c r="J165" s="217">
        <f>IF(C165=0,0,'paring-base'!AH159)</f>
        <v>0</v>
      </c>
      <c r="K165" s="218">
        <f>IF(C165=0,0,'paring-base'!AI159)</f>
        <v>0</v>
      </c>
      <c r="L165" s="191"/>
      <c r="M165" s="214">
        <f>IF(C165&lt;1,0,'paring-base'!AJ159)</f>
        <v>0</v>
      </c>
      <c r="N165" s="217">
        <f>IF(C165=0,0,'paring-base'!AK159)</f>
        <v>0</v>
      </c>
      <c r="O165" s="218">
        <f>IF(C165=0,0,'paring-base'!AL159)</f>
        <v>0</v>
      </c>
      <c r="P165" s="219"/>
    </row>
    <row r="166" spans="1:16" ht="18.95" customHeight="1">
      <c r="A166" s="204">
        <v>159</v>
      </c>
      <c r="B166" s="215">
        <f>'paring-base'!AA160</f>
        <v>0</v>
      </c>
      <c r="C166" s="216">
        <f>'paring-base'!AB160</f>
        <v>0</v>
      </c>
      <c r="D166" s="191"/>
      <c r="E166" s="214">
        <f>IF(C166&lt;1,0,'paring-base'!AD160)</f>
        <v>0</v>
      </c>
      <c r="F166" s="217">
        <f>IF(C166&lt;1,0,'paring-base'!AE160)</f>
        <v>0</v>
      </c>
      <c r="G166" s="218">
        <f>IF(C166=0,0,'paring-base'!AF160)</f>
        <v>0</v>
      </c>
      <c r="H166" s="191"/>
      <c r="I166" s="214">
        <f>IF(C166&lt;1,0,'paring-base'!AG160)</f>
        <v>0</v>
      </c>
      <c r="J166" s="217">
        <f>IF(C166=0,0,'paring-base'!AH160)</f>
        <v>0</v>
      </c>
      <c r="K166" s="218">
        <f>IF(C166=0,0,'paring-base'!AI160)</f>
        <v>0</v>
      </c>
      <c r="L166" s="191"/>
      <c r="M166" s="214">
        <f>IF(C166&lt;1,0,'paring-base'!AJ160)</f>
        <v>0</v>
      </c>
      <c r="N166" s="217">
        <f>IF(C166=0,0,'paring-base'!AK160)</f>
        <v>0</v>
      </c>
      <c r="O166" s="218">
        <f>IF(C166=0,0,'paring-base'!AL160)</f>
        <v>0</v>
      </c>
      <c r="P166" s="219"/>
    </row>
    <row r="167" spans="1:16" ht="18.95" customHeight="1">
      <c r="A167" s="204">
        <v>160</v>
      </c>
      <c r="B167" s="215">
        <f>'paring-base'!AA161</f>
        <v>0</v>
      </c>
      <c r="C167" s="216">
        <f>'paring-base'!AB161</f>
        <v>0</v>
      </c>
      <c r="D167" s="191"/>
      <c r="E167" s="214">
        <f>IF(C167&lt;1,0,'paring-base'!AD161)</f>
        <v>0</v>
      </c>
      <c r="F167" s="217">
        <f>IF(C167&lt;1,0,'paring-base'!AE161)</f>
        <v>0</v>
      </c>
      <c r="G167" s="218">
        <f>IF(C167=0,0,'paring-base'!AF161)</f>
        <v>0</v>
      </c>
      <c r="H167" s="191"/>
      <c r="I167" s="214">
        <f>IF(C167&lt;1,0,'paring-base'!AG161)</f>
        <v>0</v>
      </c>
      <c r="J167" s="217">
        <f>IF(C167=0,0,'paring-base'!AH161)</f>
        <v>0</v>
      </c>
      <c r="K167" s="218">
        <f>IF(C167=0,0,'paring-base'!AI161)</f>
        <v>0</v>
      </c>
      <c r="L167" s="191"/>
      <c r="M167" s="214">
        <f>IF(C167&lt;1,0,'paring-base'!AJ161)</f>
        <v>0</v>
      </c>
      <c r="N167" s="217">
        <f>IF(C167=0,0,'paring-base'!AK161)</f>
        <v>0</v>
      </c>
      <c r="O167" s="218">
        <f>IF(C167=0,0,'paring-base'!AL161)</f>
        <v>0</v>
      </c>
      <c r="P167" s="219"/>
    </row>
    <row r="168" spans="1:16" ht="18.95" customHeight="1">
      <c r="A168" s="204">
        <v>161</v>
      </c>
      <c r="B168" s="215">
        <f>'paring-base'!AA162</f>
        <v>0</v>
      </c>
      <c r="C168" s="216">
        <f>'paring-base'!AB162</f>
        <v>0</v>
      </c>
      <c r="D168" s="191"/>
      <c r="E168" s="214">
        <f>IF(C168&lt;1,0,'paring-base'!AD162)</f>
        <v>0</v>
      </c>
      <c r="F168" s="217">
        <f>IF(C168&lt;1,0,'paring-base'!AE162)</f>
        <v>0</v>
      </c>
      <c r="G168" s="218">
        <f>IF(C168=0,0,'paring-base'!AF162)</f>
        <v>0</v>
      </c>
      <c r="H168" s="191"/>
      <c r="I168" s="214">
        <f>IF(C168&lt;1,0,'paring-base'!AG162)</f>
        <v>0</v>
      </c>
      <c r="J168" s="217">
        <f>IF(C168=0,0,'paring-base'!AH162)</f>
        <v>0</v>
      </c>
      <c r="K168" s="218">
        <f>IF(C168=0,0,'paring-base'!AI162)</f>
        <v>0</v>
      </c>
      <c r="L168" s="191"/>
      <c r="M168" s="214">
        <f>IF(C168&lt;1,0,'paring-base'!AJ162)</f>
        <v>0</v>
      </c>
      <c r="N168" s="217">
        <f>IF(C168=0,0,'paring-base'!AK162)</f>
        <v>0</v>
      </c>
      <c r="O168" s="218">
        <f>IF(C168=0,0,'paring-base'!AL162)</f>
        <v>0</v>
      </c>
      <c r="P168" s="219"/>
    </row>
    <row r="169" spans="1:16" ht="18.95" customHeight="1">
      <c r="A169" s="204">
        <v>162</v>
      </c>
      <c r="B169" s="215">
        <f>'paring-base'!AA163</f>
        <v>0</v>
      </c>
      <c r="C169" s="216">
        <f>'paring-base'!AB163</f>
        <v>0</v>
      </c>
      <c r="D169" s="191"/>
      <c r="E169" s="214">
        <f>IF(C169&lt;1,0,'paring-base'!AD163)</f>
        <v>0</v>
      </c>
      <c r="F169" s="217">
        <f>IF(C169&lt;1,0,'paring-base'!AE163)</f>
        <v>0</v>
      </c>
      <c r="G169" s="218">
        <f>IF(C169=0,0,'paring-base'!AF163)</f>
        <v>0</v>
      </c>
      <c r="H169" s="191"/>
      <c r="I169" s="214">
        <f>IF(C169&lt;1,0,'paring-base'!AG163)</f>
        <v>0</v>
      </c>
      <c r="J169" s="217">
        <f>IF(C169=0,0,'paring-base'!AH163)</f>
        <v>0</v>
      </c>
      <c r="K169" s="218">
        <f>IF(C169=0,0,'paring-base'!AI163)</f>
        <v>0</v>
      </c>
      <c r="L169" s="191"/>
      <c r="M169" s="214">
        <f>IF(C169&lt;1,0,'paring-base'!AJ163)</f>
        <v>0</v>
      </c>
      <c r="N169" s="217">
        <f>IF(C169=0,0,'paring-base'!AK163)</f>
        <v>0</v>
      </c>
      <c r="O169" s="218">
        <f>IF(C169=0,0,'paring-base'!AL163)</f>
        <v>0</v>
      </c>
      <c r="P169" s="219"/>
    </row>
    <row r="170" spans="1:16" ht="18.95" customHeight="1">
      <c r="A170" s="204">
        <v>163</v>
      </c>
      <c r="B170" s="215">
        <f>'paring-base'!AA164</f>
        <v>0</v>
      </c>
      <c r="C170" s="216">
        <f>'paring-base'!AB164</f>
        <v>0</v>
      </c>
      <c r="D170" s="191"/>
      <c r="E170" s="214">
        <f>IF(C170&lt;1,0,'paring-base'!AD164)</f>
        <v>0</v>
      </c>
      <c r="F170" s="217">
        <f>IF(C170&lt;1,0,'paring-base'!AE164)</f>
        <v>0</v>
      </c>
      <c r="G170" s="218">
        <f>IF(C170=0,0,'paring-base'!AF164)</f>
        <v>0</v>
      </c>
      <c r="H170" s="191"/>
      <c r="I170" s="214">
        <f>IF(C170&lt;1,0,'paring-base'!AG164)</f>
        <v>0</v>
      </c>
      <c r="J170" s="217">
        <f>IF(C170=0,0,'paring-base'!AH164)</f>
        <v>0</v>
      </c>
      <c r="K170" s="218">
        <f>IF(C170=0,0,'paring-base'!AI164)</f>
        <v>0</v>
      </c>
      <c r="L170" s="191"/>
      <c r="M170" s="214">
        <f>IF(C170&lt;1,0,'paring-base'!AJ164)</f>
        <v>0</v>
      </c>
      <c r="N170" s="217">
        <f>IF(C170=0,0,'paring-base'!AK164)</f>
        <v>0</v>
      </c>
      <c r="O170" s="218">
        <f>IF(C170=0,0,'paring-base'!AL164)</f>
        <v>0</v>
      </c>
      <c r="P170" s="219"/>
    </row>
    <row r="171" spans="1:16" ht="18.95" customHeight="1">
      <c r="A171" s="204">
        <v>164</v>
      </c>
      <c r="B171" s="215">
        <f>'paring-base'!AA165</f>
        <v>0</v>
      </c>
      <c r="C171" s="216">
        <f>'paring-base'!AB165</f>
        <v>0</v>
      </c>
      <c r="D171" s="191"/>
      <c r="E171" s="214">
        <f>IF(C171&lt;1,0,'paring-base'!AD165)</f>
        <v>0</v>
      </c>
      <c r="F171" s="217">
        <f>IF(C171&lt;1,0,'paring-base'!AE165)</f>
        <v>0</v>
      </c>
      <c r="G171" s="218">
        <f>IF(C171=0,0,'paring-base'!AF165)</f>
        <v>0</v>
      </c>
      <c r="H171" s="191"/>
      <c r="I171" s="214">
        <f>IF(C171&lt;1,0,'paring-base'!AG165)</f>
        <v>0</v>
      </c>
      <c r="J171" s="217">
        <f>IF(C171=0,0,'paring-base'!AH165)</f>
        <v>0</v>
      </c>
      <c r="K171" s="218">
        <f>IF(C171=0,0,'paring-base'!AI165)</f>
        <v>0</v>
      </c>
      <c r="L171" s="191"/>
      <c r="M171" s="214">
        <f>IF(C171&lt;1,0,'paring-base'!AJ165)</f>
        <v>0</v>
      </c>
      <c r="N171" s="217">
        <f>IF(C171=0,0,'paring-base'!AK165)</f>
        <v>0</v>
      </c>
      <c r="O171" s="218">
        <f>IF(C171=0,0,'paring-base'!AL165)</f>
        <v>0</v>
      </c>
      <c r="P171" s="219"/>
    </row>
    <row r="172" spans="1:16" ht="18.95" customHeight="1">
      <c r="A172" s="204">
        <v>165</v>
      </c>
      <c r="B172" s="215">
        <f>'paring-base'!AA166</f>
        <v>0</v>
      </c>
      <c r="C172" s="216">
        <f>'paring-base'!AB166</f>
        <v>0</v>
      </c>
      <c r="D172" s="191"/>
      <c r="E172" s="214">
        <f>IF(C172&lt;1,0,'paring-base'!AD166)</f>
        <v>0</v>
      </c>
      <c r="F172" s="217">
        <f>IF(C172&lt;1,0,'paring-base'!AE166)</f>
        <v>0</v>
      </c>
      <c r="G172" s="218">
        <f>IF(C172=0,0,'paring-base'!AF166)</f>
        <v>0</v>
      </c>
      <c r="H172" s="191"/>
      <c r="I172" s="214">
        <f>IF(C172&lt;1,0,'paring-base'!AG166)</f>
        <v>0</v>
      </c>
      <c r="J172" s="217">
        <f>IF(C172=0,0,'paring-base'!AH166)</f>
        <v>0</v>
      </c>
      <c r="K172" s="218">
        <f>IF(C172=0,0,'paring-base'!AI166)</f>
        <v>0</v>
      </c>
      <c r="L172" s="191"/>
      <c r="M172" s="214">
        <f>IF(C172&lt;1,0,'paring-base'!AJ166)</f>
        <v>0</v>
      </c>
      <c r="N172" s="217">
        <f>IF(C172=0,0,'paring-base'!AK166)</f>
        <v>0</v>
      </c>
      <c r="O172" s="218">
        <f>IF(C172=0,0,'paring-base'!AL166)</f>
        <v>0</v>
      </c>
      <c r="P172" s="219"/>
    </row>
    <row r="173" spans="1:16" ht="18.95" customHeight="1">
      <c r="A173" s="204">
        <v>166</v>
      </c>
      <c r="B173" s="215">
        <f>'paring-base'!AA167</f>
        <v>0</v>
      </c>
      <c r="C173" s="216">
        <f>'paring-base'!AB167</f>
        <v>0</v>
      </c>
      <c r="D173" s="191"/>
      <c r="E173" s="214">
        <f>IF(C173&lt;1,0,'paring-base'!AD167)</f>
        <v>0</v>
      </c>
      <c r="F173" s="217">
        <f>IF(C173&lt;1,0,'paring-base'!AE167)</f>
        <v>0</v>
      </c>
      <c r="G173" s="218">
        <f>IF(C173=0,0,'paring-base'!AF167)</f>
        <v>0</v>
      </c>
      <c r="H173" s="191"/>
      <c r="I173" s="214">
        <f>IF(C173&lt;1,0,'paring-base'!AG167)</f>
        <v>0</v>
      </c>
      <c r="J173" s="217">
        <f>IF(C173=0,0,'paring-base'!AH167)</f>
        <v>0</v>
      </c>
      <c r="K173" s="218">
        <f>IF(C173=0,0,'paring-base'!AI167)</f>
        <v>0</v>
      </c>
      <c r="L173" s="191"/>
      <c r="M173" s="214">
        <f>IF(C173&lt;1,0,'paring-base'!AJ167)</f>
        <v>0</v>
      </c>
      <c r="N173" s="217">
        <f>IF(C173=0,0,'paring-base'!AK167)</f>
        <v>0</v>
      </c>
      <c r="O173" s="218">
        <f>IF(C173=0,0,'paring-base'!AL167)</f>
        <v>0</v>
      </c>
      <c r="P173" s="219"/>
    </row>
    <row r="174" spans="1:16" ht="18.95" customHeight="1">
      <c r="A174" s="204">
        <v>167</v>
      </c>
      <c r="B174" s="215">
        <f>'paring-base'!AA168</f>
        <v>0</v>
      </c>
      <c r="C174" s="216">
        <f>'paring-base'!AB168</f>
        <v>0</v>
      </c>
      <c r="D174" s="191"/>
      <c r="E174" s="214">
        <f>IF(C174&lt;1,0,'paring-base'!AD168)</f>
        <v>0</v>
      </c>
      <c r="F174" s="217">
        <f>IF(C174&lt;1,0,'paring-base'!AE168)</f>
        <v>0</v>
      </c>
      <c r="G174" s="218">
        <f>IF(C174=0,0,'paring-base'!AF168)</f>
        <v>0</v>
      </c>
      <c r="H174" s="191"/>
      <c r="I174" s="214">
        <f>IF(C174&lt;1,0,'paring-base'!AG168)</f>
        <v>0</v>
      </c>
      <c r="J174" s="217">
        <f>IF(C174=0,0,'paring-base'!AH168)</f>
        <v>0</v>
      </c>
      <c r="K174" s="218">
        <f>IF(C174=0,0,'paring-base'!AI168)</f>
        <v>0</v>
      </c>
      <c r="L174" s="191"/>
      <c r="M174" s="214">
        <f>IF(C174&lt;1,0,'paring-base'!AJ168)</f>
        <v>0</v>
      </c>
      <c r="N174" s="217">
        <f>IF(C174=0,0,'paring-base'!AK168)</f>
        <v>0</v>
      </c>
      <c r="O174" s="218">
        <f>IF(C174=0,0,'paring-base'!AL168)</f>
        <v>0</v>
      </c>
      <c r="P174" s="219"/>
    </row>
    <row r="175" spans="1:16" ht="18.95" customHeight="1">
      <c r="A175" s="204">
        <v>168</v>
      </c>
      <c r="B175" s="215">
        <f>'paring-base'!AA169</f>
        <v>0</v>
      </c>
      <c r="C175" s="216">
        <f>'paring-base'!AB169</f>
        <v>0</v>
      </c>
      <c r="D175" s="191"/>
      <c r="E175" s="214">
        <f>IF(C175&lt;1,0,'paring-base'!AD169)</f>
        <v>0</v>
      </c>
      <c r="F175" s="217">
        <f>IF(C175&lt;1,0,'paring-base'!AE169)</f>
        <v>0</v>
      </c>
      <c r="G175" s="218">
        <f>IF(C175=0,0,'paring-base'!AF169)</f>
        <v>0</v>
      </c>
      <c r="H175" s="191"/>
      <c r="I175" s="214">
        <f>IF(C175&lt;1,0,'paring-base'!AG169)</f>
        <v>0</v>
      </c>
      <c r="J175" s="217">
        <f>IF(C175=0,0,'paring-base'!AH169)</f>
        <v>0</v>
      </c>
      <c r="K175" s="218">
        <f>IF(C175=0,0,'paring-base'!AI169)</f>
        <v>0</v>
      </c>
      <c r="L175" s="191"/>
      <c r="M175" s="214">
        <f>IF(C175&lt;1,0,'paring-base'!AJ169)</f>
        <v>0</v>
      </c>
      <c r="N175" s="217">
        <f>IF(C175=0,0,'paring-base'!AK169)</f>
        <v>0</v>
      </c>
      <c r="O175" s="218">
        <f>IF(C175=0,0,'paring-base'!AL169)</f>
        <v>0</v>
      </c>
      <c r="P175" s="219"/>
    </row>
    <row r="176" spans="1:16" ht="18.95" customHeight="1">
      <c r="A176" s="204">
        <v>169</v>
      </c>
      <c r="B176" s="215">
        <f>'paring-base'!AA170</f>
        <v>0</v>
      </c>
      <c r="C176" s="216">
        <f>'paring-base'!AB170</f>
        <v>0</v>
      </c>
      <c r="D176" s="191"/>
      <c r="E176" s="214">
        <f>IF(C176&lt;1,0,'paring-base'!AD170)</f>
        <v>0</v>
      </c>
      <c r="F176" s="217">
        <f>IF(C176&lt;1,0,'paring-base'!AE170)</f>
        <v>0</v>
      </c>
      <c r="G176" s="218">
        <f>IF(C176=0,0,'paring-base'!AF170)</f>
        <v>0</v>
      </c>
      <c r="H176" s="191"/>
      <c r="I176" s="214">
        <f>IF(C176&lt;1,0,'paring-base'!AG170)</f>
        <v>0</v>
      </c>
      <c r="J176" s="217">
        <f>IF(C176=0,0,'paring-base'!AH170)</f>
        <v>0</v>
      </c>
      <c r="K176" s="218">
        <f>IF(C176=0,0,'paring-base'!AI170)</f>
        <v>0</v>
      </c>
      <c r="L176" s="191"/>
      <c r="M176" s="214">
        <f>IF(C176&lt;1,0,'paring-base'!AJ170)</f>
        <v>0</v>
      </c>
      <c r="N176" s="217">
        <f>IF(C176=0,0,'paring-base'!AK170)</f>
        <v>0</v>
      </c>
      <c r="O176" s="218">
        <f>IF(C176=0,0,'paring-base'!AL170)</f>
        <v>0</v>
      </c>
      <c r="P176" s="219"/>
    </row>
    <row r="177" spans="1:16" ht="18.95" customHeight="1">
      <c r="A177" s="204">
        <v>170</v>
      </c>
      <c r="B177" s="215">
        <f>'paring-base'!AA171</f>
        <v>0</v>
      </c>
      <c r="C177" s="216">
        <f>'paring-base'!AB171</f>
        <v>0</v>
      </c>
      <c r="D177" s="191"/>
      <c r="E177" s="214">
        <f>IF(C177&lt;1,0,'paring-base'!AD171)</f>
        <v>0</v>
      </c>
      <c r="F177" s="217">
        <f>IF(C177&lt;1,0,'paring-base'!AE171)</f>
        <v>0</v>
      </c>
      <c r="G177" s="218">
        <f>IF(C177=0,0,'paring-base'!AF171)</f>
        <v>0</v>
      </c>
      <c r="H177" s="191"/>
      <c r="I177" s="214">
        <f>IF(C177&lt;1,0,'paring-base'!AG171)</f>
        <v>0</v>
      </c>
      <c r="J177" s="217">
        <f>IF(C177=0,0,'paring-base'!AH171)</f>
        <v>0</v>
      </c>
      <c r="K177" s="218">
        <f>IF(C177=0,0,'paring-base'!AI171)</f>
        <v>0</v>
      </c>
      <c r="L177" s="191"/>
      <c r="M177" s="214">
        <f>IF(C177&lt;1,0,'paring-base'!AJ171)</f>
        <v>0</v>
      </c>
      <c r="N177" s="217">
        <f>IF(C177=0,0,'paring-base'!AK171)</f>
        <v>0</v>
      </c>
      <c r="O177" s="218">
        <f>IF(C177=0,0,'paring-base'!AL171)</f>
        <v>0</v>
      </c>
      <c r="P177" s="219"/>
    </row>
    <row r="178" spans="1:16" ht="18.95" customHeight="1">
      <c r="A178" s="204">
        <v>171</v>
      </c>
      <c r="B178" s="215">
        <f>'paring-base'!AA172</f>
        <v>0</v>
      </c>
      <c r="C178" s="216">
        <f>'paring-base'!AB172</f>
        <v>0</v>
      </c>
      <c r="D178" s="191"/>
      <c r="E178" s="214">
        <f>IF(C178&lt;1,0,'paring-base'!AD172)</f>
        <v>0</v>
      </c>
      <c r="F178" s="217">
        <f>IF(C178&lt;1,0,'paring-base'!AE172)</f>
        <v>0</v>
      </c>
      <c r="G178" s="218">
        <f>IF(C178=0,0,'paring-base'!AF172)</f>
        <v>0</v>
      </c>
      <c r="H178" s="191"/>
      <c r="I178" s="214">
        <f>IF(C178&lt;1,0,'paring-base'!AG172)</f>
        <v>0</v>
      </c>
      <c r="J178" s="217">
        <f>IF(C178=0,0,'paring-base'!AH172)</f>
        <v>0</v>
      </c>
      <c r="K178" s="218">
        <f>IF(C178=0,0,'paring-base'!AI172)</f>
        <v>0</v>
      </c>
      <c r="L178" s="191"/>
      <c r="M178" s="214">
        <f>IF(C178&lt;1,0,'paring-base'!AJ172)</f>
        <v>0</v>
      </c>
      <c r="N178" s="217">
        <f>IF(C178=0,0,'paring-base'!AK172)</f>
        <v>0</v>
      </c>
      <c r="O178" s="218">
        <f>IF(C178=0,0,'paring-base'!AL172)</f>
        <v>0</v>
      </c>
      <c r="P178" s="219"/>
    </row>
    <row r="179" spans="1:16" ht="18.95" customHeight="1">
      <c r="A179" s="204">
        <v>172</v>
      </c>
      <c r="B179" s="215">
        <f>'paring-base'!AA173</f>
        <v>0</v>
      </c>
      <c r="C179" s="216">
        <f>'paring-base'!AB173</f>
        <v>0</v>
      </c>
      <c r="D179" s="191"/>
      <c r="E179" s="214">
        <f>IF(C179&lt;1,0,'paring-base'!AD173)</f>
        <v>0</v>
      </c>
      <c r="F179" s="217">
        <f>IF(C179&lt;1,0,'paring-base'!AE173)</f>
        <v>0</v>
      </c>
      <c r="G179" s="218">
        <f>IF(C179=0,0,'paring-base'!AF173)</f>
        <v>0</v>
      </c>
      <c r="H179" s="191"/>
      <c r="I179" s="214">
        <f>IF(C179&lt;1,0,'paring-base'!AG173)</f>
        <v>0</v>
      </c>
      <c r="J179" s="217">
        <f>IF(C179=0,0,'paring-base'!AH173)</f>
        <v>0</v>
      </c>
      <c r="K179" s="218">
        <f>IF(C179=0,0,'paring-base'!AI173)</f>
        <v>0</v>
      </c>
      <c r="L179" s="191"/>
      <c r="M179" s="214">
        <f>IF(C179&lt;1,0,'paring-base'!AJ173)</f>
        <v>0</v>
      </c>
      <c r="N179" s="217">
        <f>IF(C179=0,0,'paring-base'!AK173)</f>
        <v>0</v>
      </c>
      <c r="O179" s="218">
        <f>IF(C179=0,0,'paring-base'!AL173)</f>
        <v>0</v>
      </c>
      <c r="P179" s="219"/>
    </row>
    <row r="180" spans="1:16" ht="18.95" customHeight="1">
      <c r="A180" s="204">
        <v>173</v>
      </c>
      <c r="B180" s="215">
        <f>'paring-base'!AA174</f>
        <v>0</v>
      </c>
      <c r="C180" s="216">
        <f>'paring-base'!AB174</f>
        <v>0</v>
      </c>
      <c r="D180" s="191"/>
      <c r="E180" s="214">
        <f>IF(C180&lt;1,0,'paring-base'!AD174)</f>
        <v>0</v>
      </c>
      <c r="F180" s="217">
        <f>IF(C180&lt;1,0,'paring-base'!AE174)</f>
        <v>0</v>
      </c>
      <c r="G180" s="218">
        <f>IF(C180=0,0,'paring-base'!AF174)</f>
        <v>0</v>
      </c>
      <c r="H180" s="191"/>
      <c r="I180" s="214">
        <f>IF(C180&lt;1,0,'paring-base'!AG174)</f>
        <v>0</v>
      </c>
      <c r="J180" s="217">
        <f>IF(C180=0,0,'paring-base'!AH174)</f>
        <v>0</v>
      </c>
      <c r="K180" s="218">
        <f>IF(C180=0,0,'paring-base'!AI174)</f>
        <v>0</v>
      </c>
      <c r="L180" s="191"/>
      <c r="M180" s="214">
        <f>IF(C180&lt;1,0,'paring-base'!AJ174)</f>
        <v>0</v>
      </c>
      <c r="N180" s="217">
        <f>IF(C180=0,0,'paring-base'!AK174)</f>
        <v>0</v>
      </c>
      <c r="O180" s="218">
        <f>IF(C180=0,0,'paring-base'!AL174)</f>
        <v>0</v>
      </c>
      <c r="P180" s="219"/>
    </row>
    <row r="181" spans="1:16" ht="18.95" customHeight="1">
      <c r="A181" s="204">
        <v>174</v>
      </c>
      <c r="B181" s="215">
        <f>'paring-base'!AA175</f>
        <v>0</v>
      </c>
      <c r="C181" s="216">
        <f>'paring-base'!AB175</f>
        <v>0</v>
      </c>
      <c r="D181" s="191"/>
      <c r="E181" s="214">
        <f>IF(C181&lt;1,0,'paring-base'!AD175)</f>
        <v>0</v>
      </c>
      <c r="F181" s="217">
        <f>IF(C181&lt;1,0,'paring-base'!AE175)</f>
        <v>0</v>
      </c>
      <c r="G181" s="218">
        <f>IF(C181=0,0,'paring-base'!AF175)</f>
        <v>0</v>
      </c>
      <c r="H181" s="191"/>
      <c r="I181" s="214">
        <f>IF(C181&lt;1,0,'paring-base'!AG175)</f>
        <v>0</v>
      </c>
      <c r="J181" s="217">
        <f>IF(C181=0,0,'paring-base'!AH175)</f>
        <v>0</v>
      </c>
      <c r="K181" s="218">
        <f>IF(C181=0,0,'paring-base'!AI175)</f>
        <v>0</v>
      </c>
      <c r="L181" s="191"/>
      <c r="M181" s="214">
        <f>IF(C181&lt;1,0,'paring-base'!AJ175)</f>
        <v>0</v>
      </c>
      <c r="N181" s="217">
        <f>IF(C181=0,0,'paring-base'!AK175)</f>
        <v>0</v>
      </c>
      <c r="O181" s="218">
        <f>IF(C181=0,0,'paring-base'!AL175)</f>
        <v>0</v>
      </c>
      <c r="P181" s="219"/>
    </row>
    <row r="182" spans="1:16" ht="18.95" customHeight="1">
      <c r="A182" s="204">
        <v>175</v>
      </c>
      <c r="B182" s="215">
        <f>'paring-base'!AA176</f>
        <v>0</v>
      </c>
      <c r="C182" s="216">
        <f>'paring-base'!AB176</f>
        <v>0</v>
      </c>
      <c r="D182" s="191"/>
      <c r="E182" s="214">
        <f>IF(C182&lt;1,0,'paring-base'!AD176)</f>
        <v>0</v>
      </c>
      <c r="F182" s="217">
        <f>IF(C182&lt;1,0,'paring-base'!AE176)</f>
        <v>0</v>
      </c>
      <c r="G182" s="218">
        <f>IF(C182=0,0,'paring-base'!AF176)</f>
        <v>0</v>
      </c>
      <c r="H182" s="191"/>
      <c r="I182" s="214">
        <f>IF(C182&lt;1,0,'paring-base'!AG176)</f>
        <v>0</v>
      </c>
      <c r="J182" s="217">
        <f>IF(C182=0,0,'paring-base'!AH176)</f>
        <v>0</v>
      </c>
      <c r="K182" s="218">
        <f>IF(C182=0,0,'paring-base'!AI176)</f>
        <v>0</v>
      </c>
      <c r="L182" s="191"/>
      <c r="M182" s="214">
        <f>IF(C182&lt;1,0,'paring-base'!AJ176)</f>
        <v>0</v>
      </c>
      <c r="N182" s="217">
        <f>IF(C182=0,0,'paring-base'!AK176)</f>
        <v>0</v>
      </c>
      <c r="O182" s="218">
        <f>IF(C182=0,0,'paring-base'!AL176)</f>
        <v>0</v>
      </c>
      <c r="P182" s="219"/>
    </row>
    <row r="183" spans="1:16" ht="18.95" customHeight="1">
      <c r="A183" s="204">
        <v>176</v>
      </c>
      <c r="B183" s="215">
        <f>'paring-base'!AA177</f>
        <v>0</v>
      </c>
      <c r="C183" s="216">
        <f>'paring-base'!AB177</f>
        <v>0</v>
      </c>
      <c r="D183" s="191"/>
      <c r="E183" s="214">
        <f>IF(C183&lt;1,0,'paring-base'!AD177)</f>
        <v>0</v>
      </c>
      <c r="F183" s="217">
        <f>IF(C183&lt;1,0,'paring-base'!AE177)</f>
        <v>0</v>
      </c>
      <c r="G183" s="218">
        <f>IF(C183=0,0,'paring-base'!AF177)</f>
        <v>0</v>
      </c>
      <c r="H183" s="191"/>
      <c r="I183" s="214">
        <f>IF(C183&lt;1,0,'paring-base'!AG177)</f>
        <v>0</v>
      </c>
      <c r="J183" s="217">
        <f>IF(C183=0,0,'paring-base'!AH177)</f>
        <v>0</v>
      </c>
      <c r="K183" s="218">
        <f>IF(C183=0,0,'paring-base'!AI177)</f>
        <v>0</v>
      </c>
      <c r="L183" s="191"/>
      <c r="M183" s="214">
        <f>IF(C183&lt;1,0,'paring-base'!AJ177)</f>
        <v>0</v>
      </c>
      <c r="N183" s="217">
        <f>IF(C183=0,0,'paring-base'!AK177)</f>
        <v>0</v>
      </c>
      <c r="O183" s="218">
        <f>IF(C183=0,0,'paring-base'!AL177)</f>
        <v>0</v>
      </c>
      <c r="P183" s="219"/>
    </row>
    <row r="184" spans="1:16" ht="18.95" customHeight="1">
      <c r="A184" s="204">
        <v>177</v>
      </c>
      <c r="B184" s="215">
        <f>'paring-base'!AA178</f>
        <v>0</v>
      </c>
      <c r="C184" s="216">
        <f>'paring-base'!AB178</f>
        <v>0</v>
      </c>
      <c r="D184" s="191"/>
      <c r="E184" s="214">
        <f>IF(C184&lt;1,0,'paring-base'!AD178)</f>
        <v>0</v>
      </c>
      <c r="F184" s="217">
        <f>IF(C184&lt;1,0,'paring-base'!AE178)</f>
        <v>0</v>
      </c>
      <c r="G184" s="218">
        <f>IF(C184=0,0,'paring-base'!AF178)</f>
        <v>0</v>
      </c>
      <c r="H184" s="191"/>
      <c r="I184" s="214">
        <f>IF(C184&lt;1,0,'paring-base'!AG178)</f>
        <v>0</v>
      </c>
      <c r="J184" s="217">
        <f>IF(C184=0,0,'paring-base'!AH178)</f>
        <v>0</v>
      </c>
      <c r="K184" s="218">
        <f>IF(C184=0,0,'paring-base'!AI178)</f>
        <v>0</v>
      </c>
      <c r="L184" s="191"/>
      <c r="M184" s="214">
        <f>IF(C184&lt;1,0,'paring-base'!AJ178)</f>
        <v>0</v>
      </c>
      <c r="N184" s="217">
        <f>IF(C184=0,0,'paring-base'!AK178)</f>
        <v>0</v>
      </c>
      <c r="O184" s="218">
        <f>IF(C184=0,0,'paring-base'!AL178)</f>
        <v>0</v>
      </c>
      <c r="P184" s="219"/>
    </row>
    <row r="185" spans="1:16" ht="18.95" customHeight="1">
      <c r="A185" s="204">
        <v>178</v>
      </c>
      <c r="B185" s="215">
        <f>'paring-base'!AA179</f>
        <v>0</v>
      </c>
      <c r="C185" s="216">
        <f>'paring-base'!AB179</f>
        <v>0</v>
      </c>
      <c r="D185" s="191"/>
      <c r="E185" s="214">
        <f>IF(C185&lt;1,0,'paring-base'!AD179)</f>
        <v>0</v>
      </c>
      <c r="F185" s="217">
        <f>IF(C185&lt;1,0,'paring-base'!AE179)</f>
        <v>0</v>
      </c>
      <c r="G185" s="218">
        <f>IF(C185=0,0,'paring-base'!AF179)</f>
        <v>0</v>
      </c>
      <c r="H185" s="191"/>
      <c r="I185" s="214">
        <f>IF(C185&lt;1,0,'paring-base'!AG179)</f>
        <v>0</v>
      </c>
      <c r="J185" s="217">
        <f>IF(C185=0,0,'paring-base'!AH179)</f>
        <v>0</v>
      </c>
      <c r="K185" s="218">
        <f>IF(C185=0,0,'paring-base'!AI179)</f>
        <v>0</v>
      </c>
      <c r="L185" s="191"/>
      <c r="M185" s="214">
        <f>IF(C185&lt;1,0,'paring-base'!AJ179)</f>
        <v>0</v>
      </c>
      <c r="N185" s="217">
        <f>IF(C185=0,0,'paring-base'!AK179)</f>
        <v>0</v>
      </c>
      <c r="O185" s="218">
        <f>IF(C185=0,0,'paring-base'!AL179)</f>
        <v>0</v>
      </c>
      <c r="P185" s="219"/>
    </row>
    <row r="186" spans="1:16" ht="18.95" customHeight="1">
      <c r="A186" s="204">
        <v>179</v>
      </c>
      <c r="B186" s="215">
        <f>'paring-base'!AA180</f>
        <v>0</v>
      </c>
      <c r="C186" s="216">
        <f>'paring-base'!AB180</f>
        <v>0</v>
      </c>
      <c r="D186" s="191"/>
      <c r="E186" s="214">
        <f>IF(C186&lt;1,0,'paring-base'!AD180)</f>
        <v>0</v>
      </c>
      <c r="F186" s="217">
        <f>IF(C186&lt;1,0,'paring-base'!AE180)</f>
        <v>0</v>
      </c>
      <c r="G186" s="218">
        <f>IF(C186=0,0,'paring-base'!AF180)</f>
        <v>0</v>
      </c>
      <c r="H186" s="191"/>
      <c r="I186" s="214">
        <f>IF(C186&lt;1,0,'paring-base'!AG180)</f>
        <v>0</v>
      </c>
      <c r="J186" s="217">
        <f>IF(C186=0,0,'paring-base'!AH180)</f>
        <v>0</v>
      </c>
      <c r="K186" s="218">
        <f>IF(C186=0,0,'paring-base'!AI180)</f>
        <v>0</v>
      </c>
      <c r="L186" s="191"/>
      <c r="M186" s="214">
        <f>IF(C186&lt;1,0,'paring-base'!AJ180)</f>
        <v>0</v>
      </c>
      <c r="N186" s="217">
        <f>IF(C186=0,0,'paring-base'!AK180)</f>
        <v>0</v>
      </c>
      <c r="O186" s="218">
        <f>IF(C186=0,0,'paring-base'!AL180)</f>
        <v>0</v>
      </c>
      <c r="P186" s="219"/>
    </row>
    <row r="187" spans="1:16" ht="18.95" customHeight="1">
      <c r="A187" s="204">
        <v>180</v>
      </c>
      <c r="B187" s="215">
        <f>'paring-base'!AA181</f>
        <v>0</v>
      </c>
      <c r="C187" s="216">
        <f>'paring-base'!AB181</f>
        <v>0</v>
      </c>
      <c r="D187" s="191"/>
      <c r="E187" s="214">
        <f>IF(C187&lt;1,0,'paring-base'!AD181)</f>
        <v>0</v>
      </c>
      <c r="F187" s="217">
        <f>IF(C187&lt;1,0,'paring-base'!AE181)</f>
        <v>0</v>
      </c>
      <c r="G187" s="218">
        <f>IF(C187=0,0,'paring-base'!AF181)</f>
        <v>0</v>
      </c>
      <c r="H187" s="191"/>
      <c r="I187" s="214">
        <f>IF(C187&lt;1,0,'paring-base'!AG181)</f>
        <v>0</v>
      </c>
      <c r="J187" s="217">
        <f>IF(C187=0,0,'paring-base'!AH181)</f>
        <v>0</v>
      </c>
      <c r="K187" s="218">
        <f>IF(C187=0,0,'paring-base'!AI181)</f>
        <v>0</v>
      </c>
      <c r="L187" s="191"/>
      <c r="M187" s="214">
        <f>IF(C187&lt;1,0,'paring-base'!AJ181)</f>
        <v>0</v>
      </c>
      <c r="N187" s="217">
        <f>IF(C187=0,0,'paring-base'!AK181)</f>
        <v>0</v>
      </c>
      <c r="O187" s="218">
        <f>IF(C187=0,0,'paring-base'!AL181)</f>
        <v>0</v>
      </c>
      <c r="P187" s="219"/>
    </row>
    <row r="188" spans="1:16" ht="18.95" customHeight="1">
      <c r="A188" s="204">
        <v>181</v>
      </c>
      <c r="B188" s="215">
        <f>'paring-base'!AA182</f>
        <v>0</v>
      </c>
      <c r="C188" s="216">
        <f>'paring-base'!AB182</f>
        <v>0</v>
      </c>
      <c r="D188" s="191"/>
      <c r="E188" s="214">
        <f>IF(C188&lt;1,0,'paring-base'!AD182)</f>
        <v>0</v>
      </c>
      <c r="F188" s="217">
        <f>IF(C188&lt;1,0,'paring-base'!AE182)</f>
        <v>0</v>
      </c>
      <c r="G188" s="218">
        <f>IF(C188=0,0,'paring-base'!AF182)</f>
        <v>0</v>
      </c>
      <c r="H188" s="191"/>
      <c r="I188" s="214">
        <f>IF(C188&lt;1,0,'paring-base'!AG182)</f>
        <v>0</v>
      </c>
      <c r="J188" s="217">
        <f>IF(C188=0,0,'paring-base'!AH182)</f>
        <v>0</v>
      </c>
      <c r="K188" s="218">
        <f>IF(C188=0,0,'paring-base'!AI182)</f>
        <v>0</v>
      </c>
      <c r="L188" s="191"/>
      <c r="M188" s="214">
        <f>IF(C188&lt;1,0,'paring-base'!AJ182)</f>
        <v>0</v>
      </c>
      <c r="N188" s="217">
        <f>IF(C188=0,0,'paring-base'!AK182)</f>
        <v>0</v>
      </c>
      <c r="O188" s="218">
        <f>IF(C188=0,0,'paring-base'!AL182)</f>
        <v>0</v>
      </c>
      <c r="P188" s="219"/>
    </row>
    <row r="189" spans="1:16" ht="18.95" customHeight="1">
      <c r="A189" s="204">
        <v>182</v>
      </c>
      <c r="B189" s="215">
        <f>'paring-base'!AA183</f>
        <v>0</v>
      </c>
      <c r="C189" s="216">
        <f>'paring-base'!AB183</f>
        <v>0</v>
      </c>
      <c r="D189" s="191"/>
      <c r="E189" s="214">
        <f>IF(C189&lt;1,0,'paring-base'!AD183)</f>
        <v>0</v>
      </c>
      <c r="F189" s="217">
        <f>IF(C189&lt;1,0,'paring-base'!AE183)</f>
        <v>0</v>
      </c>
      <c r="G189" s="218">
        <f>IF(C189=0,0,'paring-base'!AF183)</f>
        <v>0</v>
      </c>
      <c r="H189" s="191"/>
      <c r="I189" s="214">
        <f>IF(C189&lt;1,0,'paring-base'!AG183)</f>
        <v>0</v>
      </c>
      <c r="J189" s="217">
        <f>IF(C189=0,0,'paring-base'!AH183)</f>
        <v>0</v>
      </c>
      <c r="K189" s="218">
        <f>IF(C189=0,0,'paring-base'!AI183)</f>
        <v>0</v>
      </c>
      <c r="L189" s="191"/>
      <c r="M189" s="214">
        <f>IF(C189&lt;1,0,'paring-base'!AJ183)</f>
        <v>0</v>
      </c>
      <c r="N189" s="217">
        <f>IF(C189=0,0,'paring-base'!AK183)</f>
        <v>0</v>
      </c>
      <c r="O189" s="218">
        <f>IF(C189=0,0,'paring-base'!AL183)</f>
        <v>0</v>
      </c>
      <c r="P189" s="219"/>
    </row>
    <row r="190" spans="1:16" ht="18.95" customHeight="1">
      <c r="A190" s="204">
        <v>183</v>
      </c>
      <c r="B190" s="215">
        <f>'paring-base'!AA184</f>
        <v>0</v>
      </c>
      <c r="C190" s="216">
        <f>'paring-base'!AB184</f>
        <v>0</v>
      </c>
      <c r="D190" s="191"/>
      <c r="E190" s="214">
        <f>IF(C190&lt;1,0,'paring-base'!AD184)</f>
        <v>0</v>
      </c>
      <c r="F190" s="217">
        <f>IF(C190&lt;1,0,'paring-base'!AE184)</f>
        <v>0</v>
      </c>
      <c r="G190" s="218">
        <f>IF(C190=0,0,'paring-base'!AF184)</f>
        <v>0</v>
      </c>
      <c r="H190" s="191"/>
      <c r="I190" s="214">
        <f>IF(C190&lt;1,0,'paring-base'!AG184)</f>
        <v>0</v>
      </c>
      <c r="J190" s="217">
        <f>IF(C190=0,0,'paring-base'!AH184)</f>
        <v>0</v>
      </c>
      <c r="K190" s="218">
        <f>IF(C190=0,0,'paring-base'!AI184)</f>
        <v>0</v>
      </c>
      <c r="L190" s="191"/>
      <c r="M190" s="214">
        <f>IF(C190&lt;1,0,'paring-base'!AJ184)</f>
        <v>0</v>
      </c>
      <c r="N190" s="217">
        <f>IF(C190=0,0,'paring-base'!AK184)</f>
        <v>0</v>
      </c>
      <c r="O190" s="218">
        <f>IF(C190=0,0,'paring-base'!AL184)</f>
        <v>0</v>
      </c>
      <c r="P190" s="219"/>
    </row>
    <row r="191" spans="1:16" ht="18.95" customHeight="1">
      <c r="A191" s="204">
        <v>184</v>
      </c>
      <c r="B191" s="215">
        <f>'paring-base'!AA185</f>
        <v>0</v>
      </c>
      <c r="C191" s="216">
        <f>'paring-base'!AB185</f>
        <v>0</v>
      </c>
      <c r="D191" s="191"/>
      <c r="E191" s="214">
        <f>IF(C191&lt;1,0,'paring-base'!AD185)</f>
        <v>0</v>
      </c>
      <c r="F191" s="217">
        <f>IF(C191&lt;1,0,'paring-base'!AE185)</f>
        <v>0</v>
      </c>
      <c r="G191" s="218">
        <f>IF(C191=0,0,'paring-base'!AF185)</f>
        <v>0</v>
      </c>
      <c r="H191" s="191"/>
      <c r="I191" s="214">
        <f>IF(C191&lt;1,0,'paring-base'!AG185)</f>
        <v>0</v>
      </c>
      <c r="J191" s="217">
        <f>IF(C191=0,0,'paring-base'!AH185)</f>
        <v>0</v>
      </c>
      <c r="K191" s="218">
        <f>IF(C191=0,0,'paring-base'!AI185)</f>
        <v>0</v>
      </c>
      <c r="L191" s="191"/>
      <c r="M191" s="214">
        <f>IF(C191&lt;1,0,'paring-base'!AJ185)</f>
        <v>0</v>
      </c>
      <c r="N191" s="217">
        <f>IF(C191=0,0,'paring-base'!AK185)</f>
        <v>0</v>
      </c>
      <c r="O191" s="218">
        <f>IF(C191=0,0,'paring-base'!AL185)</f>
        <v>0</v>
      </c>
      <c r="P191" s="219"/>
    </row>
    <row r="192" spans="1:16" ht="18.95" customHeight="1">
      <c r="A192" s="204">
        <v>185</v>
      </c>
      <c r="B192" s="215">
        <f>'paring-base'!AA186</f>
        <v>0</v>
      </c>
      <c r="C192" s="216">
        <f>'paring-base'!AB186</f>
        <v>0</v>
      </c>
      <c r="D192" s="191"/>
      <c r="E192" s="214">
        <f>IF(C192&lt;1,0,'paring-base'!AD186)</f>
        <v>0</v>
      </c>
      <c r="F192" s="217">
        <f>IF(C192&lt;1,0,'paring-base'!AE186)</f>
        <v>0</v>
      </c>
      <c r="G192" s="218">
        <f>IF(C192=0,0,'paring-base'!AF186)</f>
        <v>0</v>
      </c>
      <c r="H192" s="191"/>
      <c r="I192" s="214">
        <f>IF(C192&lt;1,0,'paring-base'!AG186)</f>
        <v>0</v>
      </c>
      <c r="J192" s="217">
        <f>IF(C192=0,0,'paring-base'!AH186)</f>
        <v>0</v>
      </c>
      <c r="K192" s="218">
        <f>IF(C192=0,0,'paring-base'!AI186)</f>
        <v>0</v>
      </c>
      <c r="L192" s="191"/>
      <c r="M192" s="214">
        <f>IF(C192&lt;1,0,'paring-base'!AJ186)</f>
        <v>0</v>
      </c>
      <c r="N192" s="217">
        <f>IF(C192=0,0,'paring-base'!AK186)</f>
        <v>0</v>
      </c>
      <c r="O192" s="218">
        <f>IF(C192=0,0,'paring-base'!AL186)</f>
        <v>0</v>
      </c>
      <c r="P192" s="219"/>
    </row>
    <row r="193" spans="1:16" ht="18.95" customHeight="1">
      <c r="A193" s="204">
        <v>186</v>
      </c>
      <c r="B193" s="215">
        <f>'paring-base'!AA187</f>
        <v>0</v>
      </c>
      <c r="C193" s="216">
        <f>'paring-base'!AB187</f>
        <v>0</v>
      </c>
      <c r="D193" s="191"/>
      <c r="E193" s="214">
        <f>IF(C193&lt;1,0,'paring-base'!AD187)</f>
        <v>0</v>
      </c>
      <c r="F193" s="217">
        <f>IF(C193&lt;1,0,'paring-base'!AE187)</f>
        <v>0</v>
      </c>
      <c r="G193" s="218">
        <f>IF(C193=0,0,'paring-base'!AF187)</f>
        <v>0</v>
      </c>
      <c r="H193" s="191"/>
      <c r="I193" s="214">
        <f>IF(C193&lt;1,0,'paring-base'!AG187)</f>
        <v>0</v>
      </c>
      <c r="J193" s="217">
        <f>IF(C193=0,0,'paring-base'!AH187)</f>
        <v>0</v>
      </c>
      <c r="K193" s="218">
        <f>IF(C193=0,0,'paring-base'!AI187)</f>
        <v>0</v>
      </c>
      <c r="L193" s="191"/>
      <c r="M193" s="214">
        <f>IF(C193&lt;1,0,'paring-base'!AJ187)</f>
        <v>0</v>
      </c>
      <c r="N193" s="217">
        <f>IF(C193=0,0,'paring-base'!AK187)</f>
        <v>0</v>
      </c>
      <c r="O193" s="218">
        <f>IF(C193=0,0,'paring-base'!AL187)</f>
        <v>0</v>
      </c>
      <c r="P193" s="219"/>
    </row>
    <row r="194" spans="1:16" ht="18.95" customHeight="1">
      <c r="A194" s="204">
        <v>187</v>
      </c>
      <c r="B194" s="215">
        <f>'paring-base'!AA188</f>
        <v>0</v>
      </c>
      <c r="C194" s="216">
        <f>'paring-base'!AB188</f>
        <v>0</v>
      </c>
      <c r="D194" s="191"/>
      <c r="E194" s="214">
        <f>IF(C194&lt;1,0,'paring-base'!AD188)</f>
        <v>0</v>
      </c>
      <c r="F194" s="217">
        <f>IF(C194&lt;1,0,'paring-base'!AE188)</f>
        <v>0</v>
      </c>
      <c r="G194" s="218">
        <f>IF(C194=0,0,'paring-base'!AF188)</f>
        <v>0</v>
      </c>
      <c r="H194" s="191"/>
      <c r="I194" s="214">
        <f>IF(C194&lt;1,0,'paring-base'!AG188)</f>
        <v>0</v>
      </c>
      <c r="J194" s="217">
        <f>IF(C194=0,0,'paring-base'!AH188)</f>
        <v>0</v>
      </c>
      <c r="K194" s="218">
        <f>IF(C194=0,0,'paring-base'!AI188)</f>
        <v>0</v>
      </c>
      <c r="L194" s="191"/>
      <c r="M194" s="214">
        <f>IF(C194&lt;1,0,'paring-base'!AJ188)</f>
        <v>0</v>
      </c>
      <c r="N194" s="217">
        <f>IF(C194=0,0,'paring-base'!AK188)</f>
        <v>0</v>
      </c>
      <c r="O194" s="218">
        <f>IF(C194=0,0,'paring-base'!AL188)</f>
        <v>0</v>
      </c>
      <c r="P194" s="219"/>
    </row>
    <row r="195" spans="1:16" ht="18.95" customHeight="1">
      <c r="A195" s="204">
        <v>188</v>
      </c>
      <c r="B195" s="215">
        <f>'paring-base'!AA189</f>
        <v>0</v>
      </c>
      <c r="C195" s="216">
        <f>'paring-base'!AB189</f>
        <v>0</v>
      </c>
      <c r="D195" s="191"/>
      <c r="E195" s="214">
        <f>IF(C195&lt;1,0,'paring-base'!AD189)</f>
        <v>0</v>
      </c>
      <c r="F195" s="217">
        <f>IF(C195&lt;1,0,'paring-base'!AE189)</f>
        <v>0</v>
      </c>
      <c r="G195" s="218">
        <f>IF(C195=0,0,'paring-base'!AF189)</f>
        <v>0</v>
      </c>
      <c r="H195" s="191"/>
      <c r="I195" s="214">
        <f>IF(C195&lt;1,0,'paring-base'!AG189)</f>
        <v>0</v>
      </c>
      <c r="J195" s="217">
        <f>IF(C195=0,0,'paring-base'!AH189)</f>
        <v>0</v>
      </c>
      <c r="K195" s="218">
        <f>IF(C195=0,0,'paring-base'!AI189)</f>
        <v>0</v>
      </c>
      <c r="L195" s="191"/>
      <c r="M195" s="214">
        <f>IF(C195&lt;1,0,'paring-base'!AJ189)</f>
        <v>0</v>
      </c>
      <c r="N195" s="217">
        <f>IF(C195=0,0,'paring-base'!AK189)</f>
        <v>0</v>
      </c>
      <c r="O195" s="218">
        <f>IF(C195=0,0,'paring-base'!AL189)</f>
        <v>0</v>
      </c>
      <c r="P195" s="219"/>
    </row>
    <row r="196" spans="1:16" ht="18.95" customHeight="1">
      <c r="A196" s="204">
        <v>189</v>
      </c>
      <c r="B196" s="215">
        <f>'paring-base'!AA190</f>
        <v>0</v>
      </c>
      <c r="C196" s="216">
        <f>'paring-base'!AB190</f>
        <v>0</v>
      </c>
      <c r="D196" s="191"/>
      <c r="E196" s="214">
        <f>IF(C196&lt;1,0,'paring-base'!AD190)</f>
        <v>0</v>
      </c>
      <c r="F196" s="217">
        <f>IF(C196&lt;1,0,'paring-base'!AE190)</f>
        <v>0</v>
      </c>
      <c r="G196" s="218">
        <f>IF(C196=0,0,'paring-base'!AF190)</f>
        <v>0</v>
      </c>
      <c r="H196" s="191"/>
      <c r="I196" s="214">
        <f>IF(C196&lt;1,0,'paring-base'!AG190)</f>
        <v>0</v>
      </c>
      <c r="J196" s="217">
        <f>IF(C196=0,0,'paring-base'!AH190)</f>
        <v>0</v>
      </c>
      <c r="K196" s="218">
        <f>IF(C196=0,0,'paring-base'!AI190)</f>
        <v>0</v>
      </c>
      <c r="L196" s="191"/>
      <c r="M196" s="214">
        <f>IF(C196&lt;1,0,'paring-base'!AJ190)</f>
        <v>0</v>
      </c>
      <c r="N196" s="217">
        <f>IF(C196=0,0,'paring-base'!AK190)</f>
        <v>0</v>
      </c>
      <c r="O196" s="218">
        <f>IF(C196=0,0,'paring-base'!AL190)</f>
        <v>0</v>
      </c>
      <c r="P196" s="219"/>
    </row>
    <row r="197" spans="1:16" ht="18.95" customHeight="1">
      <c r="A197" s="204">
        <v>190</v>
      </c>
      <c r="B197" s="215">
        <f>'paring-base'!AA191</f>
        <v>0</v>
      </c>
      <c r="C197" s="216">
        <f>'paring-base'!AB191</f>
        <v>0</v>
      </c>
      <c r="D197" s="191"/>
      <c r="E197" s="214">
        <f>IF(C197&lt;1,0,'paring-base'!AD191)</f>
        <v>0</v>
      </c>
      <c r="F197" s="217">
        <f>IF(C197&lt;1,0,'paring-base'!AE191)</f>
        <v>0</v>
      </c>
      <c r="G197" s="218">
        <f>IF(C197=0,0,'paring-base'!AF191)</f>
        <v>0</v>
      </c>
      <c r="H197" s="191"/>
      <c r="I197" s="214">
        <f>IF(C197&lt;1,0,'paring-base'!AG191)</f>
        <v>0</v>
      </c>
      <c r="J197" s="217">
        <f>IF(C197=0,0,'paring-base'!AH191)</f>
        <v>0</v>
      </c>
      <c r="K197" s="218">
        <f>IF(C197=0,0,'paring-base'!AI191)</f>
        <v>0</v>
      </c>
      <c r="L197" s="191"/>
      <c r="M197" s="214">
        <f>IF(C197&lt;1,0,'paring-base'!AJ191)</f>
        <v>0</v>
      </c>
      <c r="N197" s="217">
        <f>IF(C197=0,0,'paring-base'!AK191)</f>
        <v>0</v>
      </c>
      <c r="O197" s="218">
        <f>IF(C197=0,0,'paring-base'!AL191)</f>
        <v>0</v>
      </c>
      <c r="P197" s="219"/>
    </row>
    <row r="198" spans="1:16" ht="18.95" customHeight="1">
      <c r="A198" s="204">
        <v>191</v>
      </c>
      <c r="B198" s="215">
        <f>'paring-base'!AA192</f>
        <v>0</v>
      </c>
      <c r="C198" s="216">
        <f>'paring-base'!AB192</f>
        <v>0</v>
      </c>
      <c r="D198" s="191"/>
      <c r="E198" s="214">
        <f>IF(C198&lt;1,0,'paring-base'!AD192)</f>
        <v>0</v>
      </c>
      <c r="F198" s="217">
        <f>IF(C198&lt;1,0,'paring-base'!AE192)</f>
        <v>0</v>
      </c>
      <c r="G198" s="218">
        <f>IF(C198=0,0,'paring-base'!AF192)</f>
        <v>0</v>
      </c>
      <c r="H198" s="191"/>
      <c r="I198" s="214">
        <f>IF(C198&lt;1,0,'paring-base'!AG192)</f>
        <v>0</v>
      </c>
      <c r="J198" s="217">
        <f>IF(C198=0,0,'paring-base'!AH192)</f>
        <v>0</v>
      </c>
      <c r="K198" s="218">
        <f>IF(C198=0,0,'paring-base'!AI192)</f>
        <v>0</v>
      </c>
      <c r="L198" s="191"/>
      <c r="M198" s="214">
        <f>IF(C198&lt;1,0,'paring-base'!AJ192)</f>
        <v>0</v>
      </c>
      <c r="N198" s="217">
        <f>IF(C198=0,0,'paring-base'!AK192)</f>
        <v>0</v>
      </c>
      <c r="O198" s="218">
        <f>IF(C198=0,0,'paring-base'!AL192)</f>
        <v>0</v>
      </c>
      <c r="P198" s="219"/>
    </row>
    <row r="199" spans="1:16" ht="18.95" customHeight="1">
      <c r="A199" s="204">
        <v>192</v>
      </c>
      <c r="B199" s="215">
        <f>'paring-base'!AA193</f>
        <v>0</v>
      </c>
      <c r="C199" s="216">
        <f>'paring-base'!AB193</f>
        <v>0</v>
      </c>
      <c r="D199" s="191"/>
      <c r="E199" s="214">
        <f>IF(C199&lt;1,0,'paring-base'!AD193)</f>
        <v>0</v>
      </c>
      <c r="F199" s="217">
        <f>IF(C199&lt;1,0,'paring-base'!AE193)</f>
        <v>0</v>
      </c>
      <c r="G199" s="218">
        <f>IF(C199=0,0,'paring-base'!AF193)</f>
        <v>0</v>
      </c>
      <c r="H199" s="191"/>
      <c r="I199" s="214">
        <f>IF(C199&lt;1,0,'paring-base'!AG193)</f>
        <v>0</v>
      </c>
      <c r="J199" s="217">
        <f>IF(C199=0,0,'paring-base'!AH193)</f>
        <v>0</v>
      </c>
      <c r="K199" s="218">
        <f>IF(C199=0,0,'paring-base'!AI193)</f>
        <v>0</v>
      </c>
      <c r="L199" s="191"/>
      <c r="M199" s="214">
        <f>IF(C199&lt;1,0,'paring-base'!AJ193)</f>
        <v>0</v>
      </c>
      <c r="N199" s="217">
        <f>IF(C199=0,0,'paring-base'!AK193)</f>
        <v>0</v>
      </c>
      <c r="O199" s="218">
        <f>IF(C199=0,0,'paring-base'!AL193)</f>
        <v>0</v>
      </c>
      <c r="P199" s="219"/>
    </row>
    <row r="200" spans="1:16" ht="18.95" customHeight="1">
      <c r="A200" s="204">
        <v>193</v>
      </c>
      <c r="B200" s="215">
        <f>'paring-base'!AA194</f>
        <v>0</v>
      </c>
      <c r="C200" s="216">
        <f>'paring-base'!AB194</f>
        <v>0</v>
      </c>
      <c r="D200" s="191"/>
      <c r="E200" s="214">
        <f>IF(C200&lt;1,0,'paring-base'!AD194)</f>
        <v>0</v>
      </c>
      <c r="F200" s="217">
        <f>IF(C200&lt;1,0,'paring-base'!AE194)</f>
        <v>0</v>
      </c>
      <c r="G200" s="218">
        <f>IF(C200=0,0,'paring-base'!AF194)</f>
        <v>0</v>
      </c>
      <c r="H200" s="191"/>
      <c r="I200" s="214">
        <f>IF(C200&lt;1,0,'paring-base'!AG194)</f>
        <v>0</v>
      </c>
      <c r="J200" s="217">
        <f>IF(C200=0,0,'paring-base'!AH194)</f>
        <v>0</v>
      </c>
      <c r="K200" s="218">
        <f>IF(C200=0,0,'paring-base'!AI194)</f>
        <v>0</v>
      </c>
      <c r="L200" s="191"/>
      <c r="M200" s="214">
        <f>IF(C200&lt;1,0,'paring-base'!AJ194)</f>
        <v>0</v>
      </c>
      <c r="N200" s="217">
        <f>IF(C200=0,0,'paring-base'!AK194)</f>
        <v>0</v>
      </c>
      <c r="O200" s="218">
        <f>IF(C200=0,0,'paring-base'!AL194)</f>
        <v>0</v>
      </c>
      <c r="P200" s="219"/>
    </row>
    <row r="201" spans="1:16" ht="18.95" customHeight="1">
      <c r="A201" s="204">
        <v>194</v>
      </c>
      <c r="B201" s="215">
        <f>'paring-base'!AA195</f>
        <v>0</v>
      </c>
      <c r="C201" s="216">
        <f>'paring-base'!AB195</f>
        <v>0</v>
      </c>
      <c r="D201" s="191"/>
      <c r="E201" s="214">
        <f>IF(C201&lt;1,0,'paring-base'!AD195)</f>
        <v>0</v>
      </c>
      <c r="F201" s="217">
        <f>IF(C201&lt;1,0,'paring-base'!AE195)</f>
        <v>0</v>
      </c>
      <c r="G201" s="218">
        <f>IF(C201=0,0,'paring-base'!AF195)</f>
        <v>0</v>
      </c>
      <c r="H201" s="191"/>
      <c r="I201" s="214">
        <f>IF(C201&lt;1,0,'paring-base'!AG195)</f>
        <v>0</v>
      </c>
      <c r="J201" s="217">
        <f>IF(C201=0,0,'paring-base'!AH195)</f>
        <v>0</v>
      </c>
      <c r="K201" s="218">
        <f>IF(C201=0,0,'paring-base'!AI195)</f>
        <v>0</v>
      </c>
      <c r="L201" s="191"/>
      <c r="M201" s="214">
        <f>IF(C201&lt;1,0,'paring-base'!AJ195)</f>
        <v>0</v>
      </c>
      <c r="N201" s="217">
        <f>IF(C201=0,0,'paring-base'!AK195)</f>
        <v>0</v>
      </c>
      <c r="O201" s="218">
        <f>IF(C201=0,0,'paring-base'!AL195)</f>
        <v>0</v>
      </c>
      <c r="P201" s="219"/>
    </row>
    <row r="202" spans="1:16" ht="18.95" customHeight="1">
      <c r="A202" s="204">
        <v>195</v>
      </c>
      <c r="B202" s="215">
        <f>'paring-base'!AA196</f>
        <v>0</v>
      </c>
      <c r="C202" s="216">
        <f>'paring-base'!AB196</f>
        <v>0</v>
      </c>
      <c r="D202" s="191"/>
      <c r="E202" s="214">
        <f>IF(C202&lt;1,0,'paring-base'!AD196)</f>
        <v>0</v>
      </c>
      <c r="F202" s="217">
        <f>IF(C202&lt;1,0,'paring-base'!AE196)</f>
        <v>0</v>
      </c>
      <c r="G202" s="218">
        <f>IF(C202=0,0,'paring-base'!AF196)</f>
        <v>0</v>
      </c>
      <c r="H202" s="191"/>
      <c r="I202" s="214">
        <f>IF(C202&lt;1,0,'paring-base'!AG196)</f>
        <v>0</v>
      </c>
      <c r="J202" s="217">
        <f>IF(C202=0,0,'paring-base'!AH196)</f>
        <v>0</v>
      </c>
      <c r="K202" s="218">
        <f>IF(C202=0,0,'paring-base'!AI196)</f>
        <v>0</v>
      </c>
      <c r="L202" s="191"/>
      <c r="M202" s="214">
        <f>IF(C202&lt;1,0,'paring-base'!AJ196)</f>
        <v>0</v>
      </c>
      <c r="N202" s="217">
        <f>IF(C202=0,0,'paring-base'!AK196)</f>
        <v>0</v>
      </c>
      <c r="O202" s="218">
        <f>IF(C202=0,0,'paring-base'!AL196)</f>
        <v>0</v>
      </c>
      <c r="P202" s="219"/>
    </row>
    <row r="203" spans="1:16" ht="18.95" customHeight="1">
      <c r="A203" s="204">
        <v>196</v>
      </c>
      <c r="B203" s="215">
        <f>'paring-base'!AA197</f>
        <v>0</v>
      </c>
      <c r="C203" s="216">
        <f>'paring-base'!AB197</f>
        <v>0</v>
      </c>
      <c r="D203" s="191"/>
      <c r="E203" s="214">
        <f>IF(C203&lt;1,0,'paring-base'!AD197)</f>
        <v>0</v>
      </c>
      <c r="F203" s="217">
        <f>IF(C203&lt;1,0,'paring-base'!AE197)</f>
        <v>0</v>
      </c>
      <c r="G203" s="218">
        <f>IF(C203=0,0,'paring-base'!AF197)</f>
        <v>0</v>
      </c>
      <c r="H203" s="191"/>
      <c r="I203" s="214">
        <f>IF(C203&lt;1,0,'paring-base'!AG197)</f>
        <v>0</v>
      </c>
      <c r="J203" s="217">
        <f>IF(C203=0,0,'paring-base'!AH197)</f>
        <v>0</v>
      </c>
      <c r="K203" s="218">
        <f>IF(C203=0,0,'paring-base'!AI197)</f>
        <v>0</v>
      </c>
      <c r="L203" s="191"/>
      <c r="M203" s="214">
        <f>IF(C203&lt;1,0,'paring-base'!AJ197)</f>
        <v>0</v>
      </c>
      <c r="N203" s="217">
        <f>IF(C203=0,0,'paring-base'!AK197)</f>
        <v>0</v>
      </c>
      <c r="O203" s="218">
        <f>IF(C203=0,0,'paring-base'!AL197)</f>
        <v>0</v>
      </c>
      <c r="P203" s="219"/>
    </row>
    <row r="204" spans="1:16" ht="18.95" customHeight="1">
      <c r="A204" s="204">
        <v>197</v>
      </c>
      <c r="B204" s="215">
        <f>'paring-base'!AA198</f>
        <v>0</v>
      </c>
      <c r="C204" s="216">
        <f>'paring-base'!AB198</f>
        <v>0</v>
      </c>
      <c r="D204" s="191"/>
      <c r="E204" s="214">
        <f>IF(C204&lt;1,0,'paring-base'!AD198)</f>
        <v>0</v>
      </c>
      <c r="F204" s="217">
        <f>IF(C204&lt;1,0,'paring-base'!AE198)</f>
        <v>0</v>
      </c>
      <c r="G204" s="218">
        <f>IF(C204=0,0,'paring-base'!AF198)</f>
        <v>0</v>
      </c>
      <c r="H204" s="191"/>
      <c r="I204" s="214">
        <f>IF(C204&lt;1,0,'paring-base'!AG198)</f>
        <v>0</v>
      </c>
      <c r="J204" s="217">
        <f>IF(C204=0,0,'paring-base'!AH198)</f>
        <v>0</v>
      </c>
      <c r="K204" s="218">
        <f>IF(C204=0,0,'paring-base'!AI198)</f>
        <v>0</v>
      </c>
      <c r="L204" s="191"/>
      <c r="M204" s="214">
        <f>IF(C204&lt;1,0,'paring-base'!AJ198)</f>
        <v>0</v>
      </c>
      <c r="N204" s="217">
        <f>IF(C204=0,0,'paring-base'!AK198)</f>
        <v>0</v>
      </c>
      <c r="O204" s="218">
        <f>IF(C204=0,0,'paring-base'!AL198)</f>
        <v>0</v>
      </c>
      <c r="P204" s="219"/>
    </row>
    <row r="205" spans="1:16" ht="18.95" customHeight="1">
      <c r="A205" s="204">
        <v>198</v>
      </c>
      <c r="B205" s="215">
        <f>'paring-base'!AA199</f>
        <v>0</v>
      </c>
      <c r="C205" s="216">
        <f>'paring-base'!AB199</f>
        <v>0</v>
      </c>
      <c r="D205" s="191"/>
      <c r="E205" s="214">
        <f>IF(C205&lt;1,0,'paring-base'!AD199)</f>
        <v>0</v>
      </c>
      <c r="F205" s="217">
        <f>IF(C205&lt;1,0,'paring-base'!AE199)</f>
        <v>0</v>
      </c>
      <c r="G205" s="218">
        <f>IF(C205=0,0,'paring-base'!AF199)</f>
        <v>0</v>
      </c>
      <c r="H205" s="191"/>
      <c r="I205" s="214">
        <f>IF(C205&lt;1,0,'paring-base'!AG199)</f>
        <v>0</v>
      </c>
      <c r="J205" s="217">
        <f>IF(C205=0,0,'paring-base'!AH199)</f>
        <v>0</v>
      </c>
      <c r="K205" s="218">
        <f>IF(C205=0,0,'paring-base'!AI199)</f>
        <v>0</v>
      </c>
      <c r="L205" s="191"/>
      <c r="M205" s="214">
        <f>IF(C205&lt;1,0,'paring-base'!AJ199)</f>
        <v>0</v>
      </c>
      <c r="N205" s="217">
        <f>IF(C205=0,0,'paring-base'!AK199)</f>
        <v>0</v>
      </c>
      <c r="O205" s="218">
        <f>IF(C205=0,0,'paring-base'!AL199)</f>
        <v>0</v>
      </c>
      <c r="P205" s="219"/>
    </row>
    <row r="206" spans="1:16" ht="18.95" customHeight="1">
      <c r="A206" s="204">
        <v>199</v>
      </c>
      <c r="B206" s="215">
        <f>'paring-base'!AA200</f>
        <v>0</v>
      </c>
      <c r="C206" s="216">
        <f>'paring-base'!AB200</f>
        <v>0</v>
      </c>
      <c r="D206" s="191"/>
      <c r="E206" s="214">
        <f>IF(C206&lt;1,0,'paring-base'!AD200)</f>
        <v>0</v>
      </c>
      <c r="F206" s="217">
        <f>IF(C206&lt;1,0,'paring-base'!AE200)</f>
        <v>0</v>
      </c>
      <c r="G206" s="218">
        <f>IF(C206=0,0,'paring-base'!AF200)</f>
        <v>0</v>
      </c>
      <c r="H206" s="191"/>
      <c r="I206" s="214">
        <f>IF(C206&lt;1,0,'paring-base'!AG200)</f>
        <v>0</v>
      </c>
      <c r="J206" s="217">
        <f>IF(C206=0,0,'paring-base'!AH200)</f>
        <v>0</v>
      </c>
      <c r="K206" s="218">
        <f>IF(C206=0,0,'paring-base'!AI200)</f>
        <v>0</v>
      </c>
      <c r="L206" s="191"/>
      <c r="M206" s="214">
        <f>IF(C206&lt;1,0,'paring-base'!AJ200)</f>
        <v>0</v>
      </c>
      <c r="N206" s="217">
        <f>IF(C206=0,0,'paring-base'!AK200)</f>
        <v>0</v>
      </c>
      <c r="O206" s="218">
        <f>IF(C206=0,0,'paring-base'!AL200)</f>
        <v>0</v>
      </c>
      <c r="P206" s="219"/>
    </row>
    <row r="207" spans="1:16" ht="18.95" customHeight="1">
      <c r="A207" s="204">
        <v>200</v>
      </c>
      <c r="B207" s="215">
        <f>'paring-base'!AA201</f>
        <v>0</v>
      </c>
      <c r="C207" s="216">
        <f>'paring-base'!AB201</f>
        <v>0</v>
      </c>
      <c r="D207" s="191"/>
      <c r="E207" s="214">
        <f>IF(C207&lt;1,0,'paring-base'!AD201)</f>
        <v>0</v>
      </c>
      <c r="F207" s="217">
        <f>IF(C207&lt;1,0,'paring-base'!AE201)</f>
        <v>0</v>
      </c>
      <c r="G207" s="218">
        <f>IF(C207=0,0,'paring-base'!AF201)</f>
        <v>0</v>
      </c>
      <c r="H207" s="191"/>
      <c r="I207" s="214">
        <f>IF(C207&lt;1,0,'paring-base'!AG201)</f>
        <v>0</v>
      </c>
      <c r="J207" s="217">
        <f>IF(C207=0,0,'paring-base'!AH201)</f>
        <v>0</v>
      </c>
      <c r="K207" s="218">
        <f>IF(C207=0,0,'paring-base'!AI201)</f>
        <v>0</v>
      </c>
      <c r="L207" s="191"/>
      <c r="M207" s="214">
        <f>IF(C207&lt;1,0,'paring-base'!AJ201)</f>
        <v>0</v>
      </c>
      <c r="N207" s="217">
        <f>IF(C207=0,0,'paring-base'!AK201)</f>
        <v>0</v>
      </c>
      <c r="O207" s="218">
        <f>IF(C207=0,0,'paring-base'!AL201)</f>
        <v>0</v>
      </c>
      <c r="P207" s="219"/>
    </row>
    <row r="208" spans="1:16" ht="18.95" customHeight="1">
      <c r="A208" s="204">
        <v>201</v>
      </c>
      <c r="B208" s="215">
        <f>'paring-base'!AA202</f>
        <v>0</v>
      </c>
      <c r="C208" s="216">
        <f>'paring-base'!AB202</f>
        <v>0</v>
      </c>
      <c r="D208" s="191"/>
      <c r="E208" s="214">
        <f>IF(C208&lt;1,0,'paring-base'!AD202)</f>
        <v>0</v>
      </c>
      <c r="F208" s="217">
        <f>IF(C208&lt;1,0,'paring-base'!AE202)</f>
        <v>0</v>
      </c>
      <c r="G208" s="218">
        <f>IF(C208=0,0,'paring-base'!AF202)</f>
        <v>0</v>
      </c>
      <c r="H208" s="191"/>
      <c r="I208" s="214">
        <f>IF(C208&lt;1,0,'paring-base'!AG202)</f>
        <v>0</v>
      </c>
      <c r="J208" s="217">
        <f>IF(C208=0,0,'paring-base'!AH202)</f>
        <v>0</v>
      </c>
      <c r="K208" s="218">
        <f>IF(C208=0,0,'paring-base'!AI202)</f>
        <v>0</v>
      </c>
      <c r="L208" s="191"/>
      <c r="M208" s="214">
        <f>IF(C208&lt;1,0,'paring-base'!AJ202)</f>
        <v>0</v>
      </c>
      <c r="N208" s="217">
        <f>IF(C208=0,0,'paring-base'!AK202)</f>
        <v>0</v>
      </c>
      <c r="O208" s="218">
        <f>IF(C208=0,0,'paring-base'!AL202)</f>
        <v>0</v>
      </c>
      <c r="P208" s="219"/>
    </row>
    <row r="209" spans="1:16" ht="18.95" customHeight="1">
      <c r="A209" s="204">
        <v>202</v>
      </c>
      <c r="B209" s="215">
        <f>'paring-base'!AA203</f>
        <v>0</v>
      </c>
      <c r="C209" s="216">
        <f>'paring-base'!AB203</f>
        <v>0</v>
      </c>
      <c r="D209" s="191"/>
      <c r="E209" s="214">
        <f>IF(C209&lt;1,0,'paring-base'!AD203)</f>
        <v>0</v>
      </c>
      <c r="F209" s="217">
        <f>IF(C209&lt;1,0,'paring-base'!AE203)</f>
        <v>0</v>
      </c>
      <c r="G209" s="218">
        <f>IF(C209=0,0,'paring-base'!AF203)</f>
        <v>0</v>
      </c>
      <c r="H209" s="191"/>
      <c r="I209" s="214">
        <f>IF(C209&lt;1,0,'paring-base'!AG203)</f>
        <v>0</v>
      </c>
      <c r="J209" s="217">
        <f>IF(C209=0,0,'paring-base'!AH203)</f>
        <v>0</v>
      </c>
      <c r="K209" s="218">
        <f>IF(C209=0,0,'paring-base'!AI203)</f>
        <v>0</v>
      </c>
      <c r="L209" s="191"/>
      <c r="M209" s="214">
        <f>IF(C209&lt;1,0,'paring-base'!AJ203)</f>
        <v>0</v>
      </c>
      <c r="N209" s="217">
        <f>IF(C209=0,0,'paring-base'!AK203)</f>
        <v>0</v>
      </c>
      <c r="O209" s="218">
        <f>IF(C209=0,0,'paring-base'!AL203)</f>
        <v>0</v>
      </c>
      <c r="P209" s="219"/>
    </row>
    <row r="210" spans="1:16" ht="18.95" customHeight="1">
      <c r="A210" s="204">
        <v>203</v>
      </c>
      <c r="B210" s="215">
        <f>'paring-base'!AA204</f>
        <v>0</v>
      </c>
      <c r="C210" s="216">
        <f>'paring-base'!AB204</f>
        <v>0</v>
      </c>
      <c r="D210" s="191"/>
      <c r="E210" s="214">
        <f>IF(C210&lt;1,0,'paring-base'!AD204)</f>
        <v>0</v>
      </c>
      <c r="F210" s="217">
        <f>IF(C210&lt;1,0,'paring-base'!AE204)</f>
        <v>0</v>
      </c>
      <c r="G210" s="218">
        <f>IF(C210=0,0,'paring-base'!AF204)</f>
        <v>0</v>
      </c>
      <c r="H210" s="191"/>
      <c r="I210" s="214">
        <f>IF(C210&lt;1,0,'paring-base'!AG204)</f>
        <v>0</v>
      </c>
      <c r="J210" s="217">
        <f>IF(C210=0,0,'paring-base'!AH204)</f>
        <v>0</v>
      </c>
      <c r="K210" s="218">
        <f>IF(C210=0,0,'paring-base'!AI204)</f>
        <v>0</v>
      </c>
      <c r="L210" s="191"/>
      <c r="M210" s="214">
        <f>IF(C210&lt;1,0,'paring-base'!AJ204)</f>
        <v>0</v>
      </c>
      <c r="N210" s="217">
        <f>IF(C210=0,0,'paring-base'!AK204)</f>
        <v>0</v>
      </c>
      <c r="O210" s="218">
        <f>IF(C210=0,0,'paring-base'!AL204)</f>
        <v>0</v>
      </c>
      <c r="P210" s="219"/>
    </row>
    <row r="211" spans="1:16" ht="18.95" customHeight="1">
      <c r="A211" s="204">
        <v>204</v>
      </c>
      <c r="B211" s="215">
        <f>'paring-base'!AA205</f>
        <v>0</v>
      </c>
      <c r="C211" s="216">
        <f>'paring-base'!AB205</f>
        <v>0</v>
      </c>
      <c r="D211" s="191"/>
      <c r="E211" s="214">
        <f>IF(C211&lt;1,0,'paring-base'!AD205)</f>
        <v>0</v>
      </c>
      <c r="F211" s="217">
        <f>IF(C211&lt;1,0,'paring-base'!AE205)</f>
        <v>0</v>
      </c>
      <c r="G211" s="218">
        <f>IF(C211=0,0,'paring-base'!AF205)</f>
        <v>0</v>
      </c>
      <c r="H211" s="191"/>
      <c r="I211" s="214">
        <f>IF(C211&lt;1,0,'paring-base'!AG205)</f>
        <v>0</v>
      </c>
      <c r="J211" s="217">
        <f>IF(C211=0,0,'paring-base'!AH205)</f>
        <v>0</v>
      </c>
      <c r="K211" s="218">
        <f>IF(C211=0,0,'paring-base'!AI205)</f>
        <v>0</v>
      </c>
      <c r="L211" s="191"/>
      <c r="M211" s="214">
        <f>IF(C211&lt;1,0,'paring-base'!AJ205)</f>
        <v>0</v>
      </c>
      <c r="N211" s="217">
        <f>IF(C211=0,0,'paring-base'!AK205)</f>
        <v>0</v>
      </c>
      <c r="O211" s="218">
        <f>IF(C211=0,0,'paring-base'!AL205)</f>
        <v>0</v>
      </c>
      <c r="P211" s="219"/>
    </row>
    <row r="212" spans="1:16" ht="18.95" customHeight="1">
      <c r="A212" s="204">
        <v>205</v>
      </c>
      <c r="B212" s="215">
        <f>'paring-base'!AA206</f>
        <v>0</v>
      </c>
      <c r="C212" s="216">
        <f>'paring-base'!AB206</f>
        <v>0</v>
      </c>
      <c r="D212" s="191"/>
      <c r="E212" s="214">
        <f>IF(C212&lt;1,0,'paring-base'!AD206)</f>
        <v>0</v>
      </c>
      <c r="F212" s="217">
        <f>IF(C212&lt;1,0,'paring-base'!AE206)</f>
        <v>0</v>
      </c>
      <c r="G212" s="218">
        <f>IF(C212=0,0,'paring-base'!AF206)</f>
        <v>0</v>
      </c>
      <c r="H212" s="191"/>
      <c r="I212" s="214">
        <f>IF(C212&lt;1,0,'paring-base'!AG206)</f>
        <v>0</v>
      </c>
      <c r="J212" s="217">
        <f>IF(C212=0,0,'paring-base'!AH206)</f>
        <v>0</v>
      </c>
      <c r="K212" s="218">
        <f>IF(C212=0,0,'paring-base'!AI206)</f>
        <v>0</v>
      </c>
      <c r="L212" s="191"/>
      <c r="M212" s="214">
        <f>IF(C212&lt;1,0,'paring-base'!AJ206)</f>
        <v>0</v>
      </c>
      <c r="N212" s="217">
        <f>IF(C212=0,0,'paring-base'!AK206)</f>
        <v>0</v>
      </c>
      <c r="O212" s="218">
        <f>IF(C212=0,0,'paring-base'!AL206)</f>
        <v>0</v>
      </c>
      <c r="P212" s="219"/>
    </row>
    <row r="213" spans="1:16" ht="18.95" customHeight="1">
      <c r="A213" s="204">
        <v>206</v>
      </c>
      <c r="B213" s="215">
        <f>'paring-base'!AA207</f>
        <v>0</v>
      </c>
      <c r="C213" s="216">
        <f>'paring-base'!AB207</f>
        <v>0</v>
      </c>
      <c r="D213" s="191"/>
      <c r="E213" s="214">
        <f>IF(C213&lt;1,0,'paring-base'!AD207)</f>
        <v>0</v>
      </c>
      <c r="F213" s="217">
        <f>IF(C213&lt;1,0,'paring-base'!AE207)</f>
        <v>0</v>
      </c>
      <c r="G213" s="218">
        <f>IF(C213=0,0,'paring-base'!AF207)</f>
        <v>0</v>
      </c>
      <c r="H213" s="191"/>
      <c r="I213" s="214">
        <f>IF(C213&lt;1,0,'paring-base'!AG207)</f>
        <v>0</v>
      </c>
      <c r="J213" s="217">
        <f>IF(C213=0,0,'paring-base'!AH207)</f>
        <v>0</v>
      </c>
      <c r="K213" s="218">
        <f>IF(C213=0,0,'paring-base'!AI207)</f>
        <v>0</v>
      </c>
      <c r="L213" s="191"/>
      <c r="M213" s="214">
        <f>IF(C213&lt;1,0,'paring-base'!AJ207)</f>
        <v>0</v>
      </c>
      <c r="N213" s="217">
        <f>IF(C213=0,0,'paring-base'!AK207)</f>
        <v>0</v>
      </c>
      <c r="O213" s="218">
        <f>IF(C213=0,0,'paring-base'!AL207)</f>
        <v>0</v>
      </c>
      <c r="P213" s="219"/>
    </row>
    <row r="214" spans="1:16" ht="18.95" customHeight="1">
      <c r="A214" s="204">
        <v>207</v>
      </c>
      <c r="B214" s="215">
        <f>'paring-base'!AA208</f>
        <v>0</v>
      </c>
      <c r="C214" s="216">
        <f>'paring-base'!AB208</f>
        <v>0</v>
      </c>
      <c r="D214" s="191"/>
      <c r="E214" s="214">
        <f>IF(C214&lt;1,0,'paring-base'!AD208)</f>
        <v>0</v>
      </c>
      <c r="F214" s="217">
        <f>IF(C214&lt;1,0,'paring-base'!AE208)</f>
        <v>0</v>
      </c>
      <c r="G214" s="218">
        <f>IF(C214=0,0,'paring-base'!AF208)</f>
        <v>0</v>
      </c>
      <c r="H214" s="191"/>
      <c r="I214" s="214">
        <f>IF(C214&lt;1,0,'paring-base'!AG208)</f>
        <v>0</v>
      </c>
      <c r="J214" s="217">
        <f>IF(C214=0,0,'paring-base'!AH208)</f>
        <v>0</v>
      </c>
      <c r="K214" s="218">
        <f>IF(C214=0,0,'paring-base'!AI208)</f>
        <v>0</v>
      </c>
      <c r="L214" s="191"/>
      <c r="M214" s="214">
        <f>IF(C214&lt;1,0,'paring-base'!AJ208)</f>
        <v>0</v>
      </c>
      <c r="N214" s="217">
        <f>IF(C214=0,0,'paring-base'!AK208)</f>
        <v>0</v>
      </c>
      <c r="O214" s="218">
        <f>IF(C214=0,0,'paring-base'!AL208)</f>
        <v>0</v>
      </c>
      <c r="P214" s="219"/>
    </row>
    <row r="215" spans="1:16" ht="18.95" customHeight="1">
      <c r="A215" s="204">
        <v>208</v>
      </c>
      <c r="B215" s="215">
        <f>'paring-base'!AA209</f>
        <v>0</v>
      </c>
      <c r="C215" s="216">
        <f>'paring-base'!AB209</f>
        <v>0</v>
      </c>
      <c r="D215" s="191"/>
      <c r="E215" s="214">
        <f>IF(C215&lt;1,0,'paring-base'!AD209)</f>
        <v>0</v>
      </c>
      <c r="F215" s="217">
        <f>IF(C215&lt;1,0,'paring-base'!AE209)</f>
        <v>0</v>
      </c>
      <c r="G215" s="218">
        <f>IF(C215=0,0,'paring-base'!AF209)</f>
        <v>0</v>
      </c>
      <c r="H215" s="191"/>
      <c r="I215" s="214">
        <f>IF(C215&lt;1,0,'paring-base'!AG209)</f>
        <v>0</v>
      </c>
      <c r="J215" s="217">
        <f>IF(C215=0,0,'paring-base'!AH209)</f>
        <v>0</v>
      </c>
      <c r="K215" s="218">
        <f>IF(C215=0,0,'paring-base'!AI209)</f>
        <v>0</v>
      </c>
      <c r="L215" s="191"/>
      <c r="M215" s="214">
        <f>IF(C215&lt;1,0,'paring-base'!AJ209)</f>
        <v>0</v>
      </c>
      <c r="N215" s="217">
        <f>IF(C215=0,0,'paring-base'!AK209)</f>
        <v>0</v>
      </c>
      <c r="O215" s="218">
        <f>IF(C215=0,0,'paring-base'!AL209)</f>
        <v>0</v>
      </c>
      <c r="P215" s="219"/>
    </row>
    <row r="216" spans="1:16" ht="18.95" customHeight="1">
      <c r="A216" s="204">
        <v>209</v>
      </c>
      <c r="B216" s="215">
        <f>'paring-base'!AA210</f>
        <v>0</v>
      </c>
      <c r="C216" s="216">
        <f>'paring-base'!AB210</f>
        <v>0</v>
      </c>
      <c r="D216" s="191"/>
      <c r="E216" s="214">
        <f>IF(C216&lt;1,0,'paring-base'!AD210)</f>
        <v>0</v>
      </c>
      <c r="F216" s="217">
        <f>IF(C216&lt;1,0,'paring-base'!AE210)</f>
        <v>0</v>
      </c>
      <c r="G216" s="218">
        <f>IF(C216=0,0,'paring-base'!AF210)</f>
        <v>0</v>
      </c>
      <c r="H216" s="191"/>
      <c r="I216" s="214">
        <f>IF(C216&lt;1,0,'paring-base'!AG210)</f>
        <v>0</v>
      </c>
      <c r="J216" s="217">
        <f>IF(C216=0,0,'paring-base'!AH210)</f>
        <v>0</v>
      </c>
      <c r="K216" s="218">
        <f>IF(C216=0,0,'paring-base'!AI210)</f>
        <v>0</v>
      </c>
      <c r="L216" s="191"/>
      <c r="M216" s="214">
        <f>IF(C216&lt;1,0,'paring-base'!AJ210)</f>
        <v>0</v>
      </c>
      <c r="N216" s="217">
        <f>IF(C216=0,0,'paring-base'!AK210)</f>
        <v>0</v>
      </c>
      <c r="O216" s="218">
        <f>IF(C216=0,0,'paring-base'!AL210)</f>
        <v>0</v>
      </c>
      <c r="P216" s="219"/>
    </row>
    <row r="217" spans="1:16" ht="18.95" customHeight="1">
      <c r="A217" s="204">
        <v>210</v>
      </c>
      <c r="B217" s="215">
        <f>'paring-base'!AA211</f>
        <v>0</v>
      </c>
      <c r="C217" s="216">
        <f>'paring-base'!AB211</f>
        <v>0</v>
      </c>
      <c r="D217" s="191"/>
      <c r="E217" s="214">
        <f>IF(C217&lt;1,0,'paring-base'!AD211)</f>
        <v>0</v>
      </c>
      <c r="F217" s="217">
        <f>IF(C217&lt;1,0,'paring-base'!AE211)</f>
        <v>0</v>
      </c>
      <c r="G217" s="218">
        <f>IF(C217=0,0,'paring-base'!AF211)</f>
        <v>0</v>
      </c>
      <c r="H217" s="191"/>
      <c r="I217" s="214">
        <f>IF(C217&lt;1,0,'paring-base'!AG211)</f>
        <v>0</v>
      </c>
      <c r="J217" s="217">
        <f>IF(C217=0,0,'paring-base'!AH211)</f>
        <v>0</v>
      </c>
      <c r="K217" s="218">
        <f>IF(C217=0,0,'paring-base'!AI211)</f>
        <v>0</v>
      </c>
      <c r="L217" s="191"/>
      <c r="M217" s="214">
        <f>IF(C217&lt;1,0,'paring-base'!AJ211)</f>
        <v>0</v>
      </c>
      <c r="N217" s="217">
        <f>IF(C217=0,0,'paring-base'!AK211)</f>
        <v>0</v>
      </c>
      <c r="O217" s="218">
        <f>IF(C217=0,0,'paring-base'!AL211)</f>
        <v>0</v>
      </c>
      <c r="P217" s="219"/>
    </row>
    <row r="218" spans="1:16" ht="18.95" customHeight="1">
      <c r="A218" s="204">
        <v>211</v>
      </c>
      <c r="B218" s="215">
        <f>'paring-base'!AA212</f>
        <v>0</v>
      </c>
      <c r="C218" s="216">
        <f>'paring-base'!AB212</f>
        <v>0</v>
      </c>
      <c r="D218" s="191"/>
      <c r="E218" s="214">
        <f>IF(C218&lt;1,0,'paring-base'!AD212)</f>
        <v>0</v>
      </c>
      <c r="F218" s="217">
        <f>IF(C218&lt;1,0,'paring-base'!AE212)</f>
        <v>0</v>
      </c>
      <c r="G218" s="218">
        <f>IF(C218=0,0,'paring-base'!AF212)</f>
        <v>0</v>
      </c>
      <c r="H218" s="191"/>
      <c r="I218" s="214">
        <f>IF(C218&lt;1,0,'paring-base'!AG212)</f>
        <v>0</v>
      </c>
      <c r="J218" s="217">
        <f>IF(C218=0,0,'paring-base'!AH212)</f>
        <v>0</v>
      </c>
      <c r="K218" s="218">
        <f>IF(C218=0,0,'paring-base'!AI212)</f>
        <v>0</v>
      </c>
      <c r="L218" s="191"/>
      <c r="M218" s="214">
        <f>IF(C218&lt;1,0,'paring-base'!AJ212)</f>
        <v>0</v>
      </c>
      <c r="N218" s="217">
        <f>IF(C218=0,0,'paring-base'!AK212)</f>
        <v>0</v>
      </c>
      <c r="O218" s="218">
        <f>IF(C218=0,0,'paring-base'!AL212)</f>
        <v>0</v>
      </c>
      <c r="P218" s="219"/>
    </row>
    <row r="219" spans="1:16" ht="18.95" customHeight="1">
      <c r="A219" s="204">
        <v>212</v>
      </c>
      <c r="B219" s="215">
        <f>'paring-base'!AA213</f>
        <v>0</v>
      </c>
      <c r="C219" s="216">
        <f>'paring-base'!AB213</f>
        <v>0</v>
      </c>
      <c r="D219" s="191"/>
      <c r="E219" s="214">
        <f>IF(C219&lt;1,0,'paring-base'!AD213)</f>
        <v>0</v>
      </c>
      <c r="F219" s="217">
        <f>IF(C219&lt;1,0,'paring-base'!AE213)</f>
        <v>0</v>
      </c>
      <c r="G219" s="218">
        <f>IF(C219=0,0,'paring-base'!AF213)</f>
        <v>0</v>
      </c>
      <c r="H219" s="191"/>
      <c r="I219" s="214">
        <f>IF(C219&lt;1,0,'paring-base'!AG213)</f>
        <v>0</v>
      </c>
      <c r="J219" s="217">
        <f>IF(C219=0,0,'paring-base'!AH213)</f>
        <v>0</v>
      </c>
      <c r="K219" s="218">
        <f>IF(C219=0,0,'paring-base'!AI213)</f>
        <v>0</v>
      </c>
      <c r="L219" s="191"/>
      <c r="M219" s="214">
        <f>IF(C219&lt;1,0,'paring-base'!AJ213)</f>
        <v>0</v>
      </c>
      <c r="N219" s="217">
        <f>IF(C219=0,0,'paring-base'!AK213)</f>
        <v>0</v>
      </c>
      <c r="O219" s="218">
        <f>IF(C219=0,0,'paring-base'!AL213)</f>
        <v>0</v>
      </c>
      <c r="P219" s="219"/>
    </row>
    <row r="220" spans="1:16" ht="18.95" customHeight="1">
      <c r="A220" s="204">
        <v>213</v>
      </c>
      <c r="B220" s="215">
        <f>'paring-base'!AA214</f>
        <v>0</v>
      </c>
      <c r="C220" s="216">
        <f>'paring-base'!AB214</f>
        <v>0</v>
      </c>
      <c r="D220" s="191"/>
      <c r="E220" s="214">
        <f>IF(C220&lt;1,0,'paring-base'!AD214)</f>
        <v>0</v>
      </c>
      <c r="F220" s="217">
        <f>IF(C220&lt;1,0,'paring-base'!AE214)</f>
        <v>0</v>
      </c>
      <c r="G220" s="218">
        <f>IF(C220=0,0,'paring-base'!AF214)</f>
        <v>0</v>
      </c>
      <c r="H220" s="191"/>
      <c r="I220" s="214">
        <f>IF(C220&lt;1,0,'paring-base'!AG214)</f>
        <v>0</v>
      </c>
      <c r="J220" s="217">
        <f>IF(C220=0,0,'paring-base'!AH214)</f>
        <v>0</v>
      </c>
      <c r="K220" s="218">
        <f>IF(C220=0,0,'paring-base'!AI214)</f>
        <v>0</v>
      </c>
      <c r="L220" s="191"/>
      <c r="M220" s="214">
        <f>IF(C220&lt;1,0,'paring-base'!AJ214)</f>
        <v>0</v>
      </c>
      <c r="N220" s="217">
        <f>IF(C220=0,0,'paring-base'!AK214)</f>
        <v>0</v>
      </c>
      <c r="O220" s="218">
        <f>IF(C220=0,0,'paring-base'!AL214)</f>
        <v>0</v>
      </c>
      <c r="P220" s="219"/>
    </row>
    <row r="221" spans="1:16" ht="18.95" customHeight="1">
      <c r="A221" s="204">
        <v>214</v>
      </c>
      <c r="B221" s="215">
        <f>'paring-base'!AA215</f>
        <v>0</v>
      </c>
      <c r="C221" s="216">
        <f>'paring-base'!AB215</f>
        <v>0</v>
      </c>
      <c r="D221" s="191"/>
      <c r="E221" s="214">
        <f>IF(C221&lt;1,0,'paring-base'!AD215)</f>
        <v>0</v>
      </c>
      <c r="F221" s="217">
        <f>IF(C221&lt;1,0,'paring-base'!AE215)</f>
        <v>0</v>
      </c>
      <c r="G221" s="218">
        <f>IF(C221=0,0,'paring-base'!AF215)</f>
        <v>0</v>
      </c>
      <c r="H221" s="191"/>
      <c r="I221" s="214">
        <f>IF(C221&lt;1,0,'paring-base'!AG215)</f>
        <v>0</v>
      </c>
      <c r="J221" s="217">
        <f>IF(C221=0,0,'paring-base'!AH215)</f>
        <v>0</v>
      </c>
      <c r="K221" s="218">
        <f>IF(C221=0,0,'paring-base'!AI215)</f>
        <v>0</v>
      </c>
      <c r="L221" s="191"/>
      <c r="M221" s="214">
        <f>IF(C221&lt;1,0,'paring-base'!AJ215)</f>
        <v>0</v>
      </c>
      <c r="N221" s="217">
        <f>IF(C221=0,0,'paring-base'!AK215)</f>
        <v>0</v>
      </c>
      <c r="O221" s="218">
        <f>IF(C221=0,0,'paring-base'!AL215)</f>
        <v>0</v>
      </c>
      <c r="P221" s="219"/>
    </row>
    <row r="222" spans="1:16" ht="18.95" customHeight="1">
      <c r="A222" s="204">
        <v>215</v>
      </c>
      <c r="B222" s="215">
        <f>'paring-base'!AA216</f>
        <v>0</v>
      </c>
      <c r="C222" s="216">
        <f>'paring-base'!AB216</f>
        <v>0</v>
      </c>
      <c r="D222" s="191"/>
      <c r="E222" s="214">
        <f>IF(C222&lt;1,0,'paring-base'!AD216)</f>
        <v>0</v>
      </c>
      <c r="F222" s="217">
        <f>IF(C222&lt;1,0,'paring-base'!AE216)</f>
        <v>0</v>
      </c>
      <c r="G222" s="218">
        <f>IF(C222=0,0,'paring-base'!AF216)</f>
        <v>0</v>
      </c>
      <c r="H222" s="191"/>
      <c r="I222" s="214">
        <f>IF(C222&lt;1,0,'paring-base'!AG216)</f>
        <v>0</v>
      </c>
      <c r="J222" s="217">
        <f>IF(C222=0,0,'paring-base'!AH216)</f>
        <v>0</v>
      </c>
      <c r="K222" s="218">
        <f>IF(C222=0,0,'paring-base'!AI216)</f>
        <v>0</v>
      </c>
      <c r="L222" s="191"/>
      <c r="M222" s="214">
        <f>IF(C222&lt;1,0,'paring-base'!AJ216)</f>
        <v>0</v>
      </c>
      <c r="N222" s="217">
        <f>IF(C222=0,0,'paring-base'!AK216)</f>
        <v>0</v>
      </c>
      <c r="O222" s="218">
        <f>IF(C222=0,0,'paring-base'!AL216)</f>
        <v>0</v>
      </c>
      <c r="P222" s="219"/>
    </row>
    <row r="223" spans="1:16" ht="18.95" customHeight="1">
      <c r="A223" s="204">
        <v>216</v>
      </c>
      <c r="B223" s="215">
        <f>'paring-base'!AA217</f>
        <v>0</v>
      </c>
      <c r="C223" s="216">
        <f>'paring-base'!AB217</f>
        <v>0</v>
      </c>
      <c r="D223" s="191"/>
      <c r="E223" s="214">
        <f>IF(C223&lt;1,0,'paring-base'!AD217)</f>
        <v>0</v>
      </c>
      <c r="F223" s="217">
        <f>IF(C223&lt;1,0,'paring-base'!AE217)</f>
        <v>0</v>
      </c>
      <c r="G223" s="218">
        <f>IF(C223=0,0,'paring-base'!AF217)</f>
        <v>0</v>
      </c>
      <c r="H223" s="191"/>
      <c r="I223" s="214">
        <f>IF(C223&lt;1,0,'paring-base'!AG217)</f>
        <v>0</v>
      </c>
      <c r="J223" s="217">
        <f>IF(C223=0,0,'paring-base'!AH217)</f>
        <v>0</v>
      </c>
      <c r="K223" s="218">
        <f>IF(C223=0,0,'paring-base'!AI217)</f>
        <v>0</v>
      </c>
      <c r="L223" s="191"/>
      <c r="M223" s="214">
        <f>IF(C223&lt;1,0,'paring-base'!AJ217)</f>
        <v>0</v>
      </c>
      <c r="N223" s="217">
        <f>IF(C223=0,0,'paring-base'!AK217)</f>
        <v>0</v>
      </c>
      <c r="O223" s="218">
        <f>IF(C223=0,0,'paring-base'!AL217)</f>
        <v>0</v>
      </c>
      <c r="P223" s="219"/>
    </row>
    <row r="224" spans="1:16" ht="18.95" customHeight="1">
      <c r="A224" s="204">
        <v>217</v>
      </c>
      <c r="B224" s="215">
        <f>'paring-base'!AA218</f>
        <v>0</v>
      </c>
      <c r="C224" s="216">
        <f>'paring-base'!AB218</f>
        <v>0</v>
      </c>
      <c r="D224" s="191"/>
      <c r="E224" s="214">
        <f>IF(C224&lt;1,0,'paring-base'!AD218)</f>
        <v>0</v>
      </c>
      <c r="F224" s="217">
        <f>IF(C224&lt;1,0,'paring-base'!AE218)</f>
        <v>0</v>
      </c>
      <c r="G224" s="218">
        <f>IF(C224=0,0,'paring-base'!AF218)</f>
        <v>0</v>
      </c>
      <c r="H224" s="191"/>
      <c r="I224" s="214">
        <f>IF(C224&lt;1,0,'paring-base'!AG218)</f>
        <v>0</v>
      </c>
      <c r="J224" s="217">
        <f>IF(C224=0,0,'paring-base'!AH218)</f>
        <v>0</v>
      </c>
      <c r="K224" s="218">
        <f>IF(C224=0,0,'paring-base'!AI218)</f>
        <v>0</v>
      </c>
      <c r="L224" s="191"/>
      <c r="M224" s="214">
        <f>IF(C224&lt;1,0,'paring-base'!AJ218)</f>
        <v>0</v>
      </c>
      <c r="N224" s="217">
        <f>IF(C224=0,0,'paring-base'!AK218)</f>
        <v>0</v>
      </c>
      <c r="O224" s="218">
        <f>IF(C224=0,0,'paring-base'!AL218)</f>
        <v>0</v>
      </c>
      <c r="P224" s="219"/>
    </row>
    <row r="225" spans="1:16" ht="18.95" customHeight="1">
      <c r="A225" s="204">
        <v>218</v>
      </c>
      <c r="B225" s="215">
        <f>'paring-base'!AA219</f>
        <v>0</v>
      </c>
      <c r="C225" s="216">
        <f>'paring-base'!AB219</f>
        <v>0</v>
      </c>
      <c r="D225" s="191"/>
      <c r="E225" s="214">
        <f>IF(C225&lt;1,0,'paring-base'!AD219)</f>
        <v>0</v>
      </c>
      <c r="F225" s="217">
        <f>IF(C225&lt;1,0,'paring-base'!AE219)</f>
        <v>0</v>
      </c>
      <c r="G225" s="218">
        <f>IF(C225=0,0,'paring-base'!AF219)</f>
        <v>0</v>
      </c>
      <c r="H225" s="191"/>
      <c r="I225" s="214">
        <f>IF(C225&lt;1,0,'paring-base'!AG219)</f>
        <v>0</v>
      </c>
      <c r="J225" s="217">
        <f>IF(C225=0,0,'paring-base'!AH219)</f>
        <v>0</v>
      </c>
      <c r="K225" s="218">
        <f>IF(C225=0,0,'paring-base'!AI219)</f>
        <v>0</v>
      </c>
      <c r="L225" s="191"/>
      <c r="M225" s="214">
        <f>IF(C225&lt;1,0,'paring-base'!AJ219)</f>
        <v>0</v>
      </c>
      <c r="N225" s="217">
        <f>IF(C225=0,0,'paring-base'!AK219)</f>
        <v>0</v>
      </c>
      <c r="O225" s="218">
        <f>IF(C225=0,0,'paring-base'!AL219)</f>
        <v>0</v>
      </c>
      <c r="P225" s="219"/>
    </row>
    <row r="226" spans="1:16" ht="18.95" customHeight="1">
      <c r="A226" s="204">
        <v>219</v>
      </c>
      <c r="B226" s="215">
        <f>'paring-base'!AA220</f>
        <v>0</v>
      </c>
      <c r="C226" s="216">
        <f>'paring-base'!AB220</f>
        <v>0</v>
      </c>
      <c r="D226" s="191"/>
      <c r="E226" s="214">
        <f>IF(C226&lt;1,0,'paring-base'!AD220)</f>
        <v>0</v>
      </c>
      <c r="F226" s="217">
        <f>IF(C226&lt;1,0,'paring-base'!AE220)</f>
        <v>0</v>
      </c>
      <c r="G226" s="218">
        <f>IF(C226=0,0,'paring-base'!AF220)</f>
        <v>0</v>
      </c>
      <c r="H226" s="191"/>
      <c r="I226" s="214">
        <f>IF(C226&lt;1,0,'paring-base'!AG220)</f>
        <v>0</v>
      </c>
      <c r="J226" s="217">
        <f>IF(C226=0,0,'paring-base'!AH220)</f>
        <v>0</v>
      </c>
      <c r="K226" s="218">
        <f>IF(C226=0,0,'paring-base'!AI220)</f>
        <v>0</v>
      </c>
      <c r="L226" s="191"/>
      <c r="M226" s="214">
        <f>IF(C226&lt;1,0,'paring-base'!AJ220)</f>
        <v>0</v>
      </c>
      <c r="N226" s="217">
        <f>IF(C226=0,0,'paring-base'!AK220)</f>
        <v>0</v>
      </c>
      <c r="O226" s="218">
        <f>IF(C226=0,0,'paring-base'!AL220)</f>
        <v>0</v>
      </c>
      <c r="P226" s="219"/>
    </row>
    <row r="227" spans="1:16" ht="18.95" customHeight="1">
      <c r="A227" s="204">
        <v>220</v>
      </c>
      <c r="B227" s="215">
        <f>'paring-base'!AA221</f>
        <v>0</v>
      </c>
      <c r="C227" s="216">
        <f>'paring-base'!AB221</f>
        <v>0</v>
      </c>
      <c r="D227" s="191"/>
      <c r="E227" s="214">
        <f>IF(C227&lt;1,0,'paring-base'!AD221)</f>
        <v>0</v>
      </c>
      <c r="F227" s="217">
        <f>IF(C227&lt;1,0,'paring-base'!AE221)</f>
        <v>0</v>
      </c>
      <c r="G227" s="218">
        <f>IF(C227=0,0,'paring-base'!AF221)</f>
        <v>0</v>
      </c>
      <c r="H227" s="191"/>
      <c r="I227" s="214">
        <f>IF(C227&lt;1,0,'paring-base'!AG221)</f>
        <v>0</v>
      </c>
      <c r="J227" s="217">
        <f>IF(C227=0,0,'paring-base'!AH221)</f>
        <v>0</v>
      </c>
      <c r="K227" s="218">
        <f>IF(C227=0,0,'paring-base'!AI221)</f>
        <v>0</v>
      </c>
      <c r="L227" s="191"/>
      <c r="M227" s="214">
        <f>IF(C227&lt;1,0,'paring-base'!AJ221)</f>
        <v>0</v>
      </c>
      <c r="N227" s="217">
        <f>IF(C227=0,0,'paring-base'!AK221)</f>
        <v>0</v>
      </c>
      <c r="O227" s="218">
        <f>IF(C227=0,0,'paring-base'!AL221)</f>
        <v>0</v>
      </c>
      <c r="P227" s="219"/>
    </row>
    <row r="228" spans="1:16" ht="18.95" customHeight="1">
      <c r="A228" s="204">
        <v>221</v>
      </c>
      <c r="B228" s="215">
        <f>'paring-base'!AA222</f>
        <v>0</v>
      </c>
      <c r="C228" s="216">
        <f>'paring-base'!AB222</f>
        <v>0</v>
      </c>
      <c r="D228" s="191"/>
      <c r="E228" s="214">
        <f>IF(C228&lt;1,0,'paring-base'!AD222)</f>
        <v>0</v>
      </c>
      <c r="F228" s="217">
        <f>IF(C228&lt;1,0,'paring-base'!AE222)</f>
        <v>0</v>
      </c>
      <c r="G228" s="218">
        <f>IF(C228=0,0,'paring-base'!AF222)</f>
        <v>0</v>
      </c>
      <c r="H228" s="191"/>
      <c r="I228" s="214">
        <f>IF(C228&lt;1,0,'paring-base'!AG222)</f>
        <v>0</v>
      </c>
      <c r="J228" s="217">
        <f>IF(C228=0,0,'paring-base'!AH222)</f>
        <v>0</v>
      </c>
      <c r="K228" s="218">
        <f>IF(C228=0,0,'paring-base'!AI222)</f>
        <v>0</v>
      </c>
      <c r="L228" s="191"/>
      <c r="M228" s="214">
        <f>IF(C228&lt;1,0,'paring-base'!AJ222)</f>
        <v>0</v>
      </c>
      <c r="N228" s="217">
        <f>IF(C228=0,0,'paring-base'!AK222)</f>
        <v>0</v>
      </c>
      <c r="O228" s="218">
        <f>IF(C228=0,0,'paring-base'!AL222)</f>
        <v>0</v>
      </c>
      <c r="P228" s="219"/>
    </row>
    <row r="229" spans="1:16" ht="18.95" customHeight="1">
      <c r="A229" s="204">
        <v>222</v>
      </c>
      <c r="B229" s="215">
        <f>'paring-base'!AA223</f>
        <v>0</v>
      </c>
      <c r="C229" s="216">
        <f>'paring-base'!AB223</f>
        <v>0</v>
      </c>
      <c r="D229" s="191"/>
      <c r="E229" s="214">
        <f>IF(C229&lt;1,0,'paring-base'!AD223)</f>
        <v>0</v>
      </c>
      <c r="F229" s="217">
        <f>IF(C229&lt;1,0,'paring-base'!AE223)</f>
        <v>0</v>
      </c>
      <c r="G229" s="218">
        <f>IF(C229=0,0,'paring-base'!AF223)</f>
        <v>0</v>
      </c>
      <c r="H229" s="191"/>
      <c r="I229" s="214">
        <f>IF(C229&lt;1,0,'paring-base'!AG223)</f>
        <v>0</v>
      </c>
      <c r="J229" s="217">
        <f>IF(C229=0,0,'paring-base'!AH223)</f>
        <v>0</v>
      </c>
      <c r="K229" s="218">
        <f>IF(C229=0,0,'paring-base'!AI223)</f>
        <v>0</v>
      </c>
      <c r="L229" s="191"/>
      <c r="M229" s="214">
        <f>IF(C229&lt;1,0,'paring-base'!AJ223)</f>
        <v>0</v>
      </c>
      <c r="N229" s="217">
        <f>IF(C229=0,0,'paring-base'!AK223)</f>
        <v>0</v>
      </c>
      <c r="O229" s="218">
        <f>IF(C229=0,0,'paring-base'!AL223)</f>
        <v>0</v>
      </c>
      <c r="P229" s="219"/>
    </row>
    <row r="230" spans="1:16" ht="18.95" customHeight="1">
      <c r="A230" s="204">
        <v>223</v>
      </c>
      <c r="B230" s="215">
        <f>'paring-base'!AA224</f>
        <v>0</v>
      </c>
      <c r="C230" s="216">
        <f>'paring-base'!AB224</f>
        <v>0</v>
      </c>
      <c r="D230" s="191"/>
      <c r="E230" s="214">
        <f>IF(C230&lt;1,0,'paring-base'!AD224)</f>
        <v>0</v>
      </c>
      <c r="F230" s="217">
        <f>IF(C230&lt;1,0,'paring-base'!AE224)</f>
        <v>0</v>
      </c>
      <c r="G230" s="218">
        <f>IF(C230=0,0,'paring-base'!AF224)</f>
        <v>0</v>
      </c>
      <c r="H230" s="191"/>
      <c r="I230" s="214">
        <f>IF(C230&lt;1,0,'paring-base'!AG224)</f>
        <v>0</v>
      </c>
      <c r="J230" s="217">
        <f>IF(C230=0,0,'paring-base'!AH224)</f>
        <v>0</v>
      </c>
      <c r="K230" s="218">
        <f>IF(C230=0,0,'paring-base'!AI224)</f>
        <v>0</v>
      </c>
      <c r="L230" s="191"/>
      <c r="M230" s="214">
        <f>IF(C230&lt;1,0,'paring-base'!AJ224)</f>
        <v>0</v>
      </c>
      <c r="N230" s="217">
        <f>IF(C230=0,0,'paring-base'!AK224)</f>
        <v>0</v>
      </c>
      <c r="O230" s="218">
        <f>IF(C230=0,0,'paring-base'!AL224)</f>
        <v>0</v>
      </c>
      <c r="P230" s="219"/>
    </row>
    <row r="231" spans="1:16" ht="18.95" customHeight="1">
      <c r="A231" s="204">
        <v>224</v>
      </c>
      <c r="B231" s="215">
        <f>'paring-base'!AA225</f>
        <v>0</v>
      </c>
      <c r="C231" s="216">
        <f>'paring-base'!AB225</f>
        <v>0</v>
      </c>
      <c r="D231" s="191"/>
      <c r="E231" s="214">
        <f>IF(C231&lt;1,0,'paring-base'!AD225)</f>
        <v>0</v>
      </c>
      <c r="F231" s="217">
        <f>IF(C231&lt;1,0,'paring-base'!AE225)</f>
        <v>0</v>
      </c>
      <c r="G231" s="218">
        <f>IF(C231=0,0,'paring-base'!AF225)</f>
        <v>0</v>
      </c>
      <c r="H231" s="191"/>
      <c r="I231" s="214">
        <f>IF(C231&lt;1,0,'paring-base'!AG225)</f>
        <v>0</v>
      </c>
      <c r="J231" s="217">
        <f>IF(C231=0,0,'paring-base'!AH225)</f>
        <v>0</v>
      </c>
      <c r="K231" s="218">
        <f>IF(C231=0,0,'paring-base'!AI225)</f>
        <v>0</v>
      </c>
      <c r="L231" s="191"/>
      <c r="M231" s="214">
        <f>IF(C231&lt;1,0,'paring-base'!AJ225)</f>
        <v>0</v>
      </c>
      <c r="N231" s="217">
        <f>IF(C231=0,0,'paring-base'!AK225)</f>
        <v>0</v>
      </c>
      <c r="O231" s="218">
        <f>IF(C231=0,0,'paring-base'!AL225)</f>
        <v>0</v>
      </c>
      <c r="P231" s="219"/>
    </row>
    <row r="232" spans="1:16" ht="18.95" customHeight="1">
      <c r="A232" s="204">
        <v>225</v>
      </c>
      <c r="B232" s="215">
        <f>'paring-base'!AA226</f>
        <v>0</v>
      </c>
      <c r="C232" s="216">
        <f>'paring-base'!AB226</f>
        <v>0</v>
      </c>
      <c r="D232" s="191"/>
      <c r="E232" s="214">
        <f>IF(C232&lt;1,0,'paring-base'!AD226)</f>
        <v>0</v>
      </c>
      <c r="F232" s="217">
        <f>IF(C232&lt;1,0,'paring-base'!AE226)</f>
        <v>0</v>
      </c>
      <c r="G232" s="218">
        <f>IF(C232=0,0,'paring-base'!AF226)</f>
        <v>0</v>
      </c>
      <c r="H232" s="191"/>
      <c r="I232" s="214">
        <f>IF(C232&lt;1,0,'paring-base'!AG226)</f>
        <v>0</v>
      </c>
      <c r="J232" s="217">
        <f>IF(C232=0,0,'paring-base'!AH226)</f>
        <v>0</v>
      </c>
      <c r="K232" s="218">
        <f>IF(C232=0,0,'paring-base'!AI226)</f>
        <v>0</v>
      </c>
      <c r="L232" s="191"/>
      <c r="M232" s="214">
        <f>IF(C232&lt;1,0,'paring-base'!AJ226)</f>
        <v>0</v>
      </c>
      <c r="N232" s="217">
        <f>IF(C232=0,0,'paring-base'!AK226)</f>
        <v>0</v>
      </c>
      <c r="O232" s="218">
        <f>IF(C232=0,0,'paring-base'!AL226)</f>
        <v>0</v>
      </c>
      <c r="P232" s="219"/>
    </row>
    <row r="233" spans="1:16" ht="18.95" customHeight="1">
      <c r="A233" s="204">
        <v>226</v>
      </c>
      <c r="B233" s="215">
        <f>'paring-base'!AA227</f>
        <v>0</v>
      </c>
      <c r="C233" s="216">
        <f>'paring-base'!AB227</f>
        <v>0</v>
      </c>
      <c r="D233" s="191"/>
      <c r="E233" s="214">
        <f>IF(C233&lt;1,0,'paring-base'!AD227)</f>
        <v>0</v>
      </c>
      <c r="F233" s="217">
        <f>IF(C233&lt;1,0,'paring-base'!AE227)</f>
        <v>0</v>
      </c>
      <c r="G233" s="218">
        <f>IF(C233=0,0,'paring-base'!AF227)</f>
        <v>0</v>
      </c>
      <c r="H233" s="191"/>
      <c r="I233" s="214">
        <f>IF(C233&lt;1,0,'paring-base'!AG227)</f>
        <v>0</v>
      </c>
      <c r="J233" s="217">
        <f>IF(C233=0,0,'paring-base'!AH227)</f>
        <v>0</v>
      </c>
      <c r="K233" s="218">
        <f>IF(C233=0,0,'paring-base'!AI227)</f>
        <v>0</v>
      </c>
      <c r="L233" s="191"/>
      <c r="M233" s="214">
        <f>IF(C233&lt;1,0,'paring-base'!AJ227)</f>
        <v>0</v>
      </c>
      <c r="N233" s="217">
        <f>IF(C233=0,0,'paring-base'!AK227)</f>
        <v>0</v>
      </c>
      <c r="O233" s="218">
        <f>IF(C233=0,0,'paring-base'!AL227)</f>
        <v>0</v>
      </c>
      <c r="P233" s="219"/>
    </row>
    <row r="234" spans="1:16" ht="18.95" customHeight="1">
      <c r="A234" s="204">
        <v>227</v>
      </c>
      <c r="B234" s="215">
        <f>'paring-base'!AA228</f>
        <v>0</v>
      </c>
      <c r="C234" s="216">
        <f>'paring-base'!AB228</f>
        <v>0</v>
      </c>
      <c r="D234" s="191"/>
      <c r="E234" s="214">
        <f>IF(C234&lt;1,0,'paring-base'!AD228)</f>
        <v>0</v>
      </c>
      <c r="F234" s="217">
        <f>IF(C234&lt;1,0,'paring-base'!AE228)</f>
        <v>0</v>
      </c>
      <c r="G234" s="218">
        <f>IF(C234=0,0,'paring-base'!AF228)</f>
        <v>0</v>
      </c>
      <c r="H234" s="191"/>
      <c r="I234" s="214">
        <f>IF(C234&lt;1,0,'paring-base'!AG228)</f>
        <v>0</v>
      </c>
      <c r="J234" s="217">
        <f>IF(C234=0,0,'paring-base'!AH228)</f>
        <v>0</v>
      </c>
      <c r="K234" s="218">
        <f>IF(C234=0,0,'paring-base'!AI228)</f>
        <v>0</v>
      </c>
      <c r="L234" s="191"/>
      <c r="M234" s="214">
        <f>IF(C234&lt;1,0,'paring-base'!AJ228)</f>
        <v>0</v>
      </c>
      <c r="N234" s="217">
        <f>IF(C234=0,0,'paring-base'!AK228)</f>
        <v>0</v>
      </c>
      <c r="O234" s="218">
        <f>IF(C234=0,0,'paring-base'!AL228)</f>
        <v>0</v>
      </c>
      <c r="P234" s="219"/>
    </row>
    <row r="235" spans="1:16" ht="18.95" customHeight="1">
      <c r="A235" s="204">
        <v>228</v>
      </c>
      <c r="B235" s="215">
        <f>'paring-base'!AA229</f>
        <v>0</v>
      </c>
      <c r="C235" s="216">
        <f>'paring-base'!AB229</f>
        <v>0</v>
      </c>
      <c r="D235" s="191"/>
      <c r="E235" s="214">
        <f>IF(C235&lt;1,0,'paring-base'!AD229)</f>
        <v>0</v>
      </c>
      <c r="F235" s="217">
        <f>IF(C235&lt;1,0,'paring-base'!AE229)</f>
        <v>0</v>
      </c>
      <c r="G235" s="218">
        <f>IF(C235=0,0,'paring-base'!AF229)</f>
        <v>0</v>
      </c>
      <c r="H235" s="191"/>
      <c r="I235" s="214">
        <f>IF(C235&lt;1,0,'paring-base'!AG229)</f>
        <v>0</v>
      </c>
      <c r="J235" s="217">
        <f>IF(C235=0,0,'paring-base'!AH229)</f>
        <v>0</v>
      </c>
      <c r="K235" s="218">
        <f>IF(C235=0,0,'paring-base'!AI229)</f>
        <v>0</v>
      </c>
      <c r="L235" s="191"/>
      <c r="M235" s="214">
        <f>IF(C235&lt;1,0,'paring-base'!AJ229)</f>
        <v>0</v>
      </c>
      <c r="N235" s="217">
        <f>IF(C235=0,0,'paring-base'!AK229)</f>
        <v>0</v>
      </c>
      <c r="O235" s="218">
        <f>IF(C235=0,0,'paring-base'!AL229)</f>
        <v>0</v>
      </c>
      <c r="P235" s="219"/>
    </row>
    <row r="236" spans="1:16" ht="18.95" customHeight="1">
      <c r="A236" s="204">
        <v>229</v>
      </c>
      <c r="B236" s="215">
        <f>'paring-base'!AA230</f>
        <v>0</v>
      </c>
      <c r="C236" s="216">
        <f>'paring-base'!AB230</f>
        <v>0</v>
      </c>
      <c r="D236" s="191"/>
      <c r="E236" s="214">
        <f>IF(C236&lt;1,0,'paring-base'!AD230)</f>
        <v>0</v>
      </c>
      <c r="F236" s="217">
        <f>IF(C236&lt;1,0,'paring-base'!AE230)</f>
        <v>0</v>
      </c>
      <c r="G236" s="218">
        <f>IF(C236=0,0,'paring-base'!AF230)</f>
        <v>0</v>
      </c>
      <c r="H236" s="191"/>
      <c r="I236" s="214">
        <f>IF(C236&lt;1,0,'paring-base'!AG230)</f>
        <v>0</v>
      </c>
      <c r="J236" s="217">
        <f>IF(C236=0,0,'paring-base'!AH230)</f>
        <v>0</v>
      </c>
      <c r="K236" s="218">
        <f>IF(C236=0,0,'paring-base'!AI230)</f>
        <v>0</v>
      </c>
      <c r="L236" s="191"/>
      <c r="M236" s="214">
        <f>IF(C236&lt;1,0,'paring-base'!AJ230)</f>
        <v>0</v>
      </c>
      <c r="N236" s="217">
        <f>IF(C236=0,0,'paring-base'!AK230)</f>
        <v>0</v>
      </c>
      <c r="O236" s="218">
        <f>IF(C236=0,0,'paring-base'!AL230)</f>
        <v>0</v>
      </c>
      <c r="P236" s="219"/>
    </row>
    <row r="237" spans="1:16" ht="18.95" customHeight="1">
      <c r="A237" s="204">
        <v>230</v>
      </c>
      <c r="B237" s="215">
        <f>'paring-base'!AA231</f>
        <v>0</v>
      </c>
      <c r="C237" s="216">
        <f>'paring-base'!AB231</f>
        <v>0</v>
      </c>
      <c r="D237" s="191"/>
      <c r="E237" s="214">
        <f>IF(C237&lt;1,0,'paring-base'!AD231)</f>
        <v>0</v>
      </c>
      <c r="F237" s="217">
        <f>IF(C237&lt;1,0,'paring-base'!AE231)</f>
        <v>0</v>
      </c>
      <c r="G237" s="218">
        <f>IF(C237=0,0,'paring-base'!AF231)</f>
        <v>0</v>
      </c>
      <c r="H237" s="191"/>
      <c r="I237" s="214">
        <f>IF(C237&lt;1,0,'paring-base'!AG231)</f>
        <v>0</v>
      </c>
      <c r="J237" s="217">
        <f>IF(C237=0,0,'paring-base'!AH231)</f>
        <v>0</v>
      </c>
      <c r="K237" s="218">
        <f>IF(C237=0,0,'paring-base'!AI231)</f>
        <v>0</v>
      </c>
      <c r="L237" s="191"/>
      <c r="M237" s="214">
        <f>IF(C237&lt;1,0,'paring-base'!AJ231)</f>
        <v>0</v>
      </c>
      <c r="N237" s="217">
        <f>IF(C237=0,0,'paring-base'!AK231)</f>
        <v>0</v>
      </c>
      <c r="O237" s="218">
        <f>IF(C237=0,0,'paring-base'!AL231)</f>
        <v>0</v>
      </c>
      <c r="P237" s="219"/>
    </row>
    <row r="238" spans="1:16" ht="18.95" customHeight="1">
      <c r="A238" s="204">
        <v>231</v>
      </c>
      <c r="B238" s="215">
        <f>'paring-base'!AA232</f>
        <v>0</v>
      </c>
      <c r="C238" s="216">
        <f>'paring-base'!AB232</f>
        <v>0</v>
      </c>
      <c r="D238" s="191"/>
      <c r="E238" s="214">
        <f>IF(C238&lt;1,0,'paring-base'!AD232)</f>
        <v>0</v>
      </c>
      <c r="F238" s="217">
        <f>IF(C238&lt;1,0,'paring-base'!AE232)</f>
        <v>0</v>
      </c>
      <c r="G238" s="218">
        <f>IF(C238=0,0,'paring-base'!AF232)</f>
        <v>0</v>
      </c>
      <c r="H238" s="191"/>
      <c r="I238" s="214">
        <f>IF(C238&lt;1,0,'paring-base'!AG232)</f>
        <v>0</v>
      </c>
      <c r="J238" s="217">
        <f>IF(C238=0,0,'paring-base'!AH232)</f>
        <v>0</v>
      </c>
      <c r="K238" s="218">
        <f>IF(C238=0,0,'paring-base'!AI232)</f>
        <v>0</v>
      </c>
      <c r="L238" s="191"/>
      <c r="M238" s="214">
        <f>IF(C238&lt;1,0,'paring-base'!AJ232)</f>
        <v>0</v>
      </c>
      <c r="N238" s="217">
        <f>IF(C238=0,0,'paring-base'!AK232)</f>
        <v>0</v>
      </c>
      <c r="O238" s="218">
        <f>IF(C238=0,0,'paring-base'!AL232)</f>
        <v>0</v>
      </c>
      <c r="P238" s="219"/>
    </row>
    <row r="239" spans="1:16" ht="18.95" customHeight="1">
      <c r="A239" s="204">
        <v>232</v>
      </c>
      <c r="B239" s="215">
        <f>'paring-base'!AA233</f>
        <v>0</v>
      </c>
      <c r="C239" s="216">
        <f>'paring-base'!AB233</f>
        <v>0</v>
      </c>
      <c r="D239" s="191"/>
      <c r="E239" s="214">
        <f>IF(C239&lt;1,0,'paring-base'!AD233)</f>
        <v>0</v>
      </c>
      <c r="F239" s="217">
        <f>IF(C239&lt;1,0,'paring-base'!AE233)</f>
        <v>0</v>
      </c>
      <c r="G239" s="218">
        <f>IF(C239=0,0,'paring-base'!AF233)</f>
        <v>0</v>
      </c>
      <c r="H239" s="191"/>
      <c r="I239" s="214">
        <f>IF(C239&lt;1,0,'paring-base'!AG233)</f>
        <v>0</v>
      </c>
      <c r="J239" s="217">
        <f>IF(C239=0,0,'paring-base'!AH233)</f>
        <v>0</v>
      </c>
      <c r="K239" s="218">
        <f>IF(C239=0,0,'paring-base'!AI233)</f>
        <v>0</v>
      </c>
      <c r="L239" s="191"/>
      <c r="M239" s="214">
        <f>IF(C239&lt;1,0,'paring-base'!AJ233)</f>
        <v>0</v>
      </c>
      <c r="N239" s="217">
        <f>IF(C239=0,0,'paring-base'!AK233)</f>
        <v>0</v>
      </c>
      <c r="O239" s="218">
        <f>IF(C239=0,0,'paring-base'!AL233)</f>
        <v>0</v>
      </c>
      <c r="P239" s="219"/>
    </row>
    <row r="240" spans="1:16" ht="18.95" customHeight="1">
      <c r="A240" s="204">
        <v>233</v>
      </c>
      <c r="B240" s="215">
        <f>'paring-base'!AA234</f>
        <v>0</v>
      </c>
      <c r="C240" s="216">
        <f>'paring-base'!AB234</f>
        <v>0</v>
      </c>
      <c r="D240" s="191"/>
      <c r="E240" s="214">
        <f>IF(C240&lt;1,0,'paring-base'!AD234)</f>
        <v>0</v>
      </c>
      <c r="F240" s="217">
        <f>IF(C240&lt;1,0,'paring-base'!AE234)</f>
        <v>0</v>
      </c>
      <c r="G240" s="218">
        <f>IF(C240=0,0,'paring-base'!AF234)</f>
        <v>0</v>
      </c>
      <c r="H240" s="191"/>
      <c r="I240" s="214">
        <f>IF(C240&lt;1,0,'paring-base'!AG234)</f>
        <v>0</v>
      </c>
      <c r="J240" s="217">
        <f>IF(C240=0,0,'paring-base'!AH234)</f>
        <v>0</v>
      </c>
      <c r="K240" s="218">
        <f>IF(C240=0,0,'paring-base'!AI234)</f>
        <v>0</v>
      </c>
      <c r="L240" s="191"/>
      <c r="M240" s="214">
        <f>IF(C240&lt;1,0,'paring-base'!AJ234)</f>
        <v>0</v>
      </c>
      <c r="N240" s="217">
        <f>IF(C240=0,0,'paring-base'!AK234)</f>
        <v>0</v>
      </c>
      <c r="O240" s="218">
        <f>IF(C240=0,0,'paring-base'!AL234)</f>
        <v>0</v>
      </c>
      <c r="P240" s="219"/>
    </row>
    <row r="241" spans="1:16" ht="18.95" customHeight="1">
      <c r="A241" s="204">
        <v>234</v>
      </c>
      <c r="B241" s="215">
        <f>'paring-base'!AA235</f>
        <v>0</v>
      </c>
      <c r="C241" s="216">
        <f>'paring-base'!AB235</f>
        <v>0</v>
      </c>
      <c r="D241" s="191"/>
      <c r="E241" s="214">
        <f>IF(C241&lt;1,0,'paring-base'!AD235)</f>
        <v>0</v>
      </c>
      <c r="F241" s="217">
        <f>IF(C241&lt;1,0,'paring-base'!AE235)</f>
        <v>0</v>
      </c>
      <c r="G241" s="218">
        <f>IF(C241=0,0,'paring-base'!AF235)</f>
        <v>0</v>
      </c>
      <c r="H241" s="191"/>
      <c r="I241" s="214">
        <f>IF(C241&lt;1,0,'paring-base'!AG235)</f>
        <v>0</v>
      </c>
      <c r="J241" s="217">
        <f>IF(C241=0,0,'paring-base'!AH235)</f>
        <v>0</v>
      </c>
      <c r="K241" s="218">
        <f>IF(C241=0,0,'paring-base'!AI235)</f>
        <v>0</v>
      </c>
      <c r="L241" s="191"/>
      <c r="M241" s="214">
        <f>IF(C241&lt;1,0,'paring-base'!AJ235)</f>
        <v>0</v>
      </c>
      <c r="N241" s="217">
        <f>IF(C241=0,0,'paring-base'!AK235)</f>
        <v>0</v>
      </c>
      <c r="O241" s="218">
        <f>IF(C241=0,0,'paring-base'!AL235)</f>
        <v>0</v>
      </c>
      <c r="P241" s="219"/>
    </row>
    <row r="242" spans="1:16" ht="18.95" customHeight="1">
      <c r="A242" s="204">
        <v>235</v>
      </c>
      <c r="B242" s="215">
        <f>'paring-base'!AA236</f>
        <v>0</v>
      </c>
      <c r="C242" s="216">
        <f>'paring-base'!AB236</f>
        <v>0</v>
      </c>
      <c r="D242" s="191"/>
      <c r="E242" s="214">
        <f>IF(C242&lt;1,0,'paring-base'!AD236)</f>
        <v>0</v>
      </c>
      <c r="F242" s="217">
        <f>IF(C242&lt;1,0,'paring-base'!AE236)</f>
        <v>0</v>
      </c>
      <c r="G242" s="218">
        <f>IF(C242=0,0,'paring-base'!AF236)</f>
        <v>0</v>
      </c>
      <c r="H242" s="191"/>
      <c r="I242" s="214">
        <f>IF(C242&lt;1,0,'paring-base'!AG236)</f>
        <v>0</v>
      </c>
      <c r="J242" s="217">
        <f>IF(C242=0,0,'paring-base'!AH236)</f>
        <v>0</v>
      </c>
      <c r="K242" s="218">
        <f>IF(C242=0,0,'paring-base'!AI236)</f>
        <v>0</v>
      </c>
      <c r="L242" s="191"/>
      <c r="M242" s="214">
        <f>IF(C242&lt;1,0,'paring-base'!AJ236)</f>
        <v>0</v>
      </c>
      <c r="N242" s="217">
        <f>IF(C242=0,0,'paring-base'!AK236)</f>
        <v>0</v>
      </c>
      <c r="O242" s="218">
        <f>IF(C242=0,0,'paring-base'!AL236)</f>
        <v>0</v>
      </c>
      <c r="P242" s="219"/>
    </row>
    <row r="243" spans="1:16" ht="18.95" customHeight="1">
      <c r="A243" s="204">
        <v>236</v>
      </c>
      <c r="B243" s="215">
        <f>'paring-base'!AA237</f>
        <v>0</v>
      </c>
      <c r="C243" s="216">
        <f>'paring-base'!AB237</f>
        <v>0</v>
      </c>
      <c r="D243" s="191"/>
      <c r="E243" s="214">
        <f>IF(C243&lt;1,0,'paring-base'!AD237)</f>
        <v>0</v>
      </c>
      <c r="F243" s="217">
        <f>IF(C243&lt;1,0,'paring-base'!AE237)</f>
        <v>0</v>
      </c>
      <c r="G243" s="218">
        <f>IF(C243=0,0,'paring-base'!AF237)</f>
        <v>0</v>
      </c>
      <c r="H243" s="191"/>
      <c r="I243" s="214">
        <f>IF(C243&lt;1,0,'paring-base'!AG237)</f>
        <v>0</v>
      </c>
      <c r="J243" s="217">
        <f>IF(C243=0,0,'paring-base'!AH237)</f>
        <v>0</v>
      </c>
      <c r="K243" s="218">
        <f>IF(C243=0,0,'paring-base'!AI237)</f>
        <v>0</v>
      </c>
      <c r="L243" s="191"/>
      <c r="M243" s="214">
        <f>IF(C243&lt;1,0,'paring-base'!AJ237)</f>
        <v>0</v>
      </c>
      <c r="N243" s="217">
        <f>IF(C243=0,0,'paring-base'!AK237)</f>
        <v>0</v>
      </c>
      <c r="O243" s="218">
        <f>IF(C243=0,0,'paring-base'!AL237)</f>
        <v>0</v>
      </c>
      <c r="P243" s="219"/>
    </row>
    <row r="244" spans="1:16" ht="18.95" customHeight="1">
      <c r="A244" s="204">
        <v>237</v>
      </c>
      <c r="B244" s="215">
        <f>'paring-base'!AA238</f>
        <v>0</v>
      </c>
      <c r="C244" s="216">
        <f>'paring-base'!AB238</f>
        <v>0</v>
      </c>
      <c r="D244" s="191"/>
      <c r="E244" s="214">
        <f>IF(C244&lt;1,0,'paring-base'!AD238)</f>
        <v>0</v>
      </c>
      <c r="F244" s="217">
        <f>IF(C244&lt;1,0,'paring-base'!AE238)</f>
        <v>0</v>
      </c>
      <c r="G244" s="218">
        <f>IF(C244=0,0,'paring-base'!AF238)</f>
        <v>0</v>
      </c>
      <c r="H244" s="191"/>
      <c r="I244" s="214">
        <f>IF(C244&lt;1,0,'paring-base'!AG238)</f>
        <v>0</v>
      </c>
      <c r="J244" s="217">
        <f>IF(C244=0,0,'paring-base'!AH238)</f>
        <v>0</v>
      </c>
      <c r="K244" s="218">
        <f>IF(C244=0,0,'paring-base'!AI238)</f>
        <v>0</v>
      </c>
      <c r="L244" s="191"/>
      <c r="M244" s="214">
        <f>IF(C244&lt;1,0,'paring-base'!AJ238)</f>
        <v>0</v>
      </c>
      <c r="N244" s="217">
        <f>IF(C244=0,0,'paring-base'!AK238)</f>
        <v>0</v>
      </c>
      <c r="O244" s="218">
        <f>IF(C244=0,0,'paring-base'!AL238)</f>
        <v>0</v>
      </c>
      <c r="P244" s="219"/>
    </row>
    <row r="245" spans="1:16" ht="18.95" customHeight="1">
      <c r="A245" s="204">
        <v>238</v>
      </c>
      <c r="B245" s="215">
        <f>'paring-base'!AA239</f>
        <v>0</v>
      </c>
      <c r="C245" s="216">
        <f>'paring-base'!AB239</f>
        <v>0</v>
      </c>
      <c r="D245" s="191"/>
      <c r="E245" s="214">
        <f>IF(C245&lt;1,0,'paring-base'!AD239)</f>
        <v>0</v>
      </c>
      <c r="F245" s="217">
        <f>IF(C245&lt;1,0,'paring-base'!AE239)</f>
        <v>0</v>
      </c>
      <c r="G245" s="218">
        <f>IF(C245=0,0,'paring-base'!AF239)</f>
        <v>0</v>
      </c>
      <c r="H245" s="191"/>
      <c r="I245" s="214">
        <f>IF(C245&lt;1,0,'paring-base'!AG239)</f>
        <v>0</v>
      </c>
      <c r="J245" s="217">
        <f>IF(C245=0,0,'paring-base'!AH239)</f>
        <v>0</v>
      </c>
      <c r="K245" s="218">
        <f>IF(C245=0,0,'paring-base'!AI239)</f>
        <v>0</v>
      </c>
      <c r="L245" s="191"/>
      <c r="M245" s="214">
        <f>IF(C245&lt;1,0,'paring-base'!AJ239)</f>
        <v>0</v>
      </c>
      <c r="N245" s="217">
        <f>IF(C245=0,0,'paring-base'!AK239)</f>
        <v>0</v>
      </c>
      <c r="O245" s="218">
        <f>IF(C245=0,0,'paring-base'!AL239)</f>
        <v>0</v>
      </c>
      <c r="P245" s="219"/>
    </row>
    <row r="246" spans="1:16" ht="18.95" customHeight="1">
      <c r="A246" s="204">
        <v>239</v>
      </c>
      <c r="B246" s="215">
        <f>'paring-base'!AA240</f>
        <v>0</v>
      </c>
      <c r="C246" s="216">
        <f>'paring-base'!AB240</f>
        <v>0</v>
      </c>
      <c r="D246" s="191"/>
      <c r="E246" s="214">
        <f>IF(C246&lt;1,0,'paring-base'!AD240)</f>
        <v>0</v>
      </c>
      <c r="F246" s="217">
        <f>IF(C246&lt;1,0,'paring-base'!AE240)</f>
        <v>0</v>
      </c>
      <c r="G246" s="218">
        <f>IF(C246=0,0,'paring-base'!AF240)</f>
        <v>0</v>
      </c>
      <c r="H246" s="191"/>
      <c r="I246" s="214">
        <f>IF(C246&lt;1,0,'paring-base'!AG240)</f>
        <v>0</v>
      </c>
      <c r="J246" s="217">
        <f>IF(C246=0,0,'paring-base'!AH240)</f>
        <v>0</v>
      </c>
      <c r="K246" s="218">
        <f>IF(C246=0,0,'paring-base'!AI240)</f>
        <v>0</v>
      </c>
      <c r="L246" s="191"/>
      <c r="M246" s="214">
        <f>IF(C246&lt;1,0,'paring-base'!AJ240)</f>
        <v>0</v>
      </c>
      <c r="N246" s="217">
        <f>IF(C246=0,0,'paring-base'!AK240)</f>
        <v>0</v>
      </c>
      <c r="O246" s="218">
        <f>IF(C246=0,0,'paring-base'!AL240)</f>
        <v>0</v>
      </c>
      <c r="P246" s="219"/>
    </row>
    <row r="247" spans="1:16" ht="18.95" customHeight="1">
      <c r="A247" s="204">
        <v>240</v>
      </c>
      <c r="B247" s="215">
        <f>'paring-base'!AA241</f>
        <v>0</v>
      </c>
      <c r="C247" s="216">
        <f>'paring-base'!AB241</f>
        <v>0</v>
      </c>
      <c r="D247" s="191"/>
      <c r="E247" s="214">
        <f>IF(C247&lt;1,0,'paring-base'!AD241)</f>
        <v>0</v>
      </c>
      <c r="F247" s="217">
        <f>IF(C247&lt;1,0,'paring-base'!AE241)</f>
        <v>0</v>
      </c>
      <c r="G247" s="218">
        <f>IF(C247=0,0,'paring-base'!AF241)</f>
        <v>0</v>
      </c>
      <c r="H247" s="191"/>
      <c r="I247" s="214">
        <f>IF(C247&lt;1,0,'paring-base'!AG241)</f>
        <v>0</v>
      </c>
      <c r="J247" s="217">
        <f>IF(C247=0,0,'paring-base'!AH241)</f>
        <v>0</v>
      </c>
      <c r="K247" s="218">
        <f>IF(C247=0,0,'paring-base'!AI241)</f>
        <v>0</v>
      </c>
      <c r="L247" s="191"/>
      <c r="M247" s="214">
        <f>IF(C247&lt;1,0,'paring-base'!AJ241)</f>
        <v>0</v>
      </c>
      <c r="N247" s="217">
        <f>IF(C247=0,0,'paring-base'!AK241)</f>
        <v>0</v>
      </c>
      <c r="O247" s="218">
        <f>IF(C247=0,0,'paring-base'!AL241)</f>
        <v>0</v>
      </c>
      <c r="P247" s="219"/>
    </row>
    <row r="248" spans="1:16" ht="18.95" customHeight="1">
      <c r="A248" s="204">
        <v>241</v>
      </c>
      <c r="B248" s="215">
        <f>'paring-base'!AA242</f>
        <v>0</v>
      </c>
      <c r="C248" s="216">
        <f>'paring-base'!AB242</f>
        <v>0</v>
      </c>
      <c r="D248" s="191"/>
      <c r="E248" s="214">
        <f>IF(C248&lt;1,0,'paring-base'!AD242)</f>
        <v>0</v>
      </c>
      <c r="F248" s="217">
        <f>IF(C248&lt;1,0,'paring-base'!AE242)</f>
        <v>0</v>
      </c>
      <c r="G248" s="218">
        <f>IF(C248=0,0,'paring-base'!AF242)</f>
        <v>0</v>
      </c>
      <c r="H248" s="191"/>
      <c r="I248" s="214">
        <f>IF(C248&lt;1,0,'paring-base'!AG242)</f>
        <v>0</v>
      </c>
      <c r="J248" s="217">
        <f>IF(C248=0,0,'paring-base'!AH242)</f>
        <v>0</v>
      </c>
      <c r="K248" s="218">
        <f>IF(C248=0,0,'paring-base'!AI242)</f>
        <v>0</v>
      </c>
      <c r="L248" s="191"/>
      <c r="M248" s="214">
        <f>IF(C248&lt;1,0,'paring-base'!AJ242)</f>
        <v>0</v>
      </c>
      <c r="N248" s="217">
        <f>IF(C248=0,0,'paring-base'!AK242)</f>
        <v>0</v>
      </c>
      <c r="O248" s="218">
        <f>IF(C248=0,0,'paring-base'!AL242)</f>
        <v>0</v>
      </c>
      <c r="P248" s="219"/>
    </row>
    <row r="249" spans="1:16" ht="18.95" customHeight="1">
      <c r="A249" s="204">
        <v>242</v>
      </c>
      <c r="B249" s="215">
        <f>'paring-base'!AA243</f>
        <v>0</v>
      </c>
      <c r="C249" s="216">
        <f>'paring-base'!AB243</f>
        <v>0</v>
      </c>
      <c r="D249" s="191"/>
      <c r="E249" s="214">
        <f>IF(C249&lt;1,0,'paring-base'!AD243)</f>
        <v>0</v>
      </c>
      <c r="F249" s="217">
        <f>IF(C249&lt;1,0,'paring-base'!AE243)</f>
        <v>0</v>
      </c>
      <c r="G249" s="218">
        <f>IF(C249=0,0,'paring-base'!AF243)</f>
        <v>0</v>
      </c>
      <c r="H249" s="191"/>
      <c r="I249" s="214">
        <f>IF(C249&lt;1,0,'paring-base'!AG243)</f>
        <v>0</v>
      </c>
      <c r="J249" s="217">
        <f>IF(C249=0,0,'paring-base'!AH243)</f>
        <v>0</v>
      </c>
      <c r="K249" s="218">
        <f>IF(C249=0,0,'paring-base'!AI243)</f>
        <v>0</v>
      </c>
      <c r="L249" s="191"/>
      <c r="M249" s="214">
        <f>IF(C249&lt;1,0,'paring-base'!AJ243)</f>
        <v>0</v>
      </c>
      <c r="N249" s="217">
        <f>IF(C249=0,0,'paring-base'!AK243)</f>
        <v>0</v>
      </c>
      <c r="O249" s="218">
        <f>IF(C249=0,0,'paring-base'!AL243)</f>
        <v>0</v>
      </c>
      <c r="P249" s="219"/>
    </row>
    <row r="250" spans="1:16" ht="18.95" customHeight="1">
      <c r="A250" s="204">
        <v>243</v>
      </c>
      <c r="B250" s="215">
        <f>'paring-base'!AA244</f>
        <v>0</v>
      </c>
      <c r="C250" s="216">
        <f>'paring-base'!AB244</f>
        <v>0</v>
      </c>
      <c r="D250" s="191"/>
      <c r="E250" s="214">
        <f>IF(C250&lt;1,0,'paring-base'!AD244)</f>
        <v>0</v>
      </c>
      <c r="F250" s="217">
        <f>IF(C250&lt;1,0,'paring-base'!AE244)</f>
        <v>0</v>
      </c>
      <c r="G250" s="218">
        <f>IF(C250=0,0,'paring-base'!AF244)</f>
        <v>0</v>
      </c>
      <c r="H250" s="191"/>
      <c r="I250" s="214">
        <f>IF(C250&lt;1,0,'paring-base'!AG244)</f>
        <v>0</v>
      </c>
      <c r="J250" s="217">
        <f>IF(C250=0,0,'paring-base'!AH244)</f>
        <v>0</v>
      </c>
      <c r="K250" s="218">
        <f>IF(C250=0,0,'paring-base'!AI244)</f>
        <v>0</v>
      </c>
      <c r="L250" s="191"/>
      <c r="M250" s="214">
        <f>IF(C250&lt;1,0,'paring-base'!AJ244)</f>
        <v>0</v>
      </c>
      <c r="N250" s="217">
        <f>IF(C250=0,0,'paring-base'!AK244)</f>
        <v>0</v>
      </c>
      <c r="O250" s="218">
        <f>IF(C250=0,0,'paring-base'!AL244)</f>
        <v>0</v>
      </c>
      <c r="P250" s="219"/>
    </row>
    <row r="251" spans="1:16" ht="18.95" customHeight="1">
      <c r="A251" s="204">
        <v>244</v>
      </c>
      <c r="B251" s="215">
        <f>'paring-base'!AA245</f>
        <v>0</v>
      </c>
      <c r="C251" s="216">
        <f>'paring-base'!AB245</f>
        <v>0</v>
      </c>
      <c r="D251" s="191"/>
      <c r="E251" s="214">
        <f>IF(C251&lt;1,0,'paring-base'!AD245)</f>
        <v>0</v>
      </c>
      <c r="F251" s="217">
        <f>IF(C251&lt;1,0,'paring-base'!AE245)</f>
        <v>0</v>
      </c>
      <c r="G251" s="218">
        <f>IF(C251=0,0,'paring-base'!AF245)</f>
        <v>0</v>
      </c>
      <c r="H251" s="191"/>
      <c r="I251" s="214">
        <f>IF(C251&lt;1,0,'paring-base'!AG245)</f>
        <v>0</v>
      </c>
      <c r="J251" s="217">
        <f>IF(C251=0,0,'paring-base'!AH245)</f>
        <v>0</v>
      </c>
      <c r="K251" s="218">
        <f>IF(C251=0,0,'paring-base'!AI245)</f>
        <v>0</v>
      </c>
      <c r="L251" s="191"/>
      <c r="M251" s="214">
        <f>IF(C251&lt;1,0,'paring-base'!AJ245)</f>
        <v>0</v>
      </c>
      <c r="N251" s="217">
        <f>IF(C251=0,0,'paring-base'!AK245)</f>
        <v>0</v>
      </c>
      <c r="O251" s="218">
        <f>IF(C251=0,0,'paring-base'!AL245)</f>
        <v>0</v>
      </c>
      <c r="P251" s="219"/>
    </row>
    <row r="252" spans="1:16" ht="18.95" customHeight="1">
      <c r="A252" s="204">
        <v>245</v>
      </c>
      <c r="B252" s="215">
        <f>'paring-base'!AA246</f>
        <v>0</v>
      </c>
      <c r="C252" s="216">
        <f>'paring-base'!AB246</f>
        <v>0</v>
      </c>
      <c r="D252" s="191"/>
      <c r="E252" s="214">
        <f>IF(C252&lt;1,0,'paring-base'!AD246)</f>
        <v>0</v>
      </c>
      <c r="F252" s="217">
        <f>IF(C252&lt;1,0,'paring-base'!AE246)</f>
        <v>0</v>
      </c>
      <c r="G252" s="218">
        <f>IF(C252=0,0,'paring-base'!AF246)</f>
        <v>0</v>
      </c>
      <c r="H252" s="191"/>
      <c r="I252" s="214">
        <f>IF(C252&lt;1,0,'paring-base'!AG246)</f>
        <v>0</v>
      </c>
      <c r="J252" s="217">
        <f>IF(C252=0,0,'paring-base'!AH246)</f>
        <v>0</v>
      </c>
      <c r="K252" s="218">
        <f>IF(C252=0,0,'paring-base'!AI246)</f>
        <v>0</v>
      </c>
      <c r="L252" s="191"/>
      <c r="M252" s="214">
        <f>IF(C252&lt;1,0,'paring-base'!AJ246)</f>
        <v>0</v>
      </c>
      <c r="N252" s="217">
        <f>IF(C252=0,0,'paring-base'!AK246)</f>
        <v>0</v>
      </c>
      <c r="O252" s="218">
        <f>IF(C252=0,0,'paring-base'!AL246)</f>
        <v>0</v>
      </c>
      <c r="P252" s="219"/>
    </row>
    <row r="253" spans="1:16" ht="18.95" customHeight="1">
      <c r="A253" s="204">
        <v>246</v>
      </c>
      <c r="B253" s="215">
        <f>'paring-base'!AA247</f>
        <v>0</v>
      </c>
      <c r="C253" s="216">
        <f>'paring-base'!AB247</f>
        <v>0</v>
      </c>
      <c r="D253" s="191"/>
      <c r="E253" s="214">
        <f>IF(C253&lt;1,0,'paring-base'!AD247)</f>
        <v>0</v>
      </c>
      <c r="F253" s="217">
        <f>IF(C253&lt;1,0,'paring-base'!AE247)</f>
        <v>0</v>
      </c>
      <c r="G253" s="218">
        <f>IF(C253=0,0,'paring-base'!AF247)</f>
        <v>0</v>
      </c>
      <c r="H253" s="191"/>
      <c r="I253" s="214">
        <f>IF(C253&lt;1,0,'paring-base'!AG247)</f>
        <v>0</v>
      </c>
      <c r="J253" s="217">
        <f>IF(C253=0,0,'paring-base'!AH247)</f>
        <v>0</v>
      </c>
      <c r="K253" s="218">
        <f>IF(C253=0,0,'paring-base'!AI247)</f>
        <v>0</v>
      </c>
      <c r="L253" s="191"/>
      <c r="M253" s="214">
        <f>IF(C253&lt;1,0,'paring-base'!AJ247)</f>
        <v>0</v>
      </c>
      <c r="N253" s="217">
        <f>IF(C253=0,0,'paring-base'!AK247)</f>
        <v>0</v>
      </c>
      <c r="O253" s="218">
        <f>IF(C253=0,0,'paring-base'!AL247)</f>
        <v>0</v>
      </c>
      <c r="P253" s="219"/>
    </row>
    <row r="254" spans="1:16" ht="18.95" customHeight="1">
      <c r="A254" s="204">
        <v>247</v>
      </c>
      <c r="B254" s="215">
        <f>'paring-base'!AA248</f>
        <v>0</v>
      </c>
      <c r="C254" s="216">
        <f>'paring-base'!AB248</f>
        <v>0</v>
      </c>
      <c r="D254" s="191"/>
      <c r="E254" s="214">
        <f>IF(C254&lt;1,0,'paring-base'!AD248)</f>
        <v>0</v>
      </c>
      <c r="F254" s="217">
        <f>IF(C254&lt;1,0,'paring-base'!AE248)</f>
        <v>0</v>
      </c>
      <c r="G254" s="218">
        <f>IF(C254=0,0,'paring-base'!AF248)</f>
        <v>0</v>
      </c>
      <c r="H254" s="191"/>
      <c r="I254" s="214">
        <f>IF(C254&lt;1,0,'paring-base'!AG248)</f>
        <v>0</v>
      </c>
      <c r="J254" s="217">
        <f>IF(C254=0,0,'paring-base'!AH248)</f>
        <v>0</v>
      </c>
      <c r="K254" s="218">
        <f>IF(C254=0,0,'paring-base'!AI248)</f>
        <v>0</v>
      </c>
      <c r="L254" s="191"/>
      <c r="M254" s="214">
        <f>IF(C254&lt;1,0,'paring-base'!AJ248)</f>
        <v>0</v>
      </c>
      <c r="N254" s="217">
        <f>IF(C254=0,0,'paring-base'!AK248)</f>
        <v>0</v>
      </c>
      <c r="O254" s="218">
        <f>IF(C254=0,0,'paring-base'!AL248)</f>
        <v>0</v>
      </c>
      <c r="P254" s="219"/>
    </row>
    <row r="255" spans="1:16" ht="18.95" customHeight="1">
      <c r="A255" s="204">
        <v>248</v>
      </c>
      <c r="B255" s="215">
        <f>'paring-base'!AA249</f>
        <v>0</v>
      </c>
      <c r="C255" s="216">
        <f>'paring-base'!AB249</f>
        <v>0</v>
      </c>
      <c r="D255" s="191"/>
      <c r="E255" s="214">
        <f>IF(C255&lt;1,0,'paring-base'!AD249)</f>
        <v>0</v>
      </c>
      <c r="F255" s="217">
        <f>IF(C255&lt;1,0,'paring-base'!AE249)</f>
        <v>0</v>
      </c>
      <c r="G255" s="218">
        <f>IF(C255=0,0,'paring-base'!AF249)</f>
        <v>0</v>
      </c>
      <c r="H255" s="191"/>
      <c r="I255" s="214">
        <f>IF(C255&lt;1,0,'paring-base'!AG249)</f>
        <v>0</v>
      </c>
      <c r="J255" s="217">
        <f>IF(C255=0,0,'paring-base'!AH249)</f>
        <v>0</v>
      </c>
      <c r="K255" s="218">
        <f>IF(C255=0,0,'paring-base'!AI249)</f>
        <v>0</v>
      </c>
      <c r="L255" s="191"/>
      <c r="M255" s="214">
        <f>IF(C255&lt;1,0,'paring-base'!AJ249)</f>
        <v>0</v>
      </c>
      <c r="N255" s="217">
        <f>IF(C255=0,0,'paring-base'!AK249)</f>
        <v>0</v>
      </c>
      <c r="O255" s="218">
        <f>IF(C255=0,0,'paring-base'!AL249)</f>
        <v>0</v>
      </c>
      <c r="P255" s="219"/>
    </row>
    <row r="256" spans="1:16" ht="18.95" customHeight="1">
      <c r="A256" s="204">
        <v>249</v>
      </c>
      <c r="B256" s="215">
        <f>'paring-base'!AA250</f>
        <v>0</v>
      </c>
      <c r="C256" s="216">
        <f>'paring-base'!AB250</f>
        <v>0</v>
      </c>
      <c r="D256" s="191"/>
      <c r="E256" s="214">
        <f>IF(C256&lt;1,0,'paring-base'!AD250)</f>
        <v>0</v>
      </c>
      <c r="F256" s="217">
        <f>IF(C256&lt;1,0,'paring-base'!AE250)</f>
        <v>0</v>
      </c>
      <c r="G256" s="218">
        <f>IF(C256=0,0,'paring-base'!AF250)</f>
        <v>0</v>
      </c>
      <c r="H256" s="191"/>
      <c r="I256" s="214">
        <f>IF(C256&lt;1,0,'paring-base'!AG250)</f>
        <v>0</v>
      </c>
      <c r="J256" s="217">
        <f>IF(C256=0,0,'paring-base'!AH250)</f>
        <v>0</v>
      </c>
      <c r="K256" s="218">
        <f>IF(C256=0,0,'paring-base'!AI250)</f>
        <v>0</v>
      </c>
      <c r="L256" s="191"/>
      <c r="M256" s="214">
        <f>IF(C256&lt;1,0,'paring-base'!AJ250)</f>
        <v>0</v>
      </c>
      <c r="N256" s="217">
        <f>IF(C256=0,0,'paring-base'!AK250)</f>
        <v>0</v>
      </c>
      <c r="O256" s="218">
        <f>IF(C256=0,0,'paring-base'!AL250)</f>
        <v>0</v>
      </c>
      <c r="P256" s="219"/>
    </row>
    <row r="257" spans="1:16" ht="18.95" customHeight="1">
      <c r="A257" s="204">
        <v>250</v>
      </c>
      <c r="B257" s="215">
        <f>'paring-base'!AA251</f>
        <v>0</v>
      </c>
      <c r="C257" s="216">
        <f>'paring-base'!AB251</f>
        <v>0</v>
      </c>
      <c r="D257" s="191"/>
      <c r="E257" s="214">
        <f>IF(C257&lt;1,0,'paring-base'!AD251)</f>
        <v>0</v>
      </c>
      <c r="F257" s="217">
        <f>IF(C257&lt;1,0,'paring-base'!AE251)</f>
        <v>0</v>
      </c>
      <c r="G257" s="218">
        <f>IF(C257=0,0,'paring-base'!AF251)</f>
        <v>0</v>
      </c>
      <c r="H257" s="191"/>
      <c r="I257" s="214">
        <f>IF(C257&lt;1,0,'paring-base'!AG251)</f>
        <v>0</v>
      </c>
      <c r="J257" s="217">
        <f>IF(C257=0,0,'paring-base'!AH251)</f>
        <v>0</v>
      </c>
      <c r="K257" s="218">
        <f>IF(C257=0,0,'paring-base'!AI251)</f>
        <v>0</v>
      </c>
      <c r="L257" s="191"/>
      <c r="M257" s="214">
        <f>IF(C257&lt;1,0,'paring-base'!AJ251)</f>
        <v>0</v>
      </c>
      <c r="N257" s="217">
        <f>IF(C257=0,0,'paring-base'!AK251)</f>
        <v>0</v>
      </c>
      <c r="O257" s="218">
        <f>IF(C257=0,0,'paring-base'!AL251)</f>
        <v>0</v>
      </c>
      <c r="P257" s="219"/>
    </row>
    <row r="258" spans="1:16" ht="18.95" customHeight="1">
      <c r="A258" s="204">
        <v>251</v>
      </c>
      <c r="B258" s="215">
        <f>'paring-base'!AA252</f>
        <v>0</v>
      </c>
      <c r="C258" s="216">
        <f>'paring-base'!AB252</f>
        <v>0</v>
      </c>
      <c r="D258" s="191"/>
      <c r="E258" s="214">
        <f>IF(C258&lt;1,0,'paring-base'!AD252)</f>
        <v>0</v>
      </c>
      <c r="F258" s="217">
        <f>IF(C258&lt;1,0,'paring-base'!AE252)</f>
        <v>0</v>
      </c>
      <c r="G258" s="218">
        <f>IF(C258=0,0,'paring-base'!AF252)</f>
        <v>0</v>
      </c>
      <c r="H258" s="191"/>
      <c r="I258" s="214">
        <f>IF(C258&lt;1,0,'paring-base'!AG252)</f>
        <v>0</v>
      </c>
      <c r="J258" s="217">
        <f>IF(C258=0,0,'paring-base'!AH252)</f>
        <v>0</v>
      </c>
      <c r="K258" s="218">
        <f>IF(C258=0,0,'paring-base'!AI252)</f>
        <v>0</v>
      </c>
      <c r="L258" s="191"/>
      <c r="M258" s="214">
        <f>IF(C258&lt;1,0,'paring-base'!AJ252)</f>
        <v>0</v>
      </c>
      <c r="N258" s="217">
        <f>IF(C258=0,0,'paring-base'!AK252)</f>
        <v>0</v>
      </c>
      <c r="O258" s="218">
        <f>IF(C258=0,0,'paring-base'!AL252)</f>
        <v>0</v>
      </c>
      <c r="P258" s="219"/>
    </row>
    <row r="259" spans="1:16" ht="18.95" customHeight="1">
      <c r="A259" s="204">
        <v>252</v>
      </c>
      <c r="B259" s="215">
        <f>'paring-base'!AA253</f>
        <v>0</v>
      </c>
      <c r="C259" s="216">
        <f>'paring-base'!AB253</f>
        <v>0</v>
      </c>
      <c r="D259" s="191"/>
      <c r="E259" s="214">
        <f>IF(C259&lt;1,0,'paring-base'!AD253)</f>
        <v>0</v>
      </c>
      <c r="F259" s="217">
        <f>IF(C259&lt;1,0,'paring-base'!AE253)</f>
        <v>0</v>
      </c>
      <c r="G259" s="218">
        <f>IF(C259=0,0,'paring-base'!AF253)</f>
        <v>0</v>
      </c>
      <c r="H259" s="191"/>
      <c r="I259" s="214">
        <f>IF(C259&lt;1,0,'paring-base'!AG253)</f>
        <v>0</v>
      </c>
      <c r="J259" s="217">
        <f>IF(C259=0,0,'paring-base'!AH253)</f>
        <v>0</v>
      </c>
      <c r="K259" s="218">
        <f>IF(C259=0,0,'paring-base'!AI253)</f>
        <v>0</v>
      </c>
      <c r="L259" s="191"/>
      <c r="M259" s="214">
        <f>IF(C259&lt;1,0,'paring-base'!AJ253)</f>
        <v>0</v>
      </c>
      <c r="N259" s="217">
        <f>IF(C259=0,0,'paring-base'!AK253)</f>
        <v>0</v>
      </c>
      <c r="O259" s="218">
        <f>IF(C259=0,0,'paring-base'!AL253)</f>
        <v>0</v>
      </c>
      <c r="P259" s="219"/>
    </row>
    <row r="260" spans="1:16" ht="18.95" customHeight="1">
      <c r="A260" s="204">
        <v>253</v>
      </c>
      <c r="B260" s="215">
        <f>'paring-base'!AA254</f>
        <v>0</v>
      </c>
      <c r="C260" s="216">
        <f>'paring-base'!AB254</f>
        <v>0</v>
      </c>
      <c r="D260" s="191"/>
      <c r="E260" s="214">
        <f>IF(C260&lt;1,0,'paring-base'!AD254)</f>
        <v>0</v>
      </c>
      <c r="F260" s="217">
        <f>IF(C260&lt;1,0,'paring-base'!AE254)</f>
        <v>0</v>
      </c>
      <c r="G260" s="218">
        <f>IF(C260=0,0,'paring-base'!AF254)</f>
        <v>0</v>
      </c>
      <c r="H260" s="191"/>
      <c r="I260" s="214">
        <f>IF(C260&lt;1,0,'paring-base'!AG254)</f>
        <v>0</v>
      </c>
      <c r="J260" s="217">
        <f>IF(C260=0,0,'paring-base'!AH254)</f>
        <v>0</v>
      </c>
      <c r="K260" s="218">
        <f>IF(C260=0,0,'paring-base'!AI254)</f>
        <v>0</v>
      </c>
      <c r="L260" s="191"/>
      <c r="M260" s="214">
        <f>IF(C260&lt;1,0,'paring-base'!AJ254)</f>
        <v>0</v>
      </c>
      <c r="N260" s="217">
        <f>IF(C260=0,0,'paring-base'!AK254)</f>
        <v>0</v>
      </c>
      <c r="O260" s="218">
        <f>IF(C260=0,0,'paring-base'!AL254)</f>
        <v>0</v>
      </c>
      <c r="P260" s="219"/>
    </row>
    <row r="261" spans="1:16" ht="18.95" customHeight="1">
      <c r="A261" s="204">
        <v>254</v>
      </c>
      <c r="B261" s="215">
        <f>'paring-base'!AA255</f>
        <v>0</v>
      </c>
      <c r="C261" s="216">
        <f>'paring-base'!AB255</f>
        <v>0</v>
      </c>
      <c r="D261" s="191"/>
      <c r="E261" s="214">
        <f>IF(C261&lt;1,0,'paring-base'!AD255)</f>
        <v>0</v>
      </c>
      <c r="F261" s="217">
        <f>IF(C261&lt;1,0,'paring-base'!AE255)</f>
        <v>0</v>
      </c>
      <c r="G261" s="218">
        <f>IF(C261=0,0,'paring-base'!AF255)</f>
        <v>0</v>
      </c>
      <c r="H261" s="191"/>
      <c r="I261" s="214">
        <f>IF(C261&lt;1,0,'paring-base'!AG255)</f>
        <v>0</v>
      </c>
      <c r="J261" s="217">
        <f>IF(C261=0,0,'paring-base'!AH255)</f>
        <v>0</v>
      </c>
      <c r="K261" s="218">
        <f>IF(C261=0,0,'paring-base'!AI255)</f>
        <v>0</v>
      </c>
      <c r="L261" s="191"/>
      <c r="M261" s="214">
        <f>IF(C261&lt;1,0,'paring-base'!AJ255)</f>
        <v>0</v>
      </c>
      <c r="N261" s="217">
        <f>IF(C261=0,0,'paring-base'!AK255)</f>
        <v>0</v>
      </c>
      <c r="O261" s="218">
        <f>IF(C261=0,0,'paring-base'!AL255)</f>
        <v>0</v>
      </c>
      <c r="P261" s="219"/>
    </row>
    <row r="262" spans="1:16" ht="18.95" customHeight="1">
      <c r="A262" s="204">
        <v>255</v>
      </c>
      <c r="B262" s="215">
        <f>'paring-base'!AA256</f>
        <v>0</v>
      </c>
      <c r="C262" s="216">
        <f>'paring-base'!AB256</f>
        <v>0</v>
      </c>
      <c r="D262" s="191"/>
      <c r="E262" s="214">
        <f>IF(C262&lt;1,0,'paring-base'!AD256)</f>
        <v>0</v>
      </c>
      <c r="F262" s="217">
        <f>IF(C262&lt;1,0,'paring-base'!AE256)</f>
        <v>0</v>
      </c>
      <c r="G262" s="218">
        <f>IF(C262=0,0,'paring-base'!AF256)</f>
        <v>0</v>
      </c>
      <c r="H262" s="191"/>
      <c r="I262" s="214">
        <f>IF(C262&lt;1,0,'paring-base'!AG256)</f>
        <v>0</v>
      </c>
      <c r="J262" s="217">
        <f>IF(C262=0,0,'paring-base'!AH256)</f>
        <v>0</v>
      </c>
      <c r="K262" s="218">
        <f>IF(C262=0,0,'paring-base'!AI256)</f>
        <v>0</v>
      </c>
      <c r="L262" s="191"/>
      <c r="M262" s="214">
        <f>IF(C262&lt;1,0,'paring-base'!AJ256)</f>
        <v>0</v>
      </c>
      <c r="N262" s="217">
        <f>IF(C262=0,0,'paring-base'!AK256)</f>
        <v>0</v>
      </c>
      <c r="O262" s="218">
        <f>IF(C262=0,0,'paring-base'!AL256)</f>
        <v>0</v>
      </c>
      <c r="P262" s="219"/>
    </row>
    <row r="263" spans="1:16" ht="18.95" customHeight="1">
      <c r="A263" s="204">
        <v>256</v>
      </c>
      <c r="B263" s="215">
        <f>'paring-base'!AA257</f>
        <v>0</v>
      </c>
      <c r="C263" s="216">
        <f>'paring-base'!AB257</f>
        <v>0</v>
      </c>
      <c r="D263" s="191"/>
      <c r="E263" s="214">
        <f>IF(C263&lt;1,0,'paring-base'!AD257)</f>
        <v>0</v>
      </c>
      <c r="F263" s="217">
        <f>IF(C263&lt;1,0,'paring-base'!AE257)</f>
        <v>0</v>
      </c>
      <c r="G263" s="218">
        <f>IF(C263=0,0,'paring-base'!AF257)</f>
        <v>0</v>
      </c>
      <c r="H263" s="191"/>
      <c r="I263" s="214">
        <f>IF(C263&lt;1,0,'paring-base'!AG257)</f>
        <v>0</v>
      </c>
      <c r="J263" s="217">
        <f>IF(C263=0,0,'paring-base'!AH257)</f>
        <v>0</v>
      </c>
      <c r="K263" s="218">
        <f>IF(C263=0,0,'paring-base'!AI257)</f>
        <v>0</v>
      </c>
      <c r="L263" s="191"/>
      <c r="M263" s="214">
        <f>IF(C263&lt;1,0,'paring-base'!AJ257)</f>
        <v>0</v>
      </c>
      <c r="N263" s="217">
        <f>IF(C263=0,0,'paring-base'!AK257)</f>
        <v>0</v>
      </c>
      <c r="O263" s="218">
        <f>IF(C263=0,0,'paring-base'!AL257)</f>
        <v>0</v>
      </c>
      <c r="P263" s="219"/>
    </row>
    <row r="264" spans="1:16" ht="18.95" customHeight="1">
      <c r="A264" s="204">
        <v>257</v>
      </c>
      <c r="B264" s="215">
        <f>'paring-base'!AA258</f>
        <v>0</v>
      </c>
      <c r="C264" s="216">
        <f>'paring-base'!AB258</f>
        <v>0</v>
      </c>
      <c r="D264" s="191"/>
      <c r="E264" s="214">
        <f>IF(C264&lt;1,0,'paring-base'!AD258)</f>
        <v>0</v>
      </c>
      <c r="F264" s="217">
        <f>IF(C264&lt;1,0,'paring-base'!AE258)</f>
        <v>0</v>
      </c>
      <c r="G264" s="218">
        <f>IF(C264=0,0,'paring-base'!AF258)</f>
        <v>0</v>
      </c>
      <c r="H264" s="191"/>
      <c r="I264" s="214">
        <f>IF(C264&lt;1,0,'paring-base'!AG258)</f>
        <v>0</v>
      </c>
      <c r="J264" s="217">
        <f>IF(C264=0,0,'paring-base'!AH258)</f>
        <v>0</v>
      </c>
      <c r="K264" s="218">
        <f>IF(C264=0,0,'paring-base'!AI258)</f>
        <v>0</v>
      </c>
      <c r="L264" s="191"/>
      <c r="M264" s="214">
        <f>IF(C264&lt;1,0,'paring-base'!AJ258)</f>
        <v>0</v>
      </c>
      <c r="N264" s="217">
        <f>IF(C264=0,0,'paring-base'!AK258)</f>
        <v>0</v>
      </c>
      <c r="O264" s="218">
        <f>IF(C264=0,0,'paring-base'!AL258)</f>
        <v>0</v>
      </c>
      <c r="P264" s="219"/>
    </row>
    <row r="265" spans="1:16" ht="18.95" customHeight="1">
      <c r="A265" s="204">
        <v>258</v>
      </c>
      <c r="B265" s="215">
        <f>'paring-base'!AA259</f>
        <v>0</v>
      </c>
      <c r="C265" s="216">
        <f>'paring-base'!AB259</f>
        <v>0</v>
      </c>
      <c r="D265" s="191"/>
      <c r="E265" s="214">
        <f>IF(C265&lt;1,0,'paring-base'!AD259)</f>
        <v>0</v>
      </c>
      <c r="F265" s="217">
        <f>IF(C265&lt;1,0,'paring-base'!AE259)</f>
        <v>0</v>
      </c>
      <c r="G265" s="218">
        <f>IF(C265=0,0,'paring-base'!AF259)</f>
        <v>0</v>
      </c>
      <c r="H265" s="191"/>
      <c r="I265" s="214">
        <f>IF(C265&lt;1,0,'paring-base'!AG259)</f>
        <v>0</v>
      </c>
      <c r="J265" s="217">
        <f>IF(C265=0,0,'paring-base'!AH259)</f>
        <v>0</v>
      </c>
      <c r="K265" s="218">
        <f>IF(C265=0,0,'paring-base'!AI259)</f>
        <v>0</v>
      </c>
      <c r="L265" s="191"/>
      <c r="M265" s="214">
        <f>IF(C265&lt;1,0,'paring-base'!AJ259)</f>
        <v>0</v>
      </c>
      <c r="N265" s="217">
        <f>IF(C265=0,0,'paring-base'!AK259)</f>
        <v>0</v>
      </c>
      <c r="O265" s="218">
        <f>IF(C265=0,0,'paring-base'!AL259)</f>
        <v>0</v>
      </c>
      <c r="P265" s="219"/>
    </row>
    <row r="266" spans="1:16" ht="18.95" customHeight="1">
      <c r="A266" s="204">
        <v>259</v>
      </c>
      <c r="B266" s="215">
        <f>'paring-base'!AA260</f>
        <v>0</v>
      </c>
      <c r="C266" s="216">
        <f>'paring-base'!AB260</f>
        <v>0</v>
      </c>
      <c r="D266" s="191"/>
      <c r="E266" s="214">
        <f>IF(C266&lt;1,0,'paring-base'!AD260)</f>
        <v>0</v>
      </c>
      <c r="F266" s="217">
        <f>IF(C266&lt;1,0,'paring-base'!AE260)</f>
        <v>0</v>
      </c>
      <c r="G266" s="218">
        <f>IF(C266=0,0,'paring-base'!AF260)</f>
        <v>0</v>
      </c>
      <c r="H266" s="191"/>
      <c r="I266" s="214">
        <f>IF(C266&lt;1,0,'paring-base'!AG260)</f>
        <v>0</v>
      </c>
      <c r="J266" s="217">
        <f>IF(C266=0,0,'paring-base'!AH260)</f>
        <v>0</v>
      </c>
      <c r="K266" s="218">
        <f>IF(C266=0,0,'paring-base'!AI260)</f>
        <v>0</v>
      </c>
      <c r="L266" s="191"/>
      <c r="M266" s="214">
        <f>IF(C266&lt;1,0,'paring-base'!AJ260)</f>
        <v>0</v>
      </c>
      <c r="N266" s="217">
        <f>IF(C266=0,0,'paring-base'!AK260)</f>
        <v>0</v>
      </c>
      <c r="O266" s="218">
        <f>IF(C266=0,0,'paring-base'!AL260)</f>
        <v>0</v>
      </c>
      <c r="P266" s="219"/>
    </row>
    <row r="267" spans="1:16" ht="18.95" customHeight="1">
      <c r="A267" s="204">
        <v>260</v>
      </c>
      <c r="B267" s="215">
        <f>'paring-base'!AA261</f>
        <v>0</v>
      </c>
      <c r="C267" s="216">
        <f>'paring-base'!AB261</f>
        <v>0</v>
      </c>
      <c r="D267" s="191"/>
      <c r="E267" s="214">
        <f>IF(C267&lt;1,0,'paring-base'!AD261)</f>
        <v>0</v>
      </c>
      <c r="F267" s="217">
        <f>IF(C267&lt;1,0,'paring-base'!AE261)</f>
        <v>0</v>
      </c>
      <c r="G267" s="218">
        <f>IF(C267=0,0,'paring-base'!AF261)</f>
        <v>0</v>
      </c>
      <c r="H267" s="191"/>
      <c r="I267" s="214">
        <f>IF(C267&lt;1,0,'paring-base'!AG261)</f>
        <v>0</v>
      </c>
      <c r="J267" s="217">
        <f>IF(C267=0,0,'paring-base'!AH261)</f>
        <v>0</v>
      </c>
      <c r="K267" s="218">
        <f>IF(C267=0,0,'paring-base'!AI261)</f>
        <v>0</v>
      </c>
      <c r="L267" s="191"/>
      <c r="M267" s="214">
        <f>IF(C267&lt;1,0,'paring-base'!AJ261)</f>
        <v>0</v>
      </c>
      <c r="N267" s="217">
        <f>IF(C267=0,0,'paring-base'!AK261)</f>
        <v>0</v>
      </c>
      <c r="O267" s="218">
        <f>IF(C267=0,0,'paring-base'!AL261)</f>
        <v>0</v>
      </c>
      <c r="P267" s="219"/>
    </row>
    <row r="268" spans="1:16" ht="18.95" customHeight="1">
      <c r="A268" s="204">
        <v>261</v>
      </c>
      <c r="B268" s="215">
        <f>'paring-base'!AA262</f>
        <v>0</v>
      </c>
      <c r="C268" s="216">
        <f>'paring-base'!AB262</f>
        <v>0</v>
      </c>
      <c r="D268" s="191"/>
      <c r="E268" s="214">
        <f>IF(C268&lt;1,0,'paring-base'!AD262)</f>
        <v>0</v>
      </c>
      <c r="F268" s="217">
        <f>IF(C268&lt;1,0,'paring-base'!AE262)</f>
        <v>0</v>
      </c>
      <c r="G268" s="218">
        <f>IF(C268=0,0,'paring-base'!AF262)</f>
        <v>0</v>
      </c>
      <c r="H268" s="191"/>
      <c r="I268" s="214">
        <f>IF(C268&lt;1,0,'paring-base'!AG262)</f>
        <v>0</v>
      </c>
      <c r="J268" s="217">
        <f>IF(C268=0,0,'paring-base'!AH262)</f>
        <v>0</v>
      </c>
      <c r="K268" s="218">
        <f>IF(C268=0,0,'paring-base'!AI262)</f>
        <v>0</v>
      </c>
      <c r="L268" s="191"/>
      <c r="M268" s="214">
        <f>IF(C268&lt;1,0,'paring-base'!AJ262)</f>
        <v>0</v>
      </c>
      <c r="N268" s="217">
        <f>IF(C268=0,0,'paring-base'!AK262)</f>
        <v>0</v>
      </c>
      <c r="O268" s="218">
        <f>IF(C268=0,0,'paring-base'!AL262)</f>
        <v>0</v>
      </c>
      <c r="P268" s="219"/>
    </row>
    <row r="269" spans="1:16" ht="18.95" customHeight="1">
      <c r="A269" s="204">
        <v>262</v>
      </c>
      <c r="B269" s="215">
        <f>'paring-base'!AA263</f>
        <v>0</v>
      </c>
      <c r="C269" s="216">
        <f>'paring-base'!AB263</f>
        <v>0</v>
      </c>
      <c r="D269" s="191"/>
      <c r="E269" s="214">
        <f>IF(C269&lt;1,0,'paring-base'!AD263)</f>
        <v>0</v>
      </c>
      <c r="F269" s="217">
        <f>IF(C269&lt;1,0,'paring-base'!AE263)</f>
        <v>0</v>
      </c>
      <c r="G269" s="218">
        <f>IF(C269=0,0,'paring-base'!AF263)</f>
        <v>0</v>
      </c>
      <c r="H269" s="191"/>
      <c r="I269" s="214">
        <f>IF(C269&lt;1,0,'paring-base'!AG263)</f>
        <v>0</v>
      </c>
      <c r="J269" s="217">
        <f>IF(C269=0,0,'paring-base'!AH263)</f>
        <v>0</v>
      </c>
      <c r="K269" s="218">
        <f>IF(C269=0,0,'paring-base'!AI263)</f>
        <v>0</v>
      </c>
      <c r="L269" s="191"/>
      <c r="M269" s="214">
        <f>IF(C269&lt;1,0,'paring-base'!AJ263)</f>
        <v>0</v>
      </c>
      <c r="N269" s="217">
        <f>IF(C269=0,0,'paring-base'!AK263)</f>
        <v>0</v>
      </c>
      <c r="O269" s="218">
        <f>IF(C269=0,0,'paring-base'!AL263)</f>
        <v>0</v>
      </c>
      <c r="P269" s="219"/>
    </row>
    <row r="270" spans="1:16" ht="18.95" customHeight="1">
      <c r="A270" s="204">
        <v>263</v>
      </c>
      <c r="B270" s="215">
        <f>'paring-base'!AA264</f>
        <v>0</v>
      </c>
      <c r="C270" s="216">
        <f>'paring-base'!AB264</f>
        <v>0</v>
      </c>
      <c r="D270" s="191"/>
      <c r="E270" s="214">
        <f>IF(C270&lt;1,0,'paring-base'!AD264)</f>
        <v>0</v>
      </c>
      <c r="F270" s="217">
        <f>IF(C270&lt;1,0,'paring-base'!AE264)</f>
        <v>0</v>
      </c>
      <c r="G270" s="218">
        <f>IF(C270=0,0,'paring-base'!AF264)</f>
        <v>0</v>
      </c>
      <c r="H270" s="191"/>
      <c r="I270" s="214">
        <f>IF(C270&lt;1,0,'paring-base'!AG264)</f>
        <v>0</v>
      </c>
      <c r="J270" s="217">
        <f>IF(C270=0,0,'paring-base'!AH264)</f>
        <v>0</v>
      </c>
      <c r="K270" s="218">
        <f>IF(C270=0,0,'paring-base'!AI264)</f>
        <v>0</v>
      </c>
      <c r="L270" s="191"/>
      <c r="M270" s="214">
        <f>IF(C270&lt;1,0,'paring-base'!AJ264)</f>
        <v>0</v>
      </c>
      <c r="N270" s="217">
        <f>IF(C270=0,0,'paring-base'!AK264)</f>
        <v>0</v>
      </c>
      <c r="O270" s="218">
        <f>IF(C270=0,0,'paring-base'!AL264)</f>
        <v>0</v>
      </c>
      <c r="P270" s="219"/>
    </row>
    <row r="271" spans="1:16" ht="18.95" customHeight="1">
      <c r="A271" s="204">
        <v>264</v>
      </c>
      <c r="B271" s="215">
        <f>'paring-base'!AA265</f>
        <v>0</v>
      </c>
      <c r="C271" s="216">
        <f>'paring-base'!AB265</f>
        <v>0</v>
      </c>
      <c r="D271" s="191"/>
      <c r="E271" s="214">
        <f>IF(C271&lt;1,0,'paring-base'!AD265)</f>
        <v>0</v>
      </c>
      <c r="F271" s="217">
        <f>IF(C271&lt;1,0,'paring-base'!AE265)</f>
        <v>0</v>
      </c>
      <c r="G271" s="218">
        <f>IF(C271=0,0,'paring-base'!AF265)</f>
        <v>0</v>
      </c>
      <c r="H271" s="191"/>
      <c r="I271" s="214">
        <f>IF(C271&lt;1,0,'paring-base'!AG265)</f>
        <v>0</v>
      </c>
      <c r="J271" s="217">
        <f>IF(C271=0,0,'paring-base'!AH265)</f>
        <v>0</v>
      </c>
      <c r="K271" s="218">
        <f>IF(C271=0,0,'paring-base'!AI265)</f>
        <v>0</v>
      </c>
      <c r="L271" s="191"/>
      <c r="M271" s="214">
        <f>IF(C271&lt;1,0,'paring-base'!AJ265)</f>
        <v>0</v>
      </c>
      <c r="N271" s="217">
        <f>IF(C271=0,0,'paring-base'!AK265)</f>
        <v>0</v>
      </c>
      <c r="O271" s="218">
        <f>IF(C271=0,0,'paring-base'!AL265)</f>
        <v>0</v>
      </c>
      <c r="P271" s="219"/>
    </row>
    <row r="272" spans="1:16" ht="18.95" customHeight="1">
      <c r="A272" s="204">
        <v>265</v>
      </c>
      <c r="B272" s="215">
        <f>'paring-base'!AA266</f>
        <v>0</v>
      </c>
      <c r="C272" s="216">
        <f>'paring-base'!AB266</f>
        <v>0</v>
      </c>
      <c r="D272" s="191"/>
      <c r="E272" s="214">
        <f>IF(C272&lt;1,0,'paring-base'!AD266)</f>
        <v>0</v>
      </c>
      <c r="F272" s="217">
        <f>IF(C272&lt;1,0,'paring-base'!AE266)</f>
        <v>0</v>
      </c>
      <c r="G272" s="218">
        <f>IF(C272=0,0,'paring-base'!AF266)</f>
        <v>0</v>
      </c>
      <c r="H272" s="191"/>
      <c r="I272" s="214">
        <f>IF(C272&lt;1,0,'paring-base'!AG266)</f>
        <v>0</v>
      </c>
      <c r="J272" s="217">
        <f>IF(C272=0,0,'paring-base'!AH266)</f>
        <v>0</v>
      </c>
      <c r="K272" s="218">
        <f>IF(C272=0,0,'paring-base'!AI266)</f>
        <v>0</v>
      </c>
      <c r="L272" s="191"/>
      <c r="M272" s="214">
        <f>IF(C272&lt;1,0,'paring-base'!AJ266)</f>
        <v>0</v>
      </c>
      <c r="N272" s="217">
        <f>IF(C272=0,0,'paring-base'!AK266)</f>
        <v>0</v>
      </c>
      <c r="O272" s="218">
        <f>IF(C272=0,0,'paring-base'!AL266)</f>
        <v>0</v>
      </c>
      <c r="P272" s="219"/>
    </row>
    <row r="273" spans="1:16" ht="18.95" customHeight="1">
      <c r="A273" s="204">
        <v>266</v>
      </c>
      <c r="B273" s="215">
        <f>'paring-base'!AA267</f>
        <v>0</v>
      </c>
      <c r="C273" s="216">
        <f>'paring-base'!AB267</f>
        <v>0</v>
      </c>
      <c r="D273" s="191"/>
      <c r="E273" s="214">
        <f>IF(C273&lt;1,0,'paring-base'!AD267)</f>
        <v>0</v>
      </c>
      <c r="F273" s="217">
        <f>IF(C273&lt;1,0,'paring-base'!AE267)</f>
        <v>0</v>
      </c>
      <c r="G273" s="218">
        <f>IF(C273=0,0,'paring-base'!AF267)</f>
        <v>0</v>
      </c>
      <c r="H273" s="191"/>
      <c r="I273" s="214">
        <f>IF(C273&lt;1,0,'paring-base'!AG267)</f>
        <v>0</v>
      </c>
      <c r="J273" s="217">
        <f>IF(C273=0,0,'paring-base'!AH267)</f>
        <v>0</v>
      </c>
      <c r="K273" s="218">
        <f>IF(C273=0,0,'paring-base'!AI267)</f>
        <v>0</v>
      </c>
      <c r="L273" s="191"/>
      <c r="M273" s="214">
        <f>IF(C273&lt;1,0,'paring-base'!AJ267)</f>
        <v>0</v>
      </c>
      <c r="N273" s="217">
        <f>IF(C273=0,0,'paring-base'!AK267)</f>
        <v>0</v>
      </c>
      <c r="O273" s="218">
        <f>IF(C273=0,0,'paring-base'!AL267)</f>
        <v>0</v>
      </c>
      <c r="P273" s="219"/>
    </row>
    <row r="274" spans="1:16" ht="18.95" customHeight="1">
      <c r="A274" s="204">
        <v>267</v>
      </c>
      <c r="B274" s="215">
        <f>'paring-base'!AA268</f>
        <v>0</v>
      </c>
      <c r="C274" s="216">
        <f>'paring-base'!AB268</f>
        <v>0</v>
      </c>
      <c r="D274" s="191"/>
      <c r="E274" s="214">
        <f>IF(C274&lt;1,0,'paring-base'!AD268)</f>
        <v>0</v>
      </c>
      <c r="F274" s="217">
        <f>IF(C274&lt;1,0,'paring-base'!AE268)</f>
        <v>0</v>
      </c>
      <c r="G274" s="218">
        <f>IF(C274=0,0,'paring-base'!AF268)</f>
        <v>0</v>
      </c>
      <c r="H274" s="191"/>
      <c r="I274" s="214">
        <f>IF(C274&lt;1,0,'paring-base'!AG268)</f>
        <v>0</v>
      </c>
      <c r="J274" s="217">
        <f>IF(C274=0,0,'paring-base'!AH268)</f>
        <v>0</v>
      </c>
      <c r="K274" s="218">
        <f>IF(C274=0,0,'paring-base'!AI268)</f>
        <v>0</v>
      </c>
      <c r="L274" s="191"/>
      <c r="M274" s="214">
        <f>IF(C274&lt;1,0,'paring-base'!AJ268)</f>
        <v>0</v>
      </c>
      <c r="N274" s="217">
        <f>IF(C274=0,0,'paring-base'!AK268)</f>
        <v>0</v>
      </c>
      <c r="O274" s="218">
        <f>IF(C274=0,0,'paring-base'!AL268)</f>
        <v>0</v>
      </c>
      <c r="P274" s="219"/>
    </row>
    <row r="275" spans="1:16" ht="18.95" customHeight="1">
      <c r="A275" s="204">
        <v>268</v>
      </c>
      <c r="B275" s="215">
        <f>'paring-base'!AA269</f>
        <v>0</v>
      </c>
      <c r="C275" s="216">
        <f>'paring-base'!AB269</f>
        <v>0</v>
      </c>
      <c r="D275" s="191"/>
      <c r="E275" s="214">
        <f>IF(C275&lt;1,0,'paring-base'!AD269)</f>
        <v>0</v>
      </c>
      <c r="F275" s="217">
        <f>IF(C275&lt;1,0,'paring-base'!AE269)</f>
        <v>0</v>
      </c>
      <c r="G275" s="218">
        <f>IF(C275=0,0,'paring-base'!AF269)</f>
        <v>0</v>
      </c>
      <c r="H275" s="191"/>
      <c r="I275" s="214">
        <f>IF(C275&lt;1,0,'paring-base'!AG269)</f>
        <v>0</v>
      </c>
      <c r="J275" s="217">
        <f>IF(C275=0,0,'paring-base'!AH269)</f>
        <v>0</v>
      </c>
      <c r="K275" s="218">
        <f>IF(C275=0,0,'paring-base'!AI269)</f>
        <v>0</v>
      </c>
      <c r="L275" s="191"/>
      <c r="M275" s="214">
        <f>IF(C275&lt;1,0,'paring-base'!AJ269)</f>
        <v>0</v>
      </c>
      <c r="N275" s="217">
        <f>IF(C275=0,0,'paring-base'!AK269)</f>
        <v>0</v>
      </c>
      <c r="O275" s="218">
        <f>IF(C275=0,0,'paring-base'!AL269)</f>
        <v>0</v>
      </c>
      <c r="P275" s="219"/>
    </row>
    <row r="276" spans="1:16" ht="18.95" customHeight="1">
      <c r="A276" s="204">
        <v>269</v>
      </c>
      <c r="B276" s="215">
        <f>'paring-base'!AA270</f>
        <v>0</v>
      </c>
      <c r="C276" s="216">
        <f>'paring-base'!AB270</f>
        <v>0</v>
      </c>
      <c r="D276" s="191"/>
      <c r="E276" s="214">
        <f>IF(C276&lt;1,0,'paring-base'!AD270)</f>
        <v>0</v>
      </c>
      <c r="F276" s="217">
        <f>IF(C276&lt;1,0,'paring-base'!AE270)</f>
        <v>0</v>
      </c>
      <c r="G276" s="218">
        <f>IF(C276=0,0,'paring-base'!AF270)</f>
        <v>0</v>
      </c>
      <c r="H276" s="191"/>
      <c r="I276" s="214">
        <f>IF(C276&lt;1,0,'paring-base'!AG270)</f>
        <v>0</v>
      </c>
      <c r="J276" s="217">
        <f>IF(C276=0,0,'paring-base'!AH270)</f>
        <v>0</v>
      </c>
      <c r="K276" s="218">
        <f>IF(C276=0,0,'paring-base'!AI270)</f>
        <v>0</v>
      </c>
      <c r="L276" s="191"/>
      <c r="M276" s="214">
        <f>IF(C276&lt;1,0,'paring-base'!AJ270)</f>
        <v>0</v>
      </c>
      <c r="N276" s="217">
        <f>IF(C276=0,0,'paring-base'!AK270)</f>
        <v>0</v>
      </c>
      <c r="O276" s="218">
        <f>IF(C276=0,0,'paring-base'!AL270)</f>
        <v>0</v>
      </c>
      <c r="P276" s="219"/>
    </row>
    <row r="277" spans="1:16" ht="18.95" customHeight="1">
      <c r="A277" s="204">
        <v>270</v>
      </c>
      <c r="B277" s="215">
        <f>'paring-base'!AA271</f>
        <v>0</v>
      </c>
      <c r="C277" s="216">
        <f>'paring-base'!AB271</f>
        <v>0</v>
      </c>
      <c r="D277" s="191"/>
      <c r="E277" s="214">
        <f>IF(C277&lt;1,0,'paring-base'!AD271)</f>
        <v>0</v>
      </c>
      <c r="F277" s="217">
        <f>IF(C277&lt;1,0,'paring-base'!AE271)</f>
        <v>0</v>
      </c>
      <c r="G277" s="218">
        <f>IF(C277=0,0,'paring-base'!AF271)</f>
        <v>0</v>
      </c>
      <c r="H277" s="191"/>
      <c r="I277" s="214">
        <f>IF(C277&lt;1,0,'paring-base'!AG271)</f>
        <v>0</v>
      </c>
      <c r="J277" s="217">
        <f>IF(C277=0,0,'paring-base'!AH271)</f>
        <v>0</v>
      </c>
      <c r="K277" s="218">
        <f>IF(C277=0,0,'paring-base'!AI271)</f>
        <v>0</v>
      </c>
      <c r="L277" s="191"/>
      <c r="M277" s="214">
        <f>IF(C277&lt;1,0,'paring-base'!AJ271)</f>
        <v>0</v>
      </c>
      <c r="N277" s="217">
        <f>IF(C277=0,0,'paring-base'!AK271)</f>
        <v>0</v>
      </c>
      <c r="O277" s="218">
        <f>IF(C277=0,0,'paring-base'!AL271)</f>
        <v>0</v>
      </c>
      <c r="P277" s="219"/>
    </row>
    <row r="278" spans="1:16" ht="18.95" customHeight="1">
      <c r="A278" s="204">
        <v>271</v>
      </c>
      <c r="B278" s="215">
        <f>'paring-base'!AA272</f>
        <v>0</v>
      </c>
      <c r="C278" s="216">
        <f>'paring-base'!AB272</f>
        <v>0</v>
      </c>
      <c r="D278" s="191"/>
      <c r="E278" s="214">
        <f>IF(C278&lt;1,0,'paring-base'!AD272)</f>
        <v>0</v>
      </c>
      <c r="F278" s="217">
        <f>IF(C278&lt;1,0,'paring-base'!AE272)</f>
        <v>0</v>
      </c>
      <c r="G278" s="218">
        <f>IF(C278=0,0,'paring-base'!AF272)</f>
        <v>0</v>
      </c>
      <c r="H278" s="191"/>
      <c r="I278" s="214">
        <f>IF(C278&lt;1,0,'paring-base'!AG272)</f>
        <v>0</v>
      </c>
      <c r="J278" s="217">
        <f>IF(C278=0,0,'paring-base'!AH272)</f>
        <v>0</v>
      </c>
      <c r="K278" s="218">
        <f>IF(C278=0,0,'paring-base'!AI272)</f>
        <v>0</v>
      </c>
      <c r="L278" s="191"/>
      <c r="M278" s="214">
        <f>IF(C278&lt;1,0,'paring-base'!AJ272)</f>
        <v>0</v>
      </c>
      <c r="N278" s="217">
        <f>IF(C278=0,0,'paring-base'!AK272)</f>
        <v>0</v>
      </c>
      <c r="O278" s="218">
        <f>IF(C278=0,0,'paring-base'!AL272)</f>
        <v>0</v>
      </c>
      <c r="P278" s="219"/>
    </row>
    <row r="279" spans="1:16" ht="18.95" customHeight="1">
      <c r="A279" s="204">
        <v>272</v>
      </c>
      <c r="B279" s="215">
        <f>'paring-base'!AA273</f>
        <v>0</v>
      </c>
      <c r="C279" s="216">
        <f>'paring-base'!AB273</f>
        <v>0</v>
      </c>
      <c r="D279" s="191"/>
      <c r="E279" s="214">
        <f>IF(C279&lt;1,0,'paring-base'!AD273)</f>
        <v>0</v>
      </c>
      <c r="F279" s="217">
        <f>IF(C279&lt;1,0,'paring-base'!AE273)</f>
        <v>0</v>
      </c>
      <c r="G279" s="218">
        <f>IF(C279=0,0,'paring-base'!AF273)</f>
        <v>0</v>
      </c>
      <c r="H279" s="191"/>
      <c r="I279" s="214">
        <f>IF(C279&lt;1,0,'paring-base'!AG273)</f>
        <v>0</v>
      </c>
      <c r="J279" s="217">
        <f>IF(C279=0,0,'paring-base'!AH273)</f>
        <v>0</v>
      </c>
      <c r="K279" s="218">
        <f>IF(C279=0,0,'paring-base'!AI273)</f>
        <v>0</v>
      </c>
      <c r="L279" s="191"/>
      <c r="M279" s="214">
        <f>IF(C279&lt;1,0,'paring-base'!AJ273)</f>
        <v>0</v>
      </c>
      <c r="N279" s="217">
        <f>IF(C279=0,0,'paring-base'!AK273)</f>
        <v>0</v>
      </c>
      <c r="O279" s="218">
        <f>IF(C279=0,0,'paring-base'!AL273)</f>
        <v>0</v>
      </c>
      <c r="P279" s="219"/>
    </row>
    <row r="280" spans="1:16" ht="18.95" customHeight="1">
      <c r="A280" s="204">
        <v>273</v>
      </c>
      <c r="B280" s="215">
        <f>'paring-base'!AA274</f>
        <v>0</v>
      </c>
      <c r="C280" s="216">
        <f>'paring-base'!AB274</f>
        <v>0</v>
      </c>
      <c r="D280" s="191"/>
      <c r="E280" s="214">
        <f>IF(C280&lt;1,0,'paring-base'!AD274)</f>
        <v>0</v>
      </c>
      <c r="F280" s="217">
        <f>IF(C280&lt;1,0,'paring-base'!AE274)</f>
        <v>0</v>
      </c>
      <c r="G280" s="218">
        <f>IF(C280=0,0,'paring-base'!AF274)</f>
        <v>0</v>
      </c>
      <c r="H280" s="191"/>
      <c r="I280" s="214">
        <f>IF(C280&lt;1,0,'paring-base'!AG274)</f>
        <v>0</v>
      </c>
      <c r="J280" s="217">
        <f>IF(C280=0,0,'paring-base'!AH274)</f>
        <v>0</v>
      </c>
      <c r="K280" s="218">
        <f>IF(C280=0,0,'paring-base'!AI274)</f>
        <v>0</v>
      </c>
      <c r="L280" s="191"/>
      <c r="M280" s="214">
        <f>IF(C280&lt;1,0,'paring-base'!AJ274)</f>
        <v>0</v>
      </c>
      <c r="N280" s="217">
        <f>IF(C280=0,0,'paring-base'!AK274)</f>
        <v>0</v>
      </c>
      <c r="O280" s="218">
        <f>IF(C280=0,0,'paring-base'!AL274)</f>
        <v>0</v>
      </c>
      <c r="P280" s="219"/>
    </row>
    <row r="281" spans="1:16" ht="18.95" customHeight="1">
      <c r="A281" s="204">
        <v>274</v>
      </c>
      <c r="B281" s="215">
        <f>'paring-base'!AA275</f>
        <v>0</v>
      </c>
      <c r="C281" s="216">
        <f>'paring-base'!AB275</f>
        <v>0</v>
      </c>
      <c r="D281" s="191"/>
      <c r="E281" s="214">
        <f>IF(C281&lt;1,0,'paring-base'!AD275)</f>
        <v>0</v>
      </c>
      <c r="F281" s="217">
        <f>IF(C281&lt;1,0,'paring-base'!AE275)</f>
        <v>0</v>
      </c>
      <c r="G281" s="218">
        <f>IF(C281=0,0,'paring-base'!AF275)</f>
        <v>0</v>
      </c>
      <c r="H281" s="191"/>
      <c r="I281" s="214">
        <f>IF(C281&lt;1,0,'paring-base'!AG275)</f>
        <v>0</v>
      </c>
      <c r="J281" s="217">
        <f>IF(C281=0,0,'paring-base'!AH275)</f>
        <v>0</v>
      </c>
      <c r="K281" s="218">
        <f>IF(C281=0,0,'paring-base'!AI275)</f>
        <v>0</v>
      </c>
      <c r="L281" s="191"/>
      <c r="M281" s="214">
        <f>IF(C281&lt;1,0,'paring-base'!AJ275)</f>
        <v>0</v>
      </c>
      <c r="N281" s="217">
        <f>IF(C281=0,0,'paring-base'!AK275)</f>
        <v>0</v>
      </c>
      <c r="O281" s="218">
        <f>IF(C281=0,0,'paring-base'!AL275)</f>
        <v>0</v>
      </c>
      <c r="P281" s="219"/>
    </row>
    <row r="282" spans="1:16" ht="18.95" customHeight="1">
      <c r="A282" s="204">
        <v>275</v>
      </c>
      <c r="B282" s="215">
        <f>'paring-base'!AA276</f>
        <v>0</v>
      </c>
      <c r="C282" s="216">
        <f>'paring-base'!AB276</f>
        <v>0</v>
      </c>
      <c r="D282" s="191"/>
      <c r="E282" s="214">
        <f>IF(C282&lt;1,0,'paring-base'!AD276)</f>
        <v>0</v>
      </c>
      <c r="F282" s="217">
        <f>IF(C282&lt;1,0,'paring-base'!AE276)</f>
        <v>0</v>
      </c>
      <c r="G282" s="218">
        <f>IF(C282=0,0,'paring-base'!AF276)</f>
        <v>0</v>
      </c>
      <c r="H282" s="191"/>
      <c r="I282" s="214">
        <f>IF(C282&lt;1,0,'paring-base'!AG276)</f>
        <v>0</v>
      </c>
      <c r="J282" s="217">
        <f>IF(C282=0,0,'paring-base'!AH276)</f>
        <v>0</v>
      </c>
      <c r="K282" s="218">
        <f>IF(C282=0,0,'paring-base'!AI276)</f>
        <v>0</v>
      </c>
      <c r="L282" s="191"/>
      <c r="M282" s="214">
        <f>IF(C282&lt;1,0,'paring-base'!AJ276)</f>
        <v>0</v>
      </c>
      <c r="N282" s="217">
        <f>IF(C282=0,0,'paring-base'!AK276)</f>
        <v>0</v>
      </c>
      <c r="O282" s="218">
        <f>IF(C282=0,0,'paring-base'!AL276)</f>
        <v>0</v>
      </c>
      <c r="P282" s="219"/>
    </row>
    <row r="283" spans="1:16" ht="18.95" customHeight="1">
      <c r="A283" s="204">
        <v>276</v>
      </c>
      <c r="B283" s="215">
        <f>'paring-base'!AA277</f>
        <v>0</v>
      </c>
      <c r="C283" s="216">
        <f>'paring-base'!AB277</f>
        <v>0</v>
      </c>
      <c r="D283" s="191"/>
      <c r="E283" s="214">
        <f>IF(C283&lt;1,0,'paring-base'!AD277)</f>
        <v>0</v>
      </c>
      <c r="F283" s="217">
        <f>IF(C283&lt;1,0,'paring-base'!AE277)</f>
        <v>0</v>
      </c>
      <c r="G283" s="218">
        <f>IF(C283=0,0,'paring-base'!AF277)</f>
        <v>0</v>
      </c>
      <c r="H283" s="191"/>
      <c r="I283" s="214">
        <f>IF(C283&lt;1,0,'paring-base'!AG277)</f>
        <v>0</v>
      </c>
      <c r="J283" s="217">
        <f>IF(C283=0,0,'paring-base'!AH277)</f>
        <v>0</v>
      </c>
      <c r="K283" s="218">
        <f>IF(C283=0,0,'paring-base'!AI277)</f>
        <v>0</v>
      </c>
      <c r="L283" s="191"/>
      <c r="M283" s="214">
        <f>IF(C283&lt;1,0,'paring-base'!AJ277)</f>
        <v>0</v>
      </c>
      <c r="N283" s="217">
        <f>IF(C283=0,0,'paring-base'!AK277)</f>
        <v>0</v>
      </c>
      <c r="O283" s="218">
        <f>IF(C283=0,0,'paring-base'!AL277)</f>
        <v>0</v>
      </c>
      <c r="P283" s="219"/>
    </row>
    <row r="284" spans="1:16" ht="18.95" customHeight="1">
      <c r="A284" s="204">
        <v>277</v>
      </c>
      <c r="B284" s="215">
        <f>'paring-base'!AA278</f>
        <v>0</v>
      </c>
      <c r="C284" s="216">
        <f>'paring-base'!AB278</f>
        <v>0</v>
      </c>
      <c r="D284" s="191"/>
      <c r="E284" s="214">
        <f>IF(C284&lt;1,0,'paring-base'!AD278)</f>
        <v>0</v>
      </c>
      <c r="F284" s="217">
        <f>IF(C284&lt;1,0,'paring-base'!AE278)</f>
        <v>0</v>
      </c>
      <c r="G284" s="218">
        <f>IF(C284=0,0,'paring-base'!AF278)</f>
        <v>0</v>
      </c>
      <c r="H284" s="191"/>
      <c r="I284" s="214">
        <f>IF(C284&lt;1,0,'paring-base'!AG278)</f>
        <v>0</v>
      </c>
      <c r="J284" s="217">
        <f>IF(C284=0,0,'paring-base'!AH278)</f>
        <v>0</v>
      </c>
      <c r="K284" s="218">
        <f>IF(C284=0,0,'paring-base'!AI278)</f>
        <v>0</v>
      </c>
      <c r="L284" s="191"/>
      <c r="M284" s="214">
        <f>IF(C284&lt;1,0,'paring-base'!AJ278)</f>
        <v>0</v>
      </c>
      <c r="N284" s="217">
        <f>IF(C284=0,0,'paring-base'!AK278)</f>
        <v>0</v>
      </c>
      <c r="O284" s="218">
        <f>IF(C284=0,0,'paring-base'!AL278)</f>
        <v>0</v>
      </c>
      <c r="P284" s="219"/>
    </row>
    <row r="285" spans="1:16" ht="18.95" customHeight="1">
      <c r="A285" s="204">
        <v>278</v>
      </c>
      <c r="B285" s="215">
        <f>'paring-base'!AA279</f>
        <v>0</v>
      </c>
      <c r="C285" s="216">
        <f>'paring-base'!AB279</f>
        <v>0</v>
      </c>
      <c r="D285" s="191"/>
      <c r="E285" s="214">
        <f>IF(C285&lt;1,0,'paring-base'!AD279)</f>
        <v>0</v>
      </c>
      <c r="F285" s="217">
        <f>IF(C285&lt;1,0,'paring-base'!AE279)</f>
        <v>0</v>
      </c>
      <c r="G285" s="218">
        <f>IF(C285=0,0,'paring-base'!AF279)</f>
        <v>0</v>
      </c>
      <c r="H285" s="191"/>
      <c r="I285" s="214">
        <f>IF(C285&lt;1,0,'paring-base'!AG279)</f>
        <v>0</v>
      </c>
      <c r="J285" s="217">
        <f>IF(C285=0,0,'paring-base'!AH279)</f>
        <v>0</v>
      </c>
      <c r="K285" s="218">
        <f>IF(C285=0,0,'paring-base'!AI279)</f>
        <v>0</v>
      </c>
      <c r="L285" s="191"/>
      <c r="M285" s="214">
        <f>IF(C285&lt;1,0,'paring-base'!AJ279)</f>
        <v>0</v>
      </c>
      <c r="N285" s="217">
        <f>IF(C285=0,0,'paring-base'!AK279)</f>
        <v>0</v>
      </c>
      <c r="O285" s="218">
        <f>IF(C285=0,0,'paring-base'!AL279)</f>
        <v>0</v>
      </c>
      <c r="P285" s="219"/>
    </row>
    <row r="286" spans="1:16" ht="18.95" customHeight="1">
      <c r="A286" s="204">
        <v>279</v>
      </c>
      <c r="B286" s="215">
        <f>'paring-base'!AA280</f>
        <v>0</v>
      </c>
      <c r="C286" s="216">
        <f>'paring-base'!AB280</f>
        <v>0</v>
      </c>
      <c r="D286" s="191"/>
      <c r="E286" s="214">
        <f>IF(C286&lt;1,0,'paring-base'!AD280)</f>
        <v>0</v>
      </c>
      <c r="F286" s="217">
        <f>IF(C286&lt;1,0,'paring-base'!AE280)</f>
        <v>0</v>
      </c>
      <c r="G286" s="218">
        <f>IF(C286=0,0,'paring-base'!AF280)</f>
        <v>0</v>
      </c>
      <c r="H286" s="191"/>
      <c r="I286" s="214">
        <f>IF(C286&lt;1,0,'paring-base'!AG280)</f>
        <v>0</v>
      </c>
      <c r="J286" s="217">
        <f>IF(C286=0,0,'paring-base'!AH280)</f>
        <v>0</v>
      </c>
      <c r="K286" s="218">
        <f>IF(C286=0,0,'paring-base'!AI280)</f>
        <v>0</v>
      </c>
      <c r="L286" s="191"/>
      <c r="M286" s="214">
        <f>IF(C286&lt;1,0,'paring-base'!AJ280)</f>
        <v>0</v>
      </c>
      <c r="N286" s="217">
        <f>IF(C286=0,0,'paring-base'!AK280)</f>
        <v>0</v>
      </c>
      <c r="O286" s="218">
        <f>IF(C286=0,0,'paring-base'!AL280)</f>
        <v>0</v>
      </c>
      <c r="P286" s="219"/>
    </row>
    <row r="287" spans="1:16" ht="18.95" customHeight="1">
      <c r="A287" s="204">
        <v>280</v>
      </c>
      <c r="B287" s="215">
        <f>'paring-base'!AA281</f>
        <v>0</v>
      </c>
      <c r="C287" s="216">
        <f>'paring-base'!AB281</f>
        <v>0</v>
      </c>
      <c r="D287" s="191"/>
      <c r="E287" s="214">
        <f>IF(C287&lt;1,0,'paring-base'!AD281)</f>
        <v>0</v>
      </c>
      <c r="F287" s="217">
        <f>IF(C287&lt;1,0,'paring-base'!AE281)</f>
        <v>0</v>
      </c>
      <c r="G287" s="218">
        <f>IF(C287=0,0,'paring-base'!AF281)</f>
        <v>0</v>
      </c>
      <c r="H287" s="191"/>
      <c r="I287" s="214">
        <f>IF(C287&lt;1,0,'paring-base'!AG281)</f>
        <v>0</v>
      </c>
      <c r="J287" s="217">
        <f>IF(C287=0,0,'paring-base'!AH281)</f>
        <v>0</v>
      </c>
      <c r="K287" s="218">
        <f>IF(C287=0,0,'paring-base'!AI281)</f>
        <v>0</v>
      </c>
      <c r="L287" s="191"/>
      <c r="M287" s="214">
        <f>IF(C287&lt;1,0,'paring-base'!AJ281)</f>
        <v>0</v>
      </c>
      <c r="N287" s="217">
        <f>IF(C287=0,0,'paring-base'!AK281)</f>
        <v>0</v>
      </c>
      <c r="O287" s="218">
        <f>IF(C287=0,0,'paring-base'!AL281)</f>
        <v>0</v>
      </c>
      <c r="P287" s="219"/>
    </row>
    <row r="288" spans="1:16" ht="18.95" customHeight="1">
      <c r="A288" s="204">
        <v>281</v>
      </c>
      <c r="B288" s="215">
        <f>'paring-base'!AA282</f>
        <v>0</v>
      </c>
      <c r="C288" s="216">
        <f>'paring-base'!AB282</f>
        <v>0</v>
      </c>
      <c r="D288" s="191"/>
      <c r="E288" s="214">
        <f>IF(C288&lt;1,0,'paring-base'!AD282)</f>
        <v>0</v>
      </c>
      <c r="F288" s="217">
        <f>IF(C288&lt;1,0,'paring-base'!AE282)</f>
        <v>0</v>
      </c>
      <c r="G288" s="218">
        <f>IF(C288=0,0,'paring-base'!AF282)</f>
        <v>0</v>
      </c>
      <c r="H288" s="191"/>
      <c r="I288" s="214">
        <f>IF(C288&lt;1,0,'paring-base'!AG282)</f>
        <v>0</v>
      </c>
      <c r="J288" s="217">
        <f>IF(C288=0,0,'paring-base'!AH282)</f>
        <v>0</v>
      </c>
      <c r="K288" s="218">
        <f>IF(C288=0,0,'paring-base'!AI282)</f>
        <v>0</v>
      </c>
      <c r="L288" s="191"/>
      <c r="M288" s="214">
        <f>IF(C288&lt;1,0,'paring-base'!AJ282)</f>
        <v>0</v>
      </c>
      <c r="N288" s="217">
        <f>IF(C288=0,0,'paring-base'!AK282)</f>
        <v>0</v>
      </c>
      <c r="O288" s="218">
        <f>IF(C288=0,0,'paring-base'!AL282)</f>
        <v>0</v>
      </c>
      <c r="P288" s="219"/>
    </row>
    <row r="289" spans="1:16" ht="18.95" customHeight="1">
      <c r="A289" s="204">
        <v>282</v>
      </c>
      <c r="B289" s="215">
        <f>'paring-base'!AA283</f>
        <v>0</v>
      </c>
      <c r="C289" s="216">
        <f>'paring-base'!AB283</f>
        <v>0</v>
      </c>
      <c r="D289" s="191"/>
      <c r="E289" s="214">
        <f>IF(C289&lt;1,0,'paring-base'!AD283)</f>
        <v>0</v>
      </c>
      <c r="F289" s="217">
        <f>IF(C289&lt;1,0,'paring-base'!AE283)</f>
        <v>0</v>
      </c>
      <c r="G289" s="218">
        <f>IF(C289=0,0,'paring-base'!AF283)</f>
        <v>0</v>
      </c>
      <c r="H289" s="191"/>
      <c r="I289" s="214">
        <f>IF(C289&lt;1,0,'paring-base'!AG283)</f>
        <v>0</v>
      </c>
      <c r="J289" s="217">
        <f>IF(C289=0,0,'paring-base'!AH283)</f>
        <v>0</v>
      </c>
      <c r="K289" s="218">
        <f>IF(C289=0,0,'paring-base'!AI283)</f>
        <v>0</v>
      </c>
      <c r="L289" s="191"/>
      <c r="M289" s="214">
        <f>IF(C289&lt;1,0,'paring-base'!AJ283)</f>
        <v>0</v>
      </c>
      <c r="N289" s="217">
        <f>IF(C289=0,0,'paring-base'!AK283)</f>
        <v>0</v>
      </c>
      <c r="O289" s="218">
        <f>IF(C289=0,0,'paring-base'!AL283)</f>
        <v>0</v>
      </c>
      <c r="P289" s="219"/>
    </row>
    <row r="290" spans="1:16" ht="18.95" customHeight="1">
      <c r="A290" s="204">
        <v>283</v>
      </c>
      <c r="B290" s="215">
        <f>'paring-base'!AA284</f>
        <v>0</v>
      </c>
      <c r="C290" s="216">
        <f>'paring-base'!AB284</f>
        <v>0</v>
      </c>
      <c r="D290" s="191"/>
      <c r="E290" s="214">
        <f>IF(C290&lt;1,0,'paring-base'!AD284)</f>
        <v>0</v>
      </c>
      <c r="F290" s="217">
        <f>IF(C290&lt;1,0,'paring-base'!AE284)</f>
        <v>0</v>
      </c>
      <c r="G290" s="218">
        <f>IF(C290=0,0,'paring-base'!AF284)</f>
        <v>0</v>
      </c>
      <c r="H290" s="191"/>
      <c r="I290" s="214">
        <f>IF(C290&lt;1,0,'paring-base'!AG284)</f>
        <v>0</v>
      </c>
      <c r="J290" s="217">
        <f>IF(C290=0,0,'paring-base'!AH284)</f>
        <v>0</v>
      </c>
      <c r="K290" s="218">
        <f>IF(C290=0,0,'paring-base'!AI284)</f>
        <v>0</v>
      </c>
      <c r="L290" s="191"/>
      <c r="M290" s="214">
        <f>IF(C290&lt;1,0,'paring-base'!AJ284)</f>
        <v>0</v>
      </c>
      <c r="N290" s="217">
        <f>IF(C290=0,0,'paring-base'!AK284)</f>
        <v>0</v>
      </c>
      <c r="O290" s="218">
        <f>IF(C290=0,0,'paring-base'!AL284)</f>
        <v>0</v>
      </c>
      <c r="P290" s="219"/>
    </row>
    <row r="291" spans="1:16" ht="18.95" customHeight="1">
      <c r="A291" s="204">
        <v>284</v>
      </c>
      <c r="B291" s="215">
        <f>'paring-base'!AA285</f>
        <v>0</v>
      </c>
      <c r="C291" s="216">
        <f>'paring-base'!AB285</f>
        <v>0</v>
      </c>
      <c r="D291" s="191"/>
      <c r="E291" s="214">
        <f>IF(C291&lt;1,0,'paring-base'!AD285)</f>
        <v>0</v>
      </c>
      <c r="F291" s="217">
        <f>IF(C291&lt;1,0,'paring-base'!AE285)</f>
        <v>0</v>
      </c>
      <c r="G291" s="218">
        <f>IF(C291=0,0,'paring-base'!AF285)</f>
        <v>0</v>
      </c>
      <c r="H291" s="191"/>
      <c r="I291" s="214">
        <f>IF(C291&lt;1,0,'paring-base'!AG285)</f>
        <v>0</v>
      </c>
      <c r="J291" s="217">
        <f>IF(C291=0,0,'paring-base'!AH285)</f>
        <v>0</v>
      </c>
      <c r="K291" s="218">
        <f>IF(C291=0,0,'paring-base'!AI285)</f>
        <v>0</v>
      </c>
      <c r="L291" s="191"/>
      <c r="M291" s="214">
        <f>IF(C291&lt;1,0,'paring-base'!AJ285)</f>
        <v>0</v>
      </c>
      <c r="N291" s="217">
        <f>IF(C291=0,0,'paring-base'!AK285)</f>
        <v>0</v>
      </c>
      <c r="O291" s="218">
        <f>IF(C291=0,0,'paring-base'!AL285)</f>
        <v>0</v>
      </c>
      <c r="P291" s="219"/>
    </row>
    <row r="292" spans="1:16" ht="18.95" customHeight="1">
      <c r="A292" s="204">
        <v>285</v>
      </c>
      <c r="B292" s="215">
        <f>'paring-base'!AA286</f>
        <v>0</v>
      </c>
      <c r="C292" s="216">
        <f>'paring-base'!AB286</f>
        <v>0</v>
      </c>
      <c r="D292" s="191"/>
      <c r="E292" s="214">
        <f>IF(C292&lt;1,0,'paring-base'!AD286)</f>
        <v>0</v>
      </c>
      <c r="F292" s="217">
        <f>IF(C292&lt;1,0,'paring-base'!AE286)</f>
        <v>0</v>
      </c>
      <c r="G292" s="218">
        <f>IF(C292=0,0,'paring-base'!AF286)</f>
        <v>0</v>
      </c>
      <c r="H292" s="191"/>
      <c r="I292" s="214">
        <f>IF(C292&lt;1,0,'paring-base'!AG286)</f>
        <v>0</v>
      </c>
      <c r="J292" s="217">
        <f>IF(C292=0,0,'paring-base'!AH286)</f>
        <v>0</v>
      </c>
      <c r="K292" s="218">
        <f>IF(C292=0,0,'paring-base'!AI286)</f>
        <v>0</v>
      </c>
      <c r="L292" s="191"/>
      <c r="M292" s="214">
        <f>IF(C292&lt;1,0,'paring-base'!AJ286)</f>
        <v>0</v>
      </c>
      <c r="N292" s="217">
        <f>IF(C292=0,0,'paring-base'!AK286)</f>
        <v>0</v>
      </c>
      <c r="O292" s="218">
        <f>IF(C292=0,0,'paring-base'!AL286)</f>
        <v>0</v>
      </c>
      <c r="P292" s="219"/>
    </row>
    <row r="293" spans="1:16" ht="18.95" customHeight="1">
      <c r="A293" s="204">
        <v>286</v>
      </c>
      <c r="B293" s="215">
        <f>'paring-base'!AA287</f>
        <v>0</v>
      </c>
      <c r="C293" s="216">
        <f>'paring-base'!AB287</f>
        <v>0</v>
      </c>
      <c r="D293" s="191"/>
      <c r="E293" s="214">
        <f>IF(C293&lt;1,0,'paring-base'!AD287)</f>
        <v>0</v>
      </c>
      <c r="F293" s="217">
        <f>IF(C293&lt;1,0,'paring-base'!AE287)</f>
        <v>0</v>
      </c>
      <c r="G293" s="218">
        <f>IF(C293=0,0,'paring-base'!AF287)</f>
        <v>0</v>
      </c>
      <c r="H293" s="191"/>
      <c r="I293" s="214">
        <f>IF(C293&lt;1,0,'paring-base'!AG287)</f>
        <v>0</v>
      </c>
      <c r="J293" s="217">
        <f>IF(C293=0,0,'paring-base'!AH287)</f>
        <v>0</v>
      </c>
      <c r="K293" s="218">
        <f>IF(C293=0,0,'paring-base'!AI287)</f>
        <v>0</v>
      </c>
      <c r="L293" s="191"/>
      <c r="M293" s="214">
        <f>IF(C293&lt;1,0,'paring-base'!AJ287)</f>
        <v>0</v>
      </c>
      <c r="N293" s="217">
        <f>IF(C293=0,0,'paring-base'!AK287)</f>
        <v>0</v>
      </c>
      <c r="O293" s="218">
        <f>IF(C293=0,0,'paring-base'!AL287)</f>
        <v>0</v>
      </c>
      <c r="P293" s="219"/>
    </row>
    <row r="294" spans="1:16" ht="18.95" customHeight="1">
      <c r="A294" s="204">
        <v>287</v>
      </c>
      <c r="B294" s="215">
        <f>'paring-base'!AA288</f>
        <v>0</v>
      </c>
      <c r="C294" s="216">
        <f>'paring-base'!AB288</f>
        <v>0</v>
      </c>
      <c r="D294" s="191"/>
      <c r="E294" s="214">
        <f>IF(C294&lt;1,0,'paring-base'!AD288)</f>
        <v>0</v>
      </c>
      <c r="F294" s="217">
        <f>IF(C294&lt;1,0,'paring-base'!AE288)</f>
        <v>0</v>
      </c>
      <c r="G294" s="218">
        <f>IF(C294=0,0,'paring-base'!AF288)</f>
        <v>0</v>
      </c>
      <c r="H294" s="191"/>
      <c r="I294" s="214">
        <f>IF(C294&lt;1,0,'paring-base'!AG288)</f>
        <v>0</v>
      </c>
      <c r="J294" s="217">
        <f>IF(C294=0,0,'paring-base'!AH288)</f>
        <v>0</v>
      </c>
      <c r="K294" s="218">
        <f>IF(C294=0,0,'paring-base'!AI288)</f>
        <v>0</v>
      </c>
      <c r="L294" s="191"/>
      <c r="M294" s="214">
        <f>IF(C294&lt;1,0,'paring-base'!AJ288)</f>
        <v>0</v>
      </c>
      <c r="N294" s="217">
        <f>IF(C294=0,0,'paring-base'!AK288)</f>
        <v>0</v>
      </c>
      <c r="O294" s="218">
        <f>IF(C294=0,0,'paring-base'!AL288)</f>
        <v>0</v>
      </c>
      <c r="P294" s="219"/>
    </row>
    <row r="295" spans="1:16" ht="18.95" customHeight="1">
      <c r="A295" s="204">
        <v>288</v>
      </c>
      <c r="B295" s="215">
        <f>'paring-base'!AA289</f>
        <v>0</v>
      </c>
      <c r="C295" s="216">
        <f>'paring-base'!AB289</f>
        <v>0</v>
      </c>
      <c r="D295" s="191"/>
      <c r="E295" s="214">
        <f>IF(C295&lt;1,0,'paring-base'!AD289)</f>
        <v>0</v>
      </c>
      <c r="F295" s="217">
        <f>IF(C295&lt;1,0,'paring-base'!AE289)</f>
        <v>0</v>
      </c>
      <c r="G295" s="218">
        <f>IF(C295=0,0,'paring-base'!AF289)</f>
        <v>0</v>
      </c>
      <c r="H295" s="191"/>
      <c r="I295" s="214">
        <f>IF(C295&lt;1,0,'paring-base'!AG289)</f>
        <v>0</v>
      </c>
      <c r="J295" s="217">
        <f>IF(C295=0,0,'paring-base'!AH289)</f>
        <v>0</v>
      </c>
      <c r="K295" s="218">
        <f>IF(C295=0,0,'paring-base'!AI289)</f>
        <v>0</v>
      </c>
      <c r="L295" s="191"/>
      <c r="M295" s="214">
        <f>IF(C295&lt;1,0,'paring-base'!AJ289)</f>
        <v>0</v>
      </c>
      <c r="N295" s="217">
        <f>IF(C295=0,0,'paring-base'!AK289)</f>
        <v>0</v>
      </c>
      <c r="O295" s="218">
        <f>IF(C295=0,0,'paring-base'!AL289)</f>
        <v>0</v>
      </c>
      <c r="P295" s="219"/>
    </row>
    <row r="296" spans="1:16" ht="18.95" customHeight="1">
      <c r="A296" s="204">
        <v>289</v>
      </c>
      <c r="B296" s="215">
        <f>'paring-base'!AA290</f>
        <v>0</v>
      </c>
      <c r="C296" s="216">
        <f>'paring-base'!AB290</f>
        <v>0</v>
      </c>
      <c r="D296" s="191"/>
      <c r="E296" s="214">
        <f>IF(C296&lt;1,0,'paring-base'!AD290)</f>
        <v>0</v>
      </c>
      <c r="F296" s="217">
        <f>IF(C296&lt;1,0,'paring-base'!AE290)</f>
        <v>0</v>
      </c>
      <c r="G296" s="218">
        <f>IF(C296=0,0,'paring-base'!AF290)</f>
        <v>0</v>
      </c>
      <c r="H296" s="191"/>
      <c r="I296" s="214">
        <f>IF(C296&lt;1,0,'paring-base'!AG290)</f>
        <v>0</v>
      </c>
      <c r="J296" s="217">
        <f>IF(C296=0,0,'paring-base'!AH290)</f>
        <v>0</v>
      </c>
      <c r="K296" s="218">
        <f>IF(C296=0,0,'paring-base'!AI290)</f>
        <v>0</v>
      </c>
      <c r="L296" s="191"/>
      <c r="M296" s="214">
        <f>IF(C296&lt;1,0,'paring-base'!AJ290)</f>
        <v>0</v>
      </c>
      <c r="N296" s="217">
        <f>IF(C296=0,0,'paring-base'!AK290)</f>
        <v>0</v>
      </c>
      <c r="O296" s="218">
        <f>IF(C296=0,0,'paring-base'!AL290)</f>
        <v>0</v>
      </c>
      <c r="P296" s="219"/>
    </row>
    <row r="297" spans="1:16" ht="18.95" customHeight="1">
      <c r="A297" s="204">
        <v>290</v>
      </c>
      <c r="B297" s="215">
        <f>'paring-base'!AA291</f>
        <v>0</v>
      </c>
      <c r="C297" s="216">
        <f>'paring-base'!AB291</f>
        <v>0</v>
      </c>
      <c r="D297" s="191"/>
      <c r="E297" s="214">
        <f>IF(C297&lt;1,0,'paring-base'!AD291)</f>
        <v>0</v>
      </c>
      <c r="F297" s="217">
        <f>IF(C297&lt;1,0,'paring-base'!AE291)</f>
        <v>0</v>
      </c>
      <c r="G297" s="218">
        <f>IF(C297=0,0,'paring-base'!AF291)</f>
        <v>0</v>
      </c>
      <c r="H297" s="191"/>
      <c r="I297" s="214">
        <f>IF(C297&lt;1,0,'paring-base'!AG291)</f>
        <v>0</v>
      </c>
      <c r="J297" s="217">
        <f>IF(C297=0,0,'paring-base'!AH291)</f>
        <v>0</v>
      </c>
      <c r="K297" s="218">
        <f>IF(C297=0,0,'paring-base'!AI291)</f>
        <v>0</v>
      </c>
      <c r="L297" s="191"/>
      <c r="M297" s="214">
        <f>IF(C297&lt;1,0,'paring-base'!AJ291)</f>
        <v>0</v>
      </c>
      <c r="N297" s="217">
        <f>IF(C297=0,0,'paring-base'!AK291)</f>
        <v>0</v>
      </c>
      <c r="O297" s="218">
        <f>IF(C297=0,0,'paring-base'!AL291)</f>
        <v>0</v>
      </c>
      <c r="P297" s="219"/>
    </row>
    <row r="298" spans="1:16" ht="18.95" customHeight="1">
      <c r="A298" s="204">
        <v>291</v>
      </c>
      <c r="B298" s="215">
        <f>'paring-base'!AA292</f>
        <v>0</v>
      </c>
      <c r="C298" s="216">
        <f>'paring-base'!AB292</f>
        <v>0</v>
      </c>
      <c r="D298" s="191"/>
      <c r="E298" s="214">
        <f>IF(C298&lt;1,0,'paring-base'!AD292)</f>
        <v>0</v>
      </c>
      <c r="F298" s="217">
        <f>IF(C298&lt;1,0,'paring-base'!AE292)</f>
        <v>0</v>
      </c>
      <c r="G298" s="218">
        <f>IF(C298=0,0,'paring-base'!AF292)</f>
        <v>0</v>
      </c>
      <c r="H298" s="191"/>
      <c r="I298" s="214">
        <f>IF(C298&lt;1,0,'paring-base'!AG292)</f>
        <v>0</v>
      </c>
      <c r="J298" s="217">
        <f>IF(C298=0,0,'paring-base'!AH292)</f>
        <v>0</v>
      </c>
      <c r="K298" s="218">
        <f>IF(C298=0,0,'paring-base'!AI292)</f>
        <v>0</v>
      </c>
      <c r="L298" s="191"/>
      <c r="M298" s="214">
        <f>IF(C298&lt;1,0,'paring-base'!AJ292)</f>
        <v>0</v>
      </c>
      <c r="N298" s="217">
        <f>IF(C298=0,0,'paring-base'!AK292)</f>
        <v>0</v>
      </c>
      <c r="O298" s="218">
        <f>IF(C298=0,0,'paring-base'!AL292)</f>
        <v>0</v>
      </c>
      <c r="P298" s="219"/>
    </row>
    <row r="299" spans="1:16" ht="18.95" customHeight="1">
      <c r="A299" s="204">
        <v>292</v>
      </c>
      <c r="B299" s="215">
        <f>'paring-base'!AA293</f>
        <v>0</v>
      </c>
      <c r="C299" s="216">
        <f>'paring-base'!AB293</f>
        <v>0</v>
      </c>
      <c r="D299" s="191"/>
      <c r="E299" s="214">
        <f>IF(C299&lt;1,0,'paring-base'!AD293)</f>
        <v>0</v>
      </c>
      <c r="F299" s="217">
        <f>IF(C299&lt;1,0,'paring-base'!AE293)</f>
        <v>0</v>
      </c>
      <c r="G299" s="218">
        <f>IF(C299=0,0,'paring-base'!AF293)</f>
        <v>0</v>
      </c>
      <c r="H299" s="191"/>
      <c r="I299" s="214">
        <f>IF(C299&lt;1,0,'paring-base'!AG293)</f>
        <v>0</v>
      </c>
      <c r="J299" s="217">
        <f>IF(C299=0,0,'paring-base'!AH293)</f>
        <v>0</v>
      </c>
      <c r="K299" s="218">
        <f>IF(C299=0,0,'paring-base'!AI293)</f>
        <v>0</v>
      </c>
      <c r="L299" s="191"/>
      <c r="M299" s="214">
        <f>IF(C299&lt;1,0,'paring-base'!AJ293)</f>
        <v>0</v>
      </c>
      <c r="N299" s="217">
        <f>IF(C299=0,0,'paring-base'!AK293)</f>
        <v>0</v>
      </c>
      <c r="O299" s="218">
        <f>IF(C299=0,0,'paring-base'!AL293)</f>
        <v>0</v>
      </c>
      <c r="P299" s="219"/>
    </row>
    <row r="300" spans="1:16" ht="18.95" customHeight="1">
      <c r="A300" s="204">
        <v>293</v>
      </c>
      <c r="B300" s="215">
        <f>'paring-base'!AA294</f>
        <v>0</v>
      </c>
      <c r="C300" s="216">
        <f>'paring-base'!AB294</f>
        <v>0</v>
      </c>
      <c r="D300" s="191"/>
      <c r="E300" s="214">
        <f>IF(C300&lt;1,0,'paring-base'!AD294)</f>
        <v>0</v>
      </c>
      <c r="F300" s="217">
        <f>IF(C300&lt;1,0,'paring-base'!AE294)</f>
        <v>0</v>
      </c>
      <c r="G300" s="218">
        <f>IF(C300=0,0,'paring-base'!AF294)</f>
        <v>0</v>
      </c>
      <c r="H300" s="191"/>
      <c r="I300" s="214">
        <f>IF(C300&lt;1,0,'paring-base'!AG294)</f>
        <v>0</v>
      </c>
      <c r="J300" s="217">
        <f>IF(C300=0,0,'paring-base'!AH294)</f>
        <v>0</v>
      </c>
      <c r="K300" s="218">
        <f>IF(C300=0,0,'paring-base'!AI294)</f>
        <v>0</v>
      </c>
      <c r="L300" s="191"/>
      <c r="M300" s="214">
        <f>IF(C300&lt;1,0,'paring-base'!AJ294)</f>
        <v>0</v>
      </c>
      <c r="N300" s="217">
        <f>IF(C300=0,0,'paring-base'!AK294)</f>
        <v>0</v>
      </c>
      <c r="O300" s="218">
        <f>IF(C300=0,0,'paring-base'!AL294)</f>
        <v>0</v>
      </c>
      <c r="P300" s="219"/>
    </row>
    <row r="301" spans="1:16" ht="18.95" customHeight="1">
      <c r="A301" s="204">
        <v>294</v>
      </c>
      <c r="B301" s="215">
        <f>'paring-base'!AA295</f>
        <v>0</v>
      </c>
      <c r="C301" s="216">
        <f>'paring-base'!AB295</f>
        <v>0</v>
      </c>
      <c r="D301" s="191"/>
      <c r="E301" s="214">
        <f>IF(C301&lt;1,0,'paring-base'!AD295)</f>
        <v>0</v>
      </c>
      <c r="F301" s="217">
        <f>IF(C301&lt;1,0,'paring-base'!AE295)</f>
        <v>0</v>
      </c>
      <c r="G301" s="218">
        <f>IF(C301=0,0,'paring-base'!AF295)</f>
        <v>0</v>
      </c>
      <c r="H301" s="191"/>
      <c r="I301" s="214">
        <f>IF(C301&lt;1,0,'paring-base'!AG295)</f>
        <v>0</v>
      </c>
      <c r="J301" s="217">
        <f>IF(C301=0,0,'paring-base'!AH295)</f>
        <v>0</v>
      </c>
      <c r="K301" s="218">
        <f>IF(C301=0,0,'paring-base'!AI295)</f>
        <v>0</v>
      </c>
      <c r="L301" s="191"/>
      <c r="M301" s="214">
        <f>IF(C301&lt;1,0,'paring-base'!AJ295)</f>
        <v>0</v>
      </c>
      <c r="N301" s="217">
        <f>IF(C301=0,0,'paring-base'!AK295)</f>
        <v>0</v>
      </c>
      <c r="O301" s="218">
        <f>IF(C301=0,0,'paring-base'!AL295)</f>
        <v>0</v>
      </c>
      <c r="P301" s="219"/>
    </row>
    <row r="302" spans="1:16" ht="18.95" customHeight="1">
      <c r="A302" s="204">
        <v>295</v>
      </c>
      <c r="B302" s="215">
        <f>'paring-base'!AA296</f>
        <v>0</v>
      </c>
      <c r="C302" s="216">
        <f>'paring-base'!AB296</f>
        <v>0</v>
      </c>
      <c r="D302" s="191"/>
      <c r="E302" s="214">
        <f>IF(C302&lt;1,0,'paring-base'!AD296)</f>
        <v>0</v>
      </c>
      <c r="F302" s="217">
        <f>IF(C302&lt;1,0,'paring-base'!AE296)</f>
        <v>0</v>
      </c>
      <c r="G302" s="218">
        <f>IF(C302=0,0,'paring-base'!AF296)</f>
        <v>0</v>
      </c>
      <c r="H302" s="191"/>
      <c r="I302" s="214">
        <f>IF(C302&lt;1,0,'paring-base'!AG296)</f>
        <v>0</v>
      </c>
      <c r="J302" s="217">
        <f>IF(C302=0,0,'paring-base'!AH296)</f>
        <v>0</v>
      </c>
      <c r="K302" s="218">
        <f>IF(C302=0,0,'paring-base'!AI296)</f>
        <v>0</v>
      </c>
      <c r="L302" s="191"/>
      <c r="M302" s="214">
        <f>IF(C302&lt;1,0,'paring-base'!AJ296)</f>
        <v>0</v>
      </c>
      <c r="N302" s="217">
        <f>IF(C302=0,0,'paring-base'!AK296)</f>
        <v>0</v>
      </c>
      <c r="O302" s="218">
        <f>IF(C302=0,0,'paring-base'!AL296)</f>
        <v>0</v>
      </c>
      <c r="P302" s="219"/>
    </row>
    <row r="303" spans="1:16" ht="18.95" customHeight="1">
      <c r="A303" s="204">
        <v>296</v>
      </c>
      <c r="B303" s="215">
        <f>'paring-base'!AA297</f>
        <v>0</v>
      </c>
      <c r="C303" s="216">
        <f>'paring-base'!AB297</f>
        <v>0</v>
      </c>
      <c r="D303" s="191"/>
      <c r="E303" s="214">
        <f>IF(C303&lt;1,0,'paring-base'!AD297)</f>
        <v>0</v>
      </c>
      <c r="F303" s="217">
        <f>IF(C303&lt;1,0,'paring-base'!AE297)</f>
        <v>0</v>
      </c>
      <c r="G303" s="218">
        <f>IF(C303=0,0,'paring-base'!AF297)</f>
        <v>0</v>
      </c>
      <c r="H303" s="191"/>
      <c r="I303" s="214">
        <f>IF(C303&lt;1,0,'paring-base'!AG297)</f>
        <v>0</v>
      </c>
      <c r="J303" s="217">
        <f>IF(C303=0,0,'paring-base'!AH297)</f>
        <v>0</v>
      </c>
      <c r="K303" s="218">
        <f>IF(C303=0,0,'paring-base'!AI297)</f>
        <v>0</v>
      </c>
      <c r="L303" s="191"/>
      <c r="M303" s="214">
        <f>IF(C303&lt;1,0,'paring-base'!AJ297)</f>
        <v>0</v>
      </c>
      <c r="N303" s="217">
        <f>IF(C303=0,0,'paring-base'!AK297)</f>
        <v>0</v>
      </c>
      <c r="O303" s="218">
        <f>IF(C303=0,0,'paring-base'!AL297)</f>
        <v>0</v>
      </c>
      <c r="P303" s="219"/>
    </row>
    <row r="304" spans="1:16" ht="18.95" customHeight="1">
      <c r="A304" s="204">
        <v>297</v>
      </c>
      <c r="B304" s="215">
        <f>'paring-base'!AA298</f>
        <v>0</v>
      </c>
      <c r="C304" s="216">
        <f>'paring-base'!AB298</f>
        <v>0</v>
      </c>
      <c r="D304" s="191"/>
      <c r="E304" s="214">
        <f>IF(C304&lt;1,0,'paring-base'!AD298)</f>
        <v>0</v>
      </c>
      <c r="F304" s="217">
        <f>IF(C304&lt;1,0,'paring-base'!AE298)</f>
        <v>0</v>
      </c>
      <c r="G304" s="218">
        <f>IF(C304=0,0,'paring-base'!AF298)</f>
        <v>0</v>
      </c>
      <c r="H304" s="191"/>
      <c r="I304" s="214">
        <f>IF(C304&lt;1,0,'paring-base'!AG298)</f>
        <v>0</v>
      </c>
      <c r="J304" s="217">
        <f>IF(C304=0,0,'paring-base'!AH298)</f>
        <v>0</v>
      </c>
      <c r="K304" s="218">
        <f>IF(C304=0,0,'paring-base'!AI298)</f>
        <v>0</v>
      </c>
      <c r="L304" s="191"/>
      <c r="M304" s="214">
        <f>IF(C304&lt;1,0,'paring-base'!AJ298)</f>
        <v>0</v>
      </c>
      <c r="N304" s="217">
        <f>IF(C304=0,0,'paring-base'!AK298)</f>
        <v>0</v>
      </c>
      <c r="O304" s="218">
        <f>IF(C304=0,0,'paring-base'!AL298)</f>
        <v>0</v>
      </c>
      <c r="P304" s="219"/>
    </row>
    <row r="305" spans="1:16" ht="18.95" customHeight="1">
      <c r="A305" s="204">
        <v>298</v>
      </c>
      <c r="B305" s="215">
        <f>'paring-base'!AA299</f>
        <v>0</v>
      </c>
      <c r="C305" s="216">
        <f>'paring-base'!AB299</f>
        <v>0</v>
      </c>
      <c r="D305" s="191"/>
      <c r="E305" s="214">
        <f>IF(C305&lt;1,0,'paring-base'!AD299)</f>
        <v>0</v>
      </c>
      <c r="F305" s="217">
        <f>IF(C305&lt;1,0,'paring-base'!AE299)</f>
        <v>0</v>
      </c>
      <c r="G305" s="218">
        <f>IF(C305=0,0,'paring-base'!AF299)</f>
        <v>0</v>
      </c>
      <c r="H305" s="191"/>
      <c r="I305" s="214">
        <f>IF(C305&lt;1,0,'paring-base'!AG299)</f>
        <v>0</v>
      </c>
      <c r="J305" s="217">
        <f>IF(C305=0,0,'paring-base'!AH299)</f>
        <v>0</v>
      </c>
      <c r="K305" s="218">
        <f>IF(C305=0,0,'paring-base'!AI299)</f>
        <v>0</v>
      </c>
      <c r="L305" s="191"/>
      <c r="M305" s="214">
        <f>IF(C305&lt;1,0,'paring-base'!AJ299)</f>
        <v>0</v>
      </c>
      <c r="N305" s="217">
        <f>IF(C305=0,0,'paring-base'!AK299)</f>
        <v>0</v>
      </c>
      <c r="O305" s="218">
        <f>IF(C305=0,0,'paring-base'!AL299)</f>
        <v>0</v>
      </c>
      <c r="P305" s="219"/>
    </row>
    <row r="306" spans="1:16" ht="18.95" customHeight="1">
      <c r="A306" s="204">
        <v>299</v>
      </c>
      <c r="B306" s="215">
        <f>'paring-base'!AA300</f>
        <v>0</v>
      </c>
      <c r="C306" s="216">
        <f>'paring-base'!AB300</f>
        <v>0</v>
      </c>
      <c r="D306" s="191"/>
      <c r="E306" s="214">
        <f>IF(C306&lt;1,0,'paring-base'!AD300)</f>
        <v>0</v>
      </c>
      <c r="F306" s="217">
        <f>IF(C306&lt;1,0,'paring-base'!AE300)</f>
        <v>0</v>
      </c>
      <c r="G306" s="218">
        <f>IF(C306=0,0,'paring-base'!AF300)</f>
        <v>0</v>
      </c>
      <c r="H306" s="191"/>
      <c r="I306" s="214">
        <f>IF(C306&lt;1,0,'paring-base'!AG300)</f>
        <v>0</v>
      </c>
      <c r="J306" s="217">
        <f>IF(C306=0,0,'paring-base'!AH300)</f>
        <v>0</v>
      </c>
      <c r="K306" s="218">
        <f>IF(C306=0,0,'paring-base'!AI300)</f>
        <v>0</v>
      </c>
      <c r="L306" s="191"/>
      <c r="M306" s="214">
        <f>IF(C306&lt;1,0,'paring-base'!AJ300)</f>
        <v>0</v>
      </c>
      <c r="N306" s="217">
        <f>IF(C306=0,0,'paring-base'!AK300)</f>
        <v>0</v>
      </c>
      <c r="O306" s="218">
        <f>IF(C306=0,0,'paring-base'!AL300)</f>
        <v>0</v>
      </c>
      <c r="P306" s="219"/>
    </row>
    <row r="307" spans="1:16" ht="18.95" customHeight="1">
      <c r="A307" s="204">
        <v>300</v>
      </c>
      <c r="B307" s="215">
        <f>'paring-base'!AA301</f>
        <v>0</v>
      </c>
      <c r="C307" s="216">
        <f>'paring-base'!AB301</f>
        <v>0</v>
      </c>
      <c r="D307" s="191"/>
      <c r="E307" s="214">
        <f>IF(C307&lt;1,0,'paring-base'!AD301)</f>
        <v>0</v>
      </c>
      <c r="F307" s="217">
        <f>IF(C307&lt;1,0,'paring-base'!AE301)</f>
        <v>0</v>
      </c>
      <c r="G307" s="218">
        <f>IF(C307=0,0,'paring-base'!AF301)</f>
        <v>0</v>
      </c>
      <c r="H307" s="191"/>
      <c r="I307" s="214">
        <f>IF(C307&lt;1,0,'paring-base'!AG301)</f>
        <v>0</v>
      </c>
      <c r="J307" s="217">
        <f>IF(C307=0,0,'paring-base'!AH301)</f>
        <v>0</v>
      </c>
      <c r="K307" s="218">
        <f>IF(C307=0,0,'paring-base'!AI301)</f>
        <v>0</v>
      </c>
      <c r="L307" s="191"/>
      <c r="M307" s="214">
        <f>IF(C307&lt;1,0,'paring-base'!AJ301)</f>
        <v>0</v>
      </c>
      <c r="N307" s="217">
        <f>IF(C307=0,0,'paring-base'!AK301)</f>
        <v>0</v>
      </c>
      <c r="O307" s="218">
        <f>IF(C307=0,0,'paring-base'!AL301)</f>
        <v>0</v>
      </c>
      <c r="P307" s="219"/>
    </row>
    <row r="308" spans="1:16" ht="18.95" customHeight="1"/>
    <row r="309" spans="1:16" ht="18.95" customHeight="1"/>
    <row r="310" spans="1:16" ht="18.95" customHeight="1"/>
    <row r="311" spans="1:16" ht="18.95" customHeight="1"/>
    <row r="312" spans="1:16" ht="18.95" customHeight="1"/>
    <row r="313" spans="1:16" ht="18.95" customHeight="1"/>
    <row r="314" spans="1:16" ht="18.95" customHeight="1"/>
    <row r="315" spans="1:16" ht="18.95" customHeight="1"/>
    <row r="316" spans="1:16" ht="18.95" customHeight="1"/>
    <row r="317" spans="1:16" ht="18.95" customHeight="1"/>
    <row r="318" spans="1:16" ht="18.95" customHeight="1"/>
    <row r="319" spans="1:16" ht="18.95" customHeight="1"/>
    <row r="320" spans="1:16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</sheetData>
  <sheetProtection password="93E4" sheet="1" objects="1" scenarios="1" selectLockedCells="1" selectUnlockedCells="1"/>
  <mergeCells count="4">
    <mergeCell ref="G4:J4"/>
    <mergeCell ref="A1:P1"/>
    <mergeCell ref="K4:N4"/>
    <mergeCell ref="O4:P4"/>
  </mergeCells>
  <conditionalFormatting sqref="A8:P26 Q7:XFD25">
    <cfRule type="expression" dxfId="18" priority="1">
      <formula>"oneven"</formula>
    </cfRule>
  </conditionalFormatting>
  <printOptions horizontalCentered="1"/>
  <pageMargins left="0.31496062992125984" right="0.11811023622047245" top="0.47244094488188981" bottom="0.47244094488188981" header="0.31496062992125984" footer="0.19685039370078741"/>
  <pageSetup paperSize="9" scale="75" orientation="portrait" horizontalDpi="4294967293" verticalDpi="4294967295" r:id="rId1"/>
  <headerFooter>
    <oddFooter>&amp;Rpag. &amp;P van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9">
    <tabColor rgb="FF008000"/>
  </sheetPr>
  <dimension ref="A1:AJ1273"/>
  <sheetViews>
    <sheetView zoomScaleNormal="100" workbookViewId="0">
      <selection activeCell="A59" sqref="A59:J59"/>
    </sheetView>
  </sheetViews>
  <sheetFormatPr defaultRowHeight="15.75"/>
  <cols>
    <col min="1" max="1" width="8.7109375" style="3" customWidth="1"/>
    <col min="2" max="2" width="5.7109375" style="3" customWidth="1"/>
    <col min="3" max="3" width="5.7109375" style="177" customWidth="1"/>
    <col min="4" max="4" width="16.7109375" style="3" customWidth="1"/>
    <col min="5" max="5" width="5.7109375" style="3" customWidth="1"/>
    <col min="6" max="6" width="17.7109375" style="62" customWidth="1"/>
    <col min="7" max="10" width="17.7109375" style="3" customWidth="1"/>
    <col min="11" max="11" width="9.140625" style="3"/>
    <col min="19" max="29" width="9.140625" style="3"/>
    <col min="30" max="30" width="0" style="3" hidden="1" customWidth="1"/>
    <col min="31" max="31" width="18.140625" style="62" hidden="1" customWidth="1"/>
    <col min="32" max="32" width="9.140625" style="62" hidden="1" customWidth="1"/>
    <col min="33" max="33" width="11.28515625" style="62" hidden="1" customWidth="1"/>
    <col min="34" max="35" width="9.140625" style="62" hidden="1" customWidth="1"/>
    <col min="36" max="36" width="9.140625" style="62" customWidth="1"/>
    <col min="37" max="37" width="9.140625" style="3" customWidth="1"/>
    <col min="38" max="16384" width="9.140625" style="3"/>
  </cols>
  <sheetData>
    <row r="1" spans="1:36">
      <c r="A1" s="414" t="s">
        <v>30</v>
      </c>
      <c r="B1" s="414"/>
      <c r="C1" s="414"/>
      <c r="D1" s="414"/>
      <c r="E1" s="414"/>
      <c r="F1" s="414"/>
      <c r="G1" s="414"/>
      <c r="H1" s="414"/>
      <c r="I1" s="414"/>
      <c r="J1" s="414"/>
    </row>
    <row r="3" spans="1:36" ht="26.25">
      <c r="G3" s="56" t="str">
        <f>Bedrijf!B1</f>
        <v> V.O.F. De Pater</v>
      </c>
      <c r="H3" s="27"/>
    </row>
    <row r="4" spans="1:36">
      <c r="G4" s="413">
        <f>Bedrijf!B13</f>
        <v>44371</v>
      </c>
      <c r="H4" s="413"/>
    </row>
    <row r="5" spans="1:36">
      <c r="I5" s="148" t="s">
        <v>37</v>
      </c>
      <c r="J5" s="25">
        <f>SUM(B10:B57)</f>
        <v>66</v>
      </c>
    </row>
    <row r="6" spans="1:36" s="32" customFormat="1">
      <c r="A6" s="28"/>
      <c r="B6" s="28"/>
      <c r="C6" s="181"/>
      <c r="D6" s="29"/>
      <c r="E6" s="29"/>
      <c r="F6" s="65"/>
      <c r="G6" s="29"/>
      <c r="H6" s="29"/>
      <c r="I6" s="29"/>
      <c r="J6" s="30"/>
      <c r="K6" s="31"/>
      <c r="AE6" s="157"/>
      <c r="AF6" s="62"/>
      <c r="AG6" s="62"/>
      <c r="AH6" s="62"/>
      <c r="AI6" s="62"/>
      <c r="AJ6" s="62"/>
    </row>
    <row r="7" spans="1:36" s="60" customFormat="1" ht="11.25">
      <c r="A7" s="415"/>
      <c r="B7" s="415"/>
      <c r="C7" s="415"/>
      <c r="D7" s="415"/>
      <c r="E7" s="415"/>
      <c r="F7" s="415"/>
      <c r="G7" s="415"/>
      <c r="H7" s="415"/>
      <c r="I7" s="415"/>
      <c r="J7" s="415"/>
      <c r="K7" s="61"/>
      <c r="AE7" s="158"/>
      <c r="AF7" s="35"/>
      <c r="AG7" s="35"/>
      <c r="AH7" s="35"/>
      <c r="AI7" s="35"/>
      <c r="AJ7" s="35"/>
    </row>
    <row r="8" spans="1:36" ht="18" customHeight="1">
      <c r="A8" s="6"/>
      <c r="B8" s="2"/>
      <c r="C8" s="185"/>
      <c r="D8" s="6"/>
      <c r="E8" s="6"/>
      <c r="F8" s="149"/>
      <c r="G8" s="6"/>
      <c r="H8" s="6"/>
      <c r="I8" s="6"/>
      <c r="J8" s="6"/>
      <c r="K8" s="2"/>
      <c r="AE8" s="157"/>
    </row>
    <row r="9" spans="1:36" ht="18" customHeight="1" thickBot="1">
      <c r="A9" s="57" t="s">
        <v>2</v>
      </c>
      <c r="B9" s="58" t="s">
        <v>16</v>
      </c>
      <c r="C9" s="193" t="s">
        <v>15</v>
      </c>
      <c r="D9" s="57" t="s">
        <v>4</v>
      </c>
      <c r="E9" s="59" t="s">
        <v>3</v>
      </c>
      <c r="F9" s="153" t="s">
        <v>39</v>
      </c>
      <c r="G9" s="428" t="s">
        <v>38</v>
      </c>
      <c r="H9" s="428"/>
      <c r="I9" s="428"/>
      <c r="J9" s="429"/>
      <c r="K9" s="2"/>
      <c r="AE9" s="157"/>
    </row>
    <row r="10" spans="1:36" ht="18" customHeight="1">
      <c r="A10" s="7"/>
      <c r="B10" s="8"/>
      <c r="C10" s="194">
        <f t="shared" ref="C10:C57" si="0">COUNTIF($B$64:$B$1263,E10)</f>
        <v>0</v>
      </c>
      <c r="D10" s="3">
        <f>C10</f>
        <v>0</v>
      </c>
      <c r="E10" s="11">
        <v>123</v>
      </c>
      <c r="F10" s="154" t="e">
        <f t="shared" ref="F10:F57" si="1">IF(AF10=0,"",AE10)</f>
        <v>#REF!</v>
      </c>
      <c r="G10" s="72"/>
      <c r="H10" s="72"/>
      <c r="I10" s="72"/>
      <c r="J10" s="73"/>
      <c r="K10" s="9"/>
      <c r="AE10" s="159" t="e">
        <f>AF10&amp;", "&amp;AG10&amp;", "&amp;AH10</f>
        <v>#REF!</v>
      </c>
      <c r="AF10" s="62" t="e">
        <f>#REF!</f>
        <v>#REF!</v>
      </c>
      <c r="AG10" s="62" t="e">
        <f>IF(#REF!=0,"",#REF!)</f>
        <v>#REF!</v>
      </c>
      <c r="AH10" s="62" t="e">
        <f>IF(#REF!=0,"",#REF!)</f>
        <v>#REF!</v>
      </c>
    </row>
    <row r="11" spans="1:36" ht="18" customHeight="1">
      <c r="A11" s="7"/>
      <c r="B11" s="8"/>
      <c r="C11" s="194">
        <f t="shared" si="0"/>
        <v>0</v>
      </c>
      <c r="D11" s="3">
        <f t="shared" ref="D11:D57" si="2">C11</f>
        <v>0</v>
      </c>
      <c r="E11" s="11">
        <v>132</v>
      </c>
      <c r="F11" s="155" t="e">
        <f t="shared" si="1"/>
        <v>#REF!</v>
      </c>
      <c r="G11" s="74"/>
      <c r="H11" s="74"/>
      <c r="I11" s="74"/>
      <c r="J11" s="75"/>
      <c r="K11" s="10"/>
      <c r="AE11" s="159" t="e">
        <f t="shared" ref="AE11:AE27" si="3">AF11&amp;" "&amp;AG11&amp;" "&amp;AH11</f>
        <v>#REF!</v>
      </c>
      <c r="AF11" s="62" t="e">
        <f>#REF!</f>
        <v>#REF!</v>
      </c>
      <c r="AG11" s="62" t="e">
        <f>IF(#REF!=0,"",#REF!)</f>
        <v>#REF!</v>
      </c>
      <c r="AH11" s="62" t="e">
        <f>IF(#REF!=0,"",#REF!)</f>
        <v>#REF!</v>
      </c>
    </row>
    <row r="12" spans="1:36" ht="18" customHeight="1">
      <c r="A12" s="11">
        <v>123</v>
      </c>
      <c r="B12" s="12">
        <f>SUM(C10:C15)</f>
        <v>0</v>
      </c>
      <c r="C12" s="194">
        <f t="shared" si="0"/>
        <v>0</v>
      </c>
      <c r="D12" s="3">
        <f t="shared" si="2"/>
        <v>0</v>
      </c>
      <c r="E12" s="11">
        <v>213</v>
      </c>
      <c r="F12" s="155" t="e">
        <f t="shared" si="1"/>
        <v>#REF!</v>
      </c>
      <c r="G12" s="74"/>
      <c r="H12" s="74"/>
      <c r="I12" s="74"/>
      <c r="J12" s="75"/>
      <c r="K12" s="10"/>
      <c r="AE12" s="159" t="e">
        <f t="shared" si="3"/>
        <v>#REF!</v>
      </c>
      <c r="AF12" s="62" t="e">
        <f>#REF!</f>
        <v>#REF!</v>
      </c>
      <c r="AG12" s="62" t="e">
        <f>IF(#REF!=0,"",#REF!)</f>
        <v>#REF!</v>
      </c>
      <c r="AH12" s="62" t="e">
        <f>IF(#REF!=0,"",#REF!)</f>
        <v>#REF!</v>
      </c>
    </row>
    <row r="13" spans="1:36" ht="18" customHeight="1">
      <c r="A13" s="13"/>
      <c r="B13" s="8"/>
      <c r="C13" s="194">
        <f t="shared" si="0"/>
        <v>0</v>
      </c>
      <c r="D13" s="3">
        <f t="shared" si="2"/>
        <v>0</v>
      </c>
      <c r="E13" s="11">
        <v>231</v>
      </c>
      <c r="F13" s="155" t="e">
        <f t="shared" si="1"/>
        <v>#REF!</v>
      </c>
      <c r="G13" s="74"/>
      <c r="H13" s="74"/>
      <c r="I13" s="74"/>
      <c r="J13" s="75"/>
      <c r="K13" s="10"/>
      <c r="AE13" s="159" t="e">
        <f t="shared" si="3"/>
        <v>#REF!</v>
      </c>
      <c r="AF13" s="62" t="e">
        <f>#REF!</f>
        <v>#REF!</v>
      </c>
      <c r="AG13" s="62" t="e">
        <f>IF(#REF!=0,"",#REF!)</f>
        <v>#REF!</v>
      </c>
      <c r="AH13" s="62" t="e">
        <f>IF(#REF!=0,"",#REF!)</f>
        <v>#REF!</v>
      </c>
    </row>
    <row r="14" spans="1:36" ht="18" customHeight="1">
      <c r="A14" s="13"/>
      <c r="B14" s="8"/>
      <c r="C14" s="194">
        <f t="shared" si="0"/>
        <v>0</v>
      </c>
      <c r="D14" s="3">
        <f t="shared" si="2"/>
        <v>0</v>
      </c>
      <c r="E14" s="11">
        <v>312</v>
      </c>
      <c r="F14" s="155" t="e">
        <f t="shared" si="1"/>
        <v>#REF!</v>
      </c>
      <c r="G14" s="74"/>
      <c r="H14" s="74"/>
      <c r="I14" s="74"/>
      <c r="J14" s="75"/>
      <c r="K14" s="10"/>
      <c r="AE14" s="159" t="e">
        <f t="shared" si="3"/>
        <v>#REF!</v>
      </c>
      <c r="AF14" s="62" t="e">
        <f>#REF!</f>
        <v>#REF!</v>
      </c>
      <c r="AG14" s="62" t="e">
        <f>IF(#REF!=0,"",#REF!)</f>
        <v>#REF!</v>
      </c>
      <c r="AH14" s="62" t="e">
        <f>IF(#REF!=0,"",#REF!)</f>
        <v>#REF!</v>
      </c>
    </row>
    <row r="15" spans="1:36" ht="18" customHeight="1" thickBot="1">
      <c r="A15" s="14"/>
      <c r="B15" s="15"/>
      <c r="C15" s="195">
        <f t="shared" si="0"/>
        <v>0</v>
      </c>
      <c r="D15" s="33">
        <f t="shared" si="2"/>
        <v>0</v>
      </c>
      <c r="E15" s="150">
        <v>321</v>
      </c>
      <c r="F15" s="156" t="e">
        <f t="shared" si="1"/>
        <v>#REF!</v>
      </c>
      <c r="G15" s="76"/>
      <c r="H15" s="76"/>
      <c r="I15" s="76"/>
      <c r="J15" s="77"/>
      <c r="K15" s="10"/>
      <c r="AE15" s="159" t="e">
        <f t="shared" si="3"/>
        <v>#REF!</v>
      </c>
      <c r="AF15" s="62" t="e">
        <f>#REF!</f>
        <v>#REF!</v>
      </c>
      <c r="AG15" s="62" t="e">
        <f>IF(#REF!=0,"",#REF!)</f>
        <v>#REF!</v>
      </c>
      <c r="AH15" s="62" t="e">
        <f>IF(#REF!=0,"",#REF!)</f>
        <v>#REF!</v>
      </c>
    </row>
    <row r="16" spans="1:36" ht="18" customHeight="1">
      <c r="A16" s="16"/>
      <c r="B16" s="17"/>
      <c r="C16" s="194">
        <f t="shared" si="0"/>
        <v>0</v>
      </c>
      <c r="D16" s="3">
        <f t="shared" si="2"/>
        <v>0</v>
      </c>
      <c r="E16" s="151">
        <v>126</v>
      </c>
      <c r="F16" s="154" t="e">
        <f t="shared" si="1"/>
        <v>#REF!</v>
      </c>
      <c r="G16" s="72"/>
      <c r="H16" s="78"/>
      <c r="I16" s="78"/>
      <c r="J16" s="73"/>
      <c r="K16" s="18"/>
      <c r="AE16" s="159" t="e">
        <f t="shared" si="3"/>
        <v>#REF!</v>
      </c>
      <c r="AF16" s="62" t="e">
        <f>#REF!</f>
        <v>#REF!</v>
      </c>
      <c r="AG16" s="62" t="e">
        <f>IF(#REF!=0,"",#REF!)</f>
        <v>#REF!</v>
      </c>
      <c r="AH16" s="62" t="e">
        <f>IF(#REF!=0,"",#REF!)</f>
        <v>#REF!</v>
      </c>
    </row>
    <row r="17" spans="1:34" ht="18" customHeight="1">
      <c r="A17" s="16"/>
      <c r="B17" s="17"/>
      <c r="C17" s="194">
        <f t="shared" si="0"/>
        <v>0</v>
      </c>
      <c r="D17" s="3">
        <f t="shared" si="2"/>
        <v>0</v>
      </c>
      <c r="E17" s="151">
        <v>162</v>
      </c>
      <c r="F17" s="155" t="e">
        <f t="shared" si="1"/>
        <v>#REF!</v>
      </c>
      <c r="G17" s="74"/>
      <c r="H17" s="79"/>
      <c r="I17" s="79"/>
      <c r="J17" s="75"/>
      <c r="K17" s="18"/>
      <c r="AE17" s="159" t="e">
        <f t="shared" si="3"/>
        <v>#REF!</v>
      </c>
      <c r="AF17" s="62" t="e">
        <f>#REF!</f>
        <v>#REF!</v>
      </c>
      <c r="AG17" s="62" t="e">
        <f>IF(#REF!=0,"",#REF!)</f>
        <v>#REF!</v>
      </c>
      <c r="AH17" s="62" t="e">
        <f>IF(#REF!=0,"",#REF!)</f>
        <v>#REF!</v>
      </c>
    </row>
    <row r="18" spans="1:34" ht="18" customHeight="1">
      <c r="A18" s="19">
        <v>126</v>
      </c>
      <c r="B18" s="12">
        <f>SUM(C16:C21)</f>
        <v>0</v>
      </c>
      <c r="C18" s="194">
        <f t="shared" si="0"/>
        <v>0</v>
      </c>
      <c r="D18" s="3">
        <f t="shared" si="2"/>
        <v>0</v>
      </c>
      <c r="E18" s="151">
        <v>216</v>
      </c>
      <c r="F18" s="155" t="e">
        <f t="shared" si="1"/>
        <v>#REF!</v>
      </c>
      <c r="G18" s="74"/>
      <c r="H18" s="79"/>
      <c r="I18" s="79"/>
      <c r="J18" s="75"/>
      <c r="K18" s="18"/>
      <c r="AE18" s="159" t="e">
        <f t="shared" si="3"/>
        <v>#REF!</v>
      </c>
      <c r="AF18" s="62" t="e">
        <f>#REF!</f>
        <v>#REF!</v>
      </c>
      <c r="AG18" s="62" t="e">
        <f>IF(#REF!=0,"",#REF!)</f>
        <v>#REF!</v>
      </c>
      <c r="AH18" s="62" t="e">
        <f>IF(#REF!=0,"",#REF!)</f>
        <v>#REF!</v>
      </c>
    </row>
    <row r="19" spans="1:34" ht="18" customHeight="1">
      <c r="A19" s="16"/>
      <c r="B19" s="17"/>
      <c r="C19" s="194">
        <f t="shared" si="0"/>
        <v>0</v>
      </c>
      <c r="D19" s="3">
        <f t="shared" si="2"/>
        <v>0</v>
      </c>
      <c r="E19" s="151">
        <v>261</v>
      </c>
      <c r="F19" s="155" t="e">
        <f t="shared" si="1"/>
        <v>#REF!</v>
      </c>
      <c r="G19" s="74"/>
      <c r="H19" s="79"/>
      <c r="I19" s="79"/>
      <c r="J19" s="75"/>
      <c r="K19" s="18"/>
      <c r="AE19" s="159" t="e">
        <f t="shared" si="3"/>
        <v>#REF!</v>
      </c>
      <c r="AF19" s="62" t="e">
        <f>#REF!</f>
        <v>#REF!</v>
      </c>
      <c r="AG19" s="62" t="e">
        <f>IF(#REF!=0,"",#REF!)</f>
        <v>#REF!</v>
      </c>
      <c r="AH19" s="62" t="e">
        <f>IF(#REF!=0,"",#REF!)</f>
        <v>#REF!</v>
      </c>
    </row>
    <row r="20" spans="1:34" ht="18" customHeight="1">
      <c r="A20" s="16"/>
      <c r="B20" s="17"/>
      <c r="C20" s="194">
        <f t="shared" si="0"/>
        <v>0</v>
      </c>
      <c r="D20" s="3">
        <f t="shared" si="2"/>
        <v>0</v>
      </c>
      <c r="E20" s="151">
        <v>612</v>
      </c>
      <c r="F20" s="155" t="e">
        <f t="shared" si="1"/>
        <v>#REF!</v>
      </c>
      <c r="G20" s="74"/>
      <c r="H20" s="79"/>
      <c r="I20" s="79"/>
      <c r="J20" s="75"/>
      <c r="K20" s="18"/>
      <c r="AE20" s="159" t="e">
        <f t="shared" si="3"/>
        <v>#REF!</v>
      </c>
      <c r="AF20" s="62" t="e">
        <f>#REF!</f>
        <v>#REF!</v>
      </c>
      <c r="AG20" s="62" t="e">
        <f>IF(#REF!=0,"",#REF!)</f>
        <v>#REF!</v>
      </c>
      <c r="AH20" s="62" t="e">
        <f>IF(#REF!=0,"",#REF!)</f>
        <v>#REF!</v>
      </c>
    </row>
    <row r="21" spans="1:34" ht="18" customHeight="1" thickBot="1">
      <c r="A21" s="20"/>
      <c r="B21" s="21"/>
      <c r="C21" s="195">
        <f t="shared" si="0"/>
        <v>0</v>
      </c>
      <c r="D21" s="33">
        <f t="shared" si="2"/>
        <v>0</v>
      </c>
      <c r="E21" s="152">
        <v>621</v>
      </c>
      <c r="F21" s="156" t="e">
        <f t="shared" si="1"/>
        <v>#REF!</v>
      </c>
      <c r="G21" s="76"/>
      <c r="H21" s="80"/>
      <c r="I21" s="80"/>
      <c r="J21" s="77"/>
      <c r="K21" s="18"/>
      <c r="AE21" s="159" t="e">
        <f t="shared" si="3"/>
        <v>#REF!</v>
      </c>
      <c r="AF21" s="62" t="e">
        <f>#REF!</f>
        <v>#REF!</v>
      </c>
      <c r="AG21" s="62" t="e">
        <f>IF(#REF!=0,"",#REF!)</f>
        <v>#REF!</v>
      </c>
      <c r="AH21" s="62" t="e">
        <f>IF(#REF!=0,"",#REF!)</f>
        <v>#REF!</v>
      </c>
    </row>
    <row r="22" spans="1:34" ht="18" customHeight="1">
      <c r="A22" s="16"/>
      <c r="B22" s="17"/>
      <c r="C22" s="194">
        <f t="shared" si="0"/>
        <v>0</v>
      </c>
      <c r="D22" s="3">
        <f t="shared" si="2"/>
        <v>0</v>
      </c>
      <c r="E22" s="151">
        <v>135</v>
      </c>
      <c r="F22" s="154" t="e">
        <f t="shared" si="1"/>
        <v>#REF!</v>
      </c>
      <c r="G22" s="72"/>
      <c r="H22" s="72"/>
      <c r="I22" s="72"/>
      <c r="J22" s="73"/>
      <c r="K22" s="18"/>
      <c r="AE22" s="159" t="e">
        <f t="shared" si="3"/>
        <v>#REF!</v>
      </c>
      <c r="AF22" s="62" t="e">
        <f>#REF!</f>
        <v>#REF!</v>
      </c>
      <c r="AG22" s="62" t="e">
        <f>IF(#REF!=0,"",#REF!)</f>
        <v>#REF!</v>
      </c>
      <c r="AH22" s="62" t="e">
        <f>IF(#REF!=0,"",#REF!)</f>
        <v>#REF!</v>
      </c>
    </row>
    <row r="23" spans="1:34" ht="18" customHeight="1">
      <c r="A23" s="16"/>
      <c r="B23" s="17"/>
      <c r="C23" s="194">
        <f t="shared" si="0"/>
        <v>3</v>
      </c>
      <c r="D23" s="3">
        <f t="shared" si="2"/>
        <v>3</v>
      </c>
      <c r="E23" s="151">
        <v>153</v>
      </c>
      <c r="F23" s="155" t="e">
        <f t="shared" si="1"/>
        <v>#REF!</v>
      </c>
      <c r="G23" s="74"/>
      <c r="H23" s="74"/>
      <c r="I23" s="74"/>
      <c r="J23" s="75"/>
      <c r="K23" s="18"/>
      <c r="AE23" s="159" t="e">
        <f t="shared" si="3"/>
        <v>#REF!</v>
      </c>
      <c r="AF23" s="62" t="e">
        <f>#REF!</f>
        <v>#REF!</v>
      </c>
      <c r="AG23" s="62" t="e">
        <f>IF(#REF!=0,"",#REF!)</f>
        <v>#REF!</v>
      </c>
      <c r="AH23" s="62" t="e">
        <f>IF(#REF!=0,"",#REF!)</f>
        <v>#REF!</v>
      </c>
    </row>
    <row r="24" spans="1:34" ht="18" customHeight="1">
      <c r="A24" s="19">
        <v>135</v>
      </c>
      <c r="B24" s="12">
        <f>SUM(C22:C27)</f>
        <v>5</v>
      </c>
      <c r="C24" s="194">
        <f t="shared" si="0"/>
        <v>1</v>
      </c>
      <c r="D24" s="3">
        <f t="shared" si="2"/>
        <v>1</v>
      </c>
      <c r="E24" s="151">
        <v>315</v>
      </c>
      <c r="F24" s="155" t="e">
        <f t="shared" si="1"/>
        <v>#REF!</v>
      </c>
      <c r="G24" s="74"/>
      <c r="H24" s="74"/>
      <c r="I24" s="74"/>
      <c r="J24" s="75"/>
      <c r="K24" s="18"/>
      <c r="AE24" s="159" t="e">
        <f t="shared" si="3"/>
        <v>#REF!</v>
      </c>
      <c r="AF24" s="62" t="e">
        <f>#REF!</f>
        <v>#REF!</v>
      </c>
      <c r="AG24" s="62" t="e">
        <f>IF(#REF!=0,"",#REF!)</f>
        <v>#REF!</v>
      </c>
      <c r="AH24" s="62" t="e">
        <f>IF(#REF!=0,"",#REF!)</f>
        <v>#REF!</v>
      </c>
    </row>
    <row r="25" spans="1:34" ht="18" customHeight="1">
      <c r="A25" s="16"/>
      <c r="B25" s="17"/>
      <c r="C25" s="194">
        <f t="shared" si="0"/>
        <v>0</v>
      </c>
      <c r="D25" s="3">
        <f t="shared" si="2"/>
        <v>0</v>
      </c>
      <c r="E25" s="151">
        <v>351</v>
      </c>
      <c r="F25" s="155" t="e">
        <f t="shared" si="1"/>
        <v>#REF!</v>
      </c>
      <c r="G25" s="74"/>
      <c r="H25" s="74"/>
      <c r="I25" s="74"/>
      <c r="J25" s="75"/>
      <c r="K25" s="18"/>
      <c r="AE25" s="159" t="e">
        <f t="shared" si="3"/>
        <v>#REF!</v>
      </c>
      <c r="AF25" s="62" t="e">
        <f>#REF!</f>
        <v>#REF!</v>
      </c>
      <c r="AG25" s="62" t="e">
        <f>IF(#REF!=0,"",#REF!)</f>
        <v>#REF!</v>
      </c>
      <c r="AH25" s="62" t="e">
        <f>IF(#REF!=0,"",#REF!)</f>
        <v>#REF!</v>
      </c>
    </row>
    <row r="26" spans="1:34" ht="18" customHeight="1">
      <c r="A26" s="16"/>
      <c r="B26" s="17"/>
      <c r="C26" s="194">
        <f t="shared" si="0"/>
        <v>0</v>
      </c>
      <c r="D26" s="3">
        <f t="shared" si="2"/>
        <v>0</v>
      </c>
      <c r="E26" s="151">
        <v>513</v>
      </c>
      <c r="F26" s="155" t="e">
        <f t="shared" si="1"/>
        <v>#REF!</v>
      </c>
      <c r="G26" s="74"/>
      <c r="H26" s="79"/>
      <c r="I26" s="79"/>
      <c r="J26" s="75"/>
      <c r="K26" s="18"/>
      <c r="AE26" s="159" t="e">
        <f t="shared" si="3"/>
        <v>#REF!</v>
      </c>
      <c r="AF26" s="62" t="e">
        <f>#REF!</f>
        <v>#REF!</v>
      </c>
      <c r="AG26" s="62" t="e">
        <f>IF(#REF!=0,"",#REF!)</f>
        <v>#REF!</v>
      </c>
      <c r="AH26" s="62" t="e">
        <f>IF(#REF!=0,"",#REF!)</f>
        <v>#REF!</v>
      </c>
    </row>
    <row r="27" spans="1:34" ht="18" customHeight="1" thickBot="1">
      <c r="A27" s="20"/>
      <c r="B27" s="21"/>
      <c r="C27" s="195">
        <f t="shared" si="0"/>
        <v>1</v>
      </c>
      <c r="D27" s="33">
        <f t="shared" si="2"/>
        <v>1</v>
      </c>
      <c r="E27" s="152">
        <v>531</v>
      </c>
      <c r="F27" s="156" t="e">
        <f t="shared" si="1"/>
        <v>#REF!</v>
      </c>
      <c r="G27" s="76"/>
      <c r="H27" s="80"/>
      <c r="I27" s="80"/>
      <c r="J27" s="77"/>
      <c r="K27" s="18"/>
      <c r="AE27" s="159" t="e">
        <f t="shared" si="3"/>
        <v>#REF!</v>
      </c>
      <c r="AF27" s="62" t="e">
        <f>#REF!</f>
        <v>#REF!</v>
      </c>
      <c r="AG27" s="62" t="e">
        <f>IF(#REF!=0,"",#REF!)</f>
        <v>#REF!</v>
      </c>
      <c r="AH27" s="62" t="e">
        <f>IF(#REF!=0,"",#REF!)</f>
        <v>#REF!</v>
      </c>
    </row>
    <row r="28" spans="1:34" ht="18" customHeight="1">
      <c r="A28" s="16"/>
      <c r="B28" s="17"/>
      <c r="C28" s="194">
        <f t="shared" si="0"/>
        <v>2</v>
      </c>
      <c r="D28" s="3">
        <f t="shared" si="2"/>
        <v>2</v>
      </c>
      <c r="E28" s="151">
        <v>156</v>
      </c>
      <c r="F28" s="154" t="e">
        <f t="shared" si="1"/>
        <v>#REF!</v>
      </c>
      <c r="G28" s="72"/>
      <c r="H28" s="72"/>
      <c r="I28" s="72"/>
      <c r="J28" s="73"/>
      <c r="K28" s="18"/>
      <c r="AE28" s="159" t="e">
        <f>AF28&amp;" "&amp;AG28&amp;" "&amp;AH28</f>
        <v>#REF!</v>
      </c>
      <c r="AF28" s="62" t="e">
        <f>IF(#REF!=0,"",#REF!)</f>
        <v>#REF!</v>
      </c>
      <c r="AG28" s="62" t="e">
        <f>IF(#REF!=0,"",#REF!)</f>
        <v>#REF!</v>
      </c>
      <c r="AH28" s="62" t="e">
        <f>IF(#REF!=0,"",#REF!)</f>
        <v>#REF!</v>
      </c>
    </row>
    <row r="29" spans="1:34" ht="18" customHeight="1">
      <c r="A29" s="16"/>
      <c r="B29" s="17"/>
      <c r="C29" s="194">
        <f t="shared" si="0"/>
        <v>4</v>
      </c>
      <c r="D29" s="3">
        <f t="shared" si="2"/>
        <v>4</v>
      </c>
      <c r="E29" s="151">
        <v>165</v>
      </c>
      <c r="F29" s="155" t="e">
        <f t="shared" si="1"/>
        <v>#REF!</v>
      </c>
      <c r="G29" s="74"/>
      <c r="H29" s="74"/>
      <c r="I29" s="74"/>
      <c r="J29" s="75"/>
      <c r="K29" s="18"/>
      <c r="AE29" s="159" t="e">
        <f t="shared" ref="AE29:AE57" si="4">AF29&amp;" "&amp;AG29&amp;" "&amp;AH29</f>
        <v>#REF!</v>
      </c>
      <c r="AF29" s="62" t="e">
        <f>#REF!</f>
        <v>#REF!</v>
      </c>
      <c r="AG29" s="62" t="e">
        <f>IF(#REF!=0,"",#REF!)</f>
        <v>#REF!</v>
      </c>
      <c r="AH29" s="62" t="e">
        <f>IF(#REF!=0,"",#REF!)</f>
        <v>#REF!</v>
      </c>
    </row>
    <row r="30" spans="1:34" ht="18" customHeight="1">
      <c r="A30" s="19">
        <v>156</v>
      </c>
      <c r="B30" s="12">
        <f>SUM(C28:C33)</f>
        <v>30</v>
      </c>
      <c r="C30" s="194">
        <f t="shared" si="0"/>
        <v>3</v>
      </c>
      <c r="D30" s="3">
        <f t="shared" si="2"/>
        <v>3</v>
      </c>
      <c r="E30" s="151">
        <v>516</v>
      </c>
      <c r="F30" s="155" t="e">
        <f t="shared" si="1"/>
        <v>#REF!</v>
      </c>
      <c r="G30" s="74"/>
      <c r="H30" s="79"/>
      <c r="I30" s="79"/>
      <c r="J30" s="75"/>
      <c r="K30" s="18"/>
      <c r="AE30" s="159" t="e">
        <f t="shared" si="4"/>
        <v>#REF!</v>
      </c>
      <c r="AF30" s="62" t="e">
        <f>IF(#REF!=0,"",#REF!)</f>
        <v>#REF!</v>
      </c>
      <c r="AG30" s="62" t="e">
        <f>IF(#REF!=0,"",#REF!)</f>
        <v>#REF!</v>
      </c>
      <c r="AH30" s="62" t="e">
        <f>IF(#REF!=0,"",#REF!)</f>
        <v>#REF!</v>
      </c>
    </row>
    <row r="31" spans="1:34" ht="18" customHeight="1">
      <c r="A31" s="16"/>
      <c r="B31" s="17"/>
      <c r="C31" s="194">
        <f t="shared" si="0"/>
        <v>11</v>
      </c>
      <c r="D31" s="3">
        <f t="shared" si="2"/>
        <v>11</v>
      </c>
      <c r="E31" s="151">
        <v>561</v>
      </c>
      <c r="F31" s="155" t="e">
        <f t="shared" si="1"/>
        <v>#REF!</v>
      </c>
      <c r="G31" s="74"/>
      <c r="H31" s="79"/>
      <c r="I31" s="79"/>
      <c r="J31" s="75"/>
      <c r="K31" s="18"/>
      <c r="AE31" s="159" t="e">
        <f t="shared" si="4"/>
        <v>#REF!</v>
      </c>
      <c r="AF31" s="62" t="e">
        <f>IF(#REF!=0,"",#REF!)</f>
        <v>#REF!</v>
      </c>
      <c r="AG31" s="62" t="e">
        <f>IF(#REF!=0,"",#REF!)</f>
        <v>#REF!</v>
      </c>
      <c r="AH31" s="62" t="e">
        <f>IF(#REF!=0,"",#REF!)</f>
        <v>#REF!</v>
      </c>
    </row>
    <row r="32" spans="1:34" ht="18" customHeight="1">
      <c r="A32" s="16"/>
      <c r="B32" s="17"/>
      <c r="C32" s="194">
        <f t="shared" si="0"/>
        <v>4</v>
      </c>
      <c r="D32" s="3">
        <f t="shared" si="2"/>
        <v>4</v>
      </c>
      <c r="E32" s="151">
        <v>615</v>
      </c>
      <c r="F32" s="155" t="e">
        <f t="shared" si="1"/>
        <v>#REF!</v>
      </c>
      <c r="G32" s="74"/>
      <c r="H32" s="79"/>
      <c r="I32" s="79"/>
      <c r="J32" s="75"/>
      <c r="K32" s="18"/>
      <c r="AE32" s="159" t="e">
        <f t="shared" si="4"/>
        <v>#REF!</v>
      </c>
      <c r="AF32" s="62" t="e">
        <f>IF(#REF!=0,"",#REF!)</f>
        <v>#REF!</v>
      </c>
      <c r="AG32" s="62" t="e">
        <f>IF(#REF!=0,"",#REF!)</f>
        <v>#REF!</v>
      </c>
      <c r="AH32" s="62" t="e">
        <f>IF(#REF!=0,"",#REF!)</f>
        <v>#REF!</v>
      </c>
    </row>
    <row r="33" spans="1:34" ht="18" customHeight="1" thickBot="1">
      <c r="A33" s="20"/>
      <c r="B33" s="21"/>
      <c r="C33" s="195">
        <f t="shared" si="0"/>
        <v>6</v>
      </c>
      <c r="D33" s="33">
        <f t="shared" si="2"/>
        <v>6</v>
      </c>
      <c r="E33" s="152">
        <v>651</v>
      </c>
      <c r="F33" s="156" t="e">
        <f t="shared" si="1"/>
        <v>#REF!</v>
      </c>
      <c r="G33" s="76"/>
      <c r="H33" s="80"/>
      <c r="I33" s="80"/>
      <c r="J33" s="77"/>
      <c r="K33" s="18"/>
      <c r="AE33" s="159" t="e">
        <f t="shared" si="4"/>
        <v>#REF!</v>
      </c>
      <c r="AF33" s="62" t="e">
        <f>IF(#REF!=0,"",#REF!)</f>
        <v>#REF!</v>
      </c>
      <c r="AG33" s="62" t="e">
        <f>IF(#REF!=0,"",#REF!)</f>
        <v>#REF!</v>
      </c>
      <c r="AH33" s="62" t="e">
        <f>IF(#REF!=0,"",#REF!)</f>
        <v>#REF!</v>
      </c>
    </row>
    <row r="34" spans="1:34" ht="18" customHeight="1">
      <c r="A34" s="16"/>
      <c r="B34" s="17"/>
      <c r="C34" s="194">
        <f t="shared" si="0"/>
        <v>0</v>
      </c>
      <c r="D34" s="3">
        <f t="shared" si="2"/>
        <v>0</v>
      </c>
      <c r="E34" s="151">
        <v>234</v>
      </c>
      <c r="F34" s="154" t="e">
        <f t="shared" si="1"/>
        <v>#REF!</v>
      </c>
      <c r="G34" s="72"/>
      <c r="H34" s="78"/>
      <c r="I34" s="78"/>
      <c r="J34" s="73"/>
      <c r="K34" s="18"/>
      <c r="AE34" s="159" t="e">
        <f t="shared" si="4"/>
        <v>#REF!</v>
      </c>
      <c r="AF34" s="62" t="e">
        <f>#REF!</f>
        <v>#REF!</v>
      </c>
      <c r="AG34" s="62" t="e">
        <f>IF(#REF!=0,"",#REF!)</f>
        <v>#REF!</v>
      </c>
      <c r="AH34" s="62" t="e">
        <f>IF(#REF!=0,"",#REF!)</f>
        <v>#REF!</v>
      </c>
    </row>
    <row r="35" spans="1:34" ht="18" customHeight="1">
      <c r="A35" s="16"/>
      <c r="B35" s="17"/>
      <c r="C35" s="194">
        <f t="shared" si="0"/>
        <v>3</v>
      </c>
      <c r="D35" s="3">
        <f t="shared" si="2"/>
        <v>3</v>
      </c>
      <c r="E35" s="151">
        <v>243</v>
      </c>
      <c r="F35" s="155" t="e">
        <f t="shared" si="1"/>
        <v>#REF!</v>
      </c>
      <c r="G35" s="74"/>
      <c r="H35" s="79"/>
      <c r="I35" s="79"/>
      <c r="J35" s="75"/>
      <c r="K35" s="18"/>
      <c r="AE35" s="159" t="e">
        <f t="shared" si="4"/>
        <v>#REF!</v>
      </c>
      <c r="AF35" s="62" t="e">
        <f>#REF!</f>
        <v>#REF!</v>
      </c>
      <c r="AG35" s="62" t="e">
        <f>IF(#REF!=0,"",#REF!)</f>
        <v>#REF!</v>
      </c>
      <c r="AH35" s="62" t="e">
        <f>IF(#REF!=0,"",#REF!)</f>
        <v>#REF!</v>
      </c>
    </row>
    <row r="36" spans="1:34" ht="18" customHeight="1">
      <c r="A36" s="19">
        <v>234</v>
      </c>
      <c r="B36" s="12">
        <f>SUM(C34:C39)</f>
        <v>10</v>
      </c>
      <c r="C36" s="194">
        <f t="shared" si="0"/>
        <v>0</v>
      </c>
      <c r="D36" s="3">
        <f t="shared" si="2"/>
        <v>0</v>
      </c>
      <c r="E36" s="151">
        <v>324</v>
      </c>
      <c r="F36" s="155" t="e">
        <f t="shared" si="1"/>
        <v>#REF!</v>
      </c>
      <c r="G36" s="74"/>
      <c r="H36" s="74"/>
      <c r="I36" s="74"/>
      <c r="J36" s="75"/>
      <c r="K36" s="18"/>
      <c r="AE36" s="159" t="e">
        <f t="shared" si="4"/>
        <v>#REF!</v>
      </c>
      <c r="AF36" s="62" t="e">
        <f>#REF!</f>
        <v>#REF!</v>
      </c>
      <c r="AG36" s="62" t="e">
        <f>IF(#REF!=0,"",#REF!)</f>
        <v>#REF!</v>
      </c>
      <c r="AH36" s="62" t="e">
        <f>IF(#REF!=0,"",#REF!)</f>
        <v>#REF!</v>
      </c>
    </row>
    <row r="37" spans="1:34" ht="18" customHeight="1">
      <c r="A37" s="16"/>
      <c r="B37" s="17"/>
      <c r="C37" s="194">
        <f t="shared" si="0"/>
        <v>2</v>
      </c>
      <c r="D37" s="3">
        <f t="shared" si="2"/>
        <v>2</v>
      </c>
      <c r="E37" s="151">
        <v>342</v>
      </c>
      <c r="F37" s="155" t="e">
        <f t="shared" si="1"/>
        <v>#REF!</v>
      </c>
      <c r="G37" s="74"/>
      <c r="H37" s="74"/>
      <c r="I37" s="74"/>
      <c r="J37" s="75"/>
      <c r="K37" s="18"/>
      <c r="AE37" s="159" t="e">
        <f t="shared" si="4"/>
        <v>#REF!</v>
      </c>
      <c r="AF37" s="62" t="e">
        <f>#REF!</f>
        <v>#REF!</v>
      </c>
      <c r="AG37" s="62" t="e">
        <f>IF(#REF!=0,"",#REF!)</f>
        <v>#REF!</v>
      </c>
      <c r="AH37" s="62" t="e">
        <f>IF(#REF!=0,"",#REF!)</f>
        <v>#REF!</v>
      </c>
    </row>
    <row r="38" spans="1:34" ht="18" customHeight="1">
      <c r="A38" s="16"/>
      <c r="B38" s="22"/>
      <c r="C38" s="194">
        <f t="shared" si="0"/>
        <v>3</v>
      </c>
      <c r="D38" s="3">
        <f t="shared" si="2"/>
        <v>3</v>
      </c>
      <c r="E38" s="151">
        <v>423</v>
      </c>
      <c r="F38" s="155" t="e">
        <f t="shared" si="1"/>
        <v>#REF!</v>
      </c>
      <c r="G38" s="74"/>
      <c r="H38" s="74"/>
      <c r="I38" s="74"/>
      <c r="J38" s="75"/>
      <c r="K38" s="18"/>
      <c r="AE38" s="159" t="e">
        <f t="shared" si="4"/>
        <v>#REF!</v>
      </c>
      <c r="AF38" s="62" t="e">
        <f>#REF!</f>
        <v>#REF!</v>
      </c>
      <c r="AG38" s="62" t="e">
        <f>IF(#REF!=0,"",#REF!)</f>
        <v>#REF!</v>
      </c>
      <c r="AH38" s="62" t="e">
        <f>IF(#REF!=0,"",#REF!)</f>
        <v>#REF!</v>
      </c>
    </row>
    <row r="39" spans="1:34" ht="18" customHeight="1" thickBot="1">
      <c r="A39" s="20"/>
      <c r="B39" s="21"/>
      <c r="C39" s="195">
        <f t="shared" si="0"/>
        <v>2</v>
      </c>
      <c r="D39" s="33">
        <f t="shared" si="2"/>
        <v>2</v>
      </c>
      <c r="E39" s="152">
        <v>432</v>
      </c>
      <c r="F39" s="156" t="e">
        <f t="shared" si="1"/>
        <v>#REF!</v>
      </c>
      <c r="G39" s="76"/>
      <c r="H39" s="76"/>
      <c r="I39" s="76"/>
      <c r="J39" s="77"/>
      <c r="K39" s="18"/>
      <c r="AE39" s="159" t="e">
        <f t="shared" si="4"/>
        <v>#REF!</v>
      </c>
      <c r="AF39" s="62" t="e">
        <f>#REF!</f>
        <v>#REF!</v>
      </c>
      <c r="AG39" s="62" t="e">
        <f>IF(#REF!=0,"",#REF!)</f>
        <v>#REF!</v>
      </c>
      <c r="AH39" s="62" t="e">
        <f>IF(#REF!=0,"",#REF!)</f>
        <v>#REF!</v>
      </c>
    </row>
    <row r="40" spans="1:34" ht="18" customHeight="1">
      <c r="A40" s="16"/>
      <c r="B40" s="17"/>
      <c r="C40" s="194">
        <f t="shared" si="0"/>
        <v>1</v>
      </c>
      <c r="D40" s="3">
        <f t="shared" si="2"/>
        <v>1</v>
      </c>
      <c r="E40" s="151">
        <v>246</v>
      </c>
      <c r="F40" s="154" t="e">
        <f t="shared" si="1"/>
        <v>#REF!</v>
      </c>
      <c r="G40" s="72"/>
      <c r="H40" s="72"/>
      <c r="I40" s="72"/>
      <c r="J40" s="73"/>
      <c r="K40" s="18"/>
      <c r="AE40" s="159" t="e">
        <f t="shared" si="4"/>
        <v>#REF!</v>
      </c>
      <c r="AF40" s="62" t="e">
        <f>#REF!</f>
        <v>#REF!</v>
      </c>
      <c r="AG40" s="62" t="e">
        <f>IF(#REF!=0,"",#REF!)</f>
        <v>#REF!</v>
      </c>
      <c r="AH40" s="62" t="e">
        <f>IF(#REF!=0,"",#REF!)</f>
        <v>#REF!</v>
      </c>
    </row>
    <row r="41" spans="1:34" ht="18" customHeight="1">
      <c r="A41" s="16"/>
      <c r="B41" s="17"/>
      <c r="C41" s="194">
        <f t="shared" si="0"/>
        <v>0</v>
      </c>
      <c r="D41" s="3">
        <f t="shared" si="2"/>
        <v>0</v>
      </c>
      <c r="E41" s="151">
        <v>264</v>
      </c>
      <c r="F41" s="155" t="e">
        <f t="shared" si="1"/>
        <v>#REF!</v>
      </c>
      <c r="G41" s="74"/>
      <c r="H41" s="74"/>
      <c r="I41" s="74"/>
      <c r="J41" s="75"/>
      <c r="K41" s="18"/>
      <c r="AE41" s="159" t="e">
        <f t="shared" si="4"/>
        <v>#REF!</v>
      </c>
      <c r="AF41" s="62" t="e">
        <f>#REF!</f>
        <v>#REF!</v>
      </c>
      <c r="AG41" s="62" t="e">
        <f>IF(#REF!=0,"",#REF!)</f>
        <v>#REF!</v>
      </c>
      <c r="AH41" s="62" t="e">
        <f>IF(#REF!=0,"",#REF!)</f>
        <v>#REF!</v>
      </c>
    </row>
    <row r="42" spans="1:34" ht="18" customHeight="1">
      <c r="A42" s="19">
        <v>246</v>
      </c>
      <c r="B42" s="12">
        <f>SUM(C40:C45)</f>
        <v>1</v>
      </c>
      <c r="C42" s="194">
        <f t="shared" si="0"/>
        <v>0</v>
      </c>
      <c r="D42" s="3">
        <f t="shared" si="2"/>
        <v>0</v>
      </c>
      <c r="E42" s="151">
        <v>426</v>
      </c>
      <c r="F42" s="155" t="e">
        <f t="shared" si="1"/>
        <v>#REF!</v>
      </c>
      <c r="G42" s="74"/>
      <c r="H42" s="74"/>
      <c r="I42" s="74"/>
      <c r="J42" s="75"/>
      <c r="K42" s="18"/>
      <c r="AE42" s="159" t="e">
        <f t="shared" si="4"/>
        <v>#REF!</v>
      </c>
      <c r="AF42" s="62" t="e">
        <f>#REF!</f>
        <v>#REF!</v>
      </c>
      <c r="AG42" s="62" t="e">
        <f>IF(#REF!=0,"",#REF!)</f>
        <v>#REF!</v>
      </c>
      <c r="AH42" s="62" t="e">
        <f>IF(#REF!=0,"",#REF!)</f>
        <v>#REF!</v>
      </c>
    </row>
    <row r="43" spans="1:34" ht="18" customHeight="1">
      <c r="A43" s="16"/>
      <c r="B43" s="17"/>
      <c r="C43" s="194">
        <f t="shared" si="0"/>
        <v>0</v>
      </c>
      <c r="D43" s="3">
        <f t="shared" si="2"/>
        <v>0</v>
      </c>
      <c r="E43" s="151">
        <v>462</v>
      </c>
      <c r="F43" s="155" t="e">
        <f t="shared" si="1"/>
        <v>#REF!</v>
      </c>
      <c r="G43" s="74"/>
      <c r="H43" s="74"/>
      <c r="I43" s="74"/>
      <c r="J43" s="75"/>
      <c r="K43" s="18"/>
      <c r="AE43" s="159" t="e">
        <f t="shared" si="4"/>
        <v>#REF!</v>
      </c>
      <c r="AF43" s="62" t="e">
        <f>#REF!</f>
        <v>#REF!</v>
      </c>
      <c r="AG43" s="62" t="e">
        <f>IF(#REF!=0,"",#REF!)</f>
        <v>#REF!</v>
      </c>
      <c r="AH43" s="62" t="e">
        <f>IF(#REF!=0,"",#REF!)</f>
        <v>#REF!</v>
      </c>
    </row>
    <row r="44" spans="1:34" ht="18" customHeight="1">
      <c r="A44" s="16"/>
      <c r="B44" s="17"/>
      <c r="C44" s="194">
        <f t="shared" si="0"/>
        <v>0</v>
      </c>
      <c r="D44" s="3">
        <f t="shared" si="2"/>
        <v>0</v>
      </c>
      <c r="E44" s="151">
        <v>624</v>
      </c>
      <c r="F44" s="155" t="e">
        <f t="shared" si="1"/>
        <v>#REF!</v>
      </c>
      <c r="G44" s="74"/>
      <c r="H44" s="74"/>
      <c r="I44" s="74"/>
      <c r="J44" s="75"/>
      <c r="K44" s="18"/>
      <c r="AE44" s="159" t="e">
        <f t="shared" si="4"/>
        <v>#REF!</v>
      </c>
      <c r="AF44" s="62" t="e">
        <f>#REF!</f>
        <v>#REF!</v>
      </c>
      <c r="AG44" s="62" t="e">
        <f>IF(#REF!=0,"",#REF!)</f>
        <v>#REF!</v>
      </c>
      <c r="AH44" s="62" t="e">
        <f>IF(#REF!=0,"",#REF!)</f>
        <v>#REF!</v>
      </c>
    </row>
    <row r="45" spans="1:34" ht="18" customHeight="1" thickBot="1">
      <c r="A45" s="20"/>
      <c r="B45" s="21"/>
      <c r="C45" s="195">
        <f t="shared" si="0"/>
        <v>0</v>
      </c>
      <c r="D45" s="33">
        <f t="shared" si="2"/>
        <v>0</v>
      </c>
      <c r="E45" s="152">
        <v>642</v>
      </c>
      <c r="F45" s="156" t="e">
        <f t="shared" si="1"/>
        <v>#REF!</v>
      </c>
      <c r="G45" s="76"/>
      <c r="H45" s="76"/>
      <c r="I45" s="76"/>
      <c r="J45" s="77"/>
      <c r="K45" s="18"/>
      <c r="AE45" s="159" t="e">
        <f t="shared" si="4"/>
        <v>#REF!</v>
      </c>
      <c r="AF45" s="62" t="e">
        <f>#REF!</f>
        <v>#REF!</v>
      </c>
      <c r="AG45" s="62" t="e">
        <f>IF(#REF!=0,"",#REF!)</f>
        <v>#REF!</v>
      </c>
      <c r="AH45" s="62" t="e">
        <f>IF(#REF!=0,"",#REF!)</f>
        <v>#REF!</v>
      </c>
    </row>
    <row r="46" spans="1:34" ht="18" customHeight="1">
      <c r="A46" s="16"/>
      <c r="B46" s="17"/>
      <c r="C46" s="194">
        <f t="shared" si="0"/>
        <v>2</v>
      </c>
      <c r="D46" s="3">
        <f t="shared" si="2"/>
        <v>2</v>
      </c>
      <c r="E46" s="151">
        <v>345</v>
      </c>
      <c r="F46" s="154" t="e">
        <f t="shared" si="1"/>
        <v>#REF!</v>
      </c>
      <c r="G46" s="72"/>
      <c r="H46" s="72"/>
      <c r="I46" s="72"/>
      <c r="J46" s="73"/>
      <c r="K46" s="18"/>
      <c r="AE46" s="159" t="e">
        <f t="shared" si="4"/>
        <v>#REF!</v>
      </c>
      <c r="AF46" s="62" t="e">
        <f>#REF!</f>
        <v>#REF!</v>
      </c>
      <c r="AG46" s="62" t="e">
        <f>IF(#REF!=0,"",#REF!)</f>
        <v>#REF!</v>
      </c>
      <c r="AH46" s="62" t="e">
        <f>IF(#REF!=0,"",#REF!)</f>
        <v>#REF!</v>
      </c>
    </row>
    <row r="47" spans="1:34" ht="18" customHeight="1">
      <c r="A47" s="16"/>
      <c r="B47" s="17"/>
      <c r="C47" s="194">
        <f t="shared" si="0"/>
        <v>0</v>
      </c>
      <c r="D47" s="3">
        <f t="shared" si="2"/>
        <v>0</v>
      </c>
      <c r="E47" s="151">
        <v>354</v>
      </c>
      <c r="F47" s="155" t="e">
        <f t="shared" si="1"/>
        <v>#REF!</v>
      </c>
      <c r="G47" s="74"/>
      <c r="H47" s="74"/>
      <c r="I47" s="74"/>
      <c r="J47" s="75"/>
      <c r="K47" s="18"/>
      <c r="AE47" s="159" t="e">
        <f t="shared" si="4"/>
        <v>#REF!</v>
      </c>
      <c r="AF47" s="62" t="e">
        <f>#REF!</f>
        <v>#REF!</v>
      </c>
      <c r="AG47" s="62" t="e">
        <f>IF(#REF!=0,"",#REF!)</f>
        <v>#REF!</v>
      </c>
      <c r="AH47" s="62" t="e">
        <f>IF(#REF!=0,"",#REF!)</f>
        <v>#REF!</v>
      </c>
    </row>
    <row r="48" spans="1:34" ht="18" customHeight="1">
      <c r="A48" s="19">
        <v>345</v>
      </c>
      <c r="B48" s="12">
        <f>SUM(C46:C51)</f>
        <v>6</v>
      </c>
      <c r="C48" s="194">
        <f t="shared" si="0"/>
        <v>3</v>
      </c>
      <c r="D48" s="3">
        <f t="shared" si="2"/>
        <v>3</v>
      </c>
      <c r="E48" s="151">
        <v>435</v>
      </c>
      <c r="F48" s="155" t="e">
        <f t="shared" si="1"/>
        <v>#REF!</v>
      </c>
      <c r="G48" s="74"/>
      <c r="H48" s="74"/>
      <c r="I48" s="74"/>
      <c r="J48" s="75"/>
      <c r="K48" s="18"/>
      <c r="AE48" s="159" t="e">
        <f t="shared" si="4"/>
        <v>#REF!</v>
      </c>
      <c r="AF48" s="62" t="e">
        <f>#REF!</f>
        <v>#REF!</v>
      </c>
      <c r="AG48" s="62" t="e">
        <f>IF(#REF!=0,"",#REF!)</f>
        <v>#REF!</v>
      </c>
      <c r="AH48" s="62" t="e">
        <f>IF(#REF!=0,"",#REF!)</f>
        <v>#REF!</v>
      </c>
    </row>
    <row r="49" spans="1:34" ht="18" customHeight="1">
      <c r="A49" s="16"/>
      <c r="B49" s="17"/>
      <c r="C49" s="194">
        <f t="shared" si="0"/>
        <v>1</v>
      </c>
      <c r="D49" s="3">
        <f t="shared" si="2"/>
        <v>1</v>
      </c>
      <c r="E49" s="151">
        <v>453</v>
      </c>
      <c r="F49" s="155" t="e">
        <f t="shared" si="1"/>
        <v>#REF!</v>
      </c>
      <c r="G49" s="74"/>
      <c r="H49" s="74"/>
      <c r="I49" s="74"/>
      <c r="J49" s="75"/>
      <c r="K49" s="18"/>
      <c r="AE49" s="159" t="e">
        <f t="shared" si="4"/>
        <v>#REF!</v>
      </c>
      <c r="AF49" s="62" t="e">
        <f>#REF!</f>
        <v>#REF!</v>
      </c>
      <c r="AG49" s="62" t="e">
        <f>IF(#REF!=0,"",#REF!)</f>
        <v>#REF!</v>
      </c>
      <c r="AH49" s="62" t="e">
        <f>IF(#REF!=0,"",#REF!)</f>
        <v>#REF!</v>
      </c>
    </row>
    <row r="50" spans="1:34" ht="18" customHeight="1">
      <c r="A50" s="16"/>
      <c r="B50" s="22"/>
      <c r="C50" s="194">
        <f t="shared" si="0"/>
        <v>0</v>
      </c>
      <c r="D50" s="3">
        <f t="shared" si="2"/>
        <v>0</v>
      </c>
      <c r="E50" s="151">
        <v>534</v>
      </c>
      <c r="F50" s="155" t="e">
        <f t="shared" si="1"/>
        <v>#REF!</v>
      </c>
      <c r="G50" s="74"/>
      <c r="H50" s="74"/>
      <c r="I50" s="74"/>
      <c r="J50" s="75"/>
      <c r="K50" s="18"/>
      <c r="AE50" s="159" t="e">
        <f t="shared" si="4"/>
        <v>#REF!</v>
      </c>
      <c r="AF50" s="62" t="e">
        <f>#REF!</f>
        <v>#REF!</v>
      </c>
      <c r="AG50" s="62" t="e">
        <f>IF(#REF!=0,"",#REF!)</f>
        <v>#REF!</v>
      </c>
      <c r="AH50" s="62" t="e">
        <f>IF(#REF!=0,"",#REF!)</f>
        <v>#REF!</v>
      </c>
    </row>
    <row r="51" spans="1:34" ht="18" customHeight="1" thickBot="1">
      <c r="A51" s="20"/>
      <c r="B51" s="21"/>
      <c r="C51" s="195">
        <f t="shared" si="0"/>
        <v>0</v>
      </c>
      <c r="D51" s="33">
        <f t="shared" si="2"/>
        <v>0</v>
      </c>
      <c r="E51" s="152">
        <v>543</v>
      </c>
      <c r="F51" s="156" t="e">
        <f t="shared" si="1"/>
        <v>#REF!</v>
      </c>
      <c r="G51" s="76"/>
      <c r="H51" s="76"/>
      <c r="I51" s="76"/>
      <c r="J51" s="77"/>
      <c r="K51" s="18"/>
      <c r="AE51" s="159" t="e">
        <f t="shared" si="4"/>
        <v>#REF!</v>
      </c>
      <c r="AF51" s="62" t="e">
        <f>#REF!</f>
        <v>#REF!</v>
      </c>
      <c r="AG51" s="62" t="e">
        <f>IF(#REF!=0,"",#REF!)</f>
        <v>#REF!</v>
      </c>
      <c r="AH51" s="62" t="e">
        <f>IF(#REF!=0,"",#REF!)</f>
        <v>#REF!</v>
      </c>
    </row>
    <row r="52" spans="1:34" ht="18" customHeight="1">
      <c r="A52" s="23"/>
      <c r="B52" s="17"/>
      <c r="C52" s="194">
        <f t="shared" si="0"/>
        <v>0</v>
      </c>
      <c r="D52" s="3">
        <f t="shared" si="2"/>
        <v>0</v>
      </c>
      <c r="E52" s="151">
        <v>456</v>
      </c>
      <c r="F52" s="154" t="e">
        <f t="shared" si="1"/>
        <v>#REF!</v>
      </c>
      <c r="G52" s="72"/>
      <c r="H52" s="72"/>
      <c r="I52" s="72"/>
      <c r="J52" s="73"/>
      <c r="K52" s="18"/>
      <c r="AE52" s="159" t="e">
        <f t="shared" si="4"/>
        <v>#REF!</v>
      </c>
      <c r="AF52" s="62" t="e">
        <f>#REF!</f>
        <v>#REF!</v>
      </c>
      <c r="AG52" s="62" t="e">
        <f>IF(#REF!=0,"",#REF!)</f>
        <v>#REF!</v>
      </c>
      <c r="AH52" s="62" t="e">
        <f>IF(#REF!=0,"",#REF!)</f>
        <v>#REF!</v>
      </c>
    </row>
    <row r="53" spans="1:34" ht="18" customHeight="1">
      <c r="A53" s="23"/>
      <c r="B53" s="17"/>
      <c r="C53" s="194">
        <f t="shared" si="0"/>
        <v>4</v>
      </c>
      <c r="D53" s="3">
        <f t="shared" si="2"/>
        <v>4</v>
      </c>
      <c r="E53" s="151">
        <v>465</v>
      </c>
      <c r="F53" s="155" t="e">
        <f t="shared" si="1"/>
        <v>#REF!</v>
      </c>
      <c r="G53" s="74"/>
      <c r="H53" s="74"/>
      <c r="I53" s="74"/>
      <c r="J53" s="75"/>
      <c r="K53" s="18"/>
      <c r="AE53" s="159" t="e">
        <f t="shared" si="4"/>
        <v>#REF!</v>
      </c>
      <c r="AF53" s="62" t="e">
        <f>#REF!</f>
        <v>#REF!</v>
      </c>
      <c r="AG53" s="62" t="e">
        <f>IF(#REF!=0,"",#REF!)</f>
        <v>#REF!</v>
      </c>
      <c r="AH53" s="62" t="e">
        <f>IF(#REF!=0,"",#REF!)</f>
        <v>#REF!</v>
      </c>
    </row>
    <row r="54" spans="1:34" ht="18" customHeight="1">
      <c r="A54" s="24">
        <v>456</v>
      </c>
      <c r="B54" s="12">
        <f>SUM(C52:C57)</f>
        <v>14</v>
      </c>
      <c r="C54" s="194">
        <f t="shared" si="0"/>
        <v>0</v>
      </c>
      <c r="D54" s="3">
        <f t="shared" si="2"/>
        <v>0</v>
      </c>
      <c r="E54" s="151">
        <v>546</v>
      </c>
      <c r="F54" s="155" t="e">
        <f t="shared" si="1"/>
        <v>#REF!</v>
      </c>
      <c r="G54" s="74"/>
      <c r="H54" s="74"/>
      <c r="I54" s="74"/>
      <c r="J54" s="75"/>
      <c r="K54" s="18"/>
      <c r="AE54" s="159" t="e">
        <f t="shared" si="4"/>
        <v>#REF!</v>
      </c>
      <c r="AF54" s="62" t="e">
        <f>#REF!</f>
        <v>#REF!</v>
      </c>
      <c r="AG54" s="62" t="e">
        <f>IF(#REF!=0,"",#REF!)</f>
        <v>#REF!</v>
      </c>
      <c r="AH54" s="62" t="e">
        <f>IF(#REF!=0,"",#REF!)</f>
        <v>#REF!</v>
      </c>
    </row>
    <row r="55" spans="1:34" ht="18" customHeight="1">
      <c r="A55" s="23"/>
      <c r="B55" s="17"/>
      <c r="C55" s="194">
        <f t="shared" si="0"/>
        <v>3</v>
      </c>
      <c r="D55" s="3">
        <f t="shared" si="2"/>
        <v>3</v>
      </c>
      <c r="E55" s="151">
        <v>564</v>
      </c>
      <c r="F55" s="155" t="e">
        <f t="shared" si="1"/>
        <v>#REF!</v>
      </c>
      <c r="G55" s="74"/>
      <c r="H55" s="74"/>
      <c r="I55" s="74"/>
      <c r="J55" s="75"/>
      <c r="K55" s="18"/>
      <c r="AE55" s="159" t="e">
        <f t="shared" si="4"/>
        <v>#REF!</v>
      </c>
      <c r="AF55" s="62" t="e">
        <f>#REF!</f>
        <v>#REF!</v>
      </c>
      <c r="AG55" s="62" t="e">
        <f>IF(#REF!=0,"",#REF!)</f>
        <v>#REF!</v>
      </c>
      <c r="AH55" s="62" t="e">
        <f>IF(#REF!=0,"",#REF!)</f>
        <v>#REF!</v>
      </c>
    </row>
    <row r="56" spans="1:34" ht="18" customHeight="1">
      <c r="A56" s="24"/>
      <c r="B56" s="17"/>
      <c r="C56" s="194">
        <f t="shared" si="0"/>
        <v>7</v>
      </c>
      <c r="D56" s="3">
        <f t="shared" si="2"/>
        <v>7</v>
      </c>
      <c r="E56" s="151">
        <v>645</v>
      </c>
      <c r="F56" s="155" t="e">
        <f t="shared" si="1"/>
        <v>#REF!</v>
      </c>
      <c r="G56" s="74"/>
      <c r="H56" s="74"/>
      <c r="I56" s="74"/>
      <c r="J56" s="75"/>
      <c r="K56" s="18"/>
      <c r="AE56" s="159" t="e">
        <f t="shared" si="4"/>
        <v>#REF!</v>
      </c>
      <c r="AF56" s="62" t="e">
        <f>#REF!</f>
        <v>#REF!</v>
      </c>
      <c r="AG56" s="62" t="e">
        <f>IF(#REF!=0,"",#REF!)</f>
        <v>#REF!</v>
      </c>
      <c r="AH56" s="62" t="e">
        <f>IF(#REF!=0,"",#REF!)</f>
        <v>#REF!</v>
      </c>
    </row>
    <row r="57" spans="1:34" ht="18" customHeight="1" thickBot="1">
      <c r="A57" s="20"/>
      <c r="B57" s="21"/>
      <c r="C57" s="195">
        <f t="shared" si="0"/>
        <v>0</v>
      </c>
      <c r="D57" s="33">
        <f t="shared" si="2"/>
        <v>0</v>
      </c>
      <c r="E57" s="152">
        <v>654</v>
      </c>
      <c r="F57" s="156" t="e">
        <f t="shared" si="1"/>
        <v>#REF!</v>
      </c>
      <c r="G57" s="76"/>
      <c r="H57" s="76"/>
      <c r="I57" s="76"/>
      <c r="J57" s="77"/>
      <c r="K57" s="18"/>
      <c r="AE57" s="159" t="e">
        <f t="shared" si="4"/>
        <v>#REF!</v>
      </c>
      <c r="AF57" s="62" t="e">
        <f>#REF!</f>
        <v>#REF!</v>
      </c>
      <c r="AG57" s="62" t="e">
        <f>IF(#REF!=0,"",#REF!)</f>
        <v>#REF!</v>
      </c>
      <c r="AH57" s="62" t="e">
        <f>IF(#REF!=0,"",#REF!)</f>
        <v>#REF!</v>
      </c>
    </row>
    <row r="58" spans="1:34" s="35" customFormat="1" ht="11.25">
      <c r="A58" s="412" t="s">
        <v>1</v>
      </c>
      <c r="B58" s="412"/>
      <c r="C58" s="412"/>
      <c r="D58" s="412"/>
      <c r="E58" s="412"/>
      <c r="F58" s="412"/>
      <c r="G58" s="412"/>
      <c r="H58" s="412"/>
      <c r="I58" s="412"/>
      <c r="J58" s="412"/>
      <c r="K58" s="34"/>
      <c r="AE58" s="34"/>
    </row>
    <row r="59" spans="1:34" s="35" customFormat="1" ht="18" customHeight="1">
      <c r="A59" s="424" t="s">
        <v>0</v>
      </c>
      <c r="B59" s="425"/>
      <c r="C59" s="426"/>
      <c r="D59" s="425"/>
      <c r="E59" s="425"/>
      <c r="F59" s="425"/>
      <c r="G59" s="425"/>
      <c r="H59" s="425"/>
      <c r="I59" s="425"/>
      <c r="J59" s="427"/>
      <c r="K59" s="34"/>
      <c r="AE59" s="34"/>
    </row>
    <row r="60" spans="1:34" s="35" customFormat="1" ht="11.25">
      <c r="A60" s="412" t="s">
        <v>1</v>
      </c>
      <c r="B60" s="412"/>
      <c r="C60" s="412"/>
      <c r="D60" s="412"/>
      <c r="E60" s="412"/>
      <c r="F60" s="412"/>
      <c r="G60" s="412"/>
      <c r="H60" s="412"/>
      <c r="I60" s="412"/>
      <c r="J60" s="412"/>
      <c r="K60" s="34"/>
      <c r="AE60" s="34"/>
    </row>
    <row r="61" spans="1:34" s="363" customFormat="1">
      <c r="C61" s="196"/>
      <c r="D61" s="26"/>
      <c r="E61" s="26"/>
      <c r="F61" s="26"/>
      <c r="G61" s="18"/>
      <c r="H61" s="18"/>
      <c r="I61" s="18"/>
      <c r="J61" s="18"/>
      <c r="K61" s="18"/>
      <c r="L61" s="364"/>
      <c r="M61" s="364"/>
      <c r="N61" s="364"/>
      <c r="O61" s="364"/>
      <c r="P61" s="364"/>
      <c r="Q61" s="364"/>
      <c r="R61" s="364"/>
      <c r="AE61" s="18"/>
    </row>
    <row r="62" spans="1:34" s="369" customFormat="1" hidden="1">
      <c r="A62" s="365"/>
      <c r="B62" s="366"/>
      <c r="C62" s="367"/>
      <c r="D62" s="366"/>
      <c r="E62" s="366"/>
      <c r="F62" s="366"/>
      <c r="G62" s="368"/>
      <c r="H62" s="368"/>
      <c r="I62" s="368"/>
      <c r="J62" s="368"/>
      <c r="K62" s="368"/>
      <c r="AE62" s="368"/>
    </row>
    <row r="63" spans="1:34" s="372" customFormat="1" hidden="1">
      <c r="A63" s="370" t="s">
        <v>32</v>
      </c>
      <c r="B63" s="370" t="s">
        <v>17</v>
      </c>
      <c r="C63" s="371"/>
      <c r="D63" s="370" t="s">
        <v>28</v>
      </c>
      <c r="E63" s="370" t="s">
        <v>17</v>
      </c>
      <c r="F63" s="366"/>
      <c r="G63" s="366"/>
      <c r="H63" s="366"/>
      <c r="I63" s="366"/>
      <c r="J63" s="366"/>
      <c r="K63" s="366"/>
      <c r="AE63" s="366"/>
    </row>
    <row r="64" spans="1:34" s="369" customFormat="1" hidden="1">
      <c r="A64" s="372">
        <f>Koeien!B3</f>
        <v>1</v>
      </c>
      <c r="B64" s="372">
        <f>Koeien!D3</f>
        <v>615</v>
      </c>
      <c r="C64" s="373">
        <v>1</v>
      </c>
      <c r="D64" s="372"/>
      <c r="E64" s="366">
        <f>B64</f>
        <v>615</v>
      </c>
      <c r="F64" s="366" t="str">
        <f>MID(E64,1,1)</f>
        <v>6</v>
      </c>
      <c r="G64" s="366" t="str">
        <f>MID(E64,2,1)</f>
        <v>1</v>
      </c>
      <c r="H64" s="366" t="str">
        <f>MID(E64,3,1)</f>
        <v>5</v>
      </c>
      <c r="I64" s="366"/>
      <c r="J64" s="366" t="str">
        <f t="shared" ref="J64:J155" si="5">MID(H64,2,1)</f>
        <v/>
      </c>
      <c r="K64" s="366" t="str">
        <f t="shared" ref="K64:K155" si="6">MID(H64,3,1)</f>
        <v/>
      </c>
      <c r="AE64" s="366"/>
    </row>
    <row r="65" spans="1:31" s="369" customFormat="1" hidden="1">
      <c r="A65" s="372">
        <f>Koeien!B4</f>
        <v>2</v>
      </c>
      <c r="B65" s="372">
        <f>Koeien!D4</f>
        <v>651</v>
      </c>
      <c r="C65" s="373">
        <f>C64+1</f>
        <v>2</v>
      </c>
      <c r="D65" s="372"/>
      <c r="E65" s="366">
        <f t="shared" ref="E65:E128" si="7">B65</f>
        <v>651</v>
      </c>
      <c r="F65" s="366" t="str">
        <f t="shared" ref="F65:F128" si="8">MID(E65,1,1)</f>
        <v>6</v>
      </c>
      <c r="G65" s="366" t="str">
        <f t="shared" ref="G65:G128" si="9">MID(E65,2,1)</f>
        <v>5</v>
      </c>
      <c r="H65" s="366" t="str">
        <f t="shared" ref="H65:H128" si="10">MID(E65,3,1)</f>
        <v>1</v>
      </c>
      <c r="I65" s="366"/>
      <c r="J65" s="366" t="str">
        <f t="shared" si="5"/>
        <v/>
      </c>
      <c r="K65" s="366" t="str">
        <f t="shared" si="6"/>
        <v/>
      </c>
      <c r="AE65" s="366"/>
    </row>
    <row r="66" spans="1:31" s="369" customFormat="1" hidden="1">
      <c r="A66" s="372">
        <f>Koeien!B5</f>
        <v>4</v>
      </c>
      <c r="B66" s="372">
        <f>Koeien!D5</f>
        <v>156</v>
      </c>
      <c r="C66" s="373">
        <f t="shared" ref="C66:C133" si="11">C65+1</f>
        <v>3</v>
      </c>
      <c r="D66" s="372"/>
      <c r="E66" s="366">
        <f t="shared" si="7"/>
        <v>156</v>
      </c>
      <c r="F66" s="366" t="str">
        <f t="shared" si="8"/>
        <v>1</v>
      </c>
      <c r="G66" s="366" t="str">
        <f t="shared" si="9"/>
        <v>5</v>
      </c>
      <c r="H66" s="366" t="str">
        <f t="shared" si="10"/>
        <v>6</v>
      </c>
      <c r="I66" s="366"/>
      <c r="J66" s="366" t="str">
        <f t="shared" si="5"/>
        <v/>
      </c>
      <c r="K66" s="366" t="str">
        <f t="shared" si="6"/>
        <v/>
      </c>
      <c r="AE66" s="366"/>
    </row>
    <row r="67" spans="1:31" s="369" customFormat="1" hidden="1">
      <c r="A67" s="372">
        <f>Koeien!B6</f>
        <v>5</v>
      </c>
      <c r="B67" s="372">
        <f>Koeien!D6</f>
        <v>516</v>
      </c>
      <c r="C67" s="373">
        <f t="shared" si="11"/>
        <v>4</v>
      </c>
      <c r="D67" s="372"/>
      <c r="E67" s="366">
        <f t="shared" si="7"/>
        <v>516</v>
      </c>
      <c r="F67" s="366" t="str">
        <f t="shared" si="8"/>
        <v>5</v>
      </c>
      <c r="G67" s="366" t="str">
        <f t="shared" si="9"/>
        <v>1</v>
      </c>
      <c r="H67" s="366" t="str">
        <f t="shared" si="10"/>
        <v>6</v>
      </c>
      <c r="I67" s="366"/>
      <c r="J67" s="366" t="str">
        <f t="shared" si="5"/>
        <v/>
      </c>
      <c r="K67" s="366" t="str">
        <f t="shared" si="6"/>
        <v/>
      </c>
      <c r="AE67" s="366"/>
    </row>
    <row r="68" spans="1:31" s="369" customFormat="1" hidden="1">
      <c r="A68" s="372">
        <f>Koeien!B7</f>
        <v>6</v>
      </c>
      <c r="B68" s="372">
        <f>Koeien!D7</f>
        <v>465</v>
      </c>
      <c r="C68" s="373">
        <f t="shared" si="11"/>
        <v>5</v>
      </c>
      <c r="D68" s="372"/>
      <c r="E68" s="366">
        <f t="shared" si="7"/>
        <v>465</v>
      </c>
      <c r="F68" s="366" t="str">
        <f t="shared" si="8"/>
        <v>4</v>
      </c>
      <c r="G68" s="366" t="str">
        <f t="shared" si="9"/>
        <v>6</v>
      </c>
      <c r="H68" s="366" t="str">
        <f t="shared" si="10"/>
        <v>5</v>
      </c>
      <c r="I68" s="366"/>
      <c r="J68" s="366" t="str">
        <f t="shared" si="5"/>
        <v/>
      </c>
      <c r="K68" s="366" t="str">
        <f t="shared" si="6"/>
        <v/>
      </c>
      <c r="AE68" s="366"/>
    </row>
    <row r="69" spans="1:31" s="369" customFormat="1" hidden="1">
      <c r="A69" s="372">
        <f>Koeien!B8</f>
        <v>12</v>
      </c>
      <c r="B69" s="372">
        <f>Koeien!D8</f>
        <v>243</v>
      </c>
      <c r="C69" s="373">
        <f t="shared" si="11"/>
        <v>6</v>
      </c>
      <c r="D69" s="372"/>
      <c r="E69" s="366">
        <f t="shared" si="7"/>
        <v>243</v>
      </c>
      <c r="F69" s="366" t="str">
        <f t="shared" si="8"/>
        <v>2</v>
      </c>
      <c r="G69" s="366" t="str">
        <f t="shared" si="9"/>
        <v>4</v>
      </c>
      <c r="H69" s="366" t="str">
        <f t="shared" si="10"/>
        <v>3</v>
      </c>
      <c r="I69" s="366"/>
      <c r="J69" s="366" t="str">
        <f t="shared" si="5"/>
        <v/>
      </c>
      <c r="K69" s="366" t="str">
        <f t="shared" si="6"/>
        <v/>
      </c>
      <c r="AE69" s="366"/>
    </row>
    <row r="70" spans="1:31" s="369" customFormat="1" hidden="1">
      <c r="A70" s="372">
        <f>Koeien!B9</f>
        <v>13</v>
      </c>
      <c r="B70" s="372">
        <f>Koeien!D9</f>
        <v>645</v>
      </c>
      <c r="C70" s="373">
        <f t="shared" si="11"/>
        <v>7</v>
      </c>
      <c r="D70" s="372"/>
      <c r="E70" s="366">
        <f t="shared" si="7"/>
        <v>645</v>
      </c>
      <c r="F70" s="366" t="str">
        <f t="shared" si="8"/>
        <v>6</v>
      </c>
      <c r="G70" s="366" t="str">
        <f t="shared" si="9"/>
        <v>4</v>
      </c>
      <c r="H70" s="366" t="str">
        <f t="shared" si="10"/>
        <v>5</v>
      </c>
      <c r="I70" s="366"/>
      <c r="J70" s="366" t="str">
        <f t="shared" si="5"/>
        <v/>
      </c>
      <c r="K70" s="366" t="str">
        <f t="shared" si="6"/>
        <v/>
      </c>
      <c r="AE70" s="366"/>
    </row>
    <row r="71" spans="1:31" s="369" customFormat="1" hidden="1">
      <c r="A71" s="372">
        <f>Koeien!B10</f>
        <v>14</v>
      </c>
      <c r="B71" s="372">
        <f>Koeien!D10</f>
        <v>246</v>
      </c>
      <c r="C71" s="373">
        <f t="shared" si="11"/>
        <v>8</v>
      </c>
      <c r="D71" s="372"/>
      <c r="E71" s="366">
        <f t="shared" si="7"/>
        <v>246</v>
      </c>
      <c r="F71" s="366" t="str">
        <f t="shared" si="8"/>
        <v>2</v>
      </c>
      <c r="G71" s="366" t="str">
        <f t="shared" si="9"/>
        <v>4</v>
      </c>
      <c r="H71" s="366" t="str">
        <f t="shared" si="10"/>
        <v>6</v>
      </c>
      <c r="I71" s="366"/>
      <c r="J71" s="366" t="str">
        <f t="shared" si="5"/>
        <v/>
      </c>
      <c r="K71" s="366" t="str">
        <f t="shared" si="6"/>
        <v/>
      </c>
      <c r="AE71" s="366"/>
    </row>
    <row r="72" spans="1:31" s="369" customFormat="1" hidden="1">
      <c r="A72" s="372">
        <f>Koeien!B11</f>
        <v>15</v>
      </c>
      <c r="B72" s="372">
        <f>Koeien!D11</f>
        <v>435</v>
      </c>
      <c r="C72" s="373">
        <f t="shared" si="11"/>
        <v>9</v>
      </c>
      <c r="D72" s="372"/>
      <c r="E72" s="366">
        <f t="shared" si="7"/>
        <v>435</v>
      </c>
      <c r="F72" s="366" t="str">
        <f t="shared" si="8"/>
        <v>4</v>
      </c>
      <c r="G72" s="366" t="str">
        <f t="shared" si="9"/>
        <v>3</v>
      </c>
      <c r="H72" s="366" t="str">
        <f t="shared" si="10"/>
        <v>5</v>
      </c>
      <c r="I72" s="366"/>
      <c r="J72" s="366" t="str">
        <f t="shared" si="5"/>
        <v/>
      </c>
      <c r="K72" s="366" t="str">
        <f t="shared" si="6"/>
        <v/>
      </c>
      <c r="AE72" s="366"/>
    </row>
    <row r="73" spans="1:31" s="369" customFormat="1" hidden="1">
      <c r="A73" s="372">
        <f>Koeien!B12</f>
        <v>16</v>
      </c>
      <c r="B73" s="372">
        <f>Koeien!D12</f>
        <v>615</v>
      </c>
      <c r="C73" s="373">
        <f t="shared" si="11"/>
        <v>10</v>
      </c>
      <c r="D73" s="372"/>
      <c r="E73" s="366">
        <f t="shared" si="7"/>
        <v>615</v>
      </c>
      <c r="F73" s="366" t="str">
        <f t="shared" si="8"/>
        <v>6</v>
      </c>
      <c r="G73" s="366" t="str">
        <f t="shared" si="9"/>
        <v>1</v>
      </c>
      <c r="H73" s="366" t="str">
        <f t="shared" si="10"/>
        <v>5</v>
      </c>
      <c r="I73" s="366"/>
      <c r="J73" s="366" t="str">
        <f t="shared" si="5"/>
        <v/>
      </c>
      <c r="K73" s="366" t="str">
        <f t="shared" si="6"/>
        <v/>
      </c>
      <c r="AE73" s="366"/>
    </row>
    <row r="74" spans="1:31" s="369" customFormat="1" hidden="1">
      <c r="A74" s="372">
        <f>Koeien!B13</f>
        <v>18</v>
      </c>
      <c r="B74" s="372">
        <f>Koeien!D13</f>
        <v>651</v>
      </c>
      <c r="C74" s="373">
        <f t="shared" si="11"/>
        <v>11</v>
      </c>
      <c r="D74" s="372"/>
      <c r="E74" s="366">
        <f t="shared" si="7"/>
        <v>651</v>
      </c>
      <c r="F74" s="366" t="str">
        <f t="shared" si="8"/>
        <v>6</v>
      </c>
      <c r="G74" s="366" t="str">
        <f t="shared" si="9"/>
        <v>5</v>
      </c>
      <c r="H74" s="366" t="str">
        <f t="shared" si="10"/>
        <v>1</v>
      </c>
      <c r="I74" s="366"/>
      <c r="J74" s="366" t="str">
        <f t="shared" si="5"/>
        <v/>
      </c>
      <c r="K74" s="366" t="str">
        <f t="shared" si="6"/>
        <v/>
      </c>
      <c r="AE74" s="366"/>
    </row>
    <row r="75" spans="1:31" s="369" customFormat="1" hidden="1">
      <c r="A75" s="372">
        <f>Koeien!B14</f>
        <v>19</v>
      </c>
      <c r="B75" s="372">
        <f>Koeien!D14</f>
        <v>165</v>
      </c>
      <c r="C75" s="373">
        <f t="shared" si="11"/>
        <v>12</v>
      </c>
      <c r="D75" s="372"/>
      <c r="E75" s="366">
        <f t="shared" si="7"/>
        <v>165</v>
      </c>
      <c r="F75" s="366" t="str">
        <f t="shared" si="8"/>
        <v>1</v>
      </c>
      <c r="G75" s="366" t="str">
        <f t="shared" si="9"/>
        <v>6</v>
      </c>
      <c r="H75" s="366" t="str">
        <f t="shared" si="10"/>
        <v>5</v>
      </c>
      <c r="I75" s="366"/>
      <c r="J75" s="366" t="str">
        <f t="shared" si="5"/>
        <v/>
      </c>
      <c r="K75" s="366" t="str">
        <f t="shared" si="6"/>
        <v/>
      </c>
      <c r="AE75" s="366"/>
    </row>
    <row r="76" spans="1:31" s="369" customFormat="1" hidden="1">
      <c r="A76" s="372">
        <f>Koeien!B15</f>
        <v>23</v>
      </c>
      <c r="B76" s="372">
        <f>Koeien!D15</f>
        <v>651</v>
      </c>
      <c r="C76" s="373">
        <f t="shared" si="11"/>
        <v>13</v>
      </c>
      <c r="D76" s="372"/>
      <c r="E76" s="366">
        <f t="shared" si="7"/>
        <v>651</v>
      </c>
      <c r="F76" s="366" t="str">
        <f t="shared" si="8"/>
        <v>6</v>
      </c>
      <c r="G76" s="366" t="str">
        <f t="shared" si="9"/>
        <v>5</v>
      </c>
      <c r="H76" s="366" t="str">
        <f t="shared" si="10"/>
        <v>1</v>
      </c>
      <c r="I76" s="366"/>
      <c r="J76" s="366" t="str">
        <f t="shared" si="5"/>
        <v/>
      </c>
      <c r="K76" s="366" t="str">
        <f t="shared" si="6"/>
        <v/>
      </c>
      <c r="AE76" s="366"/>
    </row>
    <row r="77" spans="1:31" s="369" customFormat="1" hidden="1">
      <c r="A77" s="372">
        <f>Koeien!B16</f>
        <v>25</v>
      </c>
      <c r="B77" s="372">
        <f>Koeien!D16</f>
        <v>243</v>
      </c>
      <c r="C77" s="373">
        <f t="shared" si="11"/>
        <v>14</v>
      </c>
      <c r="D77" s="372"/>
      <c r="E77" s="366">
        <f t="shared" si="7"/>
        <v>243</v>
      </c>
      <c r="F77" s="366" t="str">
        <f t="shared" si="8"/>
        <v>2</v>
      </c>
      <c r="G77" s="366" t="str">
        <f t="shared" si="9"/>
        <v>4</v>
      </c>
      <c r="H77" s="366" t="str">
        <f t="shared" si="10"/>
        <v>3</v>
      </c>
      <c r="I77" s="366"/>
      <c r="J77" s="366" t="str">
        <f t="shared" si="5"/>
        <v/>
      </c>
      <c r="K77" s="366" t="str">
        <f t="shared" si="6"/>
        <v/>
      </c>
      <c r="AE77" s="366"/>
    </row>
    <row r="78" spans="1:31" s="369" customFormat="1" hidden="1">
      <c r="A78" s="372">
        <f>Koeien!B17</f>
        <v>27</v>
      </c>
      <c r="B78" s="372">
        <f>Koeien!D17</f>
        <v>561</v>
      </c>
      <c r="C78" s="373">
        <f t="shared" si="11"/>
        <v>15</v>
      </c>
      <c r="D78" s="372"/>
      <c r="E78" s="366">
        <f t="shared" si="7"/>
        <v>561</v>
      </c>
      <c r="F78" s="366" t="str">
        <f t="shared" si="8"/>
        <v>5</v>
      </c>
      <c r="G78" s="366" t="str">
        <f t="shared" si="9"/>
        <v>6</v>
      </c>
      <c r="H78" s="366" t="str">
        <f t="shared" si="10"/>
        <v>1</v>
      </c>
      <c r="I78" s="366"/>
      <c r="J78" s="366" t="str">
        <f t="shared" si="5"/>
        <v/>
      </c>
      <c r="K78" s="366" t="str">
        <f t="shared" si="6"/>
        <v/>
      </c>
      <c r="AE78" s="366"/>
    </row>
    <row r="79" spans="1:31" s="369" customFormat="1" hidden="1">
      <c r="A79" s="372">
        <f>Koeien!B18</f>
        <v>28</v>
      </c>
      <c r="B79" s="372">
        <f>Koeien!D18</f>
        <v>615</v>
      </c>
      <c r="C79" s="373">
        <f t="shared" si="11"/>
        <v>16</v>
      </c>
      <c r="D79" s="372"/>
      <c r="E79" s="366">
        <f t="shared" si="7"/>
        <v>615</v>
      </c>
      <c r="F79" s="366" t="str">
        <f t="shared" si="8"/>
        <v>6</v>
      </c>
      <c r="G79" s="366" t="str">
        <f t="shared" si="9"/>
        <v>1</v>
      </c>
      <c r="H79" s="366" t="str">
        <f t="shared" si="10"/>
        <v>5</v>
      </c>
      <c r="I79" s="366"/>
      <c r="J79" s="366" t="str">
        <f t="shared" si="5"/>
        <v/>
      </c>
      <c r="K79" s="366" t="str">
        <f t="shared" si="6"/>
        <v/>
      </c>
      <c r="AE79" s="366"/>
    </row>
    <row r="80" spans="1:31" s="369" customFormat="1" hidden="1">
      <c r="A80" s="372">
        <f>Koeien!B19</f>
        <v>32</v>
      </c>
      <c r="B80" s="372">
        <f>Koeien!D19</f>
        <v>645</v>
      </c>
      <c r="C80" s="373">
        <f t="shared" si="11"/>
        <v>17</v>
      </c>
      <c r="D80" s="372"/>
      <c r="E80" s="366">
        <f t="shared" si="7"/>
        <v>645</v>
      </c>
      <c r="F80" s="366" t="str">
        <f t="shared" si="8"/>
        <v>6</v>
      </c>
      <c r="G80" s="366" t="str">
        <f t="shared" si="9"/>
        <v>4</v>
      </c>
      <c r="H80" s="366" t="str">
        <f t="shared" si="10"/>
        <v>5</v>
      </c>
      <c r="I80" s="366"/>
      <c r="J80" s="366" t="str">
        <f t="shared" si="5"/>
        <v/>
      </c>
      <c r="K80" s="366" t="str">
        <f t="shared" si="6"/>
        <v/>
      </c>
      <c r="AE80" s="366"/>
    </row>
    <row r="81" spans="1:31" s="369" customFormat="1" hidden="1">
      <c r="A81" s="372">
        <f>Koeien!B20</f>
        <v>39</v>
      </c>
      <c r="B81" s="372">
        <f>Koeien!D20</f>
        <v>156</v>
      </c>
      <c r="C81" s="373">
        <f t="shared" si="11"/>
        <v>18</v>
      </c>
      <c r="D81" s="372"/>
      <c r="E81" s="366">
        <f t="shared" si="7"/>
        <v>156</v>
      </c>
      <c r="F81" s="366" t="str">
        <f t="shared" si="8"/>
        <v>1</v>
      </c>
      <c r="G81" s="366" t="str">
        <f t="shared" si="9"/>
        <v>5</v>
      </c>
      <c r="H81" s="366" t="str">
        <f t="shared" si="10"/>
        <v>6</v>
      </c>
      <c r="I81" s="366"/>
      <c r="J81" s="366" t="str">
        <f t="shared" si="5"/>
        <v/>
      </c>
      <c r="K81" s="366" t="str">
        <f t="shared" si="6"/>
        <v/>
      </c>
      <c r="AE81" s="366"/>
    </row>
    <row r="82" spans="1:31" s="369" customFormat="1" hidden="1">
      <c r="A82" s="372">
        <f>Koeien!B21</f>
        <v>40</v>
      </c>
      <c r="B82" s="372">
        <f>Koeien!D21</f>
        <v>435</v>
      </c>
      <c r="C82" s="373">
        <f t="shared" si="11"/>
        <v>19</v>
      </c>
      <c r="D82" s="372"/>
      <c r="E82" s="366">
        <f t="shared" si="7"/>
        <v>435</v>
      </c>
      <c r="F82" s="366" t="str">
        <f t="shared" si="8"/>
        <v>4</v>
      </c>
      <c r="G82" s="366" t="str">
        <f t="shared" si="9"/>
        <v>3</v>
      </c>
      <c r="H82" s="366" t="str">
        <f t="shared" si="10"/>
        <v>5</v>
      </c>
      <c r="I82" s="366"/>
      <c r="J82" s="366" t="str">
        <f t="shared" si="5"/>
        <v/>
      </c>
      <c r="K82" s="366" t="str">
        <f t="shared" si="6"/>
        <v/>
      </c>
      <c r="AE82" s="366"/>
    </row>
    <row r="83" spans="1:31" s="369" customFormat="1" hidden="1">
      <c r="A83" s="372">
        <f>Koeien!B22</f>
        <v>41</v>
      </c>
      <c r="B83" s="372">
        <f>Koeien!D22</f>
        <v>432</v>
      </c>
      <c r="C83" s="373">
        <f t="shared" si="11"/>
        <v>20</v>
      </c>
      <c r="D83" s="366"/>
      <c r="E83" s="366">
        <f t="shared" si="7"/>
        <v>432</v>
      </c>
      <c r="F83" s="366" t="str">
        <f t="shared" si="8"/>
        <v>4</v>
      </c>
      <c r="G83" s="366" t="str">
        <f t="shared" si="9"/>
        <v>3</v>
      </c>
      <c r="H83" s="366" t="str">
        <f t="shared" si="10"/>
        <v>2</v>
      </c>
      <c r="I83" s="366"/>
      <c r="J83" s="366" t="str">
        <f t="shared" si="5"/>
        <v/>
      </c>
      <c r="K83" s="366" t="str">
        <f t="shared" si="6"/>
        <v/>
      </c>
      <c r="AE83" s="366"/>
    </row>
    <row r="84" spans="1:31" s="369" customFormat="1" hidden="1">
      <c r="A84" s="372">
        <f>Koeien!B23</f>
        <v>42</v>
      </c>
      <c r="B84" s="372">
        <f>Koeien!D23</f>
        <v>342</v>
      </c>
      <c r="C84" s="373">
        <f t="shared" si="11"/>
        <v>21</v>
      </c>
      <c r="D84" s="372"/>
      <c r="E84" s="366">
        <f t="shared" si="7"/>
        <v>342</v>
      </c>
      <c r="F84" s="366" t="str">
        <f t="shared" si="8"/>
        <v>3</v>
      </c>
      <c r="G84" s="366" t="str">
        <f t="shared" si="9"/>
        <v>4</v>
      </c>
      <c r="H84" s="366" t="str">
        <f t="shared" si="10"/>
        <v>2</v>
      </c>
      <c r="I84" s="366"/>
      <c r="J84" s="366" t="str">
        <f t="shared" si="5"/>
        <v/>
      </c>
      <c r="K84" s="366" t="str">
        <f t="shared" si="6"/>
        <v/>
      </c>
      <c r="AE84" s="366"/>
    </row>
    <row r="85" spans="1:31" s="369" customFormat="1" hidden="1">
      <c r="A85" s="372">
        <f>Koeien!B24</f>
        <v>43</v>
      </c>
      <c r="B85" s="372">
        <f>Koeien!D24</f>
        <v>561</v>
      </c>
      <c r="C85" s="373">
        <f t="shared" si="11"/>
        <v>22</v>
      </c>
      <c r="D85" s="372"/>
      <c r="E85" s="366">
        <f t="shared" si="7"/>
        <v>561</v>
      </c>
      <c r="F85" s="366" t="str">
        <f t="shared" si="8"/>
        <v>5</v>
      </c>
      <c r="G85" s="366" t="str">
        <f t="shared" si="9"/>
        <v>6</v>
      </c>
      <c r="H85" s="366" t="str">
        <f t="shared" si="10"/>
        <v>1</v>
      </c>
      <c r="I85" s="366"/>
      <c r="J85" s="366" t="str">
        <f t="shared" si="5"/>
        <v/>
      </c>
      <c r="K85" s="366" t="str">
        <f t="shared" si="6"/>
        <v/>
      </c>
      <c r="AE85" s="366"/>
    </row>
    <row r="86" spans="1:31" s="369" customFormat="1" hidden="1">
      <c r="A86" s="372">
        <f>Koeien!B25</f>
        <v>44</v>
      </c>
      <c r="B86" s="372">
        <f>Koeien!D25</f>
        <v>465</v>
      </c>
      <c r="C86" s="373">
        <f t="shared" si="11"/>
        <v>23</v>
      </c>
      <c r="D86" s="372"/>
      <c r="E86" s="366">
        <f t="shared" si="7"/>
        <v>465</v>
      </c>
      <c r="F86" s="366" t="str">
        <f t="shared" si="8"/>
        <v>4</v>
      </c>
      <c r="G86" s="366" t="str">
        <f t="shared" si="9"/>
        <v>6</v>
      </c>
      <c r="H86" s="366" t="str">
        <f t="shared" si="10"/>
        <v>5</v>
      </c>
      <c r="I86" s="366"/>
      <c r="J86" s="366" t="str">
        <f t="shared" si="5"/>
        <v/>
      </c>
      <c r="K86" s="366" t="str">
        <f t="shared" si="6"/>
        <v/>
      </c>
      <c r="AE86" s="366"/>
    </row>
    <row r="87" spans="1:31" s="369" customFormat="1" hidden="1">
      <c r="A87" s="372">
        <f>Koeien!B26</f>
        <v>46</v>
      </c>
      <c r="B87" s="372">
        <f>Koeien!D26</f>
        <v>561</v>
      </c>
      <c r="C87" s="373">
        <f t="shared" si="11"/>
        <v>24</v>
      </c>
      <c r="D87" s="372"/>
      <c r="E87" s="366">
        <f t="shared" si="7"/>
        <v>561</v>
      </c>
      <c r="F87" s="366" t="str">
        <f t="shared" si="8"/>
        <v>5</v>
      </c>
      <c r="G87" s="366" t="str">
        <f t="shared" si="9"/>
        <v>6</v>
      </c>
      <c r="H87" s="366" t="str">
        <f t="shared" si="10"/>
        <v>1</v>
      </c>
      <c r="I87" s="366"/>
      <c r="J87" s="366" t="str">
        <f t="shared" si="5"/>
        <v/>
      </c>
      <c r="K87" s="366" t="str">
        <f t="shared" si="6"/>
        <v/>
      </c>
      <c r="AE87" s="366"/>
    </row>
    <row r="88" spans="1:31" s="369" customFormat="1" hidden="1">
      <c r="A88" s="372">
        <f>Koeien!B27</f>
        <v>47</v>
      </c>
      <c r="B88" s="372">
        <f>Koeien!D27</f>
        <v>345</v>
      </c>
      <c r="C88" s="373">
        <f t="shared" si="11"/>
        <v>25</v>
      </c>
      <c r="D88" s="372"/>
      <c r="E88" s="366">
        <f t="shared" si="7"/>
        <v>345</v>
      </c>
      <c r="F88" s="366" t="str">
        <f t="shared" si="8"/>
        <v>3</v>
      </c>
      <c r="G88" s="366" t="str">
        <f t="shared" si="9"/>
        <v>4</v>
      </c>
      <c r="H88" s="366" t="str">
        <f t="shared" si="10"/>
        <v>5</v>
      </c>
      <c r="I88" s="366"/>
      <c r="J88" s="366" t="str">
        <f t="shared" si="5"/>
        <v/>
      </c>
      <c r="K88" s="366" t="str">
        <f t="shared" si="6"/>
        <v/>
      </c>
      <c r="AE88" s="366"/>
    </row>
    <row r="89" spans="1:31" s="369" customFormat="1" hidden="1">
      <c r="A89" s="372">
        <f>Koeien!B28</f>
        <v>49</v>
      </c>
      <c r="B89" s="372">
        <f>Koeien!D28</f>
        <v>561</v>
      </c>
      <c r="C89" s="373">
        <f t="shared" si="11"/>
        <v>26</v>
      </c>
      <c r="D89" s="372"/>
      <c r="E89" s="366">
        <f t="shared" si="7"/>
        <v>561</v>
      </c>
      <c r="F89" s="366" t="str">
        <f t="shared" si="8"/>
        <v>5</v>
      </c>
      <c r="G89" s="366" t="str">
        <f t="shared" si="9"/>
        <v>6</v>
      </c>
      <c r="H89" s="366" t="str">
        <f t="shared" si="10"/>
        <v>1</v>
      </c>
      <c r="I89" s="366"/>
      <c r="J89" s="366" t="str">
        <f t="shared" si="5"/>
        <v/>
      </c>
      <c r="K89" s="366" t="str">
        <f t="shared" si="6"/>
        <v/>
      </c>
      <c r="AE89" s="366"/>
    </row>
    <row r="90" spans="1:31" s="369" customFormat="1" hidden="1">
      <c r="A90" s="372">
        <f>Koeien!B29</f>
        <v>51</v>
      </c>
      <c r="B90" s="372">
        <f>Koeien!D29</f>
        <v>561</v>
      </c>
      <c r="C90" s="373">
        <f t="shared" si="11"/>
        <v>27</v>
      </c>
      <c r="D90" s="372"/>
      <c r="E90" s="366">
        <f t="shared" si="7"/>
        <v>561</v>
      </c>
      <c r="F90" s="366" t="str">
        <f t="shared" si="8"/>
        <v>5</v>
      </c>
      <c r="G90" s="366" t="str">
        <f t="shared" si="9"/>
        <v>6</v>
      </c>
      <c r="H90" s="366" t="str">
        <f t="shared" si="10"/>
        <v>1</v>
      </c>
      <c r="I90" s="366"/>
      <c r="J90" s="366" t="str">
        <f t="shared" si="5"/>
        <v/>
      </c>
      <c r="K90" s="366" t="str">
        <f t="shared" si="6"/>
        <v/>
      </c>
      <c r="AE90" s="366"/>
    </row>
    <row r="91" spans="1:31" s="369" customFormat="1" hidden="1">
      <c r="A91" s="372">
        <f>Koeien!B30</f>
        <v>52</v>
      </c>
      <c r="B91" s="372">
        <f>Koeien!D30</f>
        <v>315</v>
      </c>
      <c r="C91" s="373">
        <f t="shared" si="11"/>
        <v>28</v>
      </c>
      <c r="D91" s="372"/>
      <c r="E91" s="366">
        <f t="shared" si="7"/>
        <v>315</v>
      </c>
      <c r="F91" s="366" t="str">
        <f t="shared" si="8"/>
        <v>3</v>
      </c>
      <c r="G91" s="366" t="str">
        <f t="shared" si="9"/>
        <v>1</v>
      </c>
      <c r="H91" s="366" t="str">
        <f t="shared" si="10"/>
        <v>5</v>
      </c>
      <c r="I91" s="366"/>
      <c r="J91" s="366" t="str">
        <f t="shared" si="5"/>
        <v/>
      </c>
      <c r="K91" s="366" t="str">
        <f t="shared" si="6"/>
        <v/>
      </c>
      <c r="AE91" s="366"/>
    </row>
    <row r="92" spans="1:31" s="369" customFormat="1" hidden="1">
      <c r="A92" s="372">
        <f>Koeien!B31</f>
        <v>53</v>
      </c>
      <c r="B92" s="372">
        <f>Koeien!D31</f>
        <v>165</v>
      </c>
      <c r="C92" s="373">
        <f t="shared" si="11"/>
        <v>29</v>
      </c>
      <c r="D92" s="372"/>
      <c r="E92" s="366">
        <f t="shared" si="7"/>
        <v>165</v>
      </c>
      <c r="F92" s="366" t="str">
        <f t="shared" si="8"/>
        <v>1</v>
      </c>
      <c r="G92" s="366" t="str">
        <f t="shared" si="9"/>
        <v>6</v>
      </c>
      <c r="H92" s="366" t="str">
        <f t="shared" si="10"/>
        <v>5</v>
      </c>
      <c r="I92" s="366"/>
      <c r="J92" s="366" t="str">
        <f t="shared" si="5"/>
        <v/>
      </c>
      <c r="K92" s="366" t="str">
        <f t="shared" si="6"/>
        <v/>
      </c>
      <c r="AE92" s="366"/>
    </row>
    <row r="93" spans="1:31" s="369" customFormat="1" hidden="1">
      <c r="A93" s="372">
        <f>Koeien!B32</f>
        <v>55</v>
      </c>
      <c r="B93" s="372">
        <f>Koeien!D32</f>
        <v>465</v>
      </c>
      <c r="C93" s="373">
        <f t="shared" si="11"/>
        <v>30</v>
      </c>
      <c r="D93" s="372"/>
      <c r="E93" s="366">
        <f t="shared" si="7"/>
        <v>465</v>
      </c>
      <c r="F93" s="366" t="str">
        <f t="shared" si="8"/>
        <v>4</v>
      </c>
      <c r="G93" s="366" t="str">
        <f t="shared" si="9"/>
        <v>6</v>
      </c>
      <c r="H93" s="366" t="str">
        <f t="shared" si="10"/>
        <v>5</v>
      </c>
      <c r="I93" s="366"/>
      <c r="J93" s="366" t="str">
        <f t="shared" si="5"/>
        <v/>
      </c>
      <c r="K93" s="366" t="str">
        <f t="shared" si="6"/>
        <v/>
      </c>
      <c r="AE93" s="366"/>
    </row>
    <row r="94" spans="1:31" s="369" customFormat="1" hidden="1">
      <c r="A94" s="372">
        <f>Koeien!B33</f>
        <v>56</v>
      </c>
      <c r="B94" s="372">
        <f>Koeien!D33</f>
        <v>615</v>
      </c>
      <c r="C94" s="373">
        <f t="shared" si="11"/>
        <v>31</v>
      </c>
      <c r="D94" s="372"/>
      <c r="E94" s="366">
        <f t="shared" si="7"/>
        <v>615</v>
      </c>
      <c r="F94" s="366" t="str">
        <f t="shared" si="8"/>
        <v>6</v>
      </c>
      <c r="G94" s="366" t="str">
        <f t="shared" si="9"/>
        <v>1</v>
      </c>
      <c r="H94" s="366" t="str">
        <f t="shared" si="10"/>
        <v>5</v>
      </c>
      <c r="I94" s="366"/>
      <c r="J94" s="366" t="str">
        <f t="shared" si="5"/>
        <v/>
      </c>
      <c r="K94" s="366" t="str">
        <f t="shared" si="6"/>
        <v/>
      </c>
      <c r="AE94" s="366"/>
    </row>
    <row r="95" spans="1:31" s="369" customFormat="1" hidden="1">
      <c r="A95" s="372">
        <f>Koeien!B34</f>
        <v>57</v>
      </c>
      <c r="B95" s="372">
        <f>Koeien!D34</f>
        <v>561</v>
      </c>
      <c r="C95" s="373">
        <f t="shared" si="11"/>
        <v>32</v>
      </c>
      <c r="D95" s="372"/>
      <c r="E95" s="366">
        <f t="shared" si="7"/>
        <v>561</v>
      </c>
      <c r="F95" s="366" t="str">
        <f t="shared" si="8"/>
        <v>5</v>
      </c>
      <c r="G95" s="366" t="str">
        <f t="shared" si="9"/>
        <v>6</v>
      </c>
      <c r="H95" s="366" t="str">
        <f t="shared" si="10"/>
        <v>1</v>
      </c>
      <c r="I95" s="366"/>
      <c r="J95" s="366" t="str">
        <f t="shared" si="5"/>
        <v/>
      </c>
      <c r="K95" s="366" t="str">
        <f t="shared" si="6"/>
        <v/>
      </c>
      <c r="AE95" s="366"/>
    </row>
    <row r="96" spans="1:31" s="369" customFormat="1" hidden="1">
      <c r="A96" s="372">
        <f>Koeien!B35</f>
        <v>60</v>
      </c>
      <c r="B96" s="372">
        <f>Koeien!D35</f>
        <v>651</v>
      </c>
      <c r="C96" s="373">
        <f t="shared" si="11"/>
        <v>33</v>
      </c>
      <c r="D96" s="372"/>
      <c r="E96" s="366">
        <f t="shared" si="7"/>
        <v>651</v>
      </c>
      <c r="F96" s="366" t="str">
        <f t="shared" si="8"/>
        <v>6</v>
      </c>
      <c r="G96" s="366" t="str">
        <f t="shared" si="9"/>
        <v>5</v>
      </c>
      <c r="H96" s="366" t="str">
        <f t="shared" si="10"/>
        <v>1</v>
      </c>
      <c r="I96" s="366"/>
      <c r="J96" s="366" t="str">
        <f t="shared" si="5"/>
        <v/>
      </c>
      <c r="K96" s="366" t="str">
        <f t="shared" si="6"/>
        <v/>
      </c>
      <c r="AE96" s="366"/>
    </row>
    <row r="97" spans="1:31" s="369" customFormat="1" hidden="1">
      <c r="A97" s="372">
        <f>Koeien!B36</f>
        <v>62</v>
      </c>
      <c r="B97" s="372">
        <f>Koeien!D36</f>
        <v>645</v>
      </c>
      <c r="C97" s="373">
        <f t="shared" si="11"/>
        <v>34</v>
      </c>
      <c r="D97" s="372"/>
      <c r="E97" s="366">
        <f t="shared" si="7"/>
        <v>645</v>
      </c>
      <c r="F97" s="366" t="str">
        <f t="shared" si="8"/>
        <v>6</v>
      </c>
      <c r="G97" s="366" t="str">
        <f t="shared" si="9"/>
        <v>4</v>
      </c>
      <c r="H97" s="366" t="str">
        <f t="shared" si="10"/>
        <v>5</v>
      </c>
      <c r="I97" s="366"/>
      <c r="J97" s="366" t="str">
        <f t="shared" si="5"/>
        <v/>
      </c>
      <c r="K97" s="366" t="str">
        <f t="shared" si="6"/>
        <v/>
      </c>
      <c r="AE97" s="366"/>
    </row>
    <row r="98" spans="1:31" s="369" customFormat="1" hidden="1">
      <c r="A98" s="372">
        <f>Koeien!B37</f>
        <v>63</v>
      </c>
      <c r="B98" s="372">
        <f>Koeien!D37</f>
        <v>435</v>
      </c>
      <c r="C98" s="373">
        <f t="shared" si="11"/>
        <v>35</v>
      </c>
      <c r="D98" s="372"/>
      <c r="E98" s="366">
        <f t="shared" si="7"/>
        <v>435</v>
      </c>
      <c r="F98" s="366" t="str">
        <f t="shared" si="8"/>
        <v>4</v>
      </c>
      <c r="G98" s="366" t="str">
        <f t="shared" si="9"/>
        <v>3</v>
      </c>
      <c r="H98" s="366" t="str">
        <f t="shared" si="10"/>
        <v>5</v>
      </c>
      <c r="I98" s="366"/>
      <c r="J98" s="366" t="str">
        <f t="shared" si="5"/>
        <v/>
      </c>
      <c r="K98" s="366" t="str">
        <f t="shared" si="6"/>
        <v/>
      </c>
      <c r="AE98" s="366"/>
    </row>
    <row r="99" spans="1:31" s="369" customFormat="1" hidden="1">
      <c r="A99" s="372">
        <f>Koeien!B38</f>
        <v>64</v>
      </c>
      <c r="B99" s="372">
        <f>Koeien!D38</f>
        <v>345</v>
      </c>
      <c r="C99" s="373">
        <f t="shared" si="11"/>
        <v>36</v>
      </c>
      <c r="D99" s="372"/>
      <c r="E99" s="366">
        <f t="shared" si="7"/>
        <v>345</v>
      </c>
      <c r="F99" s="366" t="str">
        <f t="shared" si="8"/>
        <v>3</v>
      </c>
      <c r="G99" s="366" t="str">
        <f t="shared" si="9"/>
        <v>4</v>
      </c>
      <c r="H99" s="366" t="str">
        <f t="shared" si="10"/>
        <v>5</v>
      </c>
      <c r="I99" s="366"/>
      <c r="J99" s="366" t="str">
        <f t="shared" si="5"/>
        <v/>
      </c>
      <c r="K99" s="366" t="str">
        <f t="shared" si="6"/>
        <v/>
      </c>
      <c r="AE99" s="366"/>
    </row>
    <row r="100" spans="1:31" s="369" customFormat="1" hidden="1">
      <c r="A100" s="372">
        <f>Koeien!B39</f>
        <v>65</v>
      </c>
      <c r="B100" s="372">
        <f>Koeien!D39</f>
        <v>651</v>
      </c>
      <c r="C100" s="373">
        <f t="shared" si="11"/>
        <v>37</v>
      </c>
      <c r="D100" s="372"/>
      <c r="E100" s="366">
        <f t="shared" si="7"/>
        <v>651</v>
      </c>
      <c r="F100" s="366" t="str">
        <f t="shared" si="8"/>
        <v>6</v>
      </c>
      <c r="G100" s="366" t="str">
        <f t="shared" si="9"/>
        <v>5</v>
      </c>
      <c r="H100" s="366" t="str">
        <f t="shared" si="10"/>
        <v>1</v>
      </c>
      <c r="I100" s="366"/>
      <c r="J100" s="366" t="str">
        <f t="shared" si="5"/>
        <v/>
      </c>
      <c r="K100" s="366" t="str">
        <f t="shared" si="6"/>
        <v/>
      </c>
      <c r="AE100" s="366"/>
    </row>
    <row r="101" spans="1:31" s="369" customFormat="1" hidden="1">
      <c r="A101" s="372">
        <f>Koeien!B40</f>
        <v>66</v>
      </c>
      <c r="B101" s="372">
        <f>Koeien!D40</f>
        <v>645</v>
      </c>
      <c r="C101" s="373">
        <f t="shared" si="11"/>
        <v>38</v>
      </c>
      <c r="D101" s="372"/>
      <c r="E101" s="366">
        <f t="shared" si="7"/>
        <v>645</v>
      </c>
      <c r="F101" s="366" t="str">
        <f t="shared" si="8"/>
        <v>6</v>
      </c>
      <c r="G101" s="366" t="str">
        <f t="shared" si="9"/>
        <v>4</v>
      </c>
      <c r="H101" s="366" t="str">
        <f t="shared" si="10"/>
        <v>5</v>
      </c>
      <c r="I101" s="366"/>
      <c r="J101" s="366" t="str">
        <f t="shared" si="5"/>
        <v/>
      </c>
      <c r="K101" s="366" t="str">
        <f t="shared" si="6"/>
        <v/>
      </c>
      <c r="AE101" s="366"/>
    </row>
    <row r="102" spans="1:31" s="369" customFormat="1" hidden="1">
      <c r="A102" s="372">
        <f>Koeien!B41</f>
        <v>67</v>
      </c>
      <c r="B102" s="372">
        <f>Koeien!D41</f>
        <v>243</v>
      </c>
      <c r="C102" s="373">
        <f t="shared" si="11"/>
        <v>39</v>
      </c>
      <c r="D102" s="366"/>
      <c r="E102" s="366">
        <f t="shared" si="7"/>
        <v>243</v>
      </c>
      <c r="F102" s="366" t="str">
        <f t="shared" si="8"/>
        <v>2</v>
      </c>
      <c r="G102" s="366" t="str">
        <f t="shared" si="9"/>
        <v>4</v>
      </c>
      <c r="H102" s="366" t="str">
        <f t="shared" si="10"/>
        <v>3</v>
      </c>
      <c r="I102" s="366"/>
      <c r="J102" s="366" t="str">
        <f t="shared" si="5"/>
        <v/>
      </c>
      <c r="K102" s="366" t="str">
        <f t="shared" si="6"/>
        <v/>
      </c>
      <c r="AE102" s="366"/>
    </row>
    <row r="103" spans="1:31" s="369" customFormat="1" hidden="1">
      <c r="A103" s="372">
        <f>Koeien!B42</f>
        <v>69</v>
      </c>
      <c r="B103" s="372">
        <f>Koeien!D42</f>
        <v>153</v>
      </c>
      <c r="C103" s="373">
        <f t="shared" si="11"/>
        <v>40</v>
      </c>
      <c r="D103" s="372"/>
      <c r="E103" s="366">
        <f t="shared" si="7"/>
        <v>153</v>
      </c>
      <c r="F103" s="366" t="str">
        <f t="shared" si="8"/>
        <v>1</v>
      </c>
      <c r="G103" s="366" t="str">
        <f t="shared" si="9"/>
        <v>5</v>
      </c>
      <c r="H103" s="366" t="str">
        <f t="shared" si="10"/>
        <v>3</v>
      </c>
      <c r="I103" s="366"/>
      <c r="J103" s="366" t="str">
        <f t="shared" si="5"/>
        <v/>
      </c>
      <c r="K103" s="366" t="str">
        <f t="shared" si="6"/>
        <v/>
      </c>
      <c r="AE103" s="366"/>
    </row>
    <row r="104" spans="1:31" s="369" customFormat="1" hidden="1">
      <c r="A104" s="372">
        <f>Koeien!B43</f>
        <v>75</v>
      </c>
      <c r="B104" s="372">
        <f>Koeien!D43</f>
        <v>645</v>
      </c>
      <c r="C104" s="373">
        <f t="shared" si="11"/>
        <v>41</v>
      </c>
      <c r="D104" s="372"/>
      <c r="E104" s="366">
        <f t="shared" si="7"/>
        <v>645</v>
      </c>
      <c r="F104" s="366" t="str">
        <f t="shared" si="8"/>
        <v>6</v>
      </c>
      <c r="G104" s="366" t="str">
        <f t="shared" si="9"/>
        <v>4</v>
      </c>
      <c r="H104" s="366" t="str">
        <f t="shared" si="10"/>
        <v>5</v>
      </c>
      <c r="I104" s="366"/>
      <c r="J104" s="366" t="str">
        <f t="shared" si="5"/>
        <v/>
      </c>
      <c r="K104" s="366" t="str">
        <f t="shared" si="6"/>
        <v/>
      </c>
      <c r="AE104" s="366"/>
    </row>
    <row r="105" spans="1:31" s="369" customFormat="1" hidden="1">
      <c r="A105" s="372">
        <f>Koeien!B44</f>
        <v>80</v>
      </c>
      <c r="B105" s="372">
        <f>Koeien!D44</f>
        <v>423</v>
      </c>
      <c r="C105" s="373">
        <f t="shared" si="11"/>
        <v>42</v>
      </c>
      <c r="D105" s="372"/>
      <c r="E105" s="366">
        <f t="shared" si="7"/>
        <v>423</v>
      </c>
      <c r="F105" s="366" t="str">
        <f t="shared" si="8"/>
        <v>4</v>
      </c>
      <c r="G105" s="366" t="str">
        <f t="shared" si="9"/>
        <v>2</v>
      </c>
      <c r="H105" s="366" t="str">
        <f t="shared" si="10"/>
        <v>3</v>
      </c>
      <c r="I105" s="366"/>
      <c r="J105" s="366" t="str">
        <f t="shared" si="5"/>
        <v/>
      </c>
      <c r="K105" s="366" t="str">
        <f t="shared" si="6"/>
        <v/>
      </c>
      <c r="AE105" s="366"/>
    </row>
    <row r="106" spans="1:31" s="369" customFormat="1" hidden="1">
      <c r="A106" s="372">
        <f>Koeien!B45</f>
        <v>81</v>
      </c>
      <c r="B106" s="372">
        <f>Koeien!D45</f>
        <v>561</v>
      </c>
      <c r="C106" s="373">
        <f t="shared" si="11"/>
        <v>43</v>
      </c>
      <c r="D106" s="372"/>
      <c r="E106" s="366">
        <f t="shared" si="7"/>
        <v>561</v>
      </c>
      <c r="F106" s="366" t="str">
        <f t="shared" si="8"/>
        <v>5</v>
      </c>
      <c r="G106" s="366" t="str">
        <f t="shared" si="9"/>
        <v>6</v>
      </c>
      <c r="H106" s="366" t="str">
        <f t="shared" si="10"/>
        <v>1</v>
      </c>
      <c r="I106" s="366"/>
      <c r="J106" s="366" t="str">
        <f t="shared" si="5"/>
        <v/>
      </c>
      <c r="K106" s="366" t="str">
        <f t="shared" si="6"/>
        <v/>
      </c>
      <c r="AE106" s="366"/>
    </row>
    <row r="107" spans="1:31" s="369" customFormat="1" hidden="1">
      <c r="A107" s="372">
        <f>Koeien!B46</f>
        <v>82</v>
      </c>
      <c r="B107" s="372">
        <f>Koeien!D46</f>
        <v>432</v>
      </c>
      <c r="C107" s="373">
        <f t="shared" si="11"/>
        <v>44</v>
      </c>
      <c r="D107" s="372"/>
      <c r="E107" s="366">
        <f t="shared" si="7"/>
        <v>432</v>
      </c>
      <c r="F107" s="366" t="str">
        <f t="shared" si="8"/>
        <v>4</v>
      </c>
      <c r="G107" s="366" t="str">
        <f t="shared" si="9"/>
        <v>3</v>
      </c>
      <c r="H107" s="366" t="str">
        <f t="shared" si="10"/>
        <v>2</v>
      </c>
      <c r="I107" s="366"/>
      <c r="J107" s="366" t="str">
        <f t="shared" si="5"/>
        <v/>
      </c>
      <c r="K107" s="366" t="str">
        <f t="shared" si="6"/>
        <v/>
      </c>
      <c r="AE107" s="366"/>
    </row>
    <row r="108" spans="1:31" s="369" customFormat="1" hidden="1">
      <c r="A108" s="372">
        <f>Koeien!B47</f>
        <v>83</v>
      </c>
      <c r="B108" s="372">
        <f>Koeien!D47</f>
        <v>564</v>
      </c>
      <c r="C108" s="373">
        <f t="shared" si="11"/>
        <v>45</v>
      </c>
      <c r="D108" s="366"/>
      <c r="E108" s="366">
        <f t="shared" si="7"/>
        <v>564</v>
      </c>
      <c r="F108" s="366" t="str">
        <f t="shared" si="8"/>
        <v>5</v>
      </c>
      <c r="G108" s="366" t="str">
        <f t="shared" si="9"/>
        <v>6</v>
      </c>
      <c r="H108" s="366" t="str">
        <f t="shared" si="10"/>
        <v>4</v>
      </c>
      <c r="I108" s="366"/>
      <c r="J108" s="366" t="str">
        <f t="shared" si="5"/>
        <v/>
      </c>
      <c r="K108" s="366" t="str">
        <f t="shared" si="6"/>
        <v/>
      </c>
      <c r="AE108" s="366"/>
    </row>
    <row r="109" spans="1:31" s="369" customFormat="1" hidden="1">
      <c r="A109" s="372">
        <f>Koeien!B48</f>
        <v>85</v>
      </c>
      <c r="B109" s="372">
        <f>Koeien!D48</f>
        <v>561</v>
      </c>
      <c r="C109" s="373">
        <f t="shared" si="11"/>
        <v>46</v>
      </c>
      <c r="D109" s="372"/>
      <c r="E109" s="366">
        <f t="shared" si="7"/>
        <v>561</v>
      </c>
      <c r="F109" s="366" t="str">
        <f t="shared" si="8"/>
        <v>5</v>
      </c>
      <c r="G109" s="366" t="str">
        <f t="shared" si="9"/>
        <v>6</v>
      </c>
      <c r="H109" s="366" t="str">
        <f t="shared" si="10"/>
        <v>1</v>
      </c>
      <c r="I109" s="366"/>
      <c r="J109" s="366" t="str">
        <f t="shared" si="5"/>
        <v/>
      </c>
      <c r="K109" s="366" t="str">
        <f t="shared" si="6"/>
        <v/>
      </c>
      <c r="AE109" s="366"/>
    </row>
    <row r="110" spans="1:31" s="369" customFormat="1" hidden="1">
      <c r="A110" s="372">
        <f>Koeien!B49</f>
        <v>86</v>
      </c>
      <c r="B110" s="372">
        <f>Koeien!D49</f>
        <v>153</v>
      </c>
      <c r="C110" s="373">
        <f t="shared" si="11"/>
        <v>47</v>
      </c>
      <c r="D110" s="372"/>
      <c r="E110" s="366">
        <f t="shared" si="7"/>
        <v>153</v>
      </c>
      <c r="F110" s="366" t="str">
        <f t="shared" si="8"/>
        <v>1</v>
      </c>
      <c r="G110" s="366" t="str">
        <f t="shared" si="9"/>
        <v>5</v>
      </c>
      <c r="H110" s="366" t="str">
        <f t="shared" si="10"/>
        <v>3</v>
      </c>
      <c r="I110" s="366"/>
      <c r="J110" s="366" t="str">
        <f t="shared" si="5"/>
        <v/>
      </c>
      <c r="K110" s="366" t="str">
        <f t="shared" si="6"/>
        <v/>
      </c>
      <c r="AE110" s="366"/>
    </row>
    <row r="111" spans="1:31" s="369" customFormat="1" hidden="1">
      <c r="A111" s="372">
        <f>Koeien!B50</f>
        <v>88</v>
      </c>
      <c r="B111" s="372">
        <f>Koeien!D50</f>
        <v>342</v>
      </c>
      <c r="C111" s="373">
        <f t="shared" si="11"/>
        <v>48</v>
      </c>
      <c r="D111" s="372"/>
      <c r="E111" s="366">
        <f t="shared" si="7"/>
        <v>342</v>
      </c>
      <c r="F111" s="366" t="str">
        <f t="shared" si="8"/>
        <v>3</v>
      </c>
      <c r="G111" s="366" t="str">
        <f t="shared" si="9"/>
        <v>4</v>
      </c>
      <c r="H111" s="366" t="str">
        <f t="shared" si="10"/>
        <v>2</v>
      </c>
      <c r="I111" s="366"/>
      <c r="J111" s="366" t="str">
        <f t="shared" si="5"/>
        <v/>
      </c>
      <c r="K111" s="366" t="str">
        <f t="shared" si="6"/>
        <v/>
      </c>
      <c r="AE111" s="366"/>
    </row>
    <row r="112" spans="1:31" s="369" customFormat="1" hidden="1">
      <c r="A112" s="372">
        <f>Koeien!B51</f>
        <v>89</v>
      </c>
      <c r="B112" s="372">
        <f>Koeien!D51</f>
        <v>645</v>
      </c>
      <c r="C112" s="373">
        <f t="shared" si="11"/>
        <v>49</v>
      </c>
      <c r="D112" s="372"/>
      <c r="E112" s="366">
        <f t="shared" si="7"/>
        <v>645</v>
      </c>
      <c r="F112" s="366" t="str">
        <f t="shared" si="8"/>
        <v>6</v>
      </c>
      <c r="G112" s="366" t="str">
        <f t="shared" si="9"/>
        <v>4</v>
      </c>
      <c r="H112" s="366" t="str">
        <f t="shared" si="10"/>
        <v>5</v>
      </c>
      <c r="I112" s="366"/>
      <c r="J112" s="366" t="str">
        <f t="shared" si="5"/>
        <v/>
      </c>
      <c r="K112" s="366" t="str">
        <f t="shared" si="6"/>
        <v/>
      </c>
      <c r="AE112" s="366"/>
    </row>
    <row r="113" spans="1:31" s="369" customFormat="1" hidden="1">
      <c r="A113" s="372">
        <f>Koeien!B52</f>
        <v>92</v>
      </c>
      <c r="B113" s="372">
        <f>Koeien!D52</f>
        <v>423</v>
      </c>
      <c r="C113" s="373">
        <f t="shared" si="11"/>
        <v>50</v>
      </c>
      <c r="D113" s="372"/>
      <c r="E113" s="366">
        <f t="shared" si="7"/>
        <v>423</v>
      </c>
      <c r="F113" s="366" t="str">
        <f t="shared" si="8"/>
        <v>4</v>
      </c>
      <c r="G113" s="366" t="str">
        <f t="shared" si="9"/>
        <v>2</v>
      </c>
      <c r="H113" s="366" t="str">
        <f t="shared" si="10"/>
        <v>3</v>
      </c>
      <c r="I113" s="366"/>
      <c r="J113" s="366" t="str">
        <f t="shared" si="5"/>
        <v/>
      </c>
      <c r="K113" s="366" t="str">
        <f t="shared" si="6"/>
        <v/>
      </c>
      <c r="AE113" s="366"/>
    </row>
    <row r="114" spans="1:31" s="369" customFormat="1" hidden="1">
      <c r="A114" s="372">
        <f>Koeien!B53</f>
        <v>94</v>
      </c>
      <c r="B114" s="372">
        <f>Koeien!D53</f>
        <v>465</v>
      </c>
      <c r="C114" s="373">
        <f t="shared" si="11"/>
        <v>51</v>
      </c>
      <c r="D114" s="372"/>
      <c r="E114" s="366">
        <f t="shared" si="7"/>
        <v>465</v>
      </c>
      <c r="F114" s="366" t="str">
        <f t="shared" si="8"/>
        <v>4</v>
      </c>
      <c r="G114" s="366" t="str">
        <f t="shared" si="9"/>
        <v>6</v>
      </c>
      <c r="H114" s="366" t="str">
        <f t="shared" si="10"/>
        <v>5</v>
      </c>
      <c r="I114" s="366"/>
      <c r="J114" s="366" t="str">
        <f t="shared" si="5"/>
        <v/>
      </c>
      <c r="K114" s="366" t="str">
        <f t="shared" si="6"/>
        <v/>
      </c>
      <c r="AE114" s="366"/>
    </row>
    <row r="115" spans="1:31" s="369" customFormat="1" hidden="1">
      <c r="A115" s="372">
        <f>Koeien!B54</f>
        <v>95</v>
      </c>
      <c r="B115" s="372">
        <f>Koeien!D54</f>
        <v>561</v>
      </c>
      <c r="C115" s="373">
        <f t="shared" si="11"/>
        <v>52</v>
      </c>
      <c r="D115" s="372"/>
      <c r="E115" s="366">
        <f t="shared" si="7"/>
        <v>561</v>
      </c>
      <c r="F115" s="366" t="str">
        <f t="shared" si="8"/>
        <v>5</v>
      </c>
      <c r="G115" s="366" t="str">
        <f t="shared" si="9"/>
        <v>6</v>
      </c>
      <c r="H115" s="366" t="str">
        <f t="shared" si="10"/>
        <v>1</v>
      </c>
      <c r="I115" s="366"/>
      <c r="J115" s="366" t="str">
        <f t="shared" si="5"/>
        <v/>
      </c>
      <c r="K115" s="366" t="str">
        <f t="shared" si="6"/>
        <v/>
      </c>
      <c r="AE115" s="366"/>
    </row>
    <row r="116" spans="1:31" s="369" customFormat="1" hidden="1">
      <c r="A116" s="372">
        <f>Koeien!B55</f>
        <v>104</v>
      </c>
      <c r="B116" s="372">
        <f>Koeien!D55</f>
        <v>453</v>
      </c>
      <c r="C116" s="373">
        <f t="shared" si="11"/>
        <v>53</v>
      </c>
      <c r="D116" s="372"/>
      <c r="E116" s="366">
        <f t="shared" si="7"/>
        <v>453</v>
      </c>
      <c r="F116" s="366" t="str">
        <f t="shared" si="8"/>
        <v>4</v>
      </c>
      <c r="G116" s="366" t="str">
        <f t="shared" si="9"/>
        <v>5</v>
      </c>
      <c r="H116" s="366" t="str">
        <f t="shared" si="10"/>
        <v>3</v>
      </c>
      <c r="I116" s="366"/>
      <c r="J116" s="366" t="str">
        <f t="shared" si="5"/>
        <v/>
      </c>
      <c r="K116" s="366" t="str">
        <f t="shared" si="6"/>
        <v/>
      </c>
      <c r="AE116" s="366"/>
    </row>
    <row r="117" spans="1:31" s="369" customFormat="1" hidden="1">
      <c r="A117" s="372">
        <f>Koeien!B56</f>
        <v>0</v>
      </c>
      <c r="B117" s="372">
        <f>Koeien!D56</f>
        <v>0</v>
      </c>
      <c r="C117" s="373">
        <f t="shared" si="11"/>
        <v>54</v>
      </c>
      <c r="D117" s="372"/>
      <c r="E117" s="366">
        <f t="shared" si="7"/>
        <v>0</v>
      </c>
      <c r="F117" s="366" t="str">
        <f t="shared" si="8"/>
        <v>0</v>
      </c>
      <c r="G117" s="366" t="str">
        <f t="shared" si="9"/>
        <v/>
      </c>
      <c r="H117" s="366" t="str">
        <f t="shared" si="10"/>
        <v/>
      </c>
      <c r="I117" s="366"/>
      <c r="J117" s="366" t="str">
        <f t="shared" si="5"/>
        <v/>
      </c>
      <c r="K117" s="366" t="str">
        <f t="shared" si="6"/>
        <v/>
      </c>
      <c r="AE117" s="366"/>
    </row>
    <row r="118" spans="1:31" s="369" customFormat="1" hidden="1">
      <c r="A118" s="372">
        <f>Koeien!B57</f>
        <v>0</v>
      </c>
      <c r="B118" s="372">
        <f>Koeien!D57</f>
        <v>0</v>
      </c>
      <c r="C118" s="373">
        <f t="shared" si="11"/>
        <v>55</v>
      </c>
      <c r="D118" s="372"/>
      <c r="E118" s="366">
        <f t="shared" si="7"/>
        <v>0</v>
      </c>
      <c r="F118" s="366" t="str">
        <f t="shared" si="8"/>
        <v>0</v>
      </c>
      <c r="G118" s="366" t="str">
        <f t="shared" si="9"/>
        <v/>
      </c>
      <c r="H118" s="366" t="str">
        <f t="shared" si="10"/>
        <v/>
      </c>
      <c r="I118" s="366"/>
      <c r="J118" s="366" t="str">
        <f t="shared" si="5"/>
        <v/>
      </c>
      <c r="K118" s="366" t="str">
        <f t="shared" si="6"/>
        <v/>
      </c>
      <c r="AE118" s="366"/>
    </row>
    <row r="119" spans="1:31" s="369" customFormat="1" hidden="1">
      <c r="A119" s="372">
        <f>Koeien!B58</f>
        <v>0</v>
      </c>
      <c r="B119" s="372">
        <f>Koeien!D58</f>
        <v>0</v>
      </c>
      <c r="C119" s="373">
        <f t="shared" si="11"/>
        <v>56</v>
      </c>
      <c r="D119" s="372"/>
      <c r="E119" s="366">
        <f t="shared" si="7"/>
        <v>0</v>
      </c>
      <c r="F119" s="366" t="str">
        <f t="shared" si="8"/>
        <v>0</v>
      </c>
      <c r="G119" s="366" t="str">
        <f t="shared" si="9"/>
        <v/>
      </c>
      <c r="H119" s="366" t="str">
        <f t="shared" si="10"/>
        <v/>
      </c>
      <c r="I119" s="366"/>
      <c r="J119" s="366" t="str">
        <f t="shared" si="5"/>
        <v/>
      </c>
      <c r="K119" s="366" t="str">
        <f t="shared" si="6"/>
        <v/>
      </c>
      <c r="AE119" s="366"/>
    </row>
    <row r="120" spans="1:31" s="369" customFormat="1" hidden="1">
      <c r="A120" s="372">
        <f>Koeien!B59</f>
        <v>1351</v>
      </c>
      <c r="B120" s="372">
        <f>Koeien!D59</f>
        <v>651</v>
      </c>
      <c r="C120" s="373">
        <f t="shared" si="11"/>
        <v>57</v>
      </c>
      <c r="D120" s="372"/>
      <c r="E120" s="366">
        <f t="shared" si="7"/>
        <v>651</v>
      </c>
      <c r="F120" s="366" t="str">
        <f t="shared" si="8"/>
        <v>6</v>
      </c>
      <c r="G120" s="366" t="str">
        <f t="shared" si="9"/>
        <v>5</v>
      </c>
      <c r="H120" s="366" t="str">
        <f t="shared" si="10"/>
        <v>1</v>
      </c>
      <c r="I120" s="366"/>
      <c r="J120" s="366" t="str">
        <f t="shared" si="5"/>
        <v/>
      </c>
      <c r="K120" s="366" t="str">
        <f t="shared" si="6"/>
        <v/>
      </c>
      <c r="AE120" s="366"/>
    </row>
    <row r="121" spans="1:31" s="369" customFormat="1" hidden="1">
      <c r="A121" s="372">
        <f>Koeien!B60</f>
        <v>1351</v>
      </c>
      <c r="B121" s="372">
        <f>Koeien!D60</f>
        <v>165</v>
      </c>
      <c r="C121" s="373">
        <f t="shared" si="11"/>
        <v>58</v>
      </c>
      <c r="D121" s="372"/>
      <c r="E121" s="366">
        <f t="shared" si="7"/>
        <v>165</v>
      </c>
      <c r="F121" s="366" t="str">
        <f t="shared" si="8"/>
        <v>1</v>
      </c>
      <c r="G121" s="366" t="str">
        <f t="shared" si="9"/>
        <v>6</v>
      </c>
      <c r="H121" s="366" t="str">
        <f t="shared" si="10"/>
        <v>5</v>
      </c>
      <c r="I121" s="366"/>
      <c r="J121" s="366" t="str">
        <f t="shared" si="5"/>
        <v/>
      </c>
      <c r="K121" s="366" t="str">
        <f t="shared" si="6"/>
        <v/>
      </c>
      <c r="AE121" s="366"/>
    </row>
    <row r="122" spans="1:31" s="369" customFormat="1" hidden="1">
      <c r="A122" s="372">
        <f>Koeien!B61</f>
        <v>1356</v>
      </c>
      <c r="B122" s="372">
        <f>Koeien!D61</f>
        <v>516</v>
      </c>
      <c r="C122" s="373">
        <f t="shared" si="11"/>
        <v>59</v>
      </c>
      <c r="D122" s="372"/>
      <c r="E122" s="366">
        <f t="shared" si="7"/>
        <v>516</v>
      </c>
      <c r="F122" s="366" t="str">
        <f t="shared" si="8"/>
        <v>5</v>
      </c>
      <c r="G122" s="366" t="str">
        <f t="shared" si="9"/>
        <v>1</v>
      </c>
      <c r="H122" s="366" t="str">
        <f t="shared" si="10"/>
        <v>6</v>
      </c>
      <c r="I122" s="366"/>
      <c r="J122" s="366" t="str">
        <f t="shared" si="5"/>
        <v/>
      </c>
      <c r="K122" s="366" t="str">
        <f t="shared" si="6"/>
        <v/>
      </c>
      <c r="AE122" s="366"/>
    </row>
    <row r="123" spans="1:31" s="369" customFormat="1" hidden="1">
      <c r="A123" s="372">
        <f>Koeien!B62</f>
        <v>1357</v>
      </c>
      <c r="B123" s="372">
        <f>Koeien!D62</f>
        <v>516</v>
      </c>
      <c r="C123" s="373">
        <f t="shared" si="11"/>
        <v>60</v>
      </c>
      <c r="D123" s="372"/>
      <c r="E123" s="366">
        <f t="shared" si="7"/>
        <v>516</v>
      </c>
      <c r="F123" s="366" t="str">
        <f t="shared" si="8"/>
        <v>5</v>
      </c>
      <c r="G123" s="366" t="str">
        <f t="shared" si="9"/>
        <v>1</v>
      </c>
      <c r="H123" s="366" t="str">
        <f t="shared" si="10"/>
        <v>6</v>
      </c>
      <c r="I123" s="366"/>
      <c r="J123" s="366" t="str">
        <f t="shared" si="5"/>
        <v/>
      </c>
      <c r="K123" s="366" t="str">
        <f t="shared" si="6"/>
        <v/>
      </c>
      <c r="AE123" s="366"/>
    </row>
    <row r="124" spans="1:31" s="369" customFormat="1" hidden="1">
      <c r="A124" s="372">
        <f>Koeien!B63</f>
        <v>1376</v>
      </c>
      <c r="B124" s="372">
        <f>Koeien!D63</f>
        <v>561</v>
      </c>
      <c r="C124" s="373">
        <f t="shared" si="11"/>
        <v>61</v>
      </c>
      <c r="D124" s="372"/>
      <c r="E124" s="366">
        <f t="shared" si="7"/>
        <v>561</v>
      </c>
      <c r="F124" s="366" t="str">
        <f t="shared" si="8"/>
        <v>5</v>
      </c>
      <c r="G124" s="366" t="str">
        <f t="shared" si="9"/>
        <v>6</v>
      </c>
      <c r="H124" s="366" t="str">
        <f t="shared" si="10"/>
        <v>1</v>
      </c>
      <c r="I124" s="366"/>
      <c r="J124" s="366" t="str">
        <f t="shared" si="5"/>
        <v/>
      </c>
      <c r="K124" s="366" t="str">
        <f t="shared" si="6"/>
        <v/>
      </c>
      <c r="AE124" s="366"/>
    </row>
    <row r="125" spans="1:31" s="369" customFormat="1" hidden="1">
      <c r="A125" s="372">
        <f>Koeien!B64</f>
        <v>1379</v>
      </c>
      <c r="B125" s="372">
        <f>Koeien!D64</f>
        <v>564</v>
      </c>
      <c r="C125" s="373">
        <f t="shared" si="11"/>
        <v>62</v>
      </c>
      <c r="D125" s="372"/>
      <c r="E125" s="366">
        <f t="shared" si="7"/>
        <v>564</v>
      </c>
      <c r="F125" s="366" t="str">
        <f t="shared" si="8"/>
        <v>5</v>
      </c>
      <c r="G125" s="366" t="str">
        <f t="shared" si="9"/>
        <v>6</v>
      </c>
      <c r="H125" s="366" t="str">
        <f t="shared" si="10"/>
        <v>4</v>
      </c>
      <c r="I125" s="366"/>
      <c r="J125" s="366" t="str">
        <f t="shared" si="5"/>
        <v/>
      </c>
      <c r="K125" s="366" t="str">
        <f t="shared" si="6"/>
        <v/>
      </c>
      <c r="AE125" s="366"/>
    </row>
    <row r="126" spans="1:31" s="369" customFormat="1" hidden="1">
      <c r="A126" s="372">
        <f>Koeien!B65</f>
        <v>1380</v>
      </c>
      <c r="B126" s="372">
        <f>Koeien!D65</f>
        <v>165</v>
      </c>
      <c r="C126" s="373">
        <f t="shared" si="11"/>
        <v>63</v>
      </c>
      <c r="D126" s="372"/>
      <c r="E126" s="366">
        <f t="shared" si="7"/>
        <v>165</v>
      </c>
      <c r="F126" s="366" t="str">
        <f t="shared" si="8"/>
        <v>1</v>
      </c>
      <c r="G126" s="366" t="str">
        <f t="shared" si="9"/>
        <v>6</v>
      </c>
      <c r="H126" s="366" t="str">
        <f t="shared" si="10"/>
        <v>5</v>
      </c>
      <c r="I126" s="366"/>
      <c r="J126" s="366" t="str">
        <f t="shared" si="5"/>
        <v/>
      </c>
      <c r="K126" s="366" t="str">
        <f t="shared" si="6"/>
        <v/>
      </c>
      <c r="AE126" s="366"/>
    </row>
    <row r="127" spans="1:31" s="369" customFormat="1" hidden="1">
      <c r="A127" s="372">
        <f>Koeien!B66</f>
        <v>1383</v>
      </c>
      <c r="B127" s="372">
        <f>Koeien!D66</f>
        <v>564</v>
      </c>
      <c r="C127" s="373">
        <f t="shared" si="11"/>
        <v>64</v>
      </c>
      <c r="D127" s="372"/>
      <c r="E127" s="366">
        <f t="shared" si="7"/>
        <v>564</v>
      </c>
      <c r="F127" s="366" t="str">
        <f t="shared" si="8"/>
        <v>5</v>
      </c>
      <c r="G127" s="366" t="str">
        <f t="shared" si="9"/>
        <v>6</v>
      </c>
      <c r="H127" s="366" t="str">
        <f t="shared" si="10"/>
        <v>4</v>
      </c>
      <c r="I127" s="366"/>
      <c r="J127" s="366" t="str">
        <f t="shared" si="5"/>
        <v/>
      </c>
      <c r="K127" s="366" t="str">
        <f t="shared" si="6"/>
        <v/>
      </c>
      <c r="AE127" s="366"/>
    </row>
    <row r="128" spans="1:31" s="369" customFormat="1" hidden="1">
      <c r="A128" s="372">
        <f>Koeien!B67</f>
        <v>1386</v>
      </c>
      <c r="B128" s="372">
        <f>Koeien!D67</f>
        <v>423</v>
      </c>
      <c r="C128" s="373">
        <f t="shared" si="11"/>
        <v>65</v>
      </c>
      <c r="D128" s="372"/>
      <c r="E128" s="366">
        <f t="shared" si="7"/>
        <v>423</v>
      </c>
      <c r="F128" s="366" t="str">
        <f t="shared" si="8"/>
        <v>4</v>
      </c>
      <c r="G128" s="366" t="str">
        <f t="shared" si="9"/>
        <v>2</v>
      </c>
      <c r="H128" s="366" t="str">
        <f t="shared" si="10"/>
        <v>3</v>
      </c>
      <c r="I128" s="366"/>
      <c r="J128" s="366" t="str">
        <f t="shared" si="5"/>
        <v/>
      </c>
      <c r="K128" s="366" t="str">
        <f t="shared" si="6"/>
        <v/>
      </c>
      <c r="AE128" s="366"/>
    </row>
    <row r="129" spans="1:31" s="369" customFormat="1" hidden="1">
      <c r="A129" s="372">
        <f>Koeien!B68</f>
        <v>1387</v>
      </c>
      <c r="B129" s="372">
        <f>Koeien!D68</f>
        <v>645</v>
      </c>
      <c r="C129" s="373">
        <f t="shared" si="11"/>
        <v>66</v>
      </c>
      <c r="D129" s="372"/>
      <c r="E129" s="366">
        <f t="shared" ref="E129:E192" si="12">B129</f>
        <v>645</v>
      </c>
      <c r="F129" s="366" t="str">
        <f t="shared" ref="F129:F192" si="13">MID(E129,1,1)</f>
        <v>6</v>
      </c>
      <c r="G129" s="366" t="str">
        <f t="shared" ref="G129:G192" si="14">MID(E129,2,1)</f>
        <v>4</v>
      </c>
      <c r="H129" s="366" t="str">
        <f t="shared" ref="H129:H192" si="15">MID(E129,3,1)</f>
        <v>5</v>
      </c>
      <c r="I129" s="366"/>
      <c r="J129" s="366"/>
      <c r="K129" s="366"/>
      <c r="AE129" s="366"/>
    </row>
    <row r="130" spans="1:31" s="369" customFormat="1" hidden="1">
      <c r="A130" s="372">
        <f>Koeien!B69</f>
        <v>1391</v>
      </c>
      <c r="B130" s="372">
        <f>Koeien!D69</f>
        <v>531</v>
      </c>
      <c r="C130" s="373">
        <f t="shared" si="11"/>
        <v>67</v>
      </c>
      <c r="D130" s="372"/>
      <c r="E130" s="366">
        <f t="shared" si="12"/>
        <v>531</v>
      </c>
      <c r="F130" s="366" t="str">
        <f t="shared" si="13"/>
        <v>5</v>
      </c>
      <c r="G130" s="366" t="str">
        <f t="shared" si="14"/>
        <v>3</v>
      </c>
      <c r="H130" s="366" t="str">
        <f t="shared" si="15"/>
        <v>1</v>
      </c>
      <c r="I130" s="366"/>
      <c r="J130" s="366"/>
      <c r="K130" s="366"/>
      <c r="AE130" s="366"/>
    </row>
    <row r="131" spans="1:31" s="369" customFormat="1" hidden="1">
      <c r="A131" s="372">
        <f>Koeien!B70</f>
        <v>1392</v>
      </c>
      <c r="B131" s="372">
        <f>Koeien!D70</f>
        <v>153</v>
      </c>
      <c r="C131" s="373">
        <f t="shared" si="11"/>
        <v>68</v>
      </c>
      <c r="D131" s="372"/>
      <c r="E131" s="366">
        <f t="shared" si="12"/>
        <v>153</v>
      </c>
      <c r="F131" s="366" t="str">
        <f t="shared" si="13"/>
        <v>1</v>
      </c>
      <c r="G131" s="366" t="str">
        <f t="shared" si="14"/>
        <v>5</v>
      </c>
      <c r="H131" s="366" t="str">
        <f t="shared" si="15"/>
        <v>3</v>
      </c>
      <c r="I131" s="366"/>
      <c r="J131" s="366"/>
      <c r="K131" s="366"/>
      <c r="AE131" s="366"/>
    </row>
    <row r="132" spans="1:31" s="369" customFormat="1" hidden="1">
      <c r="A132" s="372">
        <f>Koeien!B71</f>
        <v>1396</v>
      </c>
      <c r="B132" s="372">
        <f>Koeien!D71</f>
        <v>561</v>
      </c>
      <c r="C132" s="373">
        <f t="shared" si="11"/>
        <v>69</v>
      </c>
      <c r="D132" s="372"/>
      <c r="E132" s="366">
        <f t="shared" si="12"/>
        <v>561</v>
      </c>
      <c r="F132" s="366" t="str">
        <f t="shared" si="13"/>
        <v>5</v>
      </c>
      <c r="G132" s="366" t="str">
        <f t="shared" si="14"/>
        <v>6</v>
      </c>
      <c r="H132" s="366" t="str">
        <f t="shared" si="15"/>
        <v>1</v>
      </c>
      <c r="I132" s="366"/>
      <c r="J132" s="366"/>
      <c r="K132" s="366"/>
      <c r="AE132" s="366"/>
    </row>
    <row r="133" spans="1:31" s="369" customFormat="1" hidden="1">
      <c r="A133" s="372">
        <f>Koeien!B72</f>
        <v>9</v>
      </c>
      <c r="B133" s="372" t="str">
        <f>Koeien!D72</f>
        <v>??</v>
      </c>
      <c r="C133" s="373">
        <f t="shared" si="11"/>
        <v>70</v>
      </c>
      <c r="D133" s="372"/>
      <c r="E133" s="366" t="str">
        <f t="shared" si="12"/>
        <v>??</v>
      </c>
      <c r="F133" s="366" t="str">
        <f t="shared" si="13"/>
        <v>?</v>
      </c>
      <c r="G133" s="366" t="str">
        <f t="shared" si="14"/>
        <v>?</v>
      </c>
      <c r="H133" s="366" t="str">
        <f t="shared" si="15"/>
        <v/>
      </c>
      <c r="I133" s="366"/>
      <c r="J133" s="366"/>
      <c r="K133" s="366"/>
      <c r="AE133" s="366"/>
    </row>
    <row r="134" spans="1:31" s="369" customFormat="1" hidden="1">
      <c r="A134" s="372">
        <f>Koeien!B73</f>
        <v>0</v>
      </c>
      <c r="B134" s="372">
        <f>Koeien!D73</f>
        <v>0</v>
      </c>
      <c r="C134" s="373">
        <f t="shared" ref="C134:C197" si="16">C133+1</f>
        <v>71</v>
      </c>
      <c r="D134" s="372"/>
      <c r="E134" s="366">
        <f t="shared" si="12"/>
        <v>0</v>
      </c>
      <c r="F134" s="366" t="str">
        <f t="shared" si="13"/>
        <v>0</v>
      </c>
      <c r="G134" s="366" t="str">
        <f t="shared" si="14"/>
        <v/>
      </c>
      <c r="H134" s="366" t="str">
        <f t="shared" si="15"/>
        <v/>
      </c>
      <c r="I134" s="366"/>
      <c r="J134" s="366"/>
      <c r="K134" s="366"/>
      <c r="AE134" s="366"/>
    </row>
    <row r="135" spans="1:31" s="369" customFormat="1" hidden="1">
      <c r="A135" s="372">
        <f>Koeien!B74</f>
        <v>0</v>
      </c>
      <c r="B135" s="372">
        <f>Koeien!D74</f>
        <v>0</v>
      </c>
      <c r="C135" s="373">
        <f t="shared" si="16"/>
        <v>72</v>
      </c>
      <c r="D135" s="372"/>
      <c r="E135" s="366">
        <f t="shared" si="12"/>
        <v>0</v>
      </c>
      <c r="F135" s="366" t="str">
        <f t="shared" si="13"/>
        <v>0</v>
      </c>
      <c r="G135" s="366" t="str">
        <f t="shared" si="14"/>
        <v/>
      </c>
      <c r="H135" s="366" t="str">
        <f t="shared" si="15"/>
        <v/>
      </c>
      <c r="I135" s="366"/>
      <c r="J135" s="366"/>
      <c r="K135" s="366"/>
      <c r="AE135" s="366"/>
    </row>
    <row r="136" spans="1:31" s="369" customFormat="1" hidden="1">
      <c r="A136" s="372">
        <f>Koeien!B75</f>
        <v>0</v>
      </c>
      <c r="B136" s="372">
        <f>Koeien!D75</f>
        <v>0</v>
      </c>
      <c r="C136" s="373">
        <f t="shared" si="16"/>
        <v>73</v>
      </c>
      <c r="D136" s="372"/>
      <c r="E136" s="366">
        <f t="shared" si="12"/>
        <v>0</v>
      </c>
      <c r="F136" s="366" t="str">
        <f t="shared" si="13"/>
        <v>0</v>
      </c>
      <c r="G136" s="366" t="str">
        <f t="shared" si="14"/>
        <v/>
      </c>
      <c r="H136" s="366" t="str">
        <f t="shared" si="15"/>
        <v/>
      </c>
      <c r="I136" s="366"/>
      <c r="J136" s="366"/>
      <c r="K136" s="366"/>
      <c r="AE136" s="366"/>
    </row>
    <row r="137" spans="1:31" s="369" customFormat="1" hidden="1">
      <c r="A137" s="372">
        <f>Koeien!B76</f>
        <v>0</v>
      </c>
      <c r="B137" s="372">
        <f>Koeien!D76</f>
        <v>0</v>
      </c>
      <c r="C137" s="373">
        <f t="shared" si="16"/>
        <v>74</v>
      </c>
      <c r="D137" s="372"/>
      <c r="E137" s="366">
        <f t="shared" si="12"/>
        <v>0</v>
      </c>
      <c r="F137" s="366" t="str">
        <f t="shared" si="13"/>
        <v>0</v>
      </c>
      <c r="G137" s="366" t="str">
        <f t="shared" si="14"/>
        <v/>
      </c>
      <c r="H137" s="366" t="str">
        <f t="shared" si="15"/>
        <v/>
      </c>
      <c r="I137" s="366"/>
      <c r="J137" s="366"/>
      <c r="K137" s="366"/>
      <c r="AE137" s="366"/>
    </row>
    <row r="138" spans="1:31" s="369" customFormat="1" hidden="1">
      <c r="A138" s="372">
        <f>Koeien!B77</f>
        <v>0</v>
      </c>
      <c r="B138" s="372">
        <f>Koeien!D77</f>
        <v>0</v>
      </c>
      <c r="C138" s="373">
        <f t="shared" si="16"/>
        <v>75</v>
      </c>
      <c r="D138" s="372"/>
      <c r="E138" s="366">
        <f t="shared" si="12"/>
        <v>0</v>
      </c>
      <c r="F138" s="366" t="str">
        <f t="shared" si="13"/>
        <v>0</v>
      </c>
      <c r="G138" s="366" t="str">
        <f t="shared" si="14"/>
        <v/>
      </c>
      <c r="H138" s="366" t="str">
        <f t="shared" si="15"/>
        <v/>
      </c>
      <c r="I138" s="366"/>
      <c r="J138" s="366"/>
      <c r="K138" s="366"/>
      <c r="AE138" s="366"/>
    </row>
    <row r="139" spans="1:31" s="369" customFormat="1" hidden="1">
      <c r="A139" s="372">
        <f>Koeien!B78</f>
        <v>0</v>
      </c>
      <c r="B139" s="372">
        <f>Koeien!D78</f>
        <v>0</v>
      </c>
      <c r="C139" s="373">
        <f t="shared" si="16"/>
        <v>76</v>
      </c>
      <c r="D139" s="372"/>
      <c r="E139" s="366">
        <f t="shared" si="12"/>
        <v>0</v>
      </c>
      <c r="F139" s="366" t="str">
        <f t="shared" si="13"/>
        <v>0</v>
      </c>
      <c r="G139" s="366" t="str">
        <f t="shared" si="14"/>
        <v/>
      </c>
      <c r="H139" s="366" t="str">
        <f t="shared" si="15"/>
        <v/>
      </c>
      <c r="I139" s="366"/>
      <c r="J139" s="366"/>
      <c r="K139" s="366"/>
      <c r="AE139" s="366"/>
    </row>
    <row r="140" spans="1:31" s="369" customFormat="1" hidden="1">
      <c r="A140" s="372">
        <f>Koeien!B79</f>
        <v>0</v>
      </c>
      <c r="B140" s="372">
        <f>Koeien!D79</f>
        <v>0</v>
      </c>
      <c r="C140" s="373">
        <f t="shared" si="16"/>
        <v>77</v>
      </c>
      <c r="D140" s="372"/>
      <c r="E140" s="366">
        <f t="shared" si="12"/>
        <v>0</v>
      </c>
      <c r="F140" s="366" t="str">
        <f t="shared" si="13"/>
        <v>0</v>
      </c>
      <c r="G140" s="366" t="str">
        <f t="shared" si="14"/>
        <v/>
      </c>
      <c r="H140" s="366" t="str">
        <f t="shared" si="15"/>
        <v/>
      </c>
      <c r="I140" s="366"/>
      <c r="J140" s="366"/>
      <c r="K140" s="366"/>
      <c r="AE140" s="366"/>
    </row>
    <row r="141" spans="1:31" s="369" customFormat="1" hidden="1">
      <c r="A141" s="372">
        <f>Koeien!B80</f>
        <v>0</v>
      </c>
      <c r="B141" s="372">
        <f>Koeien!D80</f>
        <v>0</v>
      </c>
      <c r="C141" s="373">
        <f t="shared" si="16"/>
        <v>78</v>
      </c>
      <c r="D141" s="372"/>
      <c r="E141" s="366">
        <f t="shared" si="12"/>
        <v>0</v>
      </c>
      <c r="F141" s="366" t="str">
        <f t="shared" si="13"/>
        <v>0</v>
      </c>
      <c r="G141" s="366" t="str">
        <f t="shared" si="14"/>
        <v/>
      </c>
      <c r="H141" s="366" t="str">
        <f t="shared" si="15"/>
        <v/>
      </c>
      <c r="I141" s="366"/>
      <c r="J141" s="366"/>
      <c r="K141" s="366"/>
      <c r="AE141" s="366"/>
    </row>
    <row r="142" spans="1:31" s="369" customFormat="1" hidden="1">
      <c r="A142" s="372">
        <f>Koeien!B81</f>
        <v>0</v>
      </c>
      <c r="B142" s="372">
        <f>Koeien!D81</f>
        <v>0</v>
      </c>
      <c r="C142" s="373">
        <f t="shared" si="16"/>
        <v>79</v>
      </c>
      <c r="D142" s="372"/>
      <c r="E142" s="366">
        <f t="shared" si="12"/>
        <v>0</v>
      </c>
      <c r="F142" s="366" t="str">
        <f t="shared" si="13"/>
        <v>0</v>
      </c>
      <c r="G142" s="366" t="str">
        <f t="shared" si="14"/>
        <v/>
      </c>
      <c r="H142" s="366" t="str">
        <f t="shared" si="15"/>
        <v/>
      </c>
      <c r="I142" s="366"/>
      <c r="J142" s="366"/>
      <c r="K142" s="366"/>
      <c r="AE142" s="366"/>
    </row>
    <row r="143" spans="1:31" s="369" customFormat="1" hidden="1">
      <c r="A143" s="372">
        <f>Koeien!B82</f>
        <v>0</v>
      </c>
      <c r="B143" s="372">
        <f>Koeien!D82</f>
        <v>0</v>
      </c>
      <c r="C143" s="373">
        <f t="shared" si="16"/>
        <v>80</v>
      </c>
      <c r="D143" s="372"/>
      <c r="E143" s="366">
        <f t="shared" si="12"/>
        <v>0</v>
      </c>
      <c r="F143" s="366" t="str">
        <f t="shared" si="13"/>
        <v>0</v>
      </c>
      <c r="G143" s="366" t="str">
        <f t="shared" si="14"/>
        <v/>
      </c>
      <c r="H143" s="366" t="str">
        <f t="shared" si="15"/>
        <v/>
      </c>
      <c r="I143" s="366"/>
      <c r="J143" s="366"/>
      <c r="K143" s="366"/>
      <c r="AE143" s="366"/>
    </row>
    <row r="144" spans="1:31" s="369" customFormat="1" hidden="1">
      <c r="A144" s="372">
        <f>Koeien!B83</f>
        <v>0</v>
      </c>
      <c r="B144" s="372">
        <f>Koeien!D83</f>
        <v>0</v>
      </c>
      <c r="C144" s="373">
        <f t="shared" si="16"/>
        <v>81</v>
      </c>
      <c r="D144" s="372"/>
      <c r="E144" s="366">
        <f t="shared" si="12"/>
        <v>0</v>
      </c>
      <c r="F144" s="366" t="str">
        <f t="shared" si="13"/>
        <v>0</v>
      </c>
      <c r="G144" s="366" t="str">
        <f t="shared" si="14"/>
        <v/>
      </c>
      <c r="H144" s="366" t="str">
        <f t="shared" si="15"/>
        <v/>
      </c>
      <c r="I144" s="366"/>
      <c r="J144" s="366"/>
      <c r="K144" s="366"/>
      <c r="AE144" s="366"/>
    </row>
    <row r="145" spans="1:31" s="369" customFormat="1" hidden="1">
      <c r="A145" s="372">
        <f>Koeien!B84</f>
        <v>0</v>
      </c>
      <c r="B145" s="372">
        <f>Koeien!D84</f>
        <v>0</v>
      </c>
      <c r="C145" s="373">
        <f t="shared" si="16"/>
        <v>82</v>
      </c>
      <c r="D145" s="372"/>
      <c r="E145" s="366">
        <f t="shared" si="12"/>
        <v>0</v>
      </c>
      <c r="F145" s="366" t="str">
        <f t="shared" si="13"/>
        <v>0</v>
      </c>
      <c r="G145" s="366" t="str">
        <f t="shared" si="14"/>
        <v/>
      </c>
      <c r="H145" s="366" t="str">
        <f t="shared" si="15"/>
        <v/>
      </c>
      <c r="I145" s="366"/>
      <c r="J145" s="366" t="str">
        <f t="shared" si="5"/>
        <v/>
      </c>
      <c r="K145" s="366" t="str">
        <f t="shared" si="6"/>
        <v/>
      </c>
      <c r="AE145" s="366"/>
    </row>
    <row r="146" spans="1:31" s="369" customFormat="1" hidden="1">
      <c r="A146" s="372">
        <f>Koeien!B85</f>
        <v>0</v>
      </c>
      <c r="B146" s="372">
        <f>Koeien!D85</f>
        <v>0</v>
      </c>
      <c r="C146" s="373">
        <f t="shared" si="16"/>
        <v>83</v>
      </c>
      <c r="D146" s="372"/>
      <c r="E146" s="366">
        <f t="shared" si="12"/>
        <v>0</v>
      </c>
      <c r="F146" s="366" t="str">
        <f t="shared" si="13"/>
        <v>0</v>
      </c>
      <c r="G146" s="366" t="str">
        <f t="shared" si="14"/>
        <v/>
      </c>
      <c r="H146" s="366" t="str">
        <f t="shared" si="15"/>
        <v/>
      </c>
      <c r="I146" s="366"/>
      <c r="J146" s="366" t="str">
        <f t="shared" si="5"/>
        <v/>
      </c>
      <c r="K146" s="366" t="str">
        <f t="shared" si="6"/>
        <v/>
      </c>
      <c r="AE146" s="366"/>
    </row>
    <row r="147" spans="1:31" s="369" customFormat="1" hidden="1">
      <c r="A147" s="372">
        <f>Koeien!B86</f>
        <v>0</v>
      </c>
      <c r="B147" s="372">
        <f>Koeien!D86</f>
        <v>0</v>
      </c>
      <c r="C147" s="373">
        <f t="shared" si="16"/>
        <v>84</v>
      </c>
      <c r="D147" s="372"/>
      <c r="E147" s="366">
        <f t="shared" si="12"/>
        <v>0</v>
      </c>
      <c r="F147" s="366" t="str">
        <f t="shared" si="13"/>
        <v>0</v>
      </c>
      <c r="G147" s="366" t="str">
        <f t="shared" si="14"/>
        <v/>
      </c>
      <c r="H147" s="366" t="str">
        <f t="shared" si="15"/>
        <v/>
      </c>
      <c r="I147" s="366"/>
      <c r="J147" s="366" t="str">
        <f t="shared" si="5"/>
        <v/>
      </c>
      <c r="K147" s="366" t="str">
        <f t="shared" si="6"/>
        <v/>
      </c>
      <c r="AE147" s="366"/>
    </row>
    <row r="148" spans="1:31" s="369" customFormat="1" hidden="1">
      <c r="A148" s="372">
        <f>Koeien!B87</f>
        <v>0</v>
      </c>
      <c r="B148" s="372">
        <f>Koeien!D87</f>
        <v>0</v>
      </c>
      <c r="C148" s="373">
        <f t="shared" si="16"/>
        <v>85</v>
      </c>
      <c r="D148" s="372"/>
      <c r="E148" s="366">
        <f t="shared" si="12"/>
        <v>0</v>
      </c>
      <c r="F148" s="366" t="str">
        <f t="shared" si="13"/>
        <v>0</v>
      </c>
      <c r="G148" s="366" t="str">
        <f t="shared" si="14"/>
        <v/>
      </c>
      <c r="H148" s="366" t="str">
        <f t="shared" si="15"/>
        <v/>
      </c>
      <c r="I148" s="366"/>
      <c r="J148" s="366" t="str">
        <f t="shared" si="5"/>
        <v/>
      </c>
      <c r="K148" s="366" t="str">
        <f t="shared" si="6"/>
        <v/>
      </c>
      <c r="AE148" s="366"/>
    </row>
    <row r="149" spans="1:31" s="369" customFormat="1" hidden="1">
      <c r="A149" s="372">
        <f>Koeien!B88</f>
        <v>0</v>
      </c>
      <c r="B149" s="372">
        <f>Koeien!D88</f>
        <v>0</v>
      </c>
      <c r="C149" s="373">
        <f t="shared" si="16"/>
        <v>86</v>
      </c>
      <c r="D149" s="372"/>
      <c r="E149" s="366">
        <f t="shared" si="12"/>
        <v>0</v>
      </c>
      <c r="F149" s="366" t="str">
        <f t="shared" si="13"/>
        <v>0</v>
      </c>
      <c r="G149" s="366" t="str">
        <f t="shared" si="14"/>
        <v/>
      </c>
      <c r="H149" s="366" t="str">
        <f t="shared" si="15"/>
        <v/>
      </c>
      <c r="I149" s="366"/>
      <c r="J149" s="366" t="str">
        <f t="shared" si="5"/>
        <v/>
      </c>
      <c r="K149" s="366" t="str">
        <f t="shared" si="6"/>
        <v/>
      </c>
      <c r="AE149" s="366"/>
    </row>
    <row r="150" spans="1:31" s="369" customFormat="1" hidden="1">
      <c r="A150" s="372">
        <f>Koeien!B89</f>
        <v>0</v>
      </c>
      <c r="B150" s="372">
        <f>Koeien!D89</f>
        <v>0</v>
      </c>
      <c r="C150" s="373">
        <f t="shared" si="16"/>
        <v>87</v>
      </c>
      <c r="D150" s="372"/>
      <c r="E150" s="366">
        <f t="shared" si="12"/>
        <v>0</v>
      </c>
      <c r="F150" s="366" t="str">
        <f t="shared" si="13"/>
        <v>0</v>
      </c>
      <c r="G150" s="366" t="str">
        <f t="shared" si="14"/>
        <v/>
      </c>
      <c r="H150" s="366" t="str">
        <f t="shared" si="15"/>
        <v/>
      </c>
      <c r="I150" s="366"/>
      <c r="J150" s="366" t="str">
        <f t="shared" si="5"/>
        <v/>
      </c>
      <c r="K150" s="366" t="str">
        <f t="shared" si="6"/>
        <v/>
      </c>
      <c r="AE150" s="366"/>
    </row>
    <row r="151" spans="1:31" s="369" customFormat="1" hidden="1">
      <c r="A151" s="372">
        <f>Koeien!B90</f>
        <v>0</v>
      </c>
      <c r="B151" s="372">
        <f>Koeien!D90</f>
        <v>0</v>
      </c>
      <c r="C151" s="373">
        <f t="shared" si="16"/>
        <v>88</v>
      </c>
      <c r="D151" s="372"/>
      <c r="E151" s="366">
        <f t="shared" si="12"/>
        <v>0</v>
      </c>
      <c r="F151" s="366" t="str">
        <f t="shared" si="13"/>
        <v>0</v>
      </c>
      <c r="G151" s="366" t="str">
        <f t="shared" si="14"/>
        <v/>
      </c>
      <c r="H151" s="366" t="str">
        <f t="shared" si="15"/>
        <v/>
      </c>
      <c r="I151" s="366"/>
      <c r="J151" s="366" t="str">
        <f t="shared" si="5"/>
        <v/>
      </c>
      <c r="K151" s="366" t="str">
        <f t="shared" si="6"/>
        <v/>
      </c>
      <c r="AE151" s="366"/>
    </row>
    <row r="152" spans="1:31" s="369" customFormat="1" hidden="1">
      <c r="A152" s="372">
        <f>Koeien!B91</f>
        <v>0</v>
      </c>
      <c r="B152" s="372">
        <f>Koeien!D91</f>
        <v>0</v>
      </c>
      <c r="C152" s="373">
        <f t="shared" si="16"/>
        <v>89</v>
      </c>
      <c r="D152" s="372"/>
      <c r="E152" s="366">
        <f t="shared" si="12"/>
        <v>0</v>
      </c>
      <c r="F152" s="366" t="str">
        <f t="shared" si="13"/>
        <v>0</v>
      </c>
      <c r="G152" s="366" t="str">
        <f t="shared" si="14"/>
        <v/>
      </c>
      <c r="H152" s="366" t="str">
        <f t="shared" si="15"/>
        <v/>
      </c>
      <c r="I152" s="366"/>
      <c r="J152" s="366" t="str">
        <f t="shared" si="5"/>
        <v/>
      </c>
      <c r="K152" s="366" t="str">
        <f t="shared" si="6"/>
        <v/>
      </c>
      <c r="AE152" s="366"/>
    </row>
    <row r="153" spans="1:31" s="369" customFormat="1" hidden="1">
      <c r="A153" s="372">
        <f>Koeien!B92</f>
        <v>0</v>
      </c>
      <c r="B153" s="372">
        <f>Koeien!D92</f>
        <v>0</v>
      </c>
      <c r="C153" s="373">
        <f t="shared" si="16"/>
        <v>90</v>
      </c>
      <c r="D153" s="372"/>
      <c r="E153" s="366">
        <f t="shared" si="12"/>
        <v>0</v>
      </c>
      <c r="F153" s="366" t="str">
        <f t="shared" si="13"/>
        <v>0</v>
      </c>
      <c r="G153" s="366" t="str">
        <f t="shared" si="14"/>
        <v/>
      </c>
      <c r="H153" s="366" t="str">
        <f t="shared" si="15"/>
        <v/>
      </c>
      <c r="I153" s="366"/>
      <c r="J153" s="366" t="str">
        <f t="shared" si="5"/>
        <v/>
      </c>
      <c r="K153" s="366" t="str">
        <f t="shared" si="6"/>
        <v/>
      </c>
      <c r="AE153" s="366"/>
    </row>
    <row r="154" spans="1:31" s="369" customFormat="1" hidden="1">
      <c r="A154" s="372">
        <f>Koeien!B93</f>
        <v>0</v>
      </c>
      <c r="B154" s="372">
        <f>Koeien!D93</f>
        <v>0</v>
      </c>
      <c r="C154" s="373">
        <f t="shared" si="16"/>
        <v>91</v>
      </c>
      <c r="D154" s="372"/>
      <c r="E154" s="366">
        <f t="shared" si="12"/>
        <v>0</v>
      </c>
      <c r="F154" s="366" t="str">
        <f t="shared" si="13"/>
        <v>0</v>
      </c>
      <c r="G154" s="366" t="str">
        <f t="shared" si="14"/>
        <v/>
      </c>
      <c r="H154" s="366" t="str">
        <f t="shared" si="15"/>
        <v/>
      </c>
      <c r="I154" s="366"/>
      <c r="J154" s="366" t="str">
        <f t="shared" si="5"/>
        <v/>
      </c>
      <c r="K154" s="366" t="str">
        <f t="shared" si="6"/>
        <v/>
      </c>
      <c r="AE154" s="366"/>
    </row>
    <row r="155" spans="1:31" s="369" customFormat="1" hidden="1">
      <c r="A155" s="372">
        <f>Koeien!B94</f>
        <v>0</v>
      </c>
      <c r="B155" s="372">
        <f>Koeien!D94</f>
        <v>0</v>
      </c>
      <c r="C155" s="373">
        <f t="shared" si="16"/>
        <v>92</v>
      </c>
      <c r="D155" s="372"/>
      <c r="E155" s="366">
        <f t="shared" si="12"/>
        <v>0</v>
      </c>
      <c r="F155" s="366" t="str">
        <f t="shared" si="13"/>
        <v>0</v>
      </c>
      <c r="G155" s="366" t="str">
        <f t="shared" si="14"/>
        <v/>
      </c>
      <c r="H155" s="366" t="str">
        <f t="shared" si="15"/>
        <v/>
      </c>
      <c r="I155" s="366"/>
      <c r="J155" s="366" t="str">
        <f t="shared" si="5"/>
        <v/>
      </c>
      <c r="K155" s="366" t="str">
        <f t="shared" si="6"/>
        <v/>
      </c>
      <c r="AE155" s="366"/>
    </row>
    <row r="156" spans="1:31" s="369" customFormat="1" hidden="1">
      <c r="A156" s="372">
        <f>Koeien!B95</f>
        <v>0</v>
      </c>
      <c r="B156" s="372">
        <f>Koeien!D95</f>
        <v>0</v>
      </c>
      <c r="C156" s="373">
        <f t="shared" si="16"/>
        <v>93</v>
      </c>
      <c r="D156" s="372"/>
      <c r="E156" s="366">
        <f t="shared" si="12"/>
        <v>0</v>
      </c>
      <c r="F156" s="366" t="str">
        <f t="shared" si="13"/>
        <v>0</v>
      </c>
      <c r="G156" s="366" t="str">
        <f t="shared" si="14"/>
        <v/>
      </c>
      <c r="H156" s="366" t="str">
        <f t="shared" si="15"/>
        <v/>
      </c>
      <c r="I156" s="366"/>
      <c r="J156" s="366" t="str">
        <f t="shared" ref="J156:J219" si="17">MID(H156,2,1)</f>
        <v/>
      </c>
      <c r="K156" s="366" t="str">
        <f t="shared" ref="K156:K219" si="18">MID(H156,3,1)</f>
        <v/>
      </c>
      <c r="AE156" s="366"/>
    </row>
    <row r="157" spans="1:31" s="369" customFormat="1" hidden="1">
      <c r="A157" s="372">
        <f>Koeien!B96</f>
        <v>0</v>
      </c>
      <c r="B157" s="372">
        <f>Koeien!D96</f>
        <v>0</v>
      </c>
      <c r="C157" s="373">
        <f t="shared" si="16"/>
        <v>94</v>
      </c>
      <c r="D157" s="372"/>
      <c r="E157" s="366">
        <f t="shared" si="12"/>
        <v>0</v>
      </c>
      <c r="F157" s="366" t="str">
        <f t="shared" si="13"/>
        <v>0</v>
      </c>
      <c r="G157" s="366" t="str">
        <f t="shared" si="14"/>
        <v/>
      </c>
      <c r="H157" s="366" t="str">
        <f t="shared" si="15"/>
        <v/>
      </c>
      <c r="I157" s="366"/>
      <c r="J157" s="366" t="str">
        <f t="shared" si="17"/>
        <v/>
      </c>
      <c r="K157" s="366" t="str">
        <f t="shared" si="18"/>
        <v/>
      </c>
      <c r="AE157" s="366"/>
    </row>
    <row r="158" spans="1:31" s="369" customFormat="1" hidden="1">
      <c r="A158" s="372">
        <f>Koeien!B97</f>
        <v>0</v>
      </c>
      <c r="B158" s="372">
        <f>Koeien!D97</f>
        <v>0</v>
      </c>
      <c r="C158" s="373">
        <f t="shared" si="16"/>
        <v>95</v>
      </c>
      <c r="D158" s="372"/>
      <c r="E158" s="366">
        <f t="shared" si="12"/>
        <v>0</v>
      </c>
      <c r="F158" s="366" t="str">
        <f t="shared" si="13"/>
        <v>0</v>
      </c>
      <c r="G158" s="366" t="str">
        <f t="shared" si="14"/>
        <v/>
      </c>
      <c r="H158" s="366" t="str">
        <f t="shared" si="15"/>
        <v/>
      </c>
      <c r="I158" s="366"/>
      <c r="J158" s="366" t="str">
        <f t="shared" si="17"/>
        <v/>
      </c>
      <c r="K158" s="366" t="str">
        <f t="shared" si="18"/>
        <v/>
      </c>
      <c r="AE158" s="366"/>
    </row>
    <row r="159" spans="1:31" s="369" customFormat="1" hidden="1">
      <c r="A159" s="372">
        <f>Koeien!B98</f>
        <v>0</v>
      </c>
      <c r="B159" s="372">
        <f>Koeien!D98</f>
        <v>0</v>
      </c>
      <c r="C159" s="373">
        <f t="shared" si="16"/>
        <v>96</v>
      </c>
      <c r="D159" s="372"/>
      <c r="E159" s="366">
        <f t="shared" si="12"/>
        <v>0</v>
      </c>
      <c r="F159" s="366" t="str">
        <f t="shared" si="13"/>
        <v>0</v>
      </c>
      <c r="G159" s="366" t="str">
        <f t="shared" si="14"/>
        <v/>
      </c>
      <c r="H159" s="366" t="str">
        <f t="shared" si="15"/>
        <v/>
      </c>
      <c r="I159" s="366"/>
      <c r="J159" s="366" t="str">
        <f t="shared" si="17"/>
        <v/>
      </c>
      <c r="K159" s="366" t="str">
        <f t="shared" si="18"/>
        <v/>
      </c>
      <c r="AE159" s="366"/>
    </row>
    <row r="160" spans="1:31" s="369" customFormat="1" hidden="1">
      <c r="A160" s="372">
        <f>Koeien!B99</f>
        <v>0</v>
      </c>
      <c r="B160" s="372">
        <f>Koeien!D99</f>
        <v>0</v>
      </c>
      <c r="C160" s="373">
        <f t="shared" si="16"/>
        <v>97</v>
      </c>
      <c r="D160" s="372"/>
      <c r="E160" s="366">
        <f t="shared" si="12"/>
        <v>0</v>
      </c>
      <c r="F160" s="366" t="str">
        <f t="shared" si="13"/>
        <v>0</v>
      </c>
      <c r="G160" s="366" t="str">
        <f t="shared" si="14"/>
        <v/>
      </c>
      <c r="H160" s="366" t="str">
        <f t="shared" si="15"/>
        <v/>
      </c>
      <c r="I160" s="366"/>
      <c r="J160" s="366" t="str">
        <f t="shared" si="17"/>
        <v/>
      </c>
      <c r="K160" s="366" t="str">
        <f t="shared" si="18"/>
        <v/>
      </c>
      <c r="AE160" s="366"/>
    </row>
    <row r="161" spans="1:31" s="369" customFormat="1" hidden="1">
      <c r="A161" s="372">
        <f>Koeien!B100</f>
        <v>0</v>
      </c>
      <c r="B161" s="372">
        <f>Koeien!D100</f>
        <v>0</v>
      </c>
      <c r="C161" s="373">
        <f t="shared" si="16"/>
        <v>98</v>
      </c>
      <c r="D161" s="372"/>
      <c r="E161" s="366">
        <f t="shared" si="12"/>
        <v>0</v>
      </c>
      <c r="F161" s="366" t="str">
        <f t="shared" si="13"/>
        <v>0</v>
      </c>
      <c r="G161" s="366" t="str">
        <f t="shared" si="14"/>
        <v/>
      </c>
      <c r="H161" s="366" t="str">
        <f t="shared" si="15"/>
        <v/>
      </c>
      <c r="I161" s="366"/>
      <c r="J161" s="366" t="str">
        <f t="shared" si="17"/>
        <v/>
      </c>
      <c r="K161" s="366" t="str">
        <f t="shared" si="18"/>
        <v/>
      </c>
      <c r="AE161" s="366"/>
    </row>
    <row r="162" spans="1:31" s="369" customFormat="1" hidden="1">
      <c r="A162" s="372">
        <f>Koeien!B101</f>
        <v>0</v>
      </c>
      <c r="B162" s="372">
        <f>Koeien!D101</f>
        <v>0</v>
      </c>
      <c r="C162" s="373">
        <f t="shared" si="16"/>
        <v>99</v>
      </c>
      <c r="D162" s="372"/>
      <c r="E162" s="366">
        <f t="shared" si="12"/>
        <v>0</v>
      </c>
      <c r="F162" s="366" t="str">
        <f t="shared" si="13"/>
        <v>0</v>
      </c>
      <c r="G162" s="366" t="str">
        <f t="shared" si="14"/>
        <v/>
      </c>
      <c r="H162" s="366" t="str">
        <f t="shared" si="15"/>
        <v/>
      </c>
      <c r="I162" s="366"/>
      <c r="J162" s="366" t="str">
        <f t="shared" si="17"/>
        <v/>
      </c>
      <c r="K162" s="366" t="str">
        <f t="shared" si="18"/>
        <v/>
      </c>
      <c r="AE162" s="366"/>
    </row>
    <row r="163" spans="1:31" s="369" customFormat="1" hidden="1">
      <c r="A163" s="372">
        <f>Koeien!B102</f>
        <v>0</v>
      </c>
      <c r="B163" s="372">
        <f>Koeien!D102</f>
        <v>0</v>
      </c>
      <c r="C163" s="373">
        <f t="shared" si="16"/>
        <v>100</v>
      </c>
      <c r="D163" s="372"/>
      <c r="E163" s="366">
        <f t="shared" si="12"/>
        <v>0</v>
      </c>
      <c r="F163" s="366" t="str">
        <f t="shared" si="13"/>
        <v>0</v>
      </c>
      <c r="G163" s="366" t="str">
        <f t="shared" si="14"/>
        <v/>
      </c>
      <c r="H163" s="366" t="str">
        <f t="shared" si="15"/>
        <v/>
      </c>
      <c r="I163" s="366"/>
      <c r="J163" s="366" t="str">
        <f t="shared" si="17"/>
        <v/>
      </c>
      <c r="K163" s="366" t="str">
        <f t="shared" si="18"/>
        <v/>
      </c>
      <c r="AE163" s="366"/>
    </row>
    <row r="164" spans="1:31" s="369" customFormat="1" hidden="1">
      <c r="A164" s="372">
        <f>Koeien!B103</f>
        <v>0</v>
      </c>
      <c r="B164" s="372">
        <f>Koeien!D103</f>
        <v>0</v>
      </c>
      <c r="C164" s="373">
        <f t="shared" si="16"/>
        <v>101</v>
      </c>
      <c r="D164" s="366"/>
      <c r="E164" s="366">
        <f t="shared" si="12"/>
        <v>0</v>
      </c>
      <c r="F164" s="366" t="str">
        <f t="shared" si="13"/>
        <v>0</v>
      </c>
      <c r="G164" s="366" t="str">
        <f t="shared" si="14"/>
        <v/>
      </c>
      <c r="H164" s="366" t="str">
        <f t="shared" si="15"/>
        <v/>
      </c>
      <c r="I164" s="366"/>
      <c r="J164" s="366" t="str">
        <f t="shared" si="17"/>
        <v/>
      </c>
      <c r="K164" s="366" t="str">
        <f t="shared" si="18"/>
        <v/>
      </c>
      <c r="AE164" s="366"/>
    </row>
    <row r="165" spans="1:31" s="369" customFormat="1" hidden="1">
      <c r="A165" s="372">
        <f>Koeien!B104</f>
        <v>0</v>
      </c>
      <c r="B165" s="372">
        <f>Koeien!D104</f>
        <v>0</v>
      </c>
      <c r="C165" s="373">
        <f t="shared" si="16"/>
        <v>102</v>
      </c>
      <c r="D165" s="372"/>
      <c r="E165" s="366">
        <f t="shared" si="12"/>
        <v>0</v>
      </c>
      <c r="F165" s="366" t="str">
        <f t="shared" si="13"/>
        <v>0</v>
      </c>
      <c r="G165" s="366" t="str">
        <f t="shared" si="14"/>
        <v/>
      </c>
      <c r="H165" s="366" t="str">
        <f t="shared" si="15"/>
        <v/>
      </c>
      <c r="I165" s="366"/>
      <c r="J165" s="366" t="str">
        <f t="shared" si="17"/>
        <v/>
      </c>
      <c r="K165" s="366" t="str">
        <f t="shared" si="18"/>
        <v/>
      </c>
      <c r="AE165" s="366"/>
    </row>
    <row r="166" spans="1:31" s="369" customFormat="1" hidden="1">
      <c r="A166" s="372">
        <f>Koeien!B105</f>
        <v>0</v>
      </c>
      <c r="B166" s="372">
        <f>Koeien!D105</f>
        <v>0</v>
      </c>
      <c r="C166" s="373">
        <f t="shared" si="16"/>
        <v>103</v>
      </c>
      <c r="D166" s="372"/>
      <c r="E166" s="366">
        <f t="shared" si="12"/>
        <v>0</v>
      </c>
      <c r="F166" s="366" t="str">
        <f t="shared" si="13"/>
        <v>0</v>
      </c>
      <c r="G166" s="366" t="str">
        <f t="shared" si="14"/>
        <v/>
      </c>
      <c r="H166" s="366" t="str">
        <f t="shared" si="15"/>
        <v/>
      </c>
      <c r="I166" s="366"/>
      <c r="J166" s="366" t="str">
        <f t="shared" si="17"/>
        <v/>
      </c>
      <c r="K166" s="366" t="str">
        <f t="shared" si="18"/>
        <v/>
      </c>
      <c r="AE166" s="366"/>
    </row>
    <row r="167" spans="1:31" s="369" customFormat="1" hidden="1">
      <c r="A167" s="372">
        <f>Koeien!B106</f>
        <v>0</v>
      </c>
      <c r="B167" s="372">
        <f>Koeien!D106</f>
        <v>0</v>
      </c>
      <c r="C167" s="373">
        <f t="shared" si="16"/>
        <v>104</v>
      </c>
      <c r="D167" s="372"/>
      <c r="E167" s="366">
        <f t="shared" si="12"/>
        <v>0</v>
      </c>
      <c r="F167" s="366" t="str">
        <f t="shared" si="13"/>
        <v>0</v>
      </c>
      <c r="G167" s="366" t="str">
        <f t="shared" si="14"/>
        <v/>
      </c>
      <c r="H167" s="366" t="str">
        <f t="shared" si="15"/>
        <v/>
      </c>
      <c r="I167" s="366"/>
      <c r="J167" s="366" t="str">
        <f t="shared" si="17"/>
        <v/>
      </c>
      <c r="K167" s="366" t="str">
        <f t="shared" si="18"/>
        <v/>
      </c>
      <c r="AE167" s="366"/>
    </row>
    <row r="168" spans="1:31" s="369" customFormat="1" hidden="1">
      <c r="A168" s="372">
        <f>Koeien!B107</f>
        <v>0</v>
      </c>
      <c r="B168" s="372">
        <f>Koeien!D107</f>
        <v>0</v>
      </c>
      <c r="C168" s="373">
        <f t="shared" si="16"/>
        <v>105</v>
      </c>
      <c r="D168" s="372"/>
      <c r="E168" s="366">
        <f t="shared" si="12"/>
        <v>0</v>
      </c>
      <c r="F168" s="366" t="str">
        <f t="shared" si="13"/>
        <v>0</v>
      </c>
      <c r="G168" s="366" t="str">
        <f t="shared" si="14"/>
        <v/>
      </c>
      <c r="H168" s="366" t="str">
        <f t="shared" si="15"/>
        <v/>
      </c>
      <c r="I168" s="366"/>
      <c r="J168" s="366" t="str">
        <f t="shared" si="17"/>
        <v/>
      </c>
      <c r="K168" s="366" t="str">
        <f t="shared" si="18"/>
        <v/>
      </c>
      <c r="AE168" s="366"/>
    </row>
    <row r="169" spans="1:31" s="369" customFormat="1" hidden="1">
      <c r="A169" s="372">
        <f>Koeien!B108</f>
        <v>0</v>
      </c>
      <c r="B169" s="372">
        <f>Koeien!D108</f>
        <v>0</v>
      </c>
      <c r="C169" s="373">
        <f t="shared" si="16"/>
        <v>106</v>
      </c>
      <c r="D169" s="372"/>
      <c r="E169" s="366">
        <f t="shared" si="12"/>
        <v>0</v>
      </c>
      <c r="F169" s="366" t="str">
        <f t="shared" si="13"/>
        <v>0</v>
      </c>
      <c r="G169" s="366" t="str">
        <f t="shared" si="14"/>
        <v/>
      </c>
      <c r="H169" s="366" t="str">
        <f t="shared" si="15"/>
        <v/>
      </c>
      <c r="I169" s="366"/>
      <c r="J169" s="366" t="str">
        <f t="shared" si="17"/>
        <v/>
      </c>
      <c r="K169" s="366" t="str">
        <f t="shared" si="18"/>
        <v/>
      </c>
      <c r="AE169" s="366"/>
    </row>
    <row r="170" spans="1:31" s="369" customFormat="1" hidden="1">
      <c r="A170" s="372">
        <f>Koeien!B109</f>
        <v>0</v>
      </c>
      <c r="B170" s="372">
        <f>Koeien!D109</f>
        <v>0</v>
      </c>
      <c r="C170" s="373">
        <f t="shared" si="16"/>
        <v>107</v>
      </c>
      <c r="D170" s="372"/>
      <c r="E170" s="366">
        <f t="shared" si="12"/>
        <v>0</v>
      </c>
      <c r="F170" s="366" t="str">
        <f t="shared" si="13"/>
        <v>0</v>
      </c>
      <c r="G170" s="366" t="str">
        <f t="shared" si="14"/>
        <v/>
      </c>
      <c r="H170" s="366" t="str">
        <f t="shared" si="15"/>
        <v/>
      </c>
      <c r="I170" s="366"/>
      <c r="J170" s="366" t="str">
        <f t="shared" si="17"/>
        <v/>
      </c>
      <c r="K170" s="366" t="str">
        <f t="shared" si="18"/>
        <v/>
      </c>
      <c r="AE170" s="366"/>
    </row>
    <row r="171" spans="1:31" s="369" customFormat="1" hidden="1">
      <c r="A171" s="372">
        <f>Koeien!B110</f>
        <v>0</v>
      </c>
      <c r="B171" s="372">
        <f>Koeien!D110</f>
        <v>0</v>
      </c>
      <c r="C171" s="373">
        <f t="shared" si="16"/>
        <v>108</v>
      </c>
      <c r="D171" s="372"/>
      <c r="E171" s="366">
        <f t="shared" si="12"/>
        <v>0</v>
      </c>
      <c r="F171" s="366" t="str">
        <f t="shared" si="13"/>
        <v>0</v>
      </c>
      <c r="G171" s="366" t="str">
        <f t="shared" si="14"/>
        <v/>
      </c>
      <c r="H171" s="366" t="str">
        <f t="shared" si="15"/>
        <v/>
      </c>
      <c r="I171" s="366"/>
      <c r="J171" s="366" t="str">
        <f t="shared" si="17"/>
        <v/>
      </c>
      <c r="K171" s="366" t="str">
        <f t="shared" si="18"/>
        <v/>
      </c>
      <c r="AE171" s="366"/>
    </row>
    <row r="172" spans="1:31" s="369" customFormat="1" hidden="1">
      <c r="A172" s="372">
        <f>Koeien!B111</f>
        <v>0</v>
      </c>
      <c r="B172" s="372">
        <f>Koeien!D111</f>
        <v>0</v>
      </c>
      <c r="C172" s="373">
        <f t="shared" si="16"/>
        <v>109</v>
      </c>
      <c r="D172" s="372"/>
      <c r="E172" s="366">
        <f t="shared" si="12"/>
        <v>0</v>
      </c>
      <c r="F172" s="366" t="str">
        <f t="shared" si="13"/>
        <v>0</v>
      </c>
      <c r="G172" s="366" t="str">
        <f t="shared" si="14"/>
        <v/>
      </c>
      <c r="H172" s="366" t="str">
        <f t="shared" si="15"/>
        <v/>
      </c>
      <c r="I172" s="366"/>
      <c r="J172" s="366" t="str">
        <f t="shared" si="17"/>
        <v/>
      </c>
      <c r="K172" s="366" t="str">
        <f t="shared" si="18"/>
        <v/>
      </c>
      <c r="AE172" s="366"/>
    </row>
    <row r="173" spans="1:31" s="369" customFormat="1" hidden="1">
      <c r="A173" s="372">
        <f>Koeien!B112</f>
        <v>0</v>
      </c>
      <c r="B173" s="372">
        <f>Koeien!D112</f>
        <v>0</v>
      </c>
      <c r="C173" s="373">
        <f t="shared" si="16"/>
        <v>110</v>
      </c>
      <c r="D173" s="372"/>
      <c r="E173" s="366">
        <f t="shared" si="12"/>
        <v>0</v>
      </c>
      <c r="F173" s="366" t="str">
        <f t="shared" si="13"/>
        <v>0</v>
      </c>
      <c r="G173" s="366" t="str">
        <f t="shared" si="14"/>
        <v/>
      </c>
      <c r="H173" s="366" t="str">
        <f t="shared" si="15"/>
        <v/>
      </c>
      <c r="I173" s="366"/>
      <c r="J173" s="366" t="str">
        <f t="shared" si="17"/>
        <v/>
      </c>
      <c r="K173" s="366" t="str">
        <f t="shared" si="18"/>
        <v/>
      </c>
      <c r="AE173" s="366"/>
    </row>
    <row r="174" spans="1:31" s="369" customFormat="1" hidden="1">
      <c r="A174" s="372">
        <f>Koeien!B113</f>
        <v>0</v>
      </c>
      <c r="B174" s="372">
        <f>Koeien!D113</f>
        <v>0</v>
      </c>
      <c r="C174" s="373">
        <f t="shared" si="16"/>
        <v>111</v>
      </c>
      <c r="D174" s="372"/>
      <c r="E174" s="366">
        <f t="shared" si="12"/>
        <v>0</v>
      </c>
      <c r="F174" s="366" t="str">
        <f t="shared" si="13"/>
        <v>0</v>
      </c>
      <c r="G174" s="366" t="str">
        <f t="shared" si="14"/>
        <v/>
      </c>
      <c r="H174" s="366" t="str">
        <f t="shared" si="15"/>
        <v/>
      </c>
      <c r="I174" s="366"/>
      <c r="J174" s="366" t="str">
        <f t="shared" si="17"/>
        <v/>
      </c>
      <c r="K174" s="366" t="str">
        <f t="shared" si="18"/>
        <v/>
      </c>
      <c r="AE174" s="366"/>
    </row>
    <row r="175" spans="1:31" s="369" customFormat="1" hidden="1">
      <c r="A175" s="372">
        <f>Koeien!B114</f>
        <v>0</v>
      </c>
      <c r="B175" s="372">
        <f>Koeien!D114</f>
        <v>0</v>
      </c>
      <c r="C175" s="373">
        <f t="shared" si="16"/>
        <v>112</v>
      </c>
      <c r="D175" s="372"/>
      <c r="E175" s="366">
        <f t="shared" si="12"/>
        <v>0</v>
      </c>
      <c r="F175" s="366" t="str">
        <f t="shared" si="13"/>
        <v>0</v>
      </c>
      <c r="G175" s="366" t="str">
        <f t="shared" si="14"/>
        <v/>
      </c>
      <c r="H175" s="366" t="str">
        <f t="shared" si="15"/>
        <v/>
      </c>
      <c r="I175" s="366"/>
      <c r="J175" s="366" t="str">
        <f t="shared" si="17"/>
        <v/>
      </c>
      <c r="K175" s="366" t="str">
        <f t="shared" si="18"/>
        <v/>
      </c>
      <c r="AE175" s="366"/>
    </row>
    <row r="176" spans="1:31" s="369" customFormat="1" hidden="1">
      <c r="A176" s="372">
        <f>Koeien!B115</f>
        <v>0</v>
      </c>
      <c r="B176" s="372">
        <f>Koeien!D115</f>
        <v>0</v>
      </c>
      <c r="C176" s="373">
        <f t="shared" si="16"/>
        <v>113</v>
      </c>
      <c r="D176" s="372"/>
      <c r="E176" s="366">
        <f t="shared" si="12"/>
        <v>0</v>
      </c>
      <c r="F176" s="366" t="str">
        <f t="shared" si="13"/>
        <v>0</v>
      </c>
      <c r="G176" s="366" t="str">
        <f t="shared" si="14"/>
        <v/>
      </c>
      <c r="H176" s="366" t="str">
        <f t="shared" si="15"/>
        <v/>
      </c>
      <c r="I176" s="366"/>
      <c r="J176" s="366" t="str">
        <f t="shared" si="17"/>
        <v/>
      </c>
      <c r="K176" s="366" t="str">
        <f t="shared" si="18"/>
        <v/>
      </c>
      <c r="AE176" s="366"/>
    </row>
    <row r="177" spans="1:31" s="369" customFormat="1" hidden="1">
      <c r="A177" s="372">
        <f>Koeien!B116</f>
        <v>0</v>
      </c>
      <c r="B177" s="372">
        <f>Koeien!D116</f>
        <v>0</v>
      </c>
      <c r="C177" s="373">
        <f t="shared" si="16"/>
        <v>114</v>
      </c>
      <c r="D177" s="366"/>
      <c r="E177" s="366">
        <f t="shared" si="12"/>
        <v>0</v>
      </c>
      <c r="F177" s="366" t="str">
        <f t="shared" si="13"/>
        <v>0</v>
      </c>
      <c r="G177" s="366" t="str">
        <f t="shared" si="14"/>
        <v/>
      </c>
      <c r="H177" s="366" t="str">
        <f t="shared" si="15"/>
        <v/>
      </c>
      <c r="I177" s="366"/>
      <c r="J177" s="366" t="str">
        <f t="shared" si="17"/>
        <v/>
      </c>
      <c r="K177" s="366" t="str">
        <f t="shared" si="18"/>
        <v/>
      </c>
      <c r="AE177" s="366"/>
    </row>
    <row r="178" spans="1:31" s="369" customFormat="1" hidden="1">
      <c r="A178" s="372">
        <f>Koeien!B117</f>
        <v>0</v>
      </c>
      <c r="B178" s="372">
        <f>Koeien!D117</f>
        <v>0</v>
      </c>
      <c r="C178" s="373">
        <f t="shared" si="16"/>
        <v>115</v>
      </c>
      <c r="D178" s="372"/>
      <c r="E178" s="366">
        <f t="shared" si="12"/>
        <v>0</v>
      </c>
      <c r="F178" s="366" t="str">
        <f t="shared" si="13"/>
        <v>0</v>
      </c>
      <c r="G178" s="366" t="str">
        <f t="shared" si="14"/>
        <v/>
      </c>
      <c r="H178" s="366" t="str">
        <f t="shared" si="15"/>
        <v/>
      </c>
      <c r="I178" s="366"/>
      <c r="J178" s="366" t="str">
        <f t="shared" si="17"/>
        <v/>
      </c>
      <c r="K178" s="366" t="str">
        <f t="shared" si="18"/>
        <v/>
      </c>
      <c r="AE178" s="366"/>
    </row>
    <row r="179" spans="1:31" s="369" customFormat="1" hidden="1">
      <c r="A179" s="372">
        <f>Koeien!B118</f>
        <v>0</v>
      </c>
      <c r="B179" s="372">
        <f>Koeien!D118</f>
        <v>0</v>
      </c>
      <c r="C179" s="373">
        <f t="shared" si="16"/>
        <v>116</v>
      </c>
      <c r="D179" s="366"/>
      <c r="E179" s="366">
        <f t="shared" si="12"/>
        <v>0</v>
      </c>
      <c r="F179" s="366" t="str">
        <f t="shared" si="13"/>
        <v>0</v>
      </c>
      <c r="G179" s="366" t="str">
        <f t="shared" si="14"/>
        <v/>
      </c>
      <c r="H179" s="366" t="str">
        <f t="shared" si="15"/>
        <v/>
      </c>
      <c r="I179" s="366"/>
      <c r="J179" s="366" t="str">
        <f t="shared" si="17"/>
        <v/>
      </c>
      <c r="K179" s="366" t="str">
        <f t="shared" si="18"/>
        <v/>
      </c>
      <c r="AE179" s="366"/>
    </row>
    <row r="180" spans="1:31" s="369" customFormat="1" hidden="1">
      <c r="A180" s="372">
        <f>Koeien!B119</f>
        <v>0</v>
      </c>
      <c r="B180" s="372">
        <f>Koeien!D119</f>
        <v>0</v>
      </c>
      <c r="C180" s="373">
        <f t="shared" si="16"/>
        <v>117</v>
      </c>
      <c r="D180" s="372"/>
      <c r="E180" s="366">
        <f t="shared" si="12"/>
        <v>0</v>
      </c>
      <c r="F180" s="366" t="str">
        <f t="shared" si="13"/>
        <v>0</v>
      </c>
      <c r="G180" s="366" t="str">
        <f t="shared" si="14"/>
        <v/>
      </c>
      <c r="H180" s="366" t="str">
        <f t="shared" si="15"/>
        <v/>
      </c>
      <c r="I180" s="366"/>
      <c r="J180" s="366" t="str">
        <f t="shared" si="17"/>
        <v/>
      </c>
      <c r="K180" s="366" t="str">
        <f t="shared" si="18"/>
        <v/>
      </c>
      <c r="AE180" s="366"/>
    </row>
    <row r="181" spans="1:31" s="369" customFormat="1" hidden="1">
      <c r="A181" s="372">
        <f>Koeien!B120</f>
        <v>0</v>
      </c>
      <c r="B181" s="372">
        <f>Koeien!D120</f>
        <v>0</v>
      </c>
      <c r="C181" s="373">
        <f t="shared" si="16"/>
        <v>118</v>
      </c>
      <c r="D181" s="372"/>
      <c r="E181" s="366">
        <f t="shared" si="12"/>
        <v>0</v>
      </c>
      <c r="F181" s="366" t="str">
        <f t="shared" si="13"/>
        <v>0</v>
      </c>
      <c r="G181" s="366" t="str">
        <f t="shared" si="14"/>
        <v/>
      </c>
      <c r="H181" s="366" t="str">
        <f t="shared" si="15"/>
        <v/>
      </c>
      <c r="I181" s="366"/>
      <c r="J181" s="366" t="str">
        <f t="shared" si="17"/>
        <v/>
      </c>
      <c r="K181" s="366" t="str">
        <f t="shared" si="18"/>
        <v/>
      </c>
      <c r="AE181" s="366"/>
    </row>
    <row r="182" spans="1:31" s="369" customFormat="1" hidden="1">
      <c r="A182" s="372">
        <f>Koeien!B121</f>
        <v>0</v>
      </c>
      <c r="B182" s="372">
        <f>Koeien!D121</f>
        <v>0</v>
      </c>
      <c r="C182" s="373">
        <f t="shared" si="16"/>
        <v>119</v>
      </c>
      <c r="D182" s="372"/>
      <c r="E182" s="366">
        <f t="shared" si="12"/>
        <v>0</v>
      </c>
      <c r="F182" s="366" t="str">
        <f t="shared" si="13"/>
        <v>0</v>
      </c>
      <c r="G182" s="366" t="str">
        <f t="shared" si="14"/>
        <v/>
      </c>
      <c r="H182" s="366" t="str">
        <f t="shared" si="15"/>
        <v/>
      </c>
      <c r="I182" s="366"/>
      <c r="J182" s="366" t="str">
        <f t="shared" si="17"/>
        <v/>
      </c>
      <c r="K182" s="366" t="str">
        <f t="shared" si="18"/>
        <v/>
      </c>
      <c r="AE182" s="366"/>
    </row>
    <row r="183" spans="1:31" s="369" customFormat="1" hidden="1">
      <c r="A183" s="372">
        <f>Koeien!B122</f>
        <v>0</v>
      </c>
      <c r="B183" s="372">
        <f>Koeien!D122</f>
        <v>0</v>
      </c>
      <c r="C183" s="373">
        <f t="shared" si="16"/>
        <v>120</v>
      </c>
      <c r="D183" s="372"/>
      <c r="E183" s="366">
        <f t="shared" si="12"/>
        <v>0</v>
      </c>
      <c r="F183" s="366" t="str">
        <f t="shared" si="13"/>
        <v>0</v>
      </c>
      <c r="G183" s="366" t="str">
        <f t="shared" si="14"/>
        <v/>
      </c>
      <c r="H183" s="366" t="str">
        <f t="shared" si="15"/>
        <v/>
      </c>
      <c r="I183" s="366"/>
      <c r="J183" s="366" t="str">
        <f t="shared" si="17"/>
        <v/>
      </c>
      <c r="K183" s="366" t="str">
        <f t="shared" si="18"/>
        <v/>
      </c>
      <c r="AE183" s="366"/>
    </row>
    <row r="184" spans="1:31" s="369" customFormat="1" hidden="1">
      <c r="A184" s="372">
        <f>Koeien!B123</f>
        <v>0</v>
      </c>
      <c r="B184" s="372">
        <f>Koeien!D123</f>
        <v>0</v>
      </c>
      <c r="C184" s="373">
        <f t="shared" si="16"/>
        <v>121</v>
      </c>
      <c r="D184" s="372"/>
      <c r="E184" s="366">
        <f t="shared" si="12"/>
        <v>0</v>
      </c>
      <c r="F184" s="366" t="str">
        <f t="shared" si="13"/>
        <v>0</v>
      </c>
      <c r="G184" s="366" t="str">
        <f t="shared" si="14"/>
        <v/>
      </c>
      <c r="H184" s="366" t="str">
        <f t="shared" si="15"/>
        <v/>
      </c>
      <c r="I184" s="366"/>
      <c r="J184" s="366" t="str">
        <f t="shared" si="17"/>
        <v/>
      </c>
      <c r="K184" s="366" t="str">
        <f t="shared" si="18"/>
        <v/>
      </c>
      <c r="AE184" s="366"/>
    </row>
    <row r="185" spans="1:31" s="369" customFormat="1" hidden="1">
      <c r="A185" s="372">
        <f>Koeien!B124</f>
        <v>0</v>
      </c>
      <c r="B185" s="372">
        <f>Koeien!D124</f>
        <v>0</v>
      </c>
      <c r="C185" s="373">
        <f t="shared" si="16"/>
        <v>122</v>
      </c>
      <c r="D185" s="372"/>
      <c r="E185" s="366">
        <f t="shared" si="12"/>
        <v>0</v>
      </c>
      <c r="F185" s="366" t="str">
        <f t="shared" si="13"/>
        <v>0</v>
      </c>
      <c r="G185" s="366" t="str">
        <f t="shared" si="14"/>
        <v/>
      </c>
      <c r="H185" s="366" t="str">
        <f t="shared" si="15"/>
        <v/>
      </c>
      <c r="I185" s="366"/>
      <c r="J185" s="366" t="str">
        <f t="shared" si="17"/>
        <v/>
      </c>
      <c r="K185" s="366" t="str">
        <f t="shared" si="18"/>
        <v/>
      </c>
      <c r="AE185" s="366"/>
    </row>
    <row r="186" spans="1:31" s="369" customFormat="1" hidden="1">
      <c r="A186" s="372">
        <f>Koeien!B125</f>
        <v>0</v>
      </c>
      <c r="B186" s="372">
        <f>Koeien!D125</f>
        <v>0</v>
      </c>
      <c r="C186" s="373">
        <f t="shared" si="16"/>
        <v>123</v>
      </c>
      <c r="D186" s="372"/>
      <c r="E186" s="366">
        <f t="shared" si="12"/>
        <v>0</v>
      </c>
      <c r="F186" s="366" t="str">
        <f t="shared" si="13"/>
        <v>0</v>
      </c>
      <c r="G186" s="366" t="str">
        <f t="shared" si="14"/>
        <v/>
      </c>
      <c r="H186" s="366" t="str">
        <f t="shared" si="15"/>
        <v/>
      </c>
      <c r="I186" s="366"/>
      <c r="J186" s="366" t="str">
        <f t="shared" si="17"/>
        <v/>
      </c>
      <c r="K186" s="366" t="str">
        <f t="shared" si="18"/>
        <v/>
      </c>
      <c r="AE186" s="366"/>
    </row>
    <row r="187" spans="1:31" s="369" customFormat="1" hidden="1">
      <c r="A187" s="372">
        <f>Koeien!B126</f>
        <v>0</v>
      </c>
      <c r="B187" s="372">
        <f>Koeien!D126</f>
        <v>0</v>
      </c>
      <c r="C187" s="373">
        <f t="shared" si="16"/>
        <v>124</v>
      </c>
      <c r="D187" s="372"/>
      <c r="E187" s="366">
        <f t="shared" si="12"/>
        <v>0</v>
      </c>
      <c r="F187" s="366" t="str">
        <f t="shared" si="13"/>
        <v>0</v>
      </c>
      <c r="G187" s="366" t="str">
        <f t="shared" si="14"/>
        <v/>
      </c>
      <c r="H187" s="366" t="str">
        <f t="shared" si="15"/>
        <v/>
      </c>
      <c r="I187" s="366"/>
      <c r="J187" s="366" t="str">
        <f t="shared" si="17"/>
        <v/>
      </c>
      <c r="K187" s="366" t="str">
        <f t="shared" si="18"/>
        <v/>
      </c>
      <c r="AE187" s="366"/>
    </row>
    <row r="188" spans="1:31" s="369" customFormat="1" hidden="1">
      <c r="A188" s="372">
        <f>Koeien!B127</f>
        <v>0</v>
      </c>
      <c r="B188" s="372">
        <f>Koeien!D127</f>
        <v>0</v>
      </c>
      <c r="C188" s="373">
        <f t="shared" si="16"/>
        <v>125</v>
      </c>
      <c r="D188" s="372"/>
      <c r="E188" s="366">
        <f t="shared" si="12"/>
        <v>0</v>
      </c>
      <c r="F188" s="366" t="str">
        <f t="shared" si="13"/>
        <v>0</v>
      </c>
      <c r="G188" s="366" t="str">
        <f t="shared" si="14"/>
        <v/>
      </c>
      <c r="H188" s="366" t="str">
        <f t="shared" si="15"/>
        <v/>
      </c>
      <c r="I188" s="366"/>
      <c r="J188" s="366" t="str">
        <f t="shared" si="17"/>
        <v/>
      </c>
      <c r="K188" s="366" t="str">
        <f t="shared" si="18"/>
        <v/>
      </c>
      <c r="AE188" s="366"/>
    </row>
    <row r="189" spans="1:31" s="369" customFormat="1" hidden="1">
      <c r="A189" s="372">
        <f>Koeien!B128</f>
        <v>0</v>
      </c>
      <c r="B189" s="372">
        <f>Koeien!D128</f>
        <v>0</v>
      </c>
      <c r="C189" s="373">
        <f t="shared" si="16"/>
        <v>126</v>
      </c>
      <c r="D189" s="372"/>
      <c r="E189" s="366">
        <f t="shared" si="12"/>
        <v>0</v>
      </c>
      <c r="F189" s="366" t="str">
        <f t="shared" si="13"/>
        <v>0</v>
      </c>
      <c r="G189" s="366" t="str">
        <f t="shared" si="14"/>
        <v/>
      </c>
      <c r="H189" s="366" t="str">
        <f t="shared" si="15"/>
        <v/>
      </c>
      <c r="I189" s="366"/>
      <c r="J189" s="366" t="str">
        <f t="shared" si="17"/>
        <v/>
      </c>
      <c r="K189" s="366" t="str">
        <f t="shared" si="18"/>
        <v/>
      </c>
      <c r="AE189" s="366"/>
    </row>
    <row r="190" spans="1:31" s="369" customFormat="1" hidden="1">
      <c r="A190" s="372">
        <f>Koeien!B129</f>
        <v>0</v>
      </c>
      <c r="B190" s="372">
        <f>Koeien!D129</f>
        <v>0</v>
      </c>
      <c r="C190" s="373">
        <f t="shared" si="16"/>
        <v>127</v>
      </c>
      <c r="D190" s="372"/>
      <c r="E190" s="366">
        <f t="shared" si="12"/>
        <v>0</v>
      </c>
      <c r="F190" s="366" t="str">
        <f t="shared" si="13"/>
        <v>0</v>
      </c>
      <c r="G190" s="366" t="str">
        <f t="shared" si="14"/>
        <v/>
      </c>
      <c r="H190" s="366" t="str">
        <f t="shared" si="15"/>
        <v/>
      </c>
      <c r="I190" s="366"/>
      <c r="J190" s="366" t="str">
        <f t="shared" si="17"/>
        <v/>
      </c>
      <c r="K190" s="366" t="str">
        <f t="shared" si="18"/>
        <v/>
      </c>
      <c r="AE190" s="366"/>
    </row>
    <row r="191" spans="1:31" s="369" customFormat="1" hidden="1">
      <c r="A191" s="372">
        <f>Koeien!B130</f>
        <v>0</v>
      </c>
      <c r="B191" s="372">
        <f>Koeien!D130</f>
        <v>0</v>
      </c>
      <c r="C191" s="373">
        <f t="shared" si="16"/>
        <v>128</v>
      </c>
      <c r="D191" s="372"/>
      <c r="E191" s="366">
        <f t="shared" si="12"/>
        <v>0</v>
      </c>
      <c r="F191" s="366" t="str">
        <f t="shared" si="13"/>
        <v>0</v>
      </c>
      <c r="G191" s="366" t="str">
        <f t="shared" si="14"/>
        <v/>
      </c>
      <c r="H191" s="366" t="str">
        <f t="shared" si="15"/>
        <v/>
      </c>
      <c r="I191" s="366"/>
      <c r="J191" s="366" t="str">
        <f t="shared" si="17"/>
        <v/>
      </c>
      <c r="K191" s="366" t="str">
        <f t="shared" si="18"/>
        <v/>
      </c>
      <c r="AE191" s="366"/>
    </row>
    <row r="192" spans="1:31" s="369" customFormat="1" hidden="1">
      <c r="A192" s="372">
        <f>Koeien!B131</f>
        <v>0</v>
      </c>
      <c r="B192" s="372">
        <f>Koeien!D131</f>
        <v>0</v>
      </c>
      <c r="C192" s="373">
        <f t="shared" si="16"/>
        <v>129</v>
      </c>
      <c r="D192" s="372"/>
      <c r="E192" s="366">
        <f t="shared" si="12"/>
        <v>0</v>
      </c>
      <c r="F192" s="366" t="str">
        <f t="shared" si="13"/>
        <v>0</v>
      </c>
      <c r="G192" s="366" t="str">
        <f t="shared" si="14"/>
        <v/>
      </c>
      <c r="H192" s="366" t="str">
        <f t="shared" si="15"/>
        <v/>
      </c>
      <c r="I192" s="366"/>
      <c r="J192" s="366" t="str">
        <f t="shared" si="17"/>
        <v/>
      </c>
      <c r="K192" s="366" t="str">
        <f t="shared" si="18"/>
        <v/>
      </c>
      <c r="AE192" s="366"/>
    </row>
    <row r="193" spans="1:31" s="369" customFormat="1" hidden="1">
      <c r="A193" s="372">
        <f>Koeien!B132</f>
        <v>0</v>
      </c>
      <c r="B193" s="372">
        <f>Koeien!D132</f>
        <v>0</v>
      </c>
      <c r="C193" s="373">
        <f t="shared" si="16"/>
        <v>130</v>
      </c>
      <c r="D193" s="372"/>
      <c r="E193" s="366">
        <f t="shared" ref="E193:E256" si="19">B193</f>
        <v>0</v>
      </c>
      <c r="F193" s="366" t="str">
        <f t="shared" ref="F193:F256" si="20">MID(E193,1,1)</f>
        <v>0</v>
      </c>
      <c r="G193" s="366" t="str">
        <f t="shared" ref="G193:G256" si="21">MID(E193,2,1)</f>
        <v/>
      </c>
      <c r="H193" s="366" t="str">
        <f t="shared" ref="H193:H256" si="22">MID(E193,3,1)</f>
        <v/>
      </c>
      <c r="I193" s="366"/>
      <c r="J193" s="366" t="str">
        <f t="shared" si="17"/>
        <v/>
      </c>
      <c r="K193" s="366" t="str">
        <f t="shared" si="18"/>
        <v/>
      </c>
      <c r="AE193" s="366"/>
    </row>
    <row r="194" spans="1:31" s="369" customFormat="1" hidden="1">
      <c r="A194" s="372">
        <f>Koeien!B133</f>
        <v>0</v>
      </c>
      <c r="B194" s="372">
        <f>Koeien!D133</f>
        <v>0</v>
      </c>
      <c r="C194" s="373">
        <f t="shared" si="16"/>
        <v>131</v>
      </c>
      <c r="D194" s="372"/>
      <c r="E194" s="366">
        <f t="shared" si="19"/>
        <v>0</v>
      </c>
      <c r="F194" s="366" t="str">
        <f t="shared" si="20"/>
        <v>0</v>
      </c>
      <c r="G194" s="366" t="str">
        <f t="shared" si="21"/>
        <v/>
      </c>
      <c r="H194" s="366" t="str">
        <f t="shared" si="22"/>
        <v/>
      </c>
      <c r="I194" s="366"/>
      <c r="J194" s="366" t="str">
        <f t="shared" si="17"/>
        <v/>
      </c>
      <c r="K194" s="366" t="str">
        <f t="shared" si="18"/>
        <v/>
      </c>
      <c r="AE194" s="366"/>
    </row>
    <row r="195" spans="1:31" s="369" customFormat="1" hidden="1">
      <c r="A195" s="372">
        <f>Koeien!B134</f>
        <v>0</v>
      </c>
      <c r="B195" s="372">
        <f>Koeien!D134</f>
        <v>0</v>
      </c>
      <c r="C195" s="373">
        <f t="shared" si="16"/>
        <v>132</v>
      </c>
      <c r="D195" s="372"/>
      <c r="E195" s="366">
        <f t="shared" si="19"/>
        <v>0</v>
      </c>
      <c r="F195" s="366" t="str">
        <f t="shared" si="20"/>
        <v>0</v>
      </c>
      <c r="G195" s="366" t="str">
        <f t="shared" si="21"/>
        <v/>
      </c>
      <c r="H195" s="366" t="str">
        <f t="shared" si="22"/>
        <v/>
      </c>
      <c r="I195" s="366"/>
      <c r="J195" s="366" t="str">
        <f t="shared" si="17"/>
        <v/>
      </c>
      <c r="K195" s="366" t="str">
        <f t="shared" si="18"/>
        <v/>
      </c>
      <c r="AE195" s="366"/>
    </row>
    <row r="196" spans="1:31" s="369" customFormat="1" hidden="1">
      <c r="A196" s="372">
        <f>Koeien!B135</f>
        <v>0</v>
      </c>
      <c r="B196" s="372">
        <f>Koeien!D135</f>
        <v>0</v>
      </c>
      <c r="C196" s="373">
        <f t="shared" si="16"/>
        <v>133</v>
      </c>
      <c r="D196" s="372"/>
      <c r="E196" s="366">
        <f t="shared" si="19"/>
        <v>0</v>
      </c>
      <c r="F196" s="366" t="str">
        <f t="shared" si="20"/>
        <v>0</v>
      </c>
      <c r="G196" s="366" t="str">
        <f t="shared" si="21"/>
        <v/>
      </c>
      <c r="H196" s="366" t="str">
        <f t="shared" si="22"/>
        <v/>
      </c>
      <c r="I196" s="366"/>
      <c r="J196" s="366" t="str">
        <f t="shared" si="17"/>
        <v/>
      </c>
      <c r="K196" s="366" t="str">
        <f t="shared" si="18"/>
        <v/>
      </c>
      <c r="AE196" s="366"/>
    </row>
    <row r="197" spans="1:31" s="369" customFormat="1" hidden="1">
      <c r="A197" s="372">
        <f>Koeien!B136</f>
        <v>0</v>
      </c>
      <c r="B197" s="372">
        <f>Koeien!D136</f>
        <v>0</v>
      </c>
      <c r="C197" s="373">
        <f t="shared" si="16"/>
        <v>134</v>
      </c>
      <c r="D197" s="372"/>
      <c r="E197" s="366">
        <f t="shared" si="19"/>
        <v>0</v>
      </c>
      <c r="F197" s="366" t="str">
        <f t="shared" si="20"/>
        <v>0</v>
      </c>
      <c r="G197" s="366" t="str">
        <f t="shared" si="21"/>
        <v/>
      </c>
      <c r="H197" s="366" t="str">
        <f t="shared" si="22"/>
        <v/>
      </c>
      <c r="I197" s="366"/>
      <c r="J197" s="366" t="str">
        <f t="shared" si="17"/>
        <v/>
      </c>
      <c r="K197" s="366" t="str">
        <f t="shared" si="18"/>
        <v/>
      </c>
      <c r="AE197" s="366"/>
    </row>
    <row r="198" spans="1:31" s="369" customFormat="1" hidden="1">
      <c r="A198" s="372">
        <f>Koeien!B137</f>
        <v>0</v>
      </c>
      <c r="B198" s="372">
        <f>Koeien!D137</f>
        <v>0</v>
      </c>
      <c r="C198" s="373">
        <f t="shared" ref="C198:C261" si="23">C197+1</f>
        <v>135</v>
      </c>
      <c r="D198" s="372"/>
      <c r="E198" s="366">
        <f t="shared" si="19"/>
        <v>0</v>
      </c>
      <c r="F198" s="366" t="str">
        <f t="shared" si="20"/>
        <v>0</v>
      </c>
      <c r="G198" s="366" t="str">
        <f t="shared" si="21"/>
        <v/>
      </c>
      <c r="H198" s="366" t="str">
        <f t="shared" si="22"/>
        <v/>
      </c>
      <c r="I198" s="366"/>
      <c r="J198" s="366" t="str">
        <f t="shared" si="17"/>
        <v/>
      </c>
      <c r="K198" s="366" t="str">
        <f t="shared" si="18"/>
        <v/>
      </c>
      <c r="AE198" s="366"/>
    </row>
    <row r="199" spans="1:31" s="369" customFormat="1" hidden="1">
      <c r="A199" s="372">
        <f>Koeien!B138</f>
        <v>0</v>
      </c>
      <c r="B199" s="372">
        <f>Koeien!D138</f>
        <v>0</v>
      </c>
      <c r="C199" s="373">
        <f t="shared" si="23"/>
        <v>136</v>
      </c>
      <c r="D199" s="372"/>
      <c r="E199" s="366">
        <f t="shared" si="19"/>
        <v>0</v>
      </c>
      <c r="F199" s="366" t="str">
        <f t="shared" si="20"/>
        <v>0</v>
      </c>
      <c r="G199" s="366" t="str">
        <f t="shared" si="21"/>
        <v/>
      </c>
      <c r="H199" s="366" t="str">
        <f t="shared" si="22"/>
        <v/>
      </c>
      <c r="I199" s="366"/>
      <c r="J199" s="366" t="str">
        <f t="shared" si="17"/>
        <v/>
      </c>
      <c r="K199" s="366" t="str">
        <f t="shared" si="18"/>
        <v/>
      </c>
      <c r="AE199" s="366"/>
    </row>
    <row r="200" spans="1:31" s="369" customFormat="1" hidden="1">
      <c r="A200" s="372">
        <f>Koeien!B139</f>
        <v>0</v>
      </c>
      <c r="B200" s="372">
        <f>Koeien!D139</f>
        <v>0</v>
      </c>
      <c r="C200" s="373">
        <f t="shared" si="23"/>
        <v>137</v>
      </c>
      <c r="D200" s="372"/>
      <c r="E200" s="366">
        <f t="shared" si="19"/>
        <v>0</v>
      </c>
      <c r="F200" s="366" t="str">
        <f t="shared" si="20"/>
        <v>0</v>
      </c>
      <c r="G200" s="366" t="str">
        <f t="shared" si="21"/>
        <v/>
      </c>
      <c r="H200" s="366" t="str">
        <f t="shared" si="22"/>
        <v/>
      </c>
      <c r="I200" s="366"/>
      <c r="J200" s="366" t="str">
        <f t="shared" si="17"/>
        <v/>
      </c>
      <c r="K200" s="366" t="str">
        <f t="shared" si="18"/>
        <v/>
      </c>
      <c r="AE200" s="366"/>
    </row>
    <row r="201" spans="1:31" s="369" customFormat="1" hidden="1">
      <c r="A201" s="372">
        <f>Koeien!B140</f>
        <v>0</v>
      </c>
      <c r="B201" s="372">
        <f>Koeien!D140</f>
        <v>0</v>
      </c>
      <c r="C201" s="373">
        <f t="shared" si="23"/>
        <v>138</v>
      </c>
      <c r="D201" s="372"/>
      <c r="E201" s="366">
        <f t="shared" si="19"/>
        <v>0</v>
      </c>
      <c r="F201" s="366" t="str">
        <f t="shared" si="20"/>
        <v>0</v>
      </c>
      <c r="G201" s="366" t="str">
        <f t="shared" si="21"/>
        <v/>
      </c>
      <c r="H201" s="366" t="str">
        <f t="shared" si="22"/>
        <v/>
      </c>
      <c r="I201" s="366"/>
      <c r="J201" s="366" t="str">
        <f t="shared" si="17"/>
        <v/>
      </c>
      <c r="K201" s="366" t="str">
        <f t="shared" si="18"/>
        <v/>
      </c>
      <c r="AE201" s="366"/>
    </row>
    <row r="202" spans="1:31" s="369" customFormat="1" hidden="1">
      <c r="A202" s="372">
        <f>Koeien!B141</f>
        <v>0</v>
      </c>
      <c r="B202" s="372">
        <f>Koeien!D141</f>
        <v>0</v>
      </c>
      <c r="C202" s="373">
        <f t="shared" si="23"/>
        <v>139</v>
      </c>
      <c r="D202" s="372"/>
      <c r="E202" s="366">
        <f t="shared" si="19"/>
        <v>0</v>
      </c>
      <c r="F202" s="366" t="str">
        <f t="shared" si="20"/>
        <v>0</v>
      </c>
      <c r="G202" s="366" t="str">
        <f t="shared" si="21"/>
        <v/>
      </c>
      <c r="H202" s="366" t="str">
        <f t="shared" si="22"/>
        <v/>
      </c>
      <c r="I202" s="366"/>
      <c r="J202" s="366" t="str">
        <f t="shared" si="17"/>
        <v/>
      </c>
      <c r="K202" s="366" t="str">
        <f t="shared" si="18"/>
        <v/>
      </c>
      <c r="AE202" s="366"/>
    </row>
    <row r="203" spans="1:31" s="369" customFormat="1" hidden="1">
      <c r="A203" s="372">
        <f>Koeien!B142</f>
        <v>0</v>
      </c>
      <c r="B203" s="372">
        <f>Koeien!D142</f>
        <v>0</v>
      </c>
      <c r="C203" s="373">
        <f t="shared" si="23"/>
        <v>140</v>
      </c>
      <c r="D203" s="372"/>
      <c r="E203" s="366">
        <f t="shared" si="19"/>
        <v>0</v>
      </c>
      <c r="F203" s="366" t="str">
        <f t="shared" si="20"/>
        <v>0</v>
      </c>
      <c r="G203" s="366" t="str">
        <f t="shared" si="21"/>
        <v/>
      </c>
      <c r="H203" s="366" t="str">
        <f t="shared" si="22"/>
        <v/>
      </c>
      <c r="I203" s="366"/>
      <c r="J203" s="366" t="str">
        <f t="shared" si="17"/>
        <v/>
      </c>
      <c r="K203" s="366" t="str">
        <f t="shared" si="18"/>
        <v/>
      </c>
      <c r="AE203" s="366"/>
    </row>
    <row r="204" spans="1:31" s="369" customFormat="1" hidden="1">
      <c r="A204" s="372">
        <f>Koeien!B143</f>
        <v>0</v>
      </c>
      <c r="B204" s="372">
        <f>Koeien!D143</f>
        <v>0</v>
      </c>
      <c r="C204" s="373">
        <f t="shared" si="23"/>
        <v>141</v>
      </c>
      <c r="D204" s="372"/>
      <c r="E204" s="366">
        <f t="shared" si="19"/>
        <v>0</v>
      </c>
      <c r="F204" s="366" t="str">
        <f t="shared" si="20"/>
        <v>0</v>
      </c>
      <c r="G204" s="366" t="str">
        <f t="shared" si="21"/>
        <v/>
      </c>
      <c r="H204" s="366" t="str">
        <f t="shared" si="22"/>
        <v/>
      </c>
      <c r="I204" s="366"/>
      <c r="J204" s="366" t="str">
        <f t="shared" si="17"/>
        <v/>
      </c>
      <c r="K204" s="366" t="str">
        <f t="shared" si="18"/>
        <v/>
      </c>
      <c r="AE204" s="366"/>
    </row>
    <row r="205" spans="1:31" s="369" customFormat="1" hidden="1">
      <c r="A205" s="372">
        <f>Koeien!B144</f>
        <v>0</v>
      </c>
      <c r="B205" s="372">
        <f>Koeien!D144</f>
        <v>0</v>
      </c>
      <c r="C205" s="373">
        <f t="shared" si="23"/>
        <v>142</v>
      </c>
      <c r="D205" s="372"/>
      <c r="E205" s="366">
        <f t="shared" si="19"/>
        <v>0</v>
      </c>
      <c r="F205" s="366" t="str">
        <f t="shared" si="20"/>
        <v>0</v>
      </c>
      <c r="G205" s="366" t="str">
        <f t="shared" si="21"/>
        <v/>
      </c>
      <c r="H205" s="366" t="str">
        <f t="shared" si="22"/>
        <v/>
      </c>
      <c r="I205" s="366"/>
      <c r="J205" s="366" t="str">
        <f t="shared" si="17"/>
        <v/>
      </c>
      <c r="K205" s="366" t="str">
        <f t="shared" si="18"/>
        <v/>
      </c>
      <c r="AE205" s="366"/>
    </row>
    <row r="206" spans="1:31" s="369" customFormat="1" hidden="1">
      <c r="A206" s="372">
        <f>Koeien!B145</f>
        <v>0</v>
      </c>
      <c r="B206" s="372">
        <f>Koeien!D145</f>
        <v>0</v>
      </c>
      <c r="C206" s="373">
        <f t="shared" si="23"/>
        <v>143</v>
      </c>
      <c r="D206" s="372"/>
      <c r="E206" s="366">
        <f t="shared" si="19"/>
        <v>0</v>
      </c>
      <c r="F206" s="366" t="str">
        <f t="shared" si="20"/>
        <v>0</v>
      </c>
      <c r="G206" s="366" t="str">
        <f t="shared" si="21"/>
        <v/>
      </c>
      <c r="H206" s="366" t="str">
        <f t="shared" si="22"/>
        <v/>
      </c>
      <c r="I206" s="366"/>
      <c r="J206" s="366" t="str">
        <f t="shared" si="17"/>
        <v/>
      </c>
      <c r="K206" s="366" t="str">
        <f t="shared" si="18"/>
        <v/>
      </c>
      <c r="AE206" s="366"/>
    </row>
    <row r="207" spans="1:31" s="369" customFormat="1" hidden="1">
      <c r="A207" s="372">
        <f>Koeien!B146</f>
        <v>0</v>
      </c>
      <c r="B207" s="372">
        <f>Koeien!D146</f>
        <v>0</v>
      </c>
      <c r="C207" s="373">
        <f t="shared" si="23"/>
        <v>144</v>
      </c>
      <c r="D207" s="372"/>
      <c r="E207" s="366">
        <f t="shared" si="19"/>
        <v>0</v>
      </c>
      <c r="F207" s="366" t="str">
        <f t="shared" si="20"/>
        <v>0</v>
      </c>
      <c r="G207" s="366" t="str">
        <f t="shared" si="21"/>
        <v/>
      </c>
      <c r="H207" s="366" t="str">
        <f t="shared" si="22"/>
        <v/>
      </c>
      <c r="I207" s="366"/>
      <c r="J207" s="366" t="str">
        <f t="shared" si="17"/>
        <v/>
      </c>
      <c r="K207" s="366" t="str">
        <f t="shared" si="18"/>
        <v/>
      </c>
      <c r="AE207" s="366"/>
    </row>
    <row r="208" spans="1:31" s="369" customFormat="1" hidden="1">
      <c r="A208" s="372">
        <f>Koeien!B147</f>
        <v>0</v>
      </c>
      <c r="B208" s="372">
        <f>Koeien!D147</f>
        <v>0</v>
      </c>
      <c r="C208" s="373">
        <f t="shared" si="23"/>
        <v>145</v>
      </c>
      <c r="D208" s="372"/>
      <c r="E208" s="366">
        <f t="shared" si="19"/>
        <v>0</v>
      </c>
      <c r="F208" s="366" t="str">
        <f t="shared" si="20"/>
        <v>0</v>
      </c>
      <c r="G208" s="366" t="str">
        <f t="shared" si="21"/>
        <v/>
      </c>
      <c r="H208" s="366" t="str">
        <f t="shared" si="22"/>
        <v/>
      </c>
      <c r="I208" s="366"/>
      <c r="J208" s="366" t="str">
        <f t="shared" si="17"/>
        <v/>
      </c>
      <c r="K208" s="366" t="str">
        <f t="shared" si="18"/>
        <v/>
      </c>
      <c r="AE208" s="366"/>
    </row>
    <row r="209" spans="1:31" s="369" customFormat="1" hidden="1">
      <c r="A209" s="372">
        <f>Koeien!B148</f>
        <v>0</v>
      </c>
      <c r="B209" s="372">
        <f>Koeien!D148</f>
        <v>0</v>
      </c>
      <c r="C209" s="373">
        <f t="shared" si="23"/>
        <v>146</v>
      </c>
      <c r="D209" s="372"/>
      <c r="E209" s="366">
        <f t="shared" si="19"/>
        <v>0</v>
      </c>
      <c r="F209" s="366" t="str">
        <f t="shared" si="20"/>
        <v>0</v>
      </c>
      <c r="G209" s="366" t="str">
        <f t="shared" si="21"/>
        <v/>
      </c>
      <c r="H209" s="366" t="str">
        <f t="shared" si="22"/>
        <v/>
      </c>
      <c r="I209" s="366"/>
      <c r="J209" s="366" t="str">
        <f t="shared" si="17"/>
        <v/>
      </c>
      <c r="K209" s="366" t="str">
        <f t="shared" si="18"/>
        <v/>
      </c>
      <c r="AE209" s="366"/>
    </row>
    <row r="210" spans="1:31" s="369" customFormat="1" hidden="1">
      <c r="A210" s="372">
        <f>Koeien!B149</f>
        <v>0</v>
      </c>
      <c r="B210" s="372">
        <f>Koeien!D149</f>
        <v>0</v>
      </c>
      <c r="C210" s="373">
        <f t="shared" si="23"/>
        <v>147</v>
      </c>
      <c r="D210" s="372"/>
      <c r="E210" s="366">
        <f t="shared" si="19"/>
        <v>0</v>
      </c>
      <c r="F210" s="366" t="str">
        <f t="shared" si="20"/>
        <v>0</v>
      </c>
      <c r="G210" s="366" t="str">
        <f t="shared" si="21"/>
        <v/>
      </c>
      <c r="H210" s="366" t="str">
        <f t="shared" si="22"/>
        <v/>
      </c>
      <c r="I210" s="366"/>
      <c r="J210" s="366" t="str">
        <f t="shared" si="17"/>
        <v/>
      </c>
      <c r="K210" s="366" t="str">
        <f t="shared" si="18"/>
        <v/>
      </c>
      <c r="AE210" s="366"/>
    </row>
    <row r="211" spans="1:31" s="369" customFormat="1" hidden="1">
      <c r="A211" s="372">
        <f>Koeien!B150</f>
        <v>0</v>
      </c>
      <c r="B211" s="372">
        <f>Koeien!D150</f>
        <v>0</v>
      </c>
      <c r="C211" s="373">
        <f t="shared" si="23"/>
        <v>148</v>
      </c>
      <c r="D211" s="372"/>
      <c r="E211" s="366">
        <f t="shared" si="19"/>
        <v>0</v>
      </c>
      <c r="F211" s="366" t="str">
        <f t="shared" si="20"/>
        <v>0</v>
      </c>
      <c r="G211" s="366" t="str">
        <f t="shared" si="21"/>
        <v/>
      </c>
      <c r="H211" s="366" t="str">
        <f t="shared" si="22"/>
        <v/>
      </c>
      <c r="I211" s="366"/>
      <c r="J211" s="366" t="str">
        <f t="shared" si="17"/>
        <v/>
      </c>
      <c r="K211" s="366" t="str">
        <f t="shared" si="18"/>
        <v/>
      </c>
      <c r="AE211" s="366"/>
    </row>
    <row r="212" spans="1:31" s="369" customFormat="1" hidden="1">
      <c r="A212" s="372">
        <f>Koeien!B151</f>
        <v>0</v>
      </c>
      <c r="B212" s="372">
        <f>Koeien!D151</f>
        <v>0</v>
      </c>
      <c r="C212" s="373">
        <f t="shared" si="23"/>
        <v>149</v>
      </c>
      <c r="D212" s="372"/>
      <c r="E212" s="366">
        <f t="shared" si="19"/>
        <v>0</v>
      </c>
      <c r="F212" s="366" t="str">
        <f t="shared" si="20"/>
        <v>0</v>
      </c>
      <c r="G212" s="366" t="str">
        <f t="shared" si="21"/>
        <v/>
      </c>
      <c r="H212" s="366" t="str">
        <f t="shared" si="22"/>
        <v/>
      </c>
      <c r="I212" s="366"/>
      <c r="J212" s="366" t="str">
        <f t="shared" si="17"/>
        <v/>
      </c>
      <c r="K212" s="366" t="str">
        <f t="shared" si="18"/>
        <v/>
      </c>
      <c r="AE212" s="366"/>
    </row>
    <row r="213" spans="1:31" s="369" customFormat="1" hidden="1">
      <c r="A213" s="372">
        <f>Koeien!B152</f>
        <v>0</v>
      </c>
      <c r="B213" s="372">
        <f>Koeien!D152</f>
        <v>0</v>
      </c>
      <c r="C213" s="373">
        <f t="shared" si="23"/>
        <v>150</v>
      </c>
      <c r="D213" s="372"/>
      <c r="E213" s="366">
        <f t="shared" si="19"/>
        <v>0</v>
      </c>
      <c r="F213" s="366" t="str">
        <f t="shared" si="20"/>
        <v>0</v>
      </c>
      <c r="G213" s="366" t="str">
        <f t="shared" si="21"/>
        <v/>
      </c>
      <c r="H213" s="366" t="str">
        <f t="shared" si="22"/>
        <v/>
      </c>
      <c r="I213" s="366"/>
      <c r="J213" s="366" t="str">
        <f t="shared" si="17"/>
        <v/>
      </c>
      <c r="K213" s="366" t="str">
        <f t="shared" si="18"/>
        <v/>
      </c>
      <c r="AE213" s="366"/>
    </row>
    <row r="214" spans="1:31" s="369" customFormat="1" hidden="1">
      <c r="A214" s="372">
        <f>Koeien!B153</f>
        <v>0</v>
      </c>
      <c r="B214" s="372">
        <f>Koeien!D153</f>
        <v>0</v>
      </c>
      <c r="C214" s="373">
        <f t="shared" si="23"/>
        <v>151</v>
      </c>
      <c r="D214" s="372"/>
      <c r="E214" s="366">
        <f t="shared" si="19"/>
        <v>0</v>
      </c>
      <c r="F214" s="366" t="str">
        <f t="shared" si="20"/>
        <v>0</v>
      </c>
      <c r="G214" s="366" t="str">
        <f t="shared" si="21"/>
        <v/>
      </c>
      <c r="H214" s="366" t="str">
        <f t="shared" si="22"/>
        <v/>
      </c>
      <c r="I214" s="366"/>
      <c r="J214" s="366" t="str">
        <f t="shared" si="17"/>
        <v/>
      </c>
      <c r="K214" s="366" t="str">
        <f t="shared" si="18"/>
        <v/>
      </c>
      <c r="AE214" s="366"/>
    </row>
    <row r="215" spans="1:31" s="369" customFormat="1" hidden="1">
      <c r="A215" s="372">
        <f>Koeien!B154</f>
        <v>0</v>
      </c>
      <c r="B215" s="372">
        <f>Koeien!D154</f>
        <v>0</v>
      </c>
      <c r="C215" s="373">
        <f t="shared" si="23"/>
        <v>152</v>
      </c>
      <c r="D215" s="372"/>
      <c r="E215" s="366">
        <f t="shared" si="19"/>
        <v>0</v>
      </c>
      <c r="F215" s="366" t="str">
        <f t="shared" si="20"/>
        <v>0</v>
      </c>
      <c r="G215" s="366" t="str">
        <f t="shared" si="21"/>
        <v/>
      </c>
      <c r="H215" s="366" t="str">
        <f t="shared" si="22"/>
        <v/>
      </c>
      <c r="I215" s="366"/>
      <c r="J215" s="366" t="str">
        <f t="shared" si="17"/>
        <v/>
      </c>
      <c r="K215" s="366" t="str">
        <f t="shared" si="18"/>
        <v/>
      </c>
      <c r="AE215" s="366"/>
    </row>
    <row r="216" spans="1:31" s="369" customFormat="1" hidden="1">
      <c r="A216" s="372">
        <f>Koeien!B155</f>
        <v>0</v>
      </c>
      <c r="B216" s="372">
        <f>Koeien!D155</f>
        <v>0</v>
      </c>
      <c r="C216" s="373">
        <f t="shared" si="23"/>
        <v>153</v>
      </c>
      <c r="D216" s="372"/>
      <c r="E216" s="366">
        <f t="shared" si="19"/>
        <v>0</v>
      </c>
      <c r="F216" s="366" t="str">
        <f t="shared" si="20"/>
        <v>0</v>
      </c>
      <c r="G216" s="366" t="str">
        <f t="shared" si="21"/>
        <v/>
      </c>
      <c r="H216" s="366" t="str">
        <f t="shared" si="22"/>
        <v/>
      </c>
      <c r="I216" s="366"/>
      <c r="J216" s="366" t="str">
        <f t="shared" si="17"/>
        <v/>
      </c>
      <c r="K216" s="366" t="str">
        <f t="shared" si="18"/>
        <v/>
      </c>
      <c r="AE216" s="366"/>
    </row>
    <row r="217" spans="1:31" s="369" customFormat="1" hidden="1">
      <c r="A217" s="372">
        <f>Koeien!B156</f>
        <v>0</v>
      </c>
      <c r="B217" s="372">
        <f>Koeien!D156</f>
        <v>0</v>
      </c>
      <c r="C217" s="373">
        <f t="shared" si="23"/>
        <v>154</v>
      </c>
      <c r="D217" s="372"/>
      <c r="E217" s="366">
        <f t="shared" si="19"/>
        <v>0</v>
      </c>
      <c r="F217" s="366" t="str">
        <f t="shared" si="20"/>
        <v>0</v>
      </c>
      <c r="G217" s="366" t="str">
        <f t="shared" si="21"/>
        <v/>
      </c>
      <c r="H217" s="366" t="str">
        <f t="shared" si="22"/>
        <v/>
      </c>
      <c r="I217" s="366"/>
      <c r="J217" s="366" t="str">
        <f t="shared" si="17"/>
        <v/>
      </c>
      <c r="K217" s="366" t="str">
        <f t="shared" si="18"/>
        <v/>
      </c>
      <c r="AE217" s="366"/>
    </row>
    <row r="218" spans="1:31" s="369" customFormat="1" hidden="1">
      <c r="A218" s="372">
        <f>Koeien!B157</f>
        <v>0</v>
      </c>
      <c r="B218" s="372">
        <f>Koeien!D157</f>
        <v>0</v>
      </c>
      <c r="C218" s="373">
        <f t="shared" si="23"/>
        <v>155</v>
      </c>
      <c r="E218" s="366">
        <f t="shared" si="19"/>
        <v>0</v>
      </c>
      <c r="F218" s="366" t="str">
        <f t="shared" si="20"/>
        <v>0</v>
      </c>
      <c r="G218" s="366" t="str">
        <f t="shared" si="21"/>
        <v/>
      </c>
      <c r="H218" s="366" t="str">
        <f t="shared" si="22"/>
        <v/>
      </c>
      <c r="I218" s="366"/>
      <c r="J218" s="366" t="str">
        <f t="shared" si="17"/>
        <v/>
      </c>
      <c r="K218" s="366" t="str">
        <f t="shared" si="18"/>
        <v/>
      </c>
      <c r="AE218" s="366"/>
    </row>
    <row r="219" spans="1:31" s="369" customFormat="1" hidden="1">
      <c r="A219" s="372">
        <f>Koeien!B158</f>
        <v>0</v>
      </c>
      <c r="B219" s="372">
        <f>Koeien!D158</f>
        <v>0</v>
      </c>
      <c r="C219" s="373">
        <f t="shared" si="23"/>
        <v>156</v>
      </c>
      <c r="E219" s="366">
        <f t="shared" si="19"/>
        <v>0</v>
      </c>
      <c r="F219" s="366" t="str">
        <f t="shared" si="20"/>
        <v>0</v>
      </c>
      <c r="G219" s="366" t="str">
        <f t="shared" si="21"/>
        <v/>
      </c>
      <c r="H219" s="366" t="str">
        <f t="shared" si="22"/>
        <v/>
      </c>
      <c r="I219" s="366"/>
      <c r="J219" s="366" t="str">
        <f t="shared" si="17"/>
        <v/>
      </c>
      <c r="K219" s="366" t="str">
        <f t="shared" si="18"/>
        <v/>
      </c>
      <c r="AE219" s="366"/>
    </row>
    <row r="220" spans="1:31" s="369" customFormat="1" hidden="1">
      <c r="A220" s="372">
        <f>Koeien!B159</f>
        <v>0</v>
      </c>
      <c r="B220" s="372">
        <f>Koeien!D159</f>
        <v>0</v>
      </c>
      <c r="C220" s="373">
        <f t="shared" si="23"/>
        <v>157</v>
      </c>
      <c r="E220" s="366">
        <f t="shared" si="19"/>
        <v>0</v>
      </c>
      <c r="F220" s="366" t="str">
        <f t="shared" si="20"/>
        <v>0</v>
      </c>
      <c r="G220" s="366" t="str">
        <f t="shared" si="21"/>
        <v/>
      </c>
      <c r="H220" s="366" t="str">
        <f t="shared" si="22"/>
        <v/>
      </c>
      <c r="I220" s="366"/>
      <c r="J220" s="366" t="str">
        <f t="shared" ref="J220:J283" si="24">MID(H220,2,1)</f>
        <v/>
      </c>
      <c r="K220" s="366" t="str">
        <f t="shared" ref="K220:K283" si="25">MID(H220,3,1)</f>
        <v/>
      </c>
      <c r="AE220" s="366"/>
    </row>
    <row r="221" spans="1:31" s="369" customFormat="1" hidden="1">
      <c r="A221" s="372">
        <f>Koeien!B160</f>
        <v>0</v>
      </c>
      <c r="B221" s="372">
        <f>Koeien!D160</f>
        <v>0</v>
      </c>
      <c r="C221" s="373">
        <f t="shared" si="23"/>
        <v>158</v>
      </c>
      <c r="E221" s="366">
        <f t="shared" si="19"/>
        <v>0</v>
      </c>
      <c r="F221" s="366" t="str">
        <f t="shared" si="20"/>
        <v>0</v>
      </c>
      <c r="G221" s="366" t="str">
        <f t="shared" si="21"/>
        <v/>
      </c>
      <c r="H221" s="366" t="str">
        <f t="shared" si="22"/>
        <v/>
      </c>
      <c r="I221" s="366"/>
      <c r="J221" s="366" t="str">
        <f t="shared" si="24"/>
        <v/>
      </c>
      <c r="K221" s="366" t="str">
        <f t="shared" si="25"/>
        <v/>
      </c>
      <c r="AE221" s="366"/>
    </row>
    <row r="222" spans="1:31" s="369" customFormat="1" hidden="1">
      <c r="A222" s="372">
        <f>Koeien!B161</f>
        <v>0</v>
      </c>
      <c r="B222" s="372">
        <f>Koeien!D161</f>
        <v>0</v>
      </c>
      <c r="C222" s="373">
        <f t="shared" si="23"/>
        <v>159</v>
      </c>
      <c r="E222" s="366">
        <f t="shared" si="19"/>
        <v>0</v>
      </c>
      <c r="F222" s="366" t="str">
        <f t="shared" si="20"/>
        <v>0</v>
      </c>
      <c r="G222" s="366" t="str">
        <f t="shared" si="21"/>
        <v/>
      </c>
      <c r="H222" s="366" t="str">
        <f t="shared" si="22"/>
        <v/>
      </c>
      <c r="I222" s="366"/>
      <c r="J222" s="366" t="str">
        <f t="shared" si="24"/>
        <v/>
      </c>
      <c r="K222" s="366" t="str">
        <f t="shared" si="25"/>
        <v/>
      </c>
      <c r="AE222" s="366"/>
    </row>
    <row r="223" spans="1:31" s="369" customFormat="1" hidden="1">
      <c r="A223" s="372">
        <f>Koeien!B162</f>
        <v>0</v>
      </c>
      <c r="B223" s="372">
        <f>Koeien!D162</f>
        <v>0</v>
      </c>
      <c r="C223" s="373">
        <f t="shared" si="23"/>
        <v>160</v>
      </c>
      <c r="E223" s="366">
        <f t="shared" si="19"/>
        <v>0</v>
      </c>
      <c r="F223" s="366" t="str">
        <f t="shared" si="20"/>
        <v>0</v>
      </c>
      <c r="G223" s="366" t="str">
        <f t="shared" si="21"/>
        <v/>
      </c>
      <c r="H223" s="366" t="str">
        <f t="shared" si="22"/>
        <v/>
      </c>
      <c r="I223" s="366"/>
      <c r="J223" s="366" t="str">
        <f t="shared" si="24"/>
        <v/>
      </c>
      <c r="K223" s="366" t="str">
        <f t="shared" si="25"/>
        <v/>
      </c>
      <c r="AE223" s="366"/>
    </row>
    <row r="224" spans="1:31" s="369" customFormat="1" hidden="1">
      <c r="A224" s="372">
        <f>Koeien!B163</f>
        <v>0</v>
      </c>
      <c r="B224" s="372">
        <f>Koeien!D163</f>
        <v>0</v>
      </c>
      <c r="C224" s="373">
        <f t="shared" si="23"/>
        <v>161</v>
      </c>
      <c r="E224" s="366">
        <f t="shared" si="19"/>
        <v>0</v>
      </c>
      <c r="F224" s="366" t="str">
        <f t="shared" si="20"/>
        <v>0</v>
      </c>
      <c r="G224" s="366" t="str">
        <f t="shared" si="21"/>
        <v/>
      </c>
      <c r="H224" s="366" t="str">
        <f t="shared" si="22"/>
        <v/>
      </c>
      <c r="I224" s="366"/>
      <c r="J224" s="366" t="str">
        <f t="shared" si="24"/>
        <v/>
      </c>
      <c r="K224" s="366" t="str">
        <f t="shared" si="25"/>
        <v/>
      </c>
      <c r="AE224" s="366"/>
    </row>
    <row r="225" spans="1:31" s="369" customFormat="1" hidden="1">
      <c r="A225" s="372">
        <f>Koeien!B164</f>
        <v>0</v>
      </c>
      <c r="B225" s="372">
        <f>Koeien!D164</f>
        <v>0</v>
      </c>
      <c r="C225" s="373">
        <f t="shared" si="23"/>
        <v>162</v>
      </c>
      <c r="E225" s="366">
        <f t="shared" si="19"/>
        <v>0</v>
      </c>
      <c r="F225" s="366" t="str">
        <f t="shared" si="20"/>
        <v>0</v>
      </c>
      <c r="G225" s="366" t="str">
        <f t="shared" si="21"/>
        <v/>
      </c>
      <c r="H225" s="366" t="str">
        <f t="shared" si="22"/>
        <v/>
      </c>
      <c r="I225" s="366"/>
      <c r="J225" s="366" t="str">
        <f t="shared" si="24"/>
        <v/>
      </c>
      <c r="K225" s="366" t="str">
        <f t="shared" si="25"/>
        <v/>
      </c>
      <c r="AE225" s="366"/>
    </row>
    <row r="226" spans="1:31" s="369" customFormat="1" hidden="1">
      <c r="A226" s="372">
        <f>Koeien!B165</f>
        <v>0</v>
      </c>
      <c r="B226" s="372">
        <f>Koeien!D165</f>
        <v>0</v>
      </c>
      <c r="C226" s="373">
        <f t="shared" si="23"/>
        <v>163</v>
      </c>
      <c r="E226" s="366">
        <f t="shared" si="19"/>
        <v>0</v>
      </c>
      <c r="F226" s="366" t="str">
        <f t="shared" si="20"/>
        <v>0</v>
      </c>
      <c r="G226" s="366" t="str">
        <f t="shared" si="21"/>
        <v/>
      </c>
      <c r="H226" s="366" t="str">
        <f t="shared" si="22"/>
        <v/>
      </c>
      <c r="I226" s="366"/>
      <c r="J226" s="366" t="str">
        <f t="shared" si="24"/>
        <v/>
      </c>
      <c r="K226" s="366" t="str">
        <f t="shared" si="25"/>
        <v/>
      </c>
      <c r="AE226" s="366"/>
    </row>
    <row r="227" spans="1:31" s="369" customFormat="1" hidden="1">
      <c r="A227" s="372">
        <f>Koeien!B166</f>
        <v>0</v>
      </c>
      <c r="B227" s="372">
        <f>Koeien!D166</f>
        <v>0</v>
      </c>
      <c r="C227" s="373">
        <f t="shared" si="23"/>
        <v>164</v>
      </c>
      <c r="E227" s="366">
        <f t="shared" si="19"/>
        <v>0</v>
      </c>
      <c r="F227" s="366" t="str">
        <f t="shared" si="20"/>
        <v>0</v>
      </c>
      <c r="G227" s="366" t="str">
        <f t="shared" si="21"/>
        <v/>
      </c>
      <c r="H227" s="366" t="str">
        <f t="shared" si="22"/>
        <v/>
      </c>
      <c r="I227" s="366"/>
      <c r="J227" s="366" t="str">
        <f t="shared" si="24"/>
        <v/>
      </c>
      <c r="K227" s="366" t="str">
        <f t="shared" si="25"/>
        <v/>
      </c>
      <c r="AE227" s="366"/>
    </row>
    <row r="228" spans="1:31" s="369" customFormat="1" hidden="1">
      <c r="A228" s="372">
        <f>Koeien!B167</f>
        <v>0</v>
      </c>
      <c r="B228" s="372">
        <f>Koeien!D167</f>
        <v>0</v>
      </c>
      <c r="C228" s="373">
        <f t="shared" si="23"/>
        <v>165</v>
      </c>
      <c r="E228" s="366">
        <f t="shared" si="19"/>
        <v>0</v>
      </c>
      <c r="F228" s="366" t="str">
        <f t="shared" si="20"/>
        <v>0</v>
      </c>
      <c r="G228" s="366" t="str">
        <f t="shared" si="21"/>
        <v/>
      </c>
      <c r="H228" s="366" t="str">
        <f t="shared" si="22"/>
        <v/>
      </c>
      <c r="I228" s="366"/>
      <c r="J228" s="366" t="str">
        <f t="shared" si="24"/>
        <v/>
      </c>
      <c r="K228" s="366" t="str">
        <f t="shared" si="25"/>
        <v/>
      </c>
      <c r="AE228" s="366"/>
    </row>
    <row r="229" spans="1:31" s="369" customFormat="1" hidden="1">
      <c r="A229" s="372">
        <f>Koeien!B168</f>
        <v>0</v>
      </c>
      <c r="B229" s="372">
        <f>Koeien!D168</f>
        <v>0</v>
      </c>
      <c r="C229" s="373">
        <f t="shared" si="23"/>
        <v>166</v>
      </c>
      <c r="E229" s="366">
        <f t="shared" si="19"/>
        <v>0</v>
      </c>
      <c r="F229" s="366" t="str">
        <f t="shared" si="20"/>
        <v>0</v>
      </c>
      <c r="G229" s="366" t="str">
        <f t="shared" si="21"/>
        <v/>
      </c>
      <c r="H229" s="366" t="str">
        <f t="shared" si="22"/>
        <v/>
      </c>
      <c r="I229" s="366"/>
      <c r="J229" s="366" t="str">
        <f t="shared" si="24"/>
        <v/>
      </c>
      <c r="K229" s="366" t="str">
        <f t="shared" si="25"/>
        <v/>
      </c>
      <c r="AE229" s="366"/>
    </row>
    <row r="230" spans="1:31" s="369" customFormat="1" hidden="1">
      <c r="A230" s="372">
        <f>Koeien!B169</f>
        <v>0</v>
      </c>
      <c r="B230" s="372">
        <f>Koeien!D169</f>
        <v>0</v>
      </c>
      <c r="C230" s="373">
        <f t="shared" si="23"/>
        <v>167</v>
      </c>
      <c r="E230" s="366">
        <f t="shared" si="19"/>
        <v>0</v>
      </c>
      <c r="F230" s="366" t="str">
        <f t="shared" si="20"/>
        <v>0</v>
      </c>
      <c r="G230" s="366" t="str">
        <f t="shared" si="21"/>
        <v/>
      </c>
      <c r="H230" s="366" t="str">
        <f t="shared" si="22"/>
        <v/>
      </c>
      <c r="I230" s="366"/>
      <c r="J230" s="366" t="str">
        <f t="shared" si="24"/>
        <v/>
      </c>
      <c r="K230" s="366" t="str">
        <f t="shared" si="25"/>
        <v/>
      </c>
      <c r="AE230" s="366"/>
    </row>
    <row r="231" spans="1:31" s="369" customFormat="1" hidden="1">
      <c r="A231" s="372">
        <f>Koeien!B170</f>
        <v>0</v>
      </c>
      <c r="B231" s="372">
        <f>Koeien!D170</f>
        <v>0</v>
      </c>
      <c r="C231" s="373">
        <f t="shared" si="23"/>
        <v>168</v>
      </c>
      <c r="E231" s="366">
        <f t="shared" si="19"/>
        <v>0</v>
      </c>
      <c r="F231" s="366" t="str">
        <f t="shared" si="20"/>
        <v>0</v>
      </c>
      <c r="G231" s="366" t="str">
        <f t="shared" si="21"/>
        <v/>
      </c>
      <c r="H231" s="366" t="str">
        <f t="shared" si="22"/>
        <v/>
      </c>
      <c r="I231" s="366"/>
      <c r="J231" s="366" t="str">
        <f t="shared" si="24"/>
        <v/>
      </c>
      <c r="K231" s="366" t="str">
        <f t="shared" si="25"/>
        <v/>
      </c>
      <c r="AE231" s="366"/>
    </row>
    <row r="232" spans="1:31" s="369" customFormat="1" hidden="1">
      <c r="A232" s="372">
        <f>Koeien!B171</f>
        <v>0</v>
      </c>
      <c r="B232" s="372">
        <f>Koeien!D171</f>
        <v>0</v>
      </c>
      <c r="C232" s="373">
        <f t="shared" si="23"/>
        <v>169</v>
      </c>
      <c r="E232" s="366">
        <f t="shared" si="19"/>
        <v>0</v>
      </c>
      <c r="F232" s="366" t="str">
        <f t="shared" si="20"/>
        <v>0</v>
      </c>
      <c r="G232" s="366" t="str">
        <f t="shared" si="21"/>
        <v/>
      </c>
      <c r="H232" s="366" t="str">
        <f t="shared" si="22"/>
        <v/>
      </c>
      <c r="I232" s="366"/>
      <c r="J232" s="366" t="str">
        <f t="shared" si="24"/>
        <v/>
      </c>
      <c r="K232" s="366" t="str">
        <f t="shared" si="25"/>
        <v/>
      </c>
      <c r="AE232" s="366"/>
    </row>
    <row r="233" spans="1:31" s="369" customFormat="1" hidden="1">
      <c r="A233" s="372">
        <f>Koeien!B172</f>
        <v>0</v>
      </c>
      <c r="B233" s="372">
        <f>Koeien!D172</f>
        <v>0</v>
      </c>
      <c r="C233" s="373">
        <f t="shared" si="23"/>
        <v>170</v>
      </c>
      <c r="E233" s="366">
        <f t="shared" si="19"/>
        <v>0</v>
      </c>
      <c r="F233" s="366" t="str">
        <f t="shared" si="20"/>
        <v>0</v>
      </c>
      <c r="G233" s="366" t="str">
        <f t="shared" si="21"/>
        <v/>
      </c>
      <c r="H233" s="366" t="str">
        <f t="shared" si="22"/>
        <v/>
      </c>
      <c r="I233" s="366"/>
      <c r="J233" s="366" t="str">
        <f t="shared" si="24"/>
        <v/>
      </c>
      <c r="K233" s="366" t="str">
        <f t="shared" si="25"/>
        <v/>
      </c>
      <c r="AE233" s="366"/>
    </row>
    <row r="234" spans="1:31" s="369" customFormat="1" hidden="1">
      <c r="A234" s="372">
        <f>Koeien!B173</f>
        <v>0</v>
      </c>
      <c r="B234" s="372">
        <f>Koeien!D173</f>
        <v>0</v>
      </c>
      <c r="C234" s="373">
        <f t="shared" si="23"/>
        <v>171</v>
      </c>
      <c r="E234" s="366">
        <f t="shared" si="19"/>
        <v>0</v>
      </c>
      <c r="F234" s="366" t="str">
        <f t="shared" si="20"/>
        <v>0</v>
      </c>
      <c r="G234" s="366" t="str">
        <f t="shared" si="21"/>
        <v/>
      </c>
      <c r="H234" s="366" t="str">
        <f t="shared" si="22"/>
        <v/>
      </c>
      <c r="I234" s="366"/>
      <c r="J234" s="366" t="str">
        <f t="shared" si="24"/>
        <v/>
      </c>
      <c r="K234" s="366" t="str">
        <f t="shared" si="25"/>
        <v/>
      </c>
      <c r="AE234" s="366"/>
    </row>
    <row r="235" spans="1:31" s="369" customFormat="1" hidden="1">
      <c r="A235" s="372">
        <f>Koeien!B174</f>
        <v>0</v>
      </c>
      <c r="B235" s="372">
        <f>Koeien!D174</f>
        <v>0</v>
      </c>
      <c r="C235" s="373">
        <f t="shared" si="23"/>
        <v>172</v>
      </c>
      <c r="E235" s="366">
        <f t="shared" si="19"/>
        <v>0</v>
      </c>
      <c r="F235" s="366" t="str">
        <f t="shared" si="20"/>
        <v>0</v>
      </c>
      <c r="G235" s="366" t="str">
        <f t="shared" si="21"/>
        <v/>
      </c>
      <c r="H235" s="366" t="str">
        <f t="shared" si="22"/>
        <v/>
      </c>
      <c r="I235" s="366"/>
      <c r="J235" s="366" t="str">
        <f t="shared" si="24"/>
        <v/>
      </c>
      <c r="K235" s="366" t="str">
        <f t="shared" si="25"/>
        <v/>
      </c>
      <c r="AE235" s="366"/>
    </row>
    <row r="236" spans="1:31" s="369" customFormat="1" hidden="1">
      <c r="A236" s="372">
        <f>Koeien!B175</f>
        <v>0</v>
      </c>
      <c r="B236" s="372">
        <f>Koeien!D175</f>
        <v>0</v>
      </c>
      <c r="C236" s="373">
        <f t="shared" si="23"/>
        <v>173</v>
      </c>
      <c r="E236" s="366">
        <f t="shared" si="19"/>
        <v>0</v>
      </c>
      <c r="F236" s="366" t="str">
        <f t="shared" si="20"/>
        <v>0</v>
      </c>
      <c r="G236" s="366" t="str">
        <f t="shared" si="21"/>
        <v/>
      </c>
      <c r="H236" s="366" t="str">
        <f t="shared" si="22"/>
        <v/>
      </c>
      <c r="I236" s="366"/>
      <c r="J236" s="366" t="str">
        <f t="shared" si="24"/>
        <v/>
      </c>
      <c r="K236" s="366" t="str">
        <f t="shared" si="25"/>
        <v/>
      </c>
      <c r="AE236" s="366"/>
    </row>
    <row r="237" spans="1:31" s="369" customFormat="1" hidden="1">
      <c r="A237" s="372">
        <f>Koeien!B176</f>
        <v>0</v>
      </c>
      <c r="B237" s="372">
        <f>Koeien!D176</f>
        <v>0</v>
      </c>
      <c r="C237" s="373">
        <f t="shared" si="23"/>
        <v>174</v>
      </c>
      <c r="E237" s="366">
        <f t="shared" si="19"/>
        <v>0</v>
      </c>
      <c r="F237" s="366" t="str">
        <f t="shared" si="20"/>
        <v>0</v>
      </c>
      <c r="G237" s="366" t="str">
        <f t="shared" si="21"/>
        <v/>
      </c>
      <c r="H237" s="366" t="str">
        <f t="shared" si="22"/>
        <v/>
      </c>
      <c r="I237" s="366"/>
      <c r="J237" s="366" t="str">
        <f t="shared" si="24"/>
        <v/>
      </c>
      <c r="K237" s="366" t="str">
        <f t="shared" si="25"/>
        <v/>
      </c>
      <c r="AE237" s="366"/>
    </row>
    <row r="238" spans="1:31" s="369" customFormat="1" hidden="1">
      <c r="A238" s="372">
        <f>Koeien!B177</f>
        <v>0</v>
      </c>
      <c r="B238" s="372">
        <f>Koeien!D177</f>
        <v>0</v>
      </c>
      <c r="C238" s="373">
        <f t="shared" si="23"/>
        <v>175</v>
      </c>
      <c r="E238" s="366">
        <f t="shared" si="19"/>
        <v>0</v>
      </c>
      <c r="F238" s="366" t="str">
        <f t="shared" si="20"/>
        <v>0</v>
      </c>
      <c r="G238" s="366" t="str">
        <f t="shared" si="21"/>
        <v/>
      </c>
      <c r="H238" s="366" t="str">
        <f t="shared" si="22"/>
        <v/>
      </c>
      <c r="I238" s="366"/>
      <c r="J238" s="366" t="str">
        <f t="shared" si="24"/>
        <v/>
      </c>
      <c r="K238" s="366" t="str">
        <f t="shared" si="25"/>
        <v/>
      </c>
      <c r="AE238" s="366"/>
    </row>
    <row r="239" spans="1:31" s="369" customFormat="1" hidden="1">
      <c r="A239" s="372">
        <f>Koeien!B178</f>
        <v>0</v>
      </c>
      <c r="B239" s="372">
        <f>Koeien!D178</f>
        <v>0</v>
      </c>
      <c r="C239" s="373">
        <f t="shared" si="23"/>
        <v>176</v>
      </c>
      <c r="E239" s="366">
        <f t="shared" si="19"/>
        <v>0</v>
      </c>
      <c r="F239" s="366" t="str">
        <f t="shared" si="20"/>
        <v>0</v>
      </c>
      <c r="G239" s="366" t="str">
        <f t="shared" si="21"/>
        <v/>
      </c>
      <c r="H239" s="366" t="str">
        <f t="shared" si="22"/>
        <v/>
      </c>
      <c r="I239" s="366"/>
      <c r="J239" s="366" t="str">
        <f t="shared" si="24"/>
        <v/>
      </c>
      <c r="K239" s="366" t="str">
        <f t="shared" si="25"/>
        <v/>
      </c>
      <c r="AE239" s="366"/>
    </row>
    <row r="240" spans="1:31" s="369" customFormat="1" hidden="1">
      <c r="A240" s="372">
        <f>Koeien!B179</f>
        <v>0</v>
      </c>
      <c r="B240" s="372">
        <f>Koeien!D179</f>
        <v>0</v>
      </c>
      <c r="C240" s="373">
        <f t="shared" si="23"/>
        <v>177</v>
      </c>
      <c r="E240" s="366">
        <f t="shared" si="19"/>
        <v>0</v>
      </c>
      <c r="F240" s="366" t="str">
        <f t="shared" si="20"/>
        <v>0</v>
      </c>
      <c r="G240" s="366" t="str">
        <f t="shared" si="21"/>
        <v/>
      </c>
      <c r="H240" s="366" t="str">
        <f t="shared" si="22"/>
        <v/>
      </c>
      <c r="I240" s="366"/>
      <c r="J240" s="366" t="str">
        <f t="shared" si="24"/>
        <v/>
      </c>
      <c r="K240" s="366" t="str">
        <f t="shared" si="25"/>
        <v/>
      </c>
      <c r="AE240" s="366"/>
    </row>
    <row r="241" spans="1:31" s="369" customFormat="1" hidden="1">
      <c r="A241" s="372">
        <f>Koeien!B180</f>
        <v>0</v>
      </c>
      <c r="B241" s="372">
        <f>Koeien!D180</f>
        <v>0</v>
      </c>
      <c r="C241" s="373">
        <f t="shared" si="23"/>
        <v>178</v>
      </c>
      <c r="E241" s="366">
        <f t="shared" si="19"/>
        <v>0</v>
      </c>
      <c r="F241" s="366" t="str">
        <f t="shared" si="20"/>
        <v>0</v>
      </c>
      <c r="G241" s="366" t="str">
        <f t="shared" si="21"/>
        <v/>
      </c>
      <c r="H241" s="366" t="str">
        <f t="shared" si="22"/>
        <v/>
      </c>
      <c r="I241" s="366"/>
      <c r="J241" s="366" t="str">
        <f t="shared" si="24"/>
        <v/>
      </c>
      <c r="K241" s="366" t="str">
        <f t="shared" si="25"/>
        <v/>
      </c>
      <c r="AE241" s="366"/>
    </row>
    <row r="242" spans="1:31" s="369" customFormat="1" hidden="1">
      <c r="A242" s="372">
        <f>Koeien!B181</f>
        <v>0</v>
      </c>
      <c r="B242" s="372">
        <f>Koeien!D181</f>
        <v>0</v>
      </c>
      <c r="C242" s="373">
        <f t="shared" si="23"/>
        <v>179</v>
      </c>
      <c r="E242" s="366">
        <f t="shared" si="19"/>
        <v>0</v>
      </c>
      <c r="F242" s="366" t="str">
        <f t="shared" si="20"/>
        <v>0</v>
      </c>
      <c r="G242" s="366" t="str">
        <f t="shared" si="21"/>
        <v/>
      </c>
      <c r="H242" s="366" t="str">
        <f t="shared" si="22"/>
        <v/>
      </c>
      <c r="I242" s="366"/>
      <c r="J242" s="366" t="str">
        <f t="shared" si="24"/>
        <v/>
      </c>
      <c r="K242" s="366" t="str">
        <f t="shared" si="25"/>
        <v/>
      </c>
      <c r="AE242" s="366"/>
    </row>
    <row r="243" spans="1:31" s="369" customFormat="1" hidden="1">
      <c r="A243" s="372">
        <f>Koeien!B182</f>
        <v>0</v>
      </c>
      <c r="B243" s="372">
        <f>Koeien!D182</f>
        <v>0</v>
      </c>
      <c r="C243" s="373">
        <f t="shared" si="23"/>
        <v>180</v>
      </c>
      <c r="E243" s="366">
        <f t="shared" si="19"/>
        <v>0</v>
      </c>
      <c r="F243" s="366" t="str">
        <f t="shared" si="20"/>
        <v>0</v>
      </c>
      <c r="G243" s="366" t="str">
        <f t="shared" si="21"/>
        <v/>
      </c>
      <c r="H243" s="366" t="str">
        <f t="shared" si="22"/>
        <v/>
      </c>
      <c r="I243" s="366"/>
      <c r="J243" s="366" t="str">
        <f t="shared" si="24"/>
        <v/>
      </c>
      <c r="K243" s="366" t="str">
        <f t="shared" si="25"/>
        <v/>
      </c>
      <c r="AE243" s="366"/>
    </row>
    <row r="244" spans="1:31" s="369" customFormat="1" hidden="1">
      <c r="A244" s="372">
        <f>Koeien!B183</f>
        <v>0</v>
      </c>
      <c r="B244" s="372">
        <f>Koeien!D183</f>
        <v>0</v>
      </c>
      <c r="C244" s="373">
        <f t="shared" si="23"/>
        <v>181</v>
      </c>
      <c r="E244" s="366">
        <f t="shared" si="19"/>
        <v>0</v>
      </c>
      <c r="F244" s="366" t="str">
        <f t="shared" si="20"/>
        <v>0</v>
      </c>
      <c r="G244" s="366" t="str">
        <f t="shared" si="21"/>
        <v/>
      </c>
      <c r="H244" s="366" t="str">
        <f t="shared" si="22"/>
        <v/>
      </c>
      <c r="I244" s="366"/>
      <c r="J244" s="366" t="str">
        <f t="shared" si="24"/>
        <v/>
      </c>
      <c r="K244" s="366" t="str">
        <f t="shared" si="25"/>
        <v/>
      </c>
      <c r="AE244" s="366"/>
    </row>
    <row r="245" spans="1:31" s="369" customFormat="1" hidden="1">
      <c r="A245" s="372">
        <f>Koeien!B184</f>
        <v>0</v>
      </c>
      <c r="B245" s="372">
        <f>Koeien!D184</f>
        <v>0</v>
      </c>
      <c r="C245" s="373">
        <f t="shared" si="23"/>
        <v>182</v>
      </c>
      <c r="E245" s="366">
        <f t="shared" si="19"/>
        <v>0</v>
      </c>
      <c r="F245" s="366" t="str">
        <f t="shared" si="20"/>
        <v>0</v>
      </c>
      <c r="G245" s="366" t="str">
        <f t="shared" si="21"/>
        <v/>
      </c>
      <c r="H245" s="366" t="str">
        <f t="shared" si="22"/>
        <v/>
      </c>
      <c r="I245" s="366"/>
      <c r="J245" s="366" t="str">
        <f t="shared" si="24"/>
        <v/>
      </c>
      <c r="K245" s="366" t="str">
        <f t="shared" si="25"/>
        <v/>
      </c>
      <c r="AE245" s="366"/>
    </row>
    <row r="246" spans="1:31" s="369" customFormat="1" hidden="1">
      <c r="A246" s="372">
        <f>Koeien!B185</f>
        <v>0</v>
      </c>
      <c r="B246" s="372">
        <f>Koeien!D185</f>
        <v>0</v>
      </c>
      <c r="C246" s="373">
        <f t="shared" si="23"/>
        <v>183</v>
      </c>
      <c r="E246" s="366">
        <f t="shared" si="19"/>
        <v>0</v>
      </c>
      <c r="F246" s="366" t="str">
        <f t="shared" si="20"/>
        <v>0</v>
      </c>
      <c r="G246" s="366" t="str">
        <f t="shared" si="21"/>
        <v/>
      </c>
      <c r="H246" s="366" t="str">
        <f t="shared" si="22"/>
        <v/>
      </c>
      <c r="I246" s="366"/>
      <c r="J246" s="366" t="str">
        <f t="shared" si="24"/>
        <v/>
      </c>
      <c r="K246" s="366" t="str">
        <f t="shared" si="25"/>
        <v/>
      </c>
      <c r="AE246" s="366"/>
    </row>
    <row r="247" spans="1:31" s="369" customFormat="1" hidden="1">
      <c r="A247" s="372">
        <f>Koeien!B186</f>
        <v>0</v>
      </c>
      <c r="B247" s="372">
        <f>Koeien!D186</f>
        <v>0</v>
      </c>
      <c r="C247" s="373">
        <f t="shared" si="23"/>
        <v>184</v>
      </c>
      <c r="E247" s="366">
        <f t="shared" si="19"/>
        <v>0</v>
      </c>
      <c r="F247" s="366" t="str">
        <f t="shared" si="20"/>
        <v>0</v>
      </c>
      <c r="G247" s="366" t="str">
        <f t="shared" si="21"/>
        <v/>
      </c>
      <c r="H247" s="366" t="str">
        <f t="shared" si="22"/>
        <v/>
      </c>
      <c r="I247" s="366"/>
      <c r="J247" s="366" t="str">
        <f t="shared" si="24"/>
        <v/>
      </c>
      <c r="K247" s="366" t="str">
        <f t="shared" si="25"/>
        <v/>
      </c>
      <c r="AE247" s="366"/>
    </row>
    <row r="248" spans="1:31" s="369" customFormat="1" hidden="1">
      <c r="A248" s="372">
        <f>Koeien!B187</f>
        <v>0</v>
      </c>
      <c r="B248" s="372">
        <f>Koeien!D187</f>
        <v>0</v>
      </c>
      <c r="C248" s="373">
        <f t="shared" si="23"/>
        <v>185</v>
      </c>
      <c r="E248" s="366">
        <f t="shared" si="19"/>
        <v>0</v>
      </c>
      <c r="F248" s="366" t="str">
        <f t="shared" si="20"/>
        <v>0</v>
      </c>
      <c r="G248" s="366" t="str">
        <f t="shared" si="21"/>
        <v/>
      </c>
      <c r="H248" s="366" t="str">
        <f t="shared" si="22"/>
        <v/>
      </c>
      <c r="I248" s="366"/>
      <c r="J248" s="366" t="str">
        <f t="shared" si="24"/>
        <v/>
      </c>
      <c r="K248" s="366" t="str">
        <f t="shared" si="25"/>
        <v/>
      </c>
      <c r="AE248" s="366"/>
    </row>
    <row r="249" spans="1:31" s="369" customFormat="1" hidden="1">
      <c r="A249" s="372">
        <f>Koeien!B188</f>
        <v>0</v>
      </c>
      <c r="B249" s="372">
        <f>Koeien!D188</f>
        <v>0</v>
      </c>
      <c r="C249" s="373">
        <f t="shared" si="23"/>
        <v>186</v>
      </c>
      <c r="E249" s="366">
        <f t="shared" si="19"/>
        <v>0</v>
      </c>
      <c r="F249" s="366" t="str">
        <f t="shared" si="20"/>
        <v>0</v>
      </c>
      <c r="G249" s="366" t="str">
        <f t="shared" si="21"/>
        <v/>
      </c>
      <c r="H249" s="366" t="str">
        <f t="shared" si="22"/>
        <v/>
      </c>
      <c r="I249" s="366"/>
      <c r="J249" s="366" t="str">
        <f t="shared" si="24"/>
        <v/>
      </c>
      <c r="K249" s="366" t="str">
        <f t="shared" si="25"/>
        <v/>
      </c>
      <c r="AE249" s="366"/>
    </row>
    <row r="250" spans="1:31" s="369" customFormat="1" hidden="1">
      <c r="A250" s="372">
        <f>Koeien!B189</f>
        <v>0</v>
      </c>
      <c r="B250" s="372">
        <f>Koeien!D189</f>
        <v>0</v>
      </c>
      <c r="C250" s="373">
        <f t="shared" si="23"/>
        <v>187</v>
      </c>
      <c r="E250" s="366">
        <f t="shared" si="19"/>
        <v>0</v>
      </c>
      <c r="F250" s="366" t="str">
        <f t="shared" si="20"/>
        <v>0</v>
      </c>
      <c r="G250" s="366" t="str">
        <f t="shared" si="21"/>
        <v/>
      </c>
      <c r="H250" s="366" t="str">
        <f t="shared" si="22"/>
        <v/>
      </c>
      <c r="I250" s="366"/>
      <c r="J250" s="366" t="str">
        <f t="shared" si="24"/>
        <v/>
      </c>
      <c r="K250" s="366" t="str">
        <f t="shared" si="25"/>
        <v/>
      </c>
      <c r="AE250" s="366"/>
    </row>
    <row r="251" spans="1:31" s="369" customFormat="1" hidden="1">
      <c r="A251" s="372">
        <f>Koeien!B190</f>
        <v>0</v>
      </c>
      <c r="B251" s="372">
        <f>Koeien!D190</f>
        <v>0</v>
      </c>
      <c r="C251" s="373">
        <f t="shared" si="23"/>
        <v>188</v>
      </c>
      <c r="E251" s="366">
        <f t="shared" si="19"/>
        <v>0</v>
      </c>
      <c r="F251" s="366" t="str">
        <f t="shared" si="20"/>
        <v>0</v>
      </c>
      <c r="G251" s="366" t="str">
        <f t="shared" si="21"/>
        <v/>
      </c>
      <c r="H251" s="366" t="str">
        <f t="shared" si="22"/>
        <v/>
      </c>
      <c r="I251" s="366"/>
      <c r="J251" s="366" t="str">
        <f t="shared" si="24"/>
        <v/>
      </c>
      <c r="K251" s="366" t="str">
        <f t="shared" si="25"/>
        <v/>
      </c>
      <c r="AE251" s="366"/>
    </row>
    <row r="252" spans="1:31" s="369" customFormat="1" hidden="1">
      <c r="A252" s="372">
        <f>Koeien!B191</f>
        <v>0</v>
      </c>
      <c r="B252" s="372">
        <f>Koeien!D191</f>
        <v>0</v>
      </c>
      <c r="C252" s="373">
        <f t="shared" si="23"/>
        <v>189</v>
      </c>
      <c r="E252" s="366">
        <f t="shared" si="19"/>
        <v>0</v>
      </c>
      <c r="F252" s="366" t="str">
        <f t="shared" si="20"/>
        <v>0</v>
      </c>
      <c r="G252" s="366" t="str">
        <f t="shared" si="21"/>
        <v/>
      </c>
      <c r="H252" s="366" t="str">
        <f t="shared" si="22"/>
        <v/>
      </c>
      <c r="I252" s="366"/>
      <c r="J252" s="366" t="str">
        <f t="shared" si="24"/>
        <v/>
      </c>
      <c r="K252" s="366" t="str">
        <f t="shared" si="25"/>
        <v/>
      </c>
      <c r="AE252" s="366"/>
    </row>
    <row r="253" spans="1:31" s="369" customFormat="1" hidden="1">
      <c r="A253" s="372">
        <f>Koeien!B192</f>
        <v>0</v>
      </c>
      <c r="B253" s="372">
        <f>Koeien!D192</f>
        <v>0</v>
      </c>
      <c r="C253" s="373">
        <f t="shared" si="23"/>
        <v>190</v>
      </c>
      <c r="E253" s="366">
        <f t="shared" si="19"/>
        <v>0</v>
      </c>
      <c r="F253" s="366" t="str">
        <f t="shared" si="20"/>
        <v>0</v>
      </c>
      <c r="G253" s="366" t="str">
        <f t="shared" si="21"/>
        <v/>
      </c>
      <c r="H253" s="366" t="str">
        <f t="shared" si="22"/>
        <v/>
      </c>
      <c r="I253" s="366"/>
      <c r="J253" s="366" t="str">
        <f t="shared" si="24"/>
        <v/>
      </c>
      <c r="K253" s="366" t="str">
        <f t="shared" si="25"/>
        <v/>
      </c>
      <c r="AE253" s="366"/>
    </row>
    <row r="254" spans="1:31" s="369" customFormat="1" hidden="1">
      <c r="A254" s="372">
        <f>Koeien!B193</f>
        <v>0</v>
      </c>
      <c r="B254" s="372">
        <f>Koeien!D193</f>
        <v>0</v>
      </c>
      <c r="C254" s="373">
        <f t="shared" si="23"/>
        <v>191</v>
      </c>
      <c r="E254" s="366">
        <f t="shared" si="19"/>
        <v>0</v>
      </c>
      <c r="F254" s="366" t="str">
        <f t="shared" si="20"/>
        <v>0</v>
      </c>
      <c r="G254" s="366" t="str">
        <f t="shared" si="21"/>
        <v/>
      </c>
      <c r="H254" s="366" t="str">
        <f t="shared" si="22"/>
        <v/>
      </c>
      <c r="I254" s="366"/>
      <c r="J254" s="366" t="str">
        <f t="shared" si="24"/>
        <v/>
      </c>
      <c r="K254" s="366" t="str">
        <f t="shared" si="25"/>
        <v/>
      </c>
      <c r="AE254" s="366"/>
    </row>
    <row r="255" spans="1:31" s="369" customFormat="1" hidden="1">
      <c r="A255" s="372">
        <f>Koeien!B194</f>
        <v>0</v>
      </c>
      <c r="B255" s="372">
        <f>Koeien!D194</f>
        <v>0</v>
      </c>
      <c r="C255" s="373">
        <f t="shared" si="23"/>
        <v>192</v>
      </c>
      <c r="E255" s="366">
        <f t="shared" si="19"/>
        <v>0</v>
      </c>
      <c r="F255" s="366" t="str">
        <f t="shared" si="20"/>
        <v>0</v>
      </c>
      <c r="G255" s="366" t="str">
        <f t="shared" si="21"/>
        <v/>
      </c>
      <c r="H255" s="366" t="str">
        <f t="shared" si="22"/>
        <v/>
      </c>
      <c r="I255" s="366"/>
      <c r="J255" s="366" t="str">
        <f t="shared" si="24"/>
        <v/>
      </c>
      <c r="K255" s="366" t="str">
        <f t="shared" si="25"/>
        <v/>
      </c>
      <c r="AE255" s="366"/>
    </row>
    <row r="256" spans="1:31" s="369" customFormat="1" hidden="1">
      <c r="A256" s="372">
        <f>Koeien!B195</f>
        <v>0</v>
      </c>
      <c r="B256" s="372">
        <f>Koeien!D195</f>
        <v>0</v>
      </c>
      <c r="C256" s="373">
        <f t="shared" si="23"/>
        <v>193</v>
      </c>
      <c r="E256" s="366">
        <f t="shared" si="19"/>
        <v>0</v>
      </c>
      <c r="F256" s="366" t="str">
        <f t="shared" si="20"/>
        <v>0</v>
      </c>
      <c r="G256" s="366" t="str">
        <f t="shared" si="21"/>
        <v/>
      </c>
      <c r="H256" s="366" t="str">
        <f t="shared" si="22"/>
        <v/>
      </c>
      <c r="I256" s="366"/>
      <c r="J256" s="366" t="str">
        <f t="shared" si="24"/>
        <v/>
      </c>
      <c r="K256" s="366" t="str">
        <f t="shared" si="25"/>
        <v/>
      </c>
      <c r="AE256" s="366"/>
    </row>
    <row r="257" spans="1:31" s="369" customFormat="1" hidden="1">
      <c r="A257" s="372">
        <f>Koeien!B196</f>
        <v>0</v>
      </c>
      <c r="B257" s="372">
        <f>Koeien!D196</f>
        <v>0</v>
      </c>
      <c r="C257" s="373">
        <f t="shared" si="23"/>
        <v>194</v>
      </c>
      <c r="E257" s="366">
        <f t="shared" ref="E257:E320" si="26">B257</f>
        <v>0</v>
      </c>
      <c r="F257" s="366" t="str">
        <f t="shared" ref="F257:F320" si="27">MID(E257,1,1)</f>
        <v>0</v>
      </c>
      <c r="G257" s="366" t="str">
        <f t="shared" ref="G257:G320" si="28">MID(E257,2,1)</f>
        <v/>
      </c>
      <c r="H257" s="366" t="str">
        <f t="shared" ref="H257:H320" si="29">MID(E257,3,1)</f>
        <v/>
      </c>
      <c r="I257" s="366"/>
      <c r="J257" s="366" t="str">
        <f t="shared" si="24"/>
        <v/>
      </c>
      <c r="K257" s="366" t="str">
        <f t="shared" si="25"/>
        <v/>
      </c>
      <c r="AE257" s="366"/>
    </row>
    <row r="258" spans="1:31" s="369" customFormat="1" hidden="1">
      <c r="A258" s="372">
        <f>Koeien!B197</f>
        <v>0</v>
      </c>
      <c r="B258" s="372">
        <f>Koeien!D197</f>
        <v>0</v>
      </c>
      <c r="C258" s="373">
        <f t="shared" si="23"/>
        <v>195</v>
      </c>
      <c r="E258" s="366">
        <f t="shared" si="26"/>
        <v>0</v>
      </c>
      <c r="F258" s="366" t="str">
        <f t="shared" si="27"/>
        <v>0</v>
      </c>
      <c r="G258" s="366" t="str">
        <f t="shared" si="28"/>
        <v/>
      </c>
      <c r="H258" s="366" t="str">
        <f t="shared" si="29"/>
        <v/>
      </c>
      <c r="I258" s="366"/>
      <c r="J258" s="366" t="str">
        <f t="shared" si="24"/>
        <v/>
      </c>
      <c r="K258" s="366" t="str">
        <f t="shared" si="25"/>
        <v/>
      </c>
      <c r="AE258" s="366"/>
    </row>
    <row r="259" spans="1:31" s="369" customFormat="1" hidden="1">
      <c r="A259" s="372">
        <f>Koeien!B198</f>
        <v>0</v>
      </c>
      <c r="B259" s="372">
        <f>Koeien!D198</f>
        <v>0</v>
      </c>
      <c r="C259" s="373">
        <f t="shared" si="23"/>
        <v>196</v>
      </c>
      <c r="E259" s="366">
        <f t="shared" si="26"/>
        <v>0</v>
      </c>
      <c r="F259" s="366" t="str">
        <f t="shared" si="27"/>
        <v>0</v>
      </c>
      <c r="G259" s="366" t="str">
        <f t="shared" si="28"/>
        <v/>
      </c>
      <c r="H259" s="366" t="str">
        <f t="shared" si="29"/>
        <v/>
      </c>
      <c r="I259" s="366"/>
      <c r="J259" s="366" t="str">
        <f t="shared" si="24"/>
        <v/>
      </c>
      <c r="K259" s="366" t="str">
        <f t="shared" si="25"/>
        <v/>
      </c>
      <c r="AE259" s="366"/>
    </row>
    <row r="260" spans="1:31" s="369" customFormat="1" hidden="1">
      <c r="A260" s="372">
        <f>Koeien!B199</f>
        <v>0</v>
      </c>
      <c r="B260" s="372">
        <f>Koeien!D199</f>
        <v>0</v>
      </c>
      <c r="C260" s="373">
        <f t="shared" si="23"/>
        <v>197</v>
      </c>
      <c r="E260" s="366">
        <f t="shared" si="26"/>
        <v>0</v>
      </c>
      <c r="F260" s="366" t="str">
        <f t="shared" si="27"/>
        <v>0</v>
      </c>
      <c r="G260" s="366" t="str">
        <f t="shared" si="28"/>
        <v/>
      </c>
      <c r="H260" s="366" t="str">
        <f t="shared" si="29"/>
        <v/>
      </c>
      <c r="I260" s="366"/>
      <c r="J260" s="366" t="str">
        <f t="shared" si="24"/>
        <v/>
      </c>
      <c r="K260" s="366" t="str">
        <f t="shared" si="25"/>
        <v/>
      </c>
      <c r="AE260" s="366"/>
    </row>
    <row r="261" spans="1:31" s="369" customFormat="1" hidden="1">
      <c r="A261" s="372">
        <f>Koeien!B200</f>
        <v>0</v>
      </c>
      <c r="B261" s="372">
        <f>Koeien!D200</f>
        <v>0</v>
      </c>
      <c r="C261" s="373">
        <f t="shared" si="23"/>
        <v>198</v>
      </c>
      <c r="E261" s="366">
        <f t="shared" si="26"/>
        <v>0</v>
      </c>
      <c r="F261" s="366" t="str">
        <f t="shared" si="27"/>
        <v>0</v>
      </c>
      <c r="G261" s="366" t="str">
        <f t="shared" si="28"/>
        <v/>
      </c>
      <c r="H261" s="366" t="str">
        <f t="shared" si="29"/>
        <v/>
      </c>
      <c r="I261" s="366"/>
      <c r="J261" s="366" t="str">
        <f t="shared" si="24"/>
        <v/>
      </c>
      <c r="K261" s="366" t="str">
        <f t="shared" si="25"/>
        <v/>
      </c>
      <c r="AE261" s="366"/>
    </row>
    <row r="262" spans="1:31" s="369" customFormat="1" hidden="1">
      <c r="A262" s="372">
        <f>Koeien!B201</f>
        <v>0</v>
      </c>
      <c r="B262" s="372">
        <f>Koeien!D201</f>
        <v>0</v>
      </c>
      <c r="C262" s="373">
        <f t="shared" ref="C262:C325" si="30">C261+1</f>
        <v>199</v>
      </c>
      <c r="E262" s="366">
        <f t="shared" si="26"/>
        <v>0</v>
      </c>
      <c r="F262" s="366" t="str">
        <f t="shared" si="27"/>
        <v>0</v>
      </c>
      <c r="G262" s="366" t="str">
        <f t="shared" si="28"/>
        <v/>
      </c>
      <c r="H262" s="366" t="str">
        <f t="shared" si="29"/>
        <v/>
      </c>
      <c r="I262" s="366"/>
      <c r="J262" s="366" t="str">
        <f t="shared" si="24"/>
        <v/>
      </c>
      <c r="K262" s="366" t="str">
        <f t="shared" si="25"/>
        <v/>
      </c>
      <c r="AE262" s="366"/>
    </row>
    <row r="263" spans="1:31" s="369" customFormat="1" hidden="1">
      <c r="A263" s="372">
        <f>Koeien!B202</f>
        <v>0</v>
      </c>
      <c r="B263" s="372">
        <f>Koeien!D202</f>
        <v>0</v>
      </c>
      <c r="C263" s="373">
        <f t="shared" si="30"/>
        <v>200</v>
      </c>
      <c r="E263" s="366">
        <f t="shared" si="26"/>
        <v>0</v>
      </c>
      <c r="F263" s="366" t="str">
        <f t="shared" si="27"/>
        <v>0</v>
      </c>
      <c r="G263" s="366" t="str">
        <f t="shared" si="28"/>
        <v/>
      </c>
      <c r="H263" s="366" t="str">
        <f t="shared" si="29"/>
        <v/>
      </c>
      <c r="I263" s="366"/>
      <c r="J263" s="366" t="str">
        <f t="shared" si="24"/>
        <v/>
      </c>
      <c r="K263" s="366" t="str">
        <f t="shared" si="25"/>
        <v/>
      </c>
      <c r="AE263" s="366"/>
    </row>
    <row r="264" spans="1:31" s="369" customFormat="1" hidden="1">
      <c r="A264" s="372">
        <f>Koeien!B203</f>
        <v>0</v>
      </c>
      <c r="B264" s="372">
        <f>Koeien!D203</f>
        <v>0</v>
      </c>
      <c r="C264" s="373">
        <f t="shared" si="30"/>
        <v>201</v>
      </c>
      <c r="E264" s="366">
        <f t="shared" si="26"/>
        <v>0</v>
      </c>
      <c r="F264" s="366" t="str">
        <f t="shared" si="27"/>
        <v>0</v>
      </c>
      <c r="G264" s="366" t="str">
        <f t="shared" si="28"/>
        <v/>
      </c>
      <c r="H264" s="366" t="str">
        <f t="shared" si="29"/>
        <v/>
      </c>
      <c r="I264" s="366"/>
      <c r="J264" s="366" t="str">
        <f t="shared" si="24"/>
        <v/>
      </c>
      <c r="K264" s="366" t="str">
        <f t="shared" si="25"/>
        <v/>
      </c>
      <c r="AE264" s="366"/>
    </row>
    <row r="265" spans="1:31" s="369" customFormat="1" hidden="1">
      <c r="A265" s="372">
        <f>Koeien!B204</f>
        <v>0</v>
      </c>
      <c r="B265" s="372">
        <f>Koeien!D204</f>
        <v>0</v>
      </c>
      <c r="C265" s="373">
        <f t="shared" si="30"/>
        <v>202</v>
      </c>
      <c r="E265" s="366">
        <f t="shared" si="26"/>
        <v>0</v>
      </c>
      <c r="F265" s="366" t="str">
        <f t="shared" si="27"/>
        <v>0</v>
      </c>
      <c r="G265" s="366" t="str">
        <f t="shared" si="28"/>
        <v/>
      </c>
      <c r="H265" s="366" t="str">
        <f t="shared" si="29"/>
        <v/>
      </c>
      <c r="I265" s="366"/>
      <c r="J265" s="366" t="str">
        <f t="shared" si="24"/>
        <v/>
      </c>
      <c r="K265" s="366" t="str">
        <f t="shared" si="25"/>
        <v/>
      </c>
      <c r="AE265" s="366"/>
    </row>
    <row r="266" spans="1:31" s="369" customFormat="1" hidden="1">
      <c r="A266" s="372">
        <f>Koeien!B205</f>
        <v>0</v>
      </c>
      <c r="B266" s="372">
        <f>Koeien!D205</f>
        <v>0</v>
      </c>
      <c r="C266" s="373">
        <f t="shared" si="30"/>
        <v>203</v>
      </c>
      <c r="E266" s="366">
        <f t="shared" si="26"/>
        <v>0</v>
      </c>
      <c r="F266" s="366" t="str">
        <f t="shared" si="27"/>
        <v>0</v>
      </c>
      <c r="G266" s="366" t="str">
        <f t="shared" si="28"/>
        <v/>
      </c>
      <c r="H266" s="366" t="str">
        <f t="shared" si="29"/>
        <v/>
      </c>
      <c r="I266" s="366"/>
      <c r="J266" s="366" t="str">
        <f t="shared" si="24"/>
        <v/>
      </c>
      <c r="K266" s="366" t="str">
        <f t="shared" si="25"/>
        <v/>
      </c>
      <c r="AE266" s="366"/>
    </row>
    <row r="267" spans="1:31" s="369" customFormat="1" hidden="1">
      <c r="A267" s="372">
        <f>Koeien!B206</f>
        <v>0</v>
      </c>
      <c r="B267" s="372">
        <f>Koeien!D206</f>
        <v>0</v>
      </c>
      <c r="C267" s="373">
        <f t="shared" si="30"/>
        <v>204</v>
      </c>
      <c r="E267" s="366">
        <f t="shared" si="26"/>
        <v>0</v>
      </c>
      <c r="F267" s="366" t="str">
        <f t="shared" si="27"/>
        <v>0</v>
      </c>
      <c r="G267" s="366" t="str">
        <f t="shared" si="28"/>
        <v/>
      </c>
      <c r="H267" s="366" t="str">
        <f t="shared" si="29"/>
        <v/>
      </c>
      <c r="I267" s="366"/>
      <c r="J267" s="366" t="str">
        <f t="shared" si="24"/>
        <v/>
      </c>
      <c r="K267" s="366" t="str">
        <f t="shared" si="25"/>
        <v/>
      </c>
      <c r="AE267" s="366"/>
    </row>
    <row r="268" spans="1:31" s="369" customFormat="1" hidden="1">
      <c r="A268" s="372">
        <f>Koeien!B207</f>
        <v>0</v>
      </c>
      <c r="B268" s="372">
        <f>Koeien!D207</f>
        <v>0</v>
      </c>
      <c r="C268" s="373">
        <f t="shared" si="30"/>
        <v>205</v>
      </c>
      <c r="E268" s="366">
        <f t="shared" si="26"/>
        <v>0</v>
      </c>
      <c r="F268" s="366" t="str">
        <f t="shared" si="27"/>
        <v>0</v>
      </c>
      <c r="G268" s="366" t="str">
        <f t="shared" si="28"/>
        <v/>
      </c>
      <c r="H268" s="366" t="str">
        <f t="shared" si="29"/>
        <v/>
      </c>
      <c r="I268" s="366"/>
      <c r="J268" s="366" t="str">
        <f t="shared" si="24"/>
        <v/>
      </c>
      <c r="K268" s="366" t="str">
        <f t="shared" si="25"/>
        <v/>
      </c>
      <c r="AE268" s="366"/>
    </row>
    <row r="269" spans="1:31" s="369" customFormat="1" hidden="1">
      <c r="A269" s="372">
        <f>Koeien!B208</f>
        <v>0</v>
      </c>
      <c r="B269" s="372">
        <f>Koeien!D208</f>
        <v>0</v>
      </c>
      <c r="C269" s="373">
        <f t="shared" si="30"/>
        <v>206</v>
      </c>
      <c r="E269" s="366">
        <f t="shared" si="26"/>
        <v>0</v>
      </c>
      <c r="F269" s="366" t="str">
        <f t="shared" si="27"/>
        <v>0</v>
      </c>
      <c r="G269" s="366" t="str">
        <f t="shared" si="28"/>
        <v/>
      </c>
      <c r="H269" s="366" t="str">
        <f t="shared" si="29"/>
        <v/>
      </c>
      <c r="I269" s="366"/>
      <c r="J269" s="366" t="str">
        <f t="shared" si="24"/>
        <v/>
      </c>
      <c r="K269" s="366" t="str">
        <f t="shared" si="25"/>
        <v/>
      </c>
      <c r="AE269" s="366"/>
    </row>
    <row r="270" spans="1:31" s="369" customFormat="1" hidden="1">
      <c r="A270" s="372">
        <f>Koeien!B209</f>
        <v>0</v>
      </c>
      <c r="B270" s="372">
        <f>Koeien!D209</f>
        <v>0</v>
      </c>
      <c r="C270" s="373">
        <f t="shared" si="30"/>
        <v>207</v>
      </c>
      <c r="E270" s="366">
        <f t="shared" si="26"/>
        <v>0</v>
      </c>
      <c r="F270" s="366" t="str">
        <f t="shared" si="27"/>
        <v>0</v>
      </c>
      <c r="G270" s="366" t="str">
        <f t="shared" si="28"/>
        <v/>
      </c>
      <c r="H270" s="366" t="str">
        <f t="shared" si="29"/>
        <v/>
      </c>
      <c r="I270" s="366"/>
      <c r="J270" s="366" t="str">
        <f t="shared" si="24"/>
        <v/>
      </c>
      <c r="K270" s="366" t="str">
        <f t="shared" si="25"/>
        <v/>
      </c>
      <c r="AE270" s="366"/>
    </row>
    <row r="271" spans="1:31" s="369" customFormat="1" hidden="1">
      <c r="A271" s="372">
        <f>Koeien!B210</f>
        <v>0</v>
      </c>
      <c r="B271" s="372">
        <f>Koeien!D210</f>
        <v>0</v>
      </c>
      <c r="C271" s="373">
        <f t="shared" si="30"/>
        <v>208</v>
      </c>
      <c r="E271" s="366">
        <f t="shared" si="26"/>
        <v>0</v>
      </c>
      <c r="F271" s="366" t="str">
        <f t="shared" si="27"/>
        <v>0</v>
      </c>
      <c r="G271" s="366" t="str">
        <f t="shared" si="28"/>
        <v/>
      </c>
      <c r="H271" s="366" t="str">
        <f t="shared" si="29"/>
        <v/>
      </c>
      <c r="I271" s="366"/>
      <c r="J271" s="366" t="str">
        <f t="shared" si="24"/>
        <v/>
      </c>
      <c r="K271" s="366" t="str">
        <f t="shared" si="25"/>
        <v/>
      </c>
      <c r="AE271" s="366"/>
    </row>
    <row r="272" spans="1:31" s="369" customFormat="1" hidden="1">
      <c r="A272" s="372">
        <f>Koeien!B211</f>
        <v>0</v>
      </c>
      <c r="B272" s="372">
        <f>Koeien!D211</f>
        <v>0</v>
      </c>
      <c r="C272" s="373">
        <f t="shared" si="30"/>
        <v>209</v>
      </c>
      <c r="E272" s="366">
        <f t="shared" si="26"/>
        <v>0</v>
      </c>
      <c r="F272" s="366" t="str">
        <f t="shared" si="27"/>
        <v>0</v>
      </c>
      <c r="G272" s="366" t="str">
        <f t="shared" si="28"/>
        <v/>
      </c>
      <c r="H272" s="366" t="str">
        <f t="shared" si="29"/>
        <v/>
      </c>
      <c r="I272" s="366"/>
      <c r="J272" s="366" t="str">
        <f t="shared" si="24"/>
        <v/>
      </c>
      <c r="K272" s="366" t="str">
        <f t="shared" si="25"/>
        <v/>
      </c>
      <c r="AE272" s="366"/>
    </row>
    <row r="273" spans="1:31" s="369" customFormat="1" hidden="1">
      <c r="A273" s="372">
        <f>Koeien!B212</f>
        <v>0</v>
      </c>
      <c r="B273" s="372">
        <f>Koeien!D212</f>
        <v>0</v>
      </c>
      <c r="C273" s="373">
        <f t="shared" si="30"/>
        <v>210</v>
      </c>
      <c r="E273" s="366">
        <f t="shared" si="26"/>
        <v>0</v>
      </c>
      <c r="F273" s="366" t="str">
        <f t="shared" si="27"/>
        <v>0</v>
      </c>
      <c r="G273" s="366" t="str">
        <f t="shared" si="28"/>
        <v/>
      </c>
      <c r="H273" s="366" t="str">
        <f t="shared" si="29"/>
        <v/>
      </c>
      <c r="I273" s="366"/>
      <c r="J273" s="366" t="str">
        <f t="shared" si="24"/>
        <v/>
      </c>
      <c r="K273" s="366" t="str">
        <f t="shared" si="25"/>
        <v/>
      </c>
      <c r="AE273" s="366"/>
    </row>
    <row r="274" spans="1:31" s="369" customFormat="1" hidden="1">
      <c r="A274" s="372">
        <f>Koeien!B213</f>
        <v>0</v>
      </c>
      <c r="B274" s="372">
        <f>Koeien!D213</f>
        <v>0</v>
      </c>
      <c r="C274" s="373">
        <f t="shared" si="30"/>
        <v>211</v>
      </c>
      <c r="E274" s="366">
        <f t="shared" si="26"/>
        <v>0</v>
      </c>
      <c r="F274" s="366" t="str">
        <f t="shared" si="27"/>
        <v>0</v>
      </c>
      <c r="G274" s="366" t="str">
        <f t="shared" si="28"/>
        <v/>
      </c>
      <c r="H274" s="366" t="str">
        <f t="shared" si="29"/>
        <v/>
      </c>
      <c r="I274" s="366"/>
      <c r="J274" s="366" t="str">
        <f t="shared" si="24"/>
        <v/>
      </c>
      <c r="K274" s="366" t="str">
        <f t="shared" si="25"/>
        <v/>
      </c>
      <c r="AE274" s="366"/>
    </row>
    <row r="275" spans="1:31" s="369" customFormat="1" hidden="1">
      <c r="A275" s="372">
        <f>Koeien!B214</f>
        <v>0</v>
      </c>
      <c r="B275" s="372">
        <f>Koeien!D214</f>
        <v>0</v>
      </c>
      <c r="C275" s="373">
        <f t="shared" si="30"/>
        <v>212</v>
      </c>
      <c r="E275" s="366">
        <f t="shared" si="26"/>
        <v>0</v>
      </c>
      <c r="F275" s="366" t="str">
        <f t="shared" si="27"/>
        <v>0</v>
      </c>
      <c r="G275" s="366" t="str">
        <f t="shared" si="28"/>
        <v/>
      </c>
      <c r="H275" s="366" t="str">
        <f t="shared" si="29"/>
        <v/>
      </c>
      <c r="I275" s="366"/>
      <c r="J275" s="366" t="str">
        <f t="shared" si="24"/>
        <v/>
      </c>
      <c r="K275" s="366" t="str">
        <f t="shared" si="25"/>
        <v/>
      </c>
      <c r="AE275" s="366"/>
    </row>
    <row r="276" spans="1:31" s="369" customFormat="1" hidden="1">
      <c r="A276" s="372">
        <f>Koeien!B215</f>
        <v>0</v>
      </c>
      <c r="B276" s="372">
        <f>Koeien!D215</f>
        <v>0</v>
      </c>
      <c r="C276" s="373">
        <f t="shared" si="30"/>
        <v>213</v>
      </c>
      <c r="E276" s="366">
        <f t="shared" si="26"/>
        <v>0</v>
      </c>
      <c r="F276" s="366" t="str">
        <f t="shared" si="27"/>
        <v>0</v>
      </c>
      <c r="G276" s="366" t="str">
        <f t="shared" si="28"/>
        <v/>
      </c>
      <c r="H276" s="366" t="str">
        <f t="shared" si="29"/>
        <v/>
      </c>
      <c r="I276" s="366"/>
      <c r="J276" s="366" t="str">
        <f t="shared" si="24"/>
        <v/>
      </c>
      <c r="K276" s="366" t="str">
        <f t="shared" si="25"/>
        <v/>
      </c>
      <c r="AE276" s="366"/>
    </row>
    <row r="277" spans="1:31" s="369" customFormat="1" hidden="1">
      <c r="A277" s="372">
        <f>Koeien!B216</f>
        <v>0</v>
      </c>
      <c r="B277" s="372">
        <f>Koeien!D216</f>
        <v>0</v>
      </c>
      <c r="C277" s="373">
        <f t="shared" si="30"/>
        <v>214</v>
      </c>
      <c r="E277" s="366">
        <f t="shared" si="26"/>
        <v>0</v>
      </c>
      <c r="F277" s="366" t="str">
        <f t="shared" si="27"/>
        <v>0</v>
      </c>
      <c r="G277" s="366" t="str">
        <f t="shared" si="28"/>
        <v/>
      </c>
      <c r="H277" s="366" t="str">
        <f t="shared" si="29"/>
        <v/>
      </c>
      <c r="I277" s="366"/>
      <c r="J277" s="366" t="str">
        <f t="shared" si="24"/>
        <v/>
      </c>
      <c r="K277" s="366" t="str">
        <f t="shared" si="25"/>
        <v/>
      </c>
      <c r="AE277" s="366"/>
    </row>
    <row r="278" spans="1:31" s="369" customFormat="1" hidden="1">
      <c r="A278" s="372">
        <f>Koeien!B217</f>
        <v>0</v>
      </c>
      <c r="B278" s="372">
        <f>Koeien!D217</f>
        <v>0</v>
      </c>
      <c r="C278" s="373">
        <f t="shared" si="30"/>
        <v>215</v>
      </c>
      <c r="E278" s="366">
        <f t="shared" si="26"/>
        <v>0</v>
      </c>
      <c r="F278" s="366" t="str">
        <f t="shared" si="27"/>
        <v>0</v>
      </c>
      <c r="G278" s="366" t="str">
        <f t="shared" si="28"/>
        <v/>
      </c>
      <c r="H278" s="366" t="str">
        <f t="shared" si="29"/>
        <v/>
      </c>
      <c r="I278" s="366"/>
      <c r="J278" s="366" t="str">
        <f t="shared" si="24"/>
        <v/>
      </c>
      <c r="K278" s="366" t="str">
        <f t="shared" si="25"/>
        <v/>
      </c>
      <c r="AE278" s="366"/>
    </row>
    <row r="279" spans="1:31" s="369" customFormat="1" hidden="1">
      <c r="A279" s="372">
        <f>Koeien!B218</f>
        <v>0</v>
      </c>
      <c r="B279" s="372">
        <f>Koeien!D218</f>
        <v>0</v>
      </c>
      <c r="C279" s="373">
        <f t="shared" si="30"/>
        <v>216</v>
      </c>
      <c r="E279" s="366">
        <f t="shared" si="26"/>
        <v>0</v>
      </c>
      <c r="F279" s="366" t="str">
        <f t="shared" si="27"/>
        <v>0</v>
      </c>
      <c r="G279" s="366" t="str">
        <f t="shared" si="28"/>
        <v/>
      </c>
      <c r="H279" s="366" t="str">
        <f t="shared" si="29"/>
        <v/>
      </c>
      <c r="I279" s="366"/>
      <c r="J279" s="366" t="str">
        <f t="shared" si="24"/>
        <v/>
      </c>
      <c r="K279" s="366" t="str">
        <f t="shared" si="25"/>
        <v/>
      </c>
      <c r="AE279" s="366"/>
    </row>
    <row r="280" spans="1:31" s="369" customFormat="1" hidden="1">
      <c r="A280" s="372">
        <f>Koeien!B219</f>
        <v>0</v>
      </c>
      <c r="B280" s="372">
        <f>Koeien!D219</f>
        <v>0</v>
      </c>
      <c r="C280" s="373">
        <f t="shared" si="30"/>
        <v>217</v>
      </c>
      <c r="E280" s="366">
        <f t="shared" si="26"/>
        <v>0</v>
      </c>
      <c r="F280" s="366" t="str">
        <f t="shared" si="27"/>
        <v>0</v>
      </c>
      <c r="G280" s="366" t="str">
        <f t="shared" si="28"/>
        <v/>
      </c>
      <c r="H280" s="366" t="str">
        <f t="shared" si="29"/>
        <v/>
      </c>
      <c r="I280" s="366"/>
      <c r="J280" s="366" t="str">
        <f t="shared" si="24"/>
        <v/>
      </c>
      <c r="K280" s="366" t="str">
        <f t="shared" si="25"/>
        <v/>
      </c>
      <c r="AE280" s="366"/>
    </row>
    <row r="281" spans="1:31" s="369" customFormat="1" hidden="1">
      <c r="A281" s="372">
        <f>Koeien!B220</f>
        <v>0</v>
      </c>
      <c r="B281" s="372">
        <f>Koeien!D220</f>
        <v>0</v>
      </c>
      <c r="C281" s="373">
        <f t="shared" si="30"/>
        <v>218</v>
      </c>
      <c r="E281" s="366">
        <f t="shared" si="26"/>
        <v>0</v>
      </c>
      <c r="F281" s="366" t="str">
        <f t="shared" si="27"/>
        <v>0</v>
      </c>
      <c r="G281" s="366" t="str">
        <f t="shared" si="28"/>
        <v/>
      </c>
      <c r="H281" s="366" t="str">
        <f t="shared" si="29"/>
        <v/>
      </c>
      <c r="I281" s="366"/>
      <c r="J281" s="366" t="str">
        <f t="shared" si="24"/>
        <v/>
      </c>
      <c r="K281" s="366" t="str">
        <f t="shared" si="25"/>
        <v/>
      </c>
      <c r="AE281" s="366"/>
    </row>
    <row r="282" spans="1:31" s="369" customFormat="1" hidden="1">
      <c r="A282" s="372">
        <f>Koeien!B221</f>
        <v>0</v>
      </c>
      <c r="B282" s="372">
        <f>Koeien!D221</f>
        <v>0</v>
      </c>
      <c r="C282" s="373">
        <f t="shared" si="30"/>
        <v>219</v>
      </c>
      <c r="E282" s="366">
        <f t="shared" si="26"/>
        <v>0</v>
      </c>
      <c r="F282" s="366" t="str">
        <f t="shared" si="27"/>
        <v>0</v>
      </c>
      <c r="G282" s="366" t="str">
        <f t="shared" si="28"/>
        <v/>
      </c>
      <c r="H282" s="366" t="str">
        <f t="shared" si="29"/>
        <v/>
      </c>
      <c r="I282" s="366"/>
      <c r="J282" s="366" t="str">
        <f t="shared" si="24"/>
        <v/>
      </c>
      <c r="K282" s="366" t="str">
        <f t="shared" si="25"/>
        <v/>
      </c>
      <c r="AE282" s="366"/>
    </row>
    <row r="283" spans="1:31" s="369" customFormat="1" hidden="1">
      <c r="A283" s="372">
        <f>Koeien!B222</f>
        <v>0</v>
      </c>
      <c r="B283" s="372">
        <f>Koeien!D222</f>
        <v>0</v>
      </c>
      <c r="C283" s="373">
        <f t="shared" si="30"/>
        <v>220</v>
      </c>
      <c r="E283" s="366">
        <f t="shared" si="26"/>
        <v>0</v>
      </c>
      <c r="F283" s="366" t="str">
        <f t="shared" si="27"/>
        <v>0</v>
      </c>
      <c r="G283" s="366" t="str">
        <f t="shared" si="28"/>
        <v/>
      </c>
      <c r="H283" s="366" t="str">
        <f t="shared" si="29"/>
        <v/>
      </c>
      <c r="I283" s="366"/>
      <c r="J283" s="366" t="str">
        <f t="shared" si="24"/>
        <v/>
      </c>
      <c r="K283" s="366" t="str">
        <f t="shared" si="25"/>
        <v/>
      </c>
      <c r="AE283" s="366"/>
    </row>
    <row r="284" spans="1:31" s="369" customFormat="1" hidden="1">
      <c r="A284" s="372">
        <f>Koeien!B223</f>
        <v>0</v>
      </c>
      <c r="B284" s="372">
        <f>Koeien!D223</f>
        <v>0</v>
      </c>
      <c r="C284" s="373">
        <f t="shared" si="30"/>
        <v>221</v>
      </c>
      <c r="E284" s="366">
        <f t="shared" si="26"/>
        <v>0</v>
      </c>
      <c r="F284" s="366" t="str">
        <f t="shared" si="27"/>
        <v>0</v>
      </c>
      <c r="G284" s="366" t="str">
        <f t="shared" si="28"/>
        <v/>
      </c>
      <c r="H284" s="366" t="str">
        <f t="shared" si="29"/>
        <v/>
      </c>
      <c r="I284" s="366"/>
      <c r="J284" s="366" t="str">
        <f t="shared" ref="J284:J333" si="31">MID(H284,2,1)</f>
        <v/>
      </c>
      <c r="K284" s="366" t="str">
        <f t="shared" ref="K284:K333" si="32">MID(H284,3,1)</f>
        <v/>
      </c>
      <c r="AE284" s="366"/>
    </row>
    <row r="285" spans="1:31" s="369" customFormat="1" hidden="1">
      <c r="A285" s="372">
        <f>Koeien!B224</f>
        <v>0</v>
      </c>
      <c r="B285" s="372">
        <f>Koeien!D224</f>
        <v>0</v>
      </c>
      <c r="C285" s="373">
        <f t="shared" si="30"/>
        <v>222</v>
      </c>
      <c r="E285" s="366">
        <f t="shared" si="26"/>
        <v>0</v>
      </c>
      <c r="F285" s="366" t="str">
        <f t="shared" si="27"/>
        <v>0</v>
      </c>
      <c r="G285" s="366" t="str">
        <f t="shared" si="28"/>
        <v/>
      </c>
      <c r="H285" s="366" t="str">
        <f t="shared" si="29"/>
        <v/>
      </c>
      <c r="I285" s="366"/>
      <c r="J285" s="366" t="str">
        <f t="shared" si="31"/>
        <v/>
      </c>
      <c r="K285" s="366" t="str">
        <f t="shared" si="32"/>
        <v/>
      </c>
      <c r="AE285" s="366"/>
    </row>
    <row r="286" spans="1:31" s="369" customFormat="1" hidden="1">
      <c r="A286" s="372">
        <f>Koeien!B225</f>
        <v>0</v>
      </c>
      <c r="B286" s="372">
        <f>Koeien!D225</f>
        <v>0</v>
      </c>
      <c r="C286" s="373">
        <f t="shared" si="30"/>
        <v>223</v>
      </c>
      <c r="E286" s="366">
        <f t="shared" si="26"/>
        <v>0</v>
      </c>
      <c r="F286" s="366" t="str">
        <f t="shared" si="27"/>
        <v>0</v>
      </c>
      <c r="G286" s="366" t="str">
        <f t="shared" si="28"/>
        <v/>
      </c>
      <c r="H286" s="366" t="str">
        <f t="shared" si="29"/>
        <v/>
      </c>
      <c r="I286" s="366"/>
      <c r="J286" s="366" t="str">
        <f t="shared" si="31"/>
        <v/>
      </c>
      <c r="K286" s="366" t="str">
        <f t="shared" si="32"/>
        <v/>
      </c>
      <c r="AE286" s="366"/>
    </row>
    <row r="287" spans="1:31" s="369" customFormat="1" hidden="1">
      <c r="A287" s="372">
        <f>Koeien!B226</f>
        <v>0</v>
      </c>
      <c r="B287" s="372">
        <f>Koeien!D226</f>
        <v>0</v>
      </c>
      <c r="C287" s="373">
        <f t="shared" si="30"/>
        <v>224</v>
      </c>
      <c r="E287" s="366">
        <f t="shared" si="26"/>
        <v>0</v>
      </c>
      <c r="F287" s="366" t="str">
        <f t="shared" si="27"/>
        <v>0</v>
      </c>
      <c r="G287" s="366" t="str">
        <f t="shared" si="28"/>
        <v/>
      </c>
      <c r="H287" s="366" t="str">
        <f t="shared" si="29"/>
        <v/>
      </c>
      <c r="I287" s="366"/>
      <c r="J287" s="366" t="str">
        <f t="shared" si="31"/>
        <v/>
      </c>
      <c r="K287" s="366" t="str">
        <f t="shared" si="32"/>
        <v/>
      </c>
      <c r="AE287" s="366"/>
    </row>
    <row r="288" spans="1:31" s="369" customFormat="1" hidden="1">
      <c r="A288" s="372">
        <f>Koeien!B227</f>
        <v>0</v>
      </c>
      <c r="B288" s="372">
        <f>Koeien!D227</f>
        <v>0</v>
      </c>
      <c r="C288" s="373">
        <f t="shared" si="30"/>
        <v>225</v>
      </c>
      <c r="E288" s="366">
        <f t="shared" si="26"/>
        <v>0</v>
      </c>
      <c r="F288" s="366" t="str">
        <f t="shared" si="27"/>
        <v>0</v>
      </c>
      <c r="G288" s="366" t="str">
        <f t="shared" si="28"/>
        <v/>
      </c>
      <c r="H288" s="366" t="str">
        <f t="shared" si="29"/>
        <v/>
      </c>
      <c r="I288" s="366"/>
      <c r="J288" s="366" t="str">
        <f t="shared" si="31"/>
        <v/>
      </c>
      <c r="K288" s="366" t="str">
        <f t="shared" si="32"/>
        <v/>
      </c>
      <c r="AE288" s="366"/>
    </row>
    <row r="289" spans="1:31" s="369" customFormat="1" hidden="1">
      <c r="A289" s="372">
        <f>Koeien!B228</f>
        <v>0</v>
      </c>
      <c r="B289" s="372">
        <f>Koeien!D228</f>
        <v>0</v>
      </c>
      <c r="C289" s="373">
        <f t="shared" si="30"/>
        <v>226</v>
      </c>
      <c r="E289" s="366">
        <f t="shared" si="26"/>
        <v>0</v>
      </c>
      <c r="F289" s="366" t="str">
        <f t="shared" si="27"/>
        <v>0</v>
      </c>
      <c r="G289" s="366" t="str">
        <f t="shared" si="28"/>
        <v/>
      </c>
      <c r="H289" s="366" t="str">
        <f t="shared" si="29"/>
        <v/>
      </c>
      <c r="I289" s="366"/>
      <c r="J289" s="366" t="str">
        <f t="shared" si="31"/>
        <v/>
      </c>
      <c r="K289" s="366" t="str">
        <f t="shared" si="32"/>
        <v/>
      </c>
      <c r="AE289" s="366"/>
    </row>
    <row r="290" spans="1:31" s="369" customFormat="1" hidden="1">
      <c r="A290" s="372">
        <f>Koeien!B229</f>
        <v>0</v>
      </c>
      <c r="B290" s="372">
        <f>Koeien!D229</f>
        <v>0</v>
      </c>
      <c r="C290" s="373">
        <f t="shared" si="30"/>
        <v>227</v>
      </c>
      <c r="E290" s="366">
        <f t="shared" si="26"/>
        <v>0</v>
      </c>
      <c r="F290" s="366" t="str">
        <f t="shared" si="27"/>
        <v>0</v>
      </c>
      <c r="G290" s="366" t="str">
        <f t="shared" si="28"/>
        <v/>
      </c>
      <c r="H290" s="366" t="str">
        <f t="shared" si="29"/>
        <v/>
      </c>
      <c r="I290" s="366"/>
      <c r="J290" s="366" t="str">
        <f t="shared" si="31"/>
        <v/>
      </c>
      <c r="K290" s="366" t="str">
        <f t="shared" si="32"/>
        <v/>
      </c>
      <c r="AE290" s="366"/>
    </row>
    <row r="291" spans="1:31" s="369" customFormat="1" hidden="1">
      <c r="A291" s="372">
        <f>Koeien!B230</f>
        <v>0</v>
      </c>
      <c r="B291" s="372">
        <f>Koeien!D230</f>
        <v>0</v>
      </c>
      <c r="C291" s="373">
        <f t="shared" si="30"/>
        <v>228</v>
      </c>
      <c r="E291" s="366">
        <f t="shared" si="26"/>
        <v>0</v>
      </c>
      <c r="F291" s="366" t="str">
        <f t="shared" si="27"/>
        <v>0</v>
      </c>
      <c r="G291" s="366" t="str">
        <f t="shared" si="28"/>
        <v/>
      </c>
      <c r="H291" s="366" t="str">
        <f t="shared" si="29"/>
        <v/>
      </c>
      <c r="I291" s="366"/>
      <c r="J291" s="366" t="str">
        <f t="shared" si="31"/>
        <v/>
      </c>
      <c r="K291" s="366" t="str">
        <f t="shared" si="32"/>
        <v/>
      </c>
      <c r="AE291" s="366"/>
    </row>
    <row r="292" spans="1:31" s="369" customFormat="1" hidden="1">
      <c r="A292" s="372">
        <f>Koeien!B231</f>
        <v>0</v>
      </c>
      <c r="B292" s="372">
        <f>Koeien!D231</f>
        <v>0</v>
      </c>
      <c r="C292" s="373">
        <f t="shared" si="30"/>
        <v>229</v>
      </c>
      <c r="E292" s="366">
        <f t="shared" si="26"/>
        <v>0</v>
      </c>
      <c r="F292" s="366" t="str">
        <f t="shared" si="27"/>
        <v>0</v>
      </c>
      <c r="G292" s="366" t="str">
        <f t="shared" si="28"/>
        <v/>
      </c>
      <c r="H292" s="366" t="str">
        <f t="shared" si="29"/>
        <v/>
      </c>
      <c r="I292" s="366"/>
      <c r="J292" s="366" t="str">
        <f t="shared" si="31"/>
        <v/>
      </c>
      <c r="K292" s="366" t="str">
        <f t="shared" si="32"/>
        <v/>
      </c>
      <c r="AE292" s="366"/>
    </row>
    <row r="293" spans="1:31" s="369" customFormat="1" hidden="1">
      <c r="A293" s="372">
        <f>Koeien!B232</f>
        <v>0</v>
      </c>
      <c r="B293" s="372">
        <f>Koeien!D232</f>
        <v>0</v>
      </c>
      <c r="C293" s="373">
        <f t="shared" si="30"/>
        <v>230</v>
      </c>
      <c r="E293" s="366">
        <f t="shared" si="26"/>
        <v>0</v>
      </c>
      <c r="F293" s="366" t="str">
        <f t="shared" si="27"/>
        <v>0</v>
      </c>
      <c r="G293" s="366" t="str">
        <f t="shared" si="28"/>
        <v/>
      </c>
      <c r="H293" s="366" t="str">
        <f t="shared" si="29"/>
        <v/>
      </c>
      <c r="I293" s="366"/>
      <c r="J293" s="366" t="str">
        <f t="shared" si="31"/>
        <v/>
      </c>
      <c r="K293" s="366" t="str">
        <f t="shared" si="32"/>
        <v/>
      </c>
      <c r="AE293" s="366"/>
    </row>
    <row r="294" spans="1:31" s="369" customFormat="1" hidden="1">
      <c r="A294" s="372">
        <f>Koeien!B233</f>
        <v>0</v>
      </c>
      <c r="B294" s="372">
        <f>Koeien!D233</f>
        <v>0</v>
      </c>
      <c r="C294" s="373">
        <f t="shared" si="30"/>
        <v>231</v>
      </c>
      <c r="E294" s="366">
        <f t="shared" si="26"/>
        <v>0</v>
      </c>
      <c r="F294" s="366" t="str">
        <f t="shared" si="27"/>
        <v>0</v>
      </c>
      <c r="G294" s="366" t="str">
        <f t="shared" si="28"/>
        <v/>
      </c>
      <c r="H294" s="366" t="str">
        <f t="shared" si="29"/>
        <v/>
      </c>
      <c r="I294" s="366"/>
      <c r="J294" s="366" t="str">
        <f t="shared" si="31"/>
        <v/>
      </c>
      <c r="K294" s="366" t="str">
        <f t="shared" si="32"/>
        <v/>
      </c>
      <c r="AE294" s="366"/>
    </row>
    <row r="295" spans="1:31" s="369" customFormat="1" hidden="1">
      <c r="A295" s="372">
        <f>Koeien!B234</f>
        <v>0</v>
      </c>
      <c r="B295" s="372">
        <f>Koeien!D234</f>
        <v>0</v>
      </c>
      <c r="C295" s="373">
        <f t="shared" si="30"/>
        <v>232</v>
      </c>
      <c r="E295" s="366">
        <f t="shared" si="26"/>
        <v>0</v>
      </c>
      <c r="F295" s="366" t="str">
        <f t="shared" si="27"/>
        <v>0</v>
      </c>
      <c r="G295" s="366" t="str">
        <f t="shared" si="28"/>
        <v/>
      </c>
      <c r="H295" s="366" t="str">
        <f t="shared" si="29"/>
        <v/>
      </c>
      <c r="I295" s="366"/>
      <c r="J295" s="366" t="str">
        <f t="shared" si="31"/>
        <v/>
      </c>
      <c r="K295" s="366" t="str">
        <f t="shared" si="32"/>
        <v/>
      </c>
      <c r="AE295" s="366"/>
    </row>
    <row r="296" spans="1:31" s="369" customFormat="1" hidden="1">
      <c r="A296" s="372">
        <f>Koeien!B235</f>
        <v>0</v>
      </c>
      <c r="B296" s="372">
        <f>Koeien!D235</f>
        <v>0</v>
      </c>
      <c r="C296" s="373">
        <f t="shared" si="30"/>
        <v>233</v>
      </c>
      <c r="E296" s="366">
        <f t="shared" si="26"/>
        <v>0</v>
      </c>
      <c r="F296" s="366" t="str">
        <f t="shared" si="27"/>
        <v>0</v>
      </c>
      <c r="G296" s="366" t="str">
        <f t="shared" si="28"/>
        <v/>
      </c>
      <c r="H296" s="366" t="str">
        <f t="shared" si="29"/>
        <v/>
      </c>
      <c r="I296" s="366"/>
      <c r="J296" s="366" t="str">
        <f t="shared" si="31"/>
        <v/>
      </c>
      <c r="K296" s="366" t="str">
        <f t="shared" si="32"/>
        <v/>
      </c>
      <c r="AE296" s="366"/>
    </row>
    <row r="297" spans="1:31" s="369" customFormat="1" hidden="1">
      <c r="A297" s="372">
        <f>Koeien!B236</f>
        <v>0</v>
      </c>
      <c r="B297" s="372">
        <f>Koeien!D236</f>
        <v>0</v>
      </c>
      <c r="C297" s="373">
        <f t="shared" si="30"/>
        <v>234</v>
      </c>
      <c r="E297" s="366">
        <f t="shared" si="26"/>
        <v>0</v>
      </c>
      <c r="F297" s="366" t="str">
        <f t="shared" si="27"/>
        <v>0</v>
      </c>
      <c r="G297" s="366" t="str">
        <f t="shared" si="28"/>
        <v/>
      </c>
      <c r="H297" s="366" t="str">
        <f t="shared" si="29"/>
        <v/>
      </c>
      <c r="I297" s="366"/>
      <c r="J297" s="366" t="str">
        <f t="shared" si="31"/>
        <v/>
      </c>
      <c r="K297" s="366" t="str">
        <f t="shared" si="32"/>
        <v/>
      </c>
      <c r="AE297" s="366"/>
    </row>
    <row r="298" spans="1:31" s="369" customFormat="1" hidden="1">
      <c r="A298" s="372">
        <f>Koeien!B237</f>
        <v>0</v>
      </c>
      <c r="B298" s="372">
        <f>Koeien!D237</f>
        <v>0</v>
      </c>
      <c r="C298" s="373">
        <f t="shared" si="30"/>
        <v>235</v>
      </c>
      <c r="E298" s="366">
        <f t="shared" si="26"/>
        <v>0</v>
      </c>
      <c r="F298" s="366" t="str">
        <f t="shared" si="27"/>
        <v>0</v>
      </c>
      <c r="G298" s="366" t="str">
        <f t="shared" si="28"/>
        <v/>
      </c>
      <c r="H298" s="366" t="str">
        <f t="shared" si="29"/>
        <v/>
      </c>
      <c r="I298" s="366"/>
      <c r="J298" s="366" t="str">
        <f t="shared" si="31"/>
        <v/>
      </c>
      <c r="K298" s="366" t="str">
        <f t="shared" si="32"/>
        <v/>
      </c>
      <c r="AE298" s="366"/>
    </row>
    <row r="299" spans="1:31" s="369" customFormat="1" hidden="1">
      <c r="A299" s="372">
        <f>Koeien!B238</f>
        <v>0</v>
      </c>
      <c r="B299" s="372">
        <f>Koeien!D238</f>
        <v>0</v>
      </c>
      <c r="C299" s="373">
        <f t="shared" si="30"/>
        <v>236</v>
      </c>
      <c r="E299" s="366">
        <f t="shared" si="26"/>
        <v>0</v>
      </c>
      <c r="F299" s="366" t="str">
        <f t="shared" si="27"/>
        <v>0</v>
      </c>
      <c r="G299" s="366" t="str">
        <f t="shared" si="28"/>
        <v/>
      </c>
      <c r="H299" s="366" t="str">
        <f t="shared" si="29"/>
        <v/>
      </c>
      <c r="I299" s="366"/>
      <c r="J299" s="366" t="str">
        <f t="shared" si="31"/>
        <v/>
      </c>
      <c r="K299" s="366" t="str">
        <f t="shared" si="32"/>
        <v/>
      </c>
      <c r="AE299" s="366"/>
    </row>
    <row r="300" spans="1:31" s="369" customFormat="1" hidden="1">
      <c r="A300" s="372">
        <f>Koeien!B239</f>
        <v>0</v>
      </c>
      <c r="B300" s="372">
        <f>Koeien!D239</f>
        <v>0</v>
      </c>
      <c r="C300" s="373">
        <f t="shared" si="30"/>
        <v>237</v>
      </c>
      <c r="E300" s="366">
        <f t="shared" si="26"/>
        <v>0</v>
      </c>
      <c r="F300" s="366" t="str">
        <f t="shared" si="27"/>
        <v>0</v>
      </c>
      <c r="G300" s="366" t="str">
        <f t="shared" si="28"/>
        <v/>
      </c>
      <c r="H300" s="366" t="str">
        <f t="shared" si="29"/>
        <v/>
      </c>
      <c r="I300" s="366"/>
      <c r="J300" s="366" t="str">
        <f t="shared" si="31"/>
        <v/>
      </c>
      <c r="K300" s="366" t="str">
        <f t="shared" si="32"/>
        <v/>
      </c>
      <c r="AE300" s="366"/>
    </row>
    <row r="301" spans="1:31" s="369" customFormat="1" hidden="1">
      <c r="A301" s="372">
        <f>Koeien!B240</f>
        <v>0</v>
      </c>
      <c r="B301" s="372">
        <f>Koeien!D240</f>
        <v>0</v>
      </c>
      <c r="C301" s="373">
        <f t="shared" si="30"/>
        <v>238</v>
      </c>
      <c r="E301" s="366">
        <f t="shared" si="26"/>
        <v>0</v>
      </c>
      <c r="F301" s="366" t="str">
        <f t="shared" si="27"/>
        <v>0</v>
      </c>
      <c r="G301" s="366" t="str">
        <f t="shared" si="28"/>
        <v/>
      </c>
      <c r="H301" s="366" t="str">
        <f t="shared" si="29"/>
        <v/>
      </c>
      <c r="I301" s="366"/>
      <c r="J301" s="366" t="str">
        <f t="shared" si="31"/>
        <v/>
      </c>
      <c r="K301" s="366" t="str">
        <f t="shared" si="32"/>
        <v/>
      </c>
      <c r="AE301" s="366"/>
    </row>
    <row r="302" spans="1:31" s="369" customFormat="1" hidden="1">
      <c r="A302" s="372">
        <f>Koeien!B241</f>
        <v>0</v>
      </c>
      <c r="B302" s="372">
        <f>Koeien!D241</f>
        <v>0</v>
      </c>
      <c r="C302" s="373">
        <f t="shared" si="30"/>
        <v>239</v>
      </c>
      <c r="E302" s="366">
        <f t="shared" si="26"/>
        <v>0</v>
      </c>
      <c r="F302" s="366" t="str">
        <f t="shared" si="27"/>
        <v>0</v>
      </c>
      <c r="G302" s="366" t="str">
        <f t="shared" si="28"/>
        <v/>
      </c>
      <c r="H302" s="366" t="str">
        <f t="shared" si="29"/>
        <v/>
      </c>
      <c r="I302" s="366"/>
      <c r="J302" s="366" t="str">
        <f t="shared" si="31"/>
        <v/>
      </c>
      <c r="K302" s="366" t="str">
        <f t="shared" si="32"/>
        <v/>
      </c>
      <c r="AE302" s="366"/>
    </row>
    <row r="303" spans="1:31" s="369" customFormat="1" hidden="1">
      <c r="A303" s="372">
        <f>Koeien!B242</f>
        <v>0</v>
      </c>
      <c r="B303" s="372">
        <f>Koeien!D242</f>
        <v>0</v>
      </c>
      <c r="C303" s="373">
        <f t="shared" si="30"/>
        <v>240</v>
      </c>
      <c r="E303" s="366">
        <f t="shared" si="26"/>
        <v>0</v>
      </c>
      <c r="F303" s="366" t="str">
        <f t="shared" si="27"/>
        <v>0</v>
      </c>
      <c r="G303" s="366" t="str">
        <f t="shared" si="28"/>
        <v/>
      </c>
      <c r="H303" s="366" t="str">
        <f t="shared" si="29"/>
        <v/>
      </c>
      <c r="I303" s="366"/>
      <c r="J303" s="366" t="str">
        <f t="shared" si="31"/>
        <v/>
      </c>
      <c r="K303" s="366" t="str">
        <f t="shared" si="32"/>
        <v/>
      </c>
      <c r="AE303" s="366"/>
    </row>
    <row r="304" spans="1:31" s="369" customFormat="1" hidden="1">
      <c r="A304" s="372">
        <f>Koeien!B243</f>
        <v>0</v>
      </c>
      <c r="B304" s="372">
        <f>Koeien!D243</f>
        <v>0</v>
      </c>
      <c r="C304" s="373">
        <f t="shared" si="30"/>
        <v>241</v>
      </c>
      <c r="E304" s="366">
        <f t="shared" si="26"/>
        <v>0</v>
      </c>
      <c r="F304" s="366" t="str">
        <f t="shared" si="27"/>
        <v>0</v>
      </c>
      <c r="G304" s="366" t="str">
        <f t="shared" si="28"/>
        <v/>
      </c>
      <c r="H304" s="366" t="str">
        <f t="shared" si="29"/>
        <v/>
      </c>
      <c r="I304" s="366"/>
      <c r="J304" s="366" t="str">
        <f t="shared" si="31"/>
        <v/>
      </c>
      <c r="K304" s="366" t="str">
        <f t="shared" si="32"/>
        <v/>
      </c>
      <c r="AE304" s="366"/>
    </row>
    <row r="305" spans="1:31" s="369" customFormat="1" hidden="1">
      <c r="A305" s="372">
        <f>Koeien!B244</f>
        <v>0</v>
      </c>
      <c r="B305" s="372">
        <f>Koeien!D244</f>
        <v>0</v>
      </c>
      <c r="C305" s="373">
        <f t="shared" si="30"/>
        <v>242</v>
      </c>
      <c r="E305" s="366">
        <f t="shared" si="26"/>
        <v>0</v>
      </c>
      <c r="F305" s="366" t="str">
        <f t="shared" si="27"/>
        <v>0</v>
      </c>
      <c r="G305" s="366" t="str">
        <f t="shared" si="28"/>
        <v/>
      </c>
      <c r="H305" s="366" t="str">
        <f t="shared" si="29"/>
        <v/>
      </c>
      <c r="I305" s="366"/>
      <c r="J305" s="366" t="str">
        <f t="shared" si="31"/>
        <v/>
      </c>
      <c r="K305" s="366" t="str">
        <f t="shared" si="32"/>
        <v/>
      </c>
      <c r="AE305" s="366"/>
    </row>
    <row r="306" spans="1:31" s="369" customFormat="1" hidden="1">
      <c r="A306" s="372">
        <f>Koeien!B245</f>
        <v>0</v>
      </c>
      <c r="B306" s="372">
        <f>Koeien!D245</f>
        <v>0</v>
      </c>
      <c r="C306" s="373">
        <f t="shared" si="30"/>
        <v>243</v>
      </c>
      <c r="E306" s="366">
        <f t="shared" si="26"/>
        <v>0</v>
      </c>
      <c r="F306" s="366" t="str">
        <f t="shared" si="27"/>
        <v>0</v>
      </c>
      <c r="G306" s="366" t="str">
        <f t="shared" si="28"/>
        <v/>
      </c>
      <c r="H306" s="366" t="str">
        <f t="shared" si="29"/>
        <v/>
      </c>
      <c r="I306" s="366"/>
      <c r="J306" s="366" t="str">
        <f t="shared" si="31"/>
        <v/>
      </c>
      <c r="K306" s="366" t="str">
        <f t="shared" si="32"/>
        <v/>
      </c>
      <c r="AE306" s="366"/>
    </row>
    <row r="307" spans="1:31" s="369" customFormat="1" hidden="1">
      <c r="A307" s="372">
        <f>Koeien!B246</f>
        <v>0</v>
      </c>
      <c r="B307" s="372">
        <f>Koeien!D246</f>
        <v>0</v>
      </c>
      <c r="C307" s="373">
        <f t="shared" si="30"/>
        <v>244</v>
      </c>
      <c r="E307" s="366">
        <f t="shared" si="26"/>
        <v>0</v>
      </c>
      <c r="F307" s="366" t="str">
        <f t="shared" si="27"/>
        <v>0</v>
      </c>
      <c r="G307" s="366" t="str">
        <f t="shared" si="28"/>
        <v/>
      </c>
      <c r="H307" s="366" t="str">
        <f t="shared" si="29"/>
        <v/>
      </c>
      <c r="I307" s="366"/>
      <c r="J307" s="366" t="str">
        <f t="shared" si="31"/>
        <v/>
      </c>
      <c r="K307" s="366" t="str">
        <f t="shared" si="32"/>
        <v/>
      </c>
      <c r="AE307" s="366"/>
    </row>
    <row r="308" spans="1:31" s="369" customFormat="1" hidden="1">
      <c r="A308" s="372">
        <f>Koeien!B247</f>
        <v>0</v>
      </c>
      <c r="B308" s="372">
        <f>Koeien!D247</f>
        <v>0</v>
      </c>
      <c r="C308" s="373">
        <f t="shared" si="30"/>
        <v>245</v>
      </c>
      <c r="E308" s="366">
        <f t="shared" si="26"/>
        <v>0</v>
      </c>
      <c r="F308" s="366" t="str">
        <f t="shared" si="27"/>
        <v>0</v>
      </c>
      <c r="G308" s="366" t="str">
        <f t="shared" si="28"/>
        <v/>
      </c>
      <c r="H308" s="366" t="str">
        <f t="shared" si="29"/>
        <v/>
      </c>
      <c r="I308" s="366"/>
      <c r="J308" s="366" t="str">
        <f t="shared" si="31"/>
        <v/>
      </c>
      <c r="K308" s="366" t="str">
        <f t="shared" si="32"/>
        <v/>
      </c>
      <c r="AE308" s="366"/>
    </row>
    <row r="309" spans="1:31" s="369" customFormat="1" hidden="1">
      <c r="A309" s="372">
        <f>Koeien!B248</f>
        <v>0</v>
      </c>
      <c r="B309" s="372">
        <f>Koeien!D248</f>
        <v>0</v>
      </c>
      <c r="C309" s="373">
        <f t="shared" si="30"/>
        <v>246</v>
      </c>
      <c r="E309" s="366">
        <f t="shared" si="26"/>
        <v>0</v>
      </c>
      <c r="F309" s="366" t="str">
        <f t="shared" si="27"/>
        <v>0</v>
      </c>
      <c r="G309" s="366" t="str">
        <f t="shared" si="28"/>
        <v/>
      </c>
      <c r="H309" s="366" t="str">
        <f t="shared" si="29"/>
        <v/>
      </c>
      <c r="I309" s="366"/>
      <c r="J309" s="366" t="str">
        <f t="shared" si="31"/>
        <v/>
      </c>
      <c r="K309" s="366" t="str">
        <f t="shared" si="32"/>
        <v/>
      </c>
      <c r="AE309" s="366"/>
    </row>
    <row r="310" spans="1:31" s="369" customFormat="1" hidden="1">
      <c r="A310" s="372">
        <f>Koeien!B249</f>
        <v>0</v>
      </c>
      <c r="B310" s="372">
        <f>Koeien!D249</f>
        <v>0</v>
      </c>
      <c r="C310" s="373">
        <f t="shared" si="30"/>
        <v>247</v>
      </c>
      <c r="E310" s="366">
        <f t="shared" si="26"/>
        <v>0</v>
      </c>
      <c r="F310" s="366" t="str">
        <f t="shared" si="27"/>
        <v>0</v>
      </c>
      <c r="G310" s="366" t="str">
        <f t="shared" si="28"/>
        <v/>
      </c>
      <c r="H310" s="366" t="str">
        <f t="shared" si="29"/>
        <v/>
      </c>
      <c r="I310" s="366"/>
      <c r="J310" s="366" t="str">
        <f t="shared" si="31"/>
        <v/>
      </c>
      <c r="K310" s="366" t="str">
        <f t="shared" si="32"/>
        <v/>
      </c>
      <c r="AE310" s="366"/>
    </row>
    <row r="311" spans="1:31" s="369" customFormat="1" hidden="1">
      <c r="A311" s="372">
        <f>Koeien!B250</f>
        <v>0</v>
      </c>
      <c r="B311" s="372">
        <f>Koeien!D250</f>
        <v>0</v>
      </c>
      <c r="C311" s="373">
        <f t="shared" si="30"/>
        <v>248</v>
      </c>
      <c r="E311" s="366">
        <f t="shared" si="26"/>
        <v>0</v>
      </c>
      <c r="F311" s="366" t="str">
        <f t="shared" si="27"/>
        <v>0</v>
      </c>
      <c r="G311" s="366" t="str">
        <f t="shared" si="28"/>
        <v/>
      </c>
      <c r="H311" s="366" t="str">
        <f t="shared" si="29"/>
        <v/>
      </c>
      <c r="I311" s="366"/>
      <c r="J311" s="366" t="str">
        <f t="shared" si="31"/>
        <v/>
      </c>
      <c r="K311" s="366" t="str">
        <f t="shared" si="32"/>
        <v/>
      </c>
      <c r="AE311" s="366"/>
    </row>
    <row r="312" spans="1:31" s="369" customFormat="1" hidden="1">
      <c r="A312" s="372">
        <f>Koeien!B251</f>
        <v>0</v>
      </c>
      <c r="B312" s="372">
        <f>Koeien!D251</f>
        <v>0</v>
      </c>
      <c r="C312" s="373">
        <f t="shared" si="30"/>
        <v>249</v>
      </c>
      <c r="E312" s="366">
        <f t="shared" si="26"/>
        <v>0</v>
      </c>
      <c r="F312" s="366" t="str">
        <f t="shared" si="27"/>
        <v>0</v>
      </c>
      <c r="G312" s="366" t="str">
        <f t="shared" si="28"/>
        <v/>
      </c>
      <c r="H312" s="366" t="str">
        <f t="shared" si="29"/>
        <v/>
      </c>
      <c r="I312" s="366"/>
      <c r="J312" s="366" t="str">
        <f t="shared" si="31"/>
        <v/>
      </c>
      <c r="K312" s="366" t="str">
        <f t="shared" si="32"/>
        <v/>
      </c>
      <c r="AE312" s="366"/>
    </row>
    <row r="313" spans="1:31" s="369" customFormat="1" hidden="1">
      <c r="A313" s="372">
        <f>Koeien!B252</f>
        <v>0</v>
      </c>
      <c r="B313" s="372">
        <f>Koeien!D252</f>
        <v>0</v>
      </c>
      <c r="C313" s="373">
        <f t="shared" si="30"/>
        <v>250</v>
      </c>
      <c r="E313" s="366">
        <f t="shared" si="26"/>
        <v>0</v>
      </c>
      <c r="F313" s="366" t="str">
        <f t="shared" si="27"/>
        <v>0</v>
      </c>
      <c r="G313" s="366" t="str">
        <f t="shared" si="28"/>
        <v/>
      </c>
      <c r="H313" s="366" t="str">
        <f t="shared" si="29"/>
        <v/>
      </c>
      <c r="I313" s="366"/>
      <c r="J313" s="366" t="str">
        <f t="shared" si="31"/>
        <v/>
      </c>
      <c r="K313" s="366" t="str">
        <f t="shared" si="32"/>
        <v/>
      </c>
      <c r="AE313" s="366"/>
    </row>
    <row r="314" spans="1:31" s="369" customFormat="1" hidden="1">
      <c r="A314" s="372">
        <f>Koeien!B253</f>
        <v>0</v>
      </c>
      <c r="B314" s="372">
        <f>Koeien!D253</f>
        <v>0</v>
      </c>
      <c r="C314" s="373">
        <f t="shared" si="30"/>
        <v>251</v>
      </c>
      <c r="E314" s="366">
        <f t="shared" si="26"/>
        <v>0</v>
      </c>
      <c r="F314" s="366" t="str">
        <f t="shared" si="27"/>
        <v>0</v>
      </c>
      <c r="G314" s="366" t="str">
        <f t="shared" si="28"/>
        <v/>
      </c>
      <c r="H314" s="366" t="str">
        <f t="shared" si="29"/>
        <v/>
      </c>
      <c r="I314" s="366"/>
      <c r="J314" s="366" t="str">
        <f t="shared" si="31"/>
        <v/>
      </c>
      <c r="K314" s="366" t="str">
        <f t="shared" si="32"/>
        <v/>
      </c>
      <c r="AE314" s="366"/>
    </row>
    <row r="315" spans="1:31" s="369" customFormat="1" hidden="1">
      <c r="A315" s="372">
        <f>Koeien!B254</f>
        <v>0</v>
      </c>
      <c r="B315" s="372">
        <f>Koeien!D254</f>
        <v>0</v>
      </c>
      <c r="C315" s="373">
        <f t="shared" si="30"/>
        <v>252</v>
      </c>
      <c r="E315" s="366">
        <f t="shared" si="26"/>
        <v>0</v>
      </c>
      <c r="F315" s="366" t="str">
        <f t="shared" si="27"/>
        <v>0</v>
      </c>
      <c r="G315" s="366" t="str">
        <f t="shared" si="28"/>
        <v/>
      </c>
      <c r="H315" s="366" t="str">
        <f t="shared" si="29"/>
        <v/>
      </c>
      <c r="I315" s="366"/>
      <c r="J315" s="366" t="str">
        <f t="shared" si="31"/>
        <v/>
      </c>
      <c r="K315" s="366" t="str">
        <f t="shared" si="32"/>
        <v/>
      </c>
      <c r="AE315" s="366"/>
    </row>
    <row r="316" spans="1:31" s="369" customFormat="1" hidden="1">
      <c r="A316" s="372">
        <f>Koeien!B255</f>
        <v>0</v>
      </c>
      <c r="B316" s="372">
        <f>Koeien!D255</f>
        <v>0</v>
      </c>
      <c r="C316" s="373">
        <f t="shared" si="30"/>
        <v>253</v>
      </c>
      <c r="E316" s="366">
        <f t="shared" si="26"/>
        <v>0</v>
      </c>
      <c r="F316" s="366" t="str">
        <f t="shared" si="27"/>
        <v>0</v>
      </c>
      <c r="G316" s="366" t="str">
        <f t="shared" si="28"/>
        <v/>
      </c>
      <c r="H316" s="366" t="str">
        <f t="shared" si="29"/>
        <v/>
      </c>
      <c r="I316" s="366"/>
      <c r="J316" s="366" t="str">
        <f t="shared" si="31"/>
        <v/>
      </c>
      <c r="K316" s="366" t="str">
        <f t="shared" si="32"/>
        <v/>
      </c>
      <c r="AE316" s="366"/>
    </row>
    <row r="317" spans="1:31" s="369" customFormat="1" hidden="1">
      <c r="A317" s="372">
        <f>Koeien!B256</f>
        <v>0</v>
      </c>
      <c r="B317" s="372">
        <f>Koeien!D256</f>
        <v>0</v>
      </c>
      <c r="C317" s="373">
        <f t="shared" si="30"/>
        <v>254</v>
      </c>
      <c r="E317" s="366">
        <f t="shared" si="26"/>
        <v>0</v>
      </c>
      <c r="F317" s="366" t="str">
        <f t="shared" si="27"/>
        <v>0</v>
      </c>
      <c r="G317" s="366" t="str">
        <f t="shared" si="28"/>
        <v/>
      </c>
      <c r="H317" s="366" t="str">
        <f t="shared" si="29"/>
        <v/>
      </c>
      <c r="I317" s="366"/>
      <c r="J317" s="366" t="str">
        <f t="shared" si="31"/>
        <v/>
      </c>
      <c r="K317" s="366" t="str">
        <f t="shared" si="32"/>
        <v/>
      </c>
      <c r="AE317" s="366"/>
    </row>
    <row r="318" spans="1:31" s="369" customFormat="1" hidden="1">
      <c r="A318" s="372">
        <f>Koeien!B257</f>
        <v>0</v>
      </c>
      <c r="B318" s="372">
        <f>Koeien!D257</f>
        <v>0</v>
      </c>
      <c r="C318" s="373">
        <f t="shared" si="30"/>
        <v>255</v>
      </c>
      <c r="E318" s="366">
        <f t="shared" si="26"/>
        <v>0</v>
      </c>
      <c r="F318" s="366" t="str">
        <f t="shared" si="27"/>
        <v>0</v>
      </c>
      <c r="G318" s="366" t="str">
        <f t="shared" si="28"/>
        <v/>
      </c>
      <c r="H318" s="366" t="str">
        <f t="shared" si="29"/>
        <v/>
      </c>
      <c r="I318" s="366"/>
      <c r="J318" s="366" t="str">
        <f t="shared" si="31"/>
        <v/>
      </c>
      <c r="K318" s="366" t="str">
        <f t="shared" si="32"/>
        <v/>
      </c>
      <c r="AE318" s="366"/>
    </row>
    <row r="319" spans="1:31" s="369" customFormat="1" hidden="1">
      <c r="A319" s="372">
        <f>Koeien!B258</f>
        <v>0</v>
      </c>
      <c r="B319" s="372">
        <f>Koeien!D258</f>
        <v>0</v>
      </c>
      <c r="C319" s="373">
        <f t="shared" si="30"/>
        <v>256</v>
      </c>
      <c r="E319" s="366">
        <f t="shared" si="26"/>
        <v>0</v>
      </c>
      <c r="F319" s="366" t="str">
        <f t="shared" si="27"/>
        <v>0</v>
      </c>
      <c r="G319" s="366" t="str">
        <f t="shared" si="28"/>
        <v/>
      </c>
      <c r="H319" s="366" t="str">
        <f t="shared" si="29"/>
        <v/>
      </c>
      <c r="I319" s="366"/>
      <c r="J319" s="366" t="str">
        <f t="shared" si="31"/>
        <v/>
      </c>
      <c r="K319" s="366" t="str">
        <f t="shared" si="32"/>
        <v/>
      </c>
      <c r="AE319" s="366"/>
    </row>
    <row r="320" spans="1:31" s="369" customFormat="1" hidden="1">
      <c r="A320" s="372">
        <f>Koeien!B259</f>
        <v>0</v>
      </c>
      <c r="B320" s="372">
        <f>Koeien!D259</f>
        <v>0</v>
      </c>
      <c r="C320" s="373">
        <f t="shared" si="30"/>
        <v>257</v>
      </c>
      <c r="E320" s="366">
        <f t="shared" si="26"/>
        <v>0</v>
      </c>
      <c r="F320" s="366" t="str">
        <f t="shared" si="27"/>
        <v>0</v>
      </c>
      <c r="G320" s="366" t="str">
        <f t="shared" si="28"/>
        <v/>
      </c>
      <c r="H320" s="366" t="str">
        <f t="shared" si="29"/>
        <v/>
      </c>
      <c r="I320" s="366"/>
      <c r="J320" s="366" t="str">
        <f t="shared" si="31"/>
        <v/>
      </c>
      <c r="K320" s="366" t="str">
        <f t="shared" si="32"/>
        <v/>
      </c>
      <c r="AE320" s="366"/>
    </row>
    <row r="321" spans="1:31" s="369" customFormat="1" hidden="1">
      <c r="A321" s="372">
        <f>Koeien!B260</f>
        <v>0</v>
      </c>
      <c r="B321" s="372">
        <f>Koeien!D260</f>
        <v>0</v>
      </c>
      <c r="C321" s="373">
        <f t="shared" si="30"/>
        <v>258</v>
      </c>
      <c r="E321" s="366">
        <f t="shared" ref="E321:E384" si="33">B321</f>
        <v>0</v>
      </c>
      <c r="F321" s="366" t="str">
        <f t="shared" ref="F321:F384" si="34">MID(E321,1,1)</f>
        <v>0</v>
      </c>
      <c r="G321" s="366" t="str">
        <f t="shared" ref="G321:G384" si="35">MID(E321,2,1)</f>
        <v/>
      </c>
      <c r="H321" s="366" t="str">
        <f t="shared" ref="H321:H384" si="36">MID(E321,3,1)</f>
        <v/>
      </c>
      <c r="I321" s="366"/>
      <c r="J321" s="366" t="str">
        <f t="shared" si="31"/>
        <v/>
      </c>
      <c r="K321" s="366" t="str">
        <f t="shared" si="32"/>
        <v/>
      </c>
      <c r="AE321" s="366"/>
    </row>
    <row r="322" spans="1:31" s="369" customFormat="1" hidden="1">
      <c r="A322" s="372">
        <f>Koeien!B261</f>
        <v>0</v>
      </c>
      <c r="B322" s="372">
        <f>Koeien!D261</f>
        <v>0</v>
      </c>
      <c r="C322" s="373">
        <f t="shared" si="30"/>
        <v>259</v>
      </c>
      <c r="E322" s="366">
        <f t="shared" si="33"/>
        <v>0</v>
      </c>
      <c r="F322" s="366" t="str">
        <f t="shared" si="34"/>
        <v>0</v>
      </c>
      <c r="G322" s="366" t="str">
        <f t="shared" si="35"/>
        <v/>
      </c>
      <c r="H322" s="366" t="str">
        <f t="shared" si="36"/>
        <v/>
      </c>
      <c r="I322" s="366"/>
      <c r="J322" s="366" t="str">
        <f t="shared" si="31"/>
        <v/>
      </c>
      <c r="K322" s="366" t="str">
        <f t="shared" si="32"/>
        <v/>
      </c>
      <c r="AE322" s="366"/>
    </row>
    <row r="323" spans="1:31" s="369" customFormat="1" hidden="1">
      <c r="A323" s="372">
        <f>Koeien!B262</f>
        <v>0</v>
      </c>
      <c r="B323" s="372">
        <f>Koeien!D262</f>
        <v>0</v>
      </c>
      <c r="C323" s="373">
        <f t="shared" si="30"/>
        <v>260</v>
      </c>
      <c r="E323" s="366">
        <f t="shared" si="33"/>
        <v>0</v>
      </c>
      <c r="F323" s="366" t="str">
        <f t="shared" si="34"/>
        <v>0</v>
      </c>
      <c r="G323" s="366" t="str">
        <f t="shared" si="35"/>
        <v/>
      </c>
      <c r="H323" s="366" t="str">
        <f t="shared" si="36"/>
        <v/>
      </c>
      <c r="I323" s="366"/>
      <c r="J323" s="366" t="str">
        <f t="shared" si="31"/>
        <v/>
      </c>
      <c r="K323" s="366" t="str">
        <f t="shared" si="32"/>
        <v/>
      </c>
      <c r="AE323" s="366"/>
    </row>
    <row r="324" spans="1:31" s="369" customFormat="1" hidden="1">
      <c r="A324" s="372">
        <f>Koeien!B263</f>
        <v>0</v>
      </c>
      <c r="B324" s="372">
        <f>Koeien!D263</f>
        <v>0</v>
      </c>
      <c r="C324" s="373">
        <f t="shared" si="30"/>
        <v>261</v>
      </c>
      <c r="E324" s="366">
        <f t="shared" si="33"/>
        <v>0</v>
      </c>
      <c r="F324" s="366" t="str">
        <f t="shared" si="34"/>
        <v>0</v>
      </c>
      <c r="G324" s="366" t="str">
        <f t="shared" si="35"/>
        <v/>
      </c>
      <c r="H324" s="366" t="str">
        <f t="shared" si="36"/>
        <v/>
      </c>
      <c r="I324" s="366"/>
      <c r="J324" s="366" t="str">
        <f t="shared" si="31"/>
        <v/>
      </c>
      <c r="K324" s="366" t="str">
        <f t="shared" si="32"/>
        <v/>
      </c>
      <c r="AE324" s="366"/>
    </row>
    <row r="325" spans="1:31" s="369" customFormat="1" hidden="1">
      <c r="A325" s="372">
        <f>Koeien!B264</f>
        <v>0</v>
      </c>
      <c r="B325" s="372">
        <f>Koeien!D264</f>
        <v>0</v>
      </c>
      <c r="C325" s="373">
        <f t="shared" si="30"/>
        <v>262</v>
      </c>
      <c r="E325" s="366">
        <f t="shared" si="33"/>
        <v>0</v>
      </c>
      <c r="F325" s="366" t="str">
        <f t="shared" si="34"/>
        <v>0</v>
      </c>
      <c r="G325" s="366" t="str">
        <f t="shared" si="35"/>
        <v/>
      </c>
      <c r="H325" s="366" t="str">
        <f t="shared" si="36"/>
        <v/>
      </c>
      <c r="I325" s="366"/>
      <c r="J325" s="366" t="str">
        <f t="shared" si="31"/>
        <v/>
      </c>
      <c r="K325" s="366" t="str">
        <f t="shared" si="32"/>
        <v/>
      </c>
      <c r="AE325" s="366"/>
    </row>
    <row r="326" spans="1:31" s="369" customFormat="1" hidden="1">
      <c r="A326" s="372">
        <f>Koeien!B265</f>
        <v>0</v>
      </c>
      <c r="B326" s="372">
        <f>Koeien!D265</f>
        <v>0</v>
      </c>
      <c r="C326" s="373">
        <f t="shared" ref="C326:C389" si="37">C325+1</f>
        <v>263</v>
      </c>
      <c r="E326" s="366">
        <f t="shared" si="33"/>
        <v>0</v>
      </c>
      <c r="F326" s="366" t="str">
        <f t="shared" si="34"/>
        <v>0</v>
      </c>
      <c r="G326" s="366" t="str">
        <f t="shared" si="35"/>
        <v/>
      </c>
      <c r="H326" s="366" t="str">
        <f t="shared" si="36"/>
        <v/>
      </c>
      <c r="I326" s="366"/>
      <c r="J326" s="366" t="str">
        <f t="shared" si="31"/>
        <v/>
      </c>
      <c r="K326" s="366" t="str">
        <f t="shared" si="32"/>
        <v/>
      </c>
      <c r="AE326" s="366"/>
    </row>
    <row r="327" spans="1:31" s="369" customFormat="1" hidden="1">
      <c r="A327" s="372">
        <f>Koeien!B266</f>
        <v>0</v>
      </c>
      <c r="B327" s="372">
        <f>Koeien!D266</f>
        <v>0</v>
      </c>
      <c r="C327" s="373">
        <f t="shared" si="37"/>
        <v>264</v>
      </c>
      <c r="E327" s="366">
        <f t="shared" si="33"/>
        <v>0</v>
      </c>
      <c r="F327" s="366" t="str">
        <f t="shared" si="34"/>
        <v>0</v>
      </c>
      <c r="G327" s="366" t="str">
        <f t="shared" si="35"/>
        <v/>
      </c>
      <c r="H327" s="366" t="str">
        <f t="shared" si="36"/>
        <v/>
      </c>
      <c r="I327" s="366"/>
      <c r="J327" s="366" t="str">
        <f t="shared" si="31"/>
        <v/>
      </c>
      <c r="K327" s="366" t="str">
        <f t="shared" si="32"/>
        <v/>
      </c>
      <c r="AE327" s="366"/>
    </row>
    <row r="328" spans="1:31" s="369" customFormat="1" hidden="1">
      <c r="A328" s="372">
        <f>Koeien!B267</f>
        <v>0</v>
      </c>
      <c r="B328" s="372">
        <f>Koeien!D267</f>
        <v>0</v>
      </c>
      <c r="C328" s="373">
        <f t="shared" si="37"/>
        <v>265</v>
      </c>
      <c r="E328" s="366">
        <f t="shared" si="33"/>
        <v>0</v>
      </c>
      <c r="F328" s="366" t="str">
        <f t="shared" si="34"/>
        <v>0</v>
      </c>
      <c r="G328" s="366" t="str">
        <f t="shared" si="35"/>
        <v/>
      </c>
      <c r="H328" s="366" t="str">
        <f t="shared" si="36"/>
        <v/>
      </c>
      <c r="I328" s="366"/>
      <c r="J328" s="366" t="str">
        <f t="shared" si="31"/>
        <v/>
      </c>
      <c r="K328" s="366" t="str">
        <f t="shared" si="32"/>
        <v/>
      </c>
      <c r="AE328" s="366"/>
    </row>
    <row r="329" spans="1:31" s="369" customFormat="1" hidden="1">
      <c r="A329" s="372">
        <f>Koeien!B268</f>
        <v>0</v>
      </c>
      <c r="B329" s="372">
        <f>Koeien!D268</f>
        <v>0</v>
      </c>
      <c r="C329" s="373">
        <f t="shared" si="37"/>
        <v>266</v>
      </c>
      <c r="E329" s="366">
        <f t="shared" si="33"/>
        <v>0</v>
      </c>
      <c r="F329" s="366" t="str">
        <f t="shared" si="34"/>
        <v>0</v>
      </c>
      <c r="G329" s="366" t="str">
        <f t="shared" si="35"/>
        <v/>
      </c>
      <c r="H329" s="366" t="str">
        <f t="shared" si="36"/>
        <v/>
      </c>
      <c r="I329" s="366"/>
      <c r="J329" s="366" t="str">
        <f t="shared" si="31"/>
        <v/>
      </c>
      <c r="K329" s="366" t="str">
        <f t="shared" si="32"/>
        <v/>
      </c>
      <c r="AE329" s="366"/>
    </row>
    <row r="330" spans="1:31" s="369" customFormat="1" hidden="1">
      <c r="A330" s="372">
        <f>Koeien!B269</f>
        <v>0</v>
      </c>
      <c r="B330" s="372">
        <f>Koeien!D269</f>
        <v>0</v>
      </c>
      <c r="C330" s="373">
        <f t="shared" si="37"/>
        <v>267</v>
      </c>
      <c r="E330" s="366">
        <f t="shared" si="33"/>
        <v>0</v>
      </c>
      <c r="F330" s="366" t="str">
        <f t="shared" si="34"/>
        <v>0</v>
      </c>
      <c r="G330" s="366" t="str">
        <f t="shared" si="35"/>
        <v/>
      </c>
      <c r="H330" s="366" t="str">
        <f t="shared" si="36"/>
        <v/>
      </c>
      <c r="I330" s="366"/>
      <c r="J330" s="366" t="str">
        <f t="shared" si="31"/>
        <v/>
      </c>
      <c r="K330" s="366" t="str">
        <f t="shared" si="32"/>
        <v/>
      </c>
      <c r="AE330" s="366"/>
    </row>
    <row r="331" spans="1:31" s="369" customFormat="1" hidden="1">
      <c r="A331" s="372">
        <f>Koeien!B270</f>
        <v>0</v>
      </c>
      <c r="B331" s="372">
        <f>Koeien!D270</f>
        <v>0</v>
      </c>
      <c r="C331" s="373">
        <f t="shared" si="37"/>
        <v>268</v>
      </c>
      <c r="E331" s="366">
        <f t="shared" si="33"/>
        <v>0</v>
      </c>
      <c r="F331" s="366" t="str">
        <f t="shared" si="34"/>
        <v>0</v>
      </c>
      <c r="G331" s="366" t="str">
        <f t="shared" si="35"/>
        <v/>
      </c>
      <c r="H331" s="366" t="str">
        <f t="shared" si="36"/>
        <v/>
      </c>
      <c r="I331" s="366"/>
      <c r="J331" s="366" t="str">
        <f t="shared" si="31"/>
        <v/>
      </c>
      <c r="K331" s="366" t="str">
        <f t="shared" si="32"/>
        <v/>
      </c>
      <c r="AE331" s="366"/>
    </row>
    <row r="332" spans="1:31" s="369" customFormat="1" hidden="1">
      <c r="A332" s="372">
        <f>Koeien!B271</f>
        <v>0</v>
      </c>
      <c r="B332" s="372">
        <f>Koeien!D271</f>
        <v>0</v>
      </c>
      <c r="C332" s="373">
        <f t="shared" si="37"/>
        <v>269</v>
      </c>
      <c r="E332" s="366">
        <f t="shared" si="33"/>
        <v>0</v>
      </c>
      <c r="F332" s="366" t="str">
        <f t="shared" si="34"/>
        <v>0</v>
      </c>
      <c r="G332" s="366" t="str">
        <f t="shared" si="35"/>
        <v/>
      </c>
      <c r="H332" s="366" t="str">
        <f t="shared" si="36"/>
        <v/>
      </c>
      <c r="I332" s="366"/>
      <c r="J332" s="366" t="str">
        <f t="shared" si="31"/>
        <v/>
      </c>
      <c r="K332" s="366" t="str">
        <f t="shared" si="32"/>
        <v/>
      </c>
      <c r="AE332" s="366"/>
    </row>
    <row r="333" spans="1:31" s="369" customFormat="1" hidden="1">
      <c r="A333" s="372">
        <f>Koeien!B272</f>
        <v>0</v>
      </c>
      <c r="B333" s="372">
        <f>Koeien!D272</f>
        <v>0</v>
      </c>
      <c r="C333" s="373">
        <f t="shared" si="37"/>
        <v>270</v>
      </c>
      <c r="E333" s="366">
        <f t="shared" si="33"/>
        <v>0</v>
      </c>
      <c r="F333" s="366" t="str">
        <f t="shared" si="34"/>
        <v>0</v>
      </c>
      <c r="G333" s="366" t="str">
        <f t="shared" si="35"/>
        <v/>
      </c>
      <c r="H333" s="366" t="str">
        <f t="shared" si="36"/>
        <v/>
      </c>
      <c r="I333" s="366"/>
      <c r="J333" s="366" t="str">
        <f t="shared" si="31"/>
        <v/>
      </c>
      <c r="K333" s="366" t="str">
        <f t="shared" si="32"/>
        <v/>
      </c>
      <c r="AE333" s="366"/>
    </row>
    <row r="334" spans="1:31" s="369" customFormat="1" hidden="1">
      <c r="A334" s="372">
        <f>Koeien!B273</f>
        <v>0</v>
      </c>
      <c r="B334" s="372">
        <f>Koeien!D273</f>
        <v>0</v>
      </c>
      <c r="C334" s="373">
        <f t="shared" si="37"/>
        <v>271</v>
      </c>
      <c r="E334" s="366">
        <f t="shared" si="33"/>
        <v>0</v>
      </c>
      <c r="F334" s="366" t="str">
        <f t="shared" si="34"/>
        <v>0</v>
      </c>
      <c r="G334" s="366" t="str">
        <f t="shared" si="35"/>
        <v/>
      </c>
      <c r="H334" s="366" t="str">
        <f t="shared" si="36"/>
        <v/>
      </c>
      <c r="I334" s="366"/>
      <c r="J334" s="366"/>
      <c r="K334" s="366"/>
      <c r="AE334" s="366"/>
    </row>
    <row r="335" spans="1:31" s="369" customFormat="1" hidden="1">
      <c r="A335" s="372">
        <f>Koeien!B274</f>
        <v>0</v>
      </c>
      <c r="B335" s="372">
        <f>Koeien!D274</f>
        <v>0</v>
      </c>
      <c r="C335" s="373">
        <f t="shared" si="37"/>
        <v>272</v>
      </c>
      <c r="E335" s="366">
        <f t="shared" si="33"/>
        <v>0</v>
      </c>
      <c r="F335" s="366" t="str">
        <f t="shared" si="34"/>
        <v>0</v>
      </c>
      <c r="G335" s="366" t="str">
        <f t="shared" si="35"/>
        <v/>
      </c>
      <c r="H335" s="366" t="str">
        <f t="shared" si="36"/>
        <v/>
      </c>
      <c r="I335" s="366"/>
      <c r="J335" s="366"/>
      <c r="K335" s="366"/>
      <c r="AE335" s="366"/>
    </row>
    <row r="336" spans="1:31" s="369" customFormat="1" hidden="1">
      <c r="A336" s="372">
        <f>Koeien!B275</f>
        <v>0</v>
      </c>
      <c r="B336" s="372">
        <f>Koeien!D275</f>
        <v>0</v>
      </c>
      <c r="C336" s="373">
        <f t="shared" si="37"/>
        <v>273</v>
      </c>
      <c r="E336" s="366">
        <f t="shared" si="33"/>
        <v>0</v>
      </c>
      <c r="F336" s="366" t="str">
        <f t="shared" si="34"/>
        <v>0</v>
      </c>
      <c r="G336" s="366" t="str">
        <f t="shared" si="35"/>
        <v/>
      </c>
      <c r="H336" s="366" t="str">
        <f t="shared" si="36"/>
        <v/>
      </c>
      <c r="I336" s="366"/>
      <c r="J336" s="366"/>
      <c r="K336" s="366"/>
      <c r="AE336" s="366"/>
    </row>
    <row r="337" spans="1:31" s="369" customFormat="1" hidden="1">
      <c r="A337" s="372">
        <f>Koeien!B276</f>
        <v>0</v>
      </c>
      <c r="B337" s="372">
        <f>Koeien!D276</f>
        <v>0</v>
      </c>
      <c r="C337" s="373">
        <f t="shared" si="37"/>
        <v>274</v>
      </c>
      <c r="E337" s="366">
        <f t="shared" si="33"/>
        <v>0</v>
      </c>
      <c r="F337" s="366" t="str">
        <f t="shared" si="34"/>
        <v>0</v>
      </c>
      <c r="G337" s="366" t="str">
        <f t="shared" si="35"/>
        <v/>
      </c>
      <c r="H337" s="366" t="str">
        <f t="shared" si="36"/>
        <v/>
      </c>
      <c r="I337" s="366"/>
      <c r="J337" s="366"/>
      <c r="K337" s="366"/>
      <c r="AE337" s="366"/>
    </row>
    <row r="338" spans="1:31" s="369" customFormat="1" hidden="1">
      <c r="A338" s="372">
        <f>Koeien!B277</f>
        <v>0</v>
      </c>
      <c r="B338" s="372">
        <f>Koeien!D277</f>
        <v>0</v>
      </c>
      <c r="C338" s="373">
        <f t="shared" si="37"/>
        <v>275</v>
      </c>
      <c r="E338" s="366">
        <f t="shared" si="33"/>
        <v>0</v>
      </c>
      <c r="F338" s="366" t="str">
        <f t="shared" si="34"/>
        <v>0</v>
      </c>
      <c r="G338" s="366" t="str">
        <f t="shared" si="35"/>
        <v/>
      </c>
      <c r="H338" s="366" t="str">
        <f t="shared" si="36"/>
        <v/>
      </c>
      <c r="I338" s="366"/>
      <c r="J338" s="366"/>
      <c r="K338" s="366"/>
      <c r="AE338" s="366"/>
    </row>
    <row r="339" spans="1:31" s="369" customFormat="1" hidden="1">
      <c r="A339" s="372">
        <f>Koeien!B278</f>
        <v>0</v>
      </c>
      <c r="B339" s="372">
        <f>Koeien!D278</f>
        <v>0</v>
      </c>
      <c r="C339" s="373">
        <f t="shared" si="37"/>
        <v>276</v>
      </c>
      <c r="E339" s="366">
        <f t="shared" si="33"/>
        <v>0</v>
      </c>
      <c r="F339" s="366" t="str">
        <f t="shared" si="34"/>
        <v>0</v>
      </c>
      <c r="G339" s="366" t="str">
        <f t="shared" si="35"/>
        <v/>
      </c>
      <c r="H339" s="366" t="str">
        <f t="shared" si="36"/>
        <v/>
      </c>
      <c r="I339" s="366"/>
      <c r="J339" s="366"/>
      <c r="K339" s="366"/>
      <c r="AE339" s="366"/>
    </row>
    <row r="340" spans="1:31" s="369" customFormat="1" hidden="1">
      <c r="A340" s="372">
        <f>Koeien!B279</f>
        <v>0</v>
      </c>
      <c r="B340" s="372">
        <f>Koeien!D279</f>
        <v>0</v>
      </c>
      <c r="C340" s="373">
        <f t="shared" si="37"/>
        <v>277</v>
      </c>
      <c r="E340" s="366">
        <f t="shared" si="33"/>
        <v>0</v>
      </c>
      <c r="F340" s="366" t="str">
        <f t="shared" si="34"/>
        <v>0</v>
      </c>
      <c r="G340" s="366" t="str">
        <f t="shared" si="35"/>
        <v/>
      </c>
      <c r="H340" s="366" t="str">
        <f t="shared" si="36"/>
        <v/>
      </c>
      <c r="I340" s="366"/>
      <c r="J340" s="366"/>
      <c r="K340" s="366"/>
      <c r="AE340" s="366"/>
    </row>
    <row r="341" spans="1:31" s="369" customFormat="1" hidden="1">
      <c r="A341" s="372">
        <f>Koeien!B280</f>
        <v>0</v>
      </c>
      <c r="B341" s="372">
        <f>Koeien!D280</f>
        <v>0</v>
      </c>
      <c r="C341" s="373">
        <f t="shared" si="37"/>
        <v>278</v>
      </c>
      <c r="E341" s="366">
        <f t="shared" si="33"/>
        <v>0</v>
      </c>
      <c r="F341" s="366" t="str">
        <f t="shared" si="34"/>
        <v>0</v>
      </c>
      <c r="G341" s="366" t="str">
        <f t="shared" si="35"/>
        <v/>
      </c>
      <c r="H341" s="366" t="str">
        <f t="shared" si="36"/>
        <v/>
      </c>
      <c r="I341" s="366"/>
      <c r="J341" s="366"/>
      <c r="K341" s="366"/>
      <c r="AE341" s="366"/>
    </row>
    <row r="342" spans="1:31" s="369" customFormat="1" hidden="1">
      <c r="A342" s="372">
        <f>Koeien!B281</f>
        <v>0</v>
      </c>
      <c r="B342" s="372">
        <f>Koeien!D281</f>
        <v>0</v>
      </c>
      <c r="C342" s="373">
        <f t="shared" si="37"/>
        <v>279</v>
      </c>
      <c r="E342" s="366">
        <f t="shared" si="33"/>
        <v>0</v>
      </c>
      <c r="F342" s="366" t="str">
        <f t="shared" si="34"/>
        <v>0</v>
      </c>
      <c r="G342" s="366" t="str">
        <f t="shared" si="35"/>
        <v/>
      </c>
      <c r="H342" s="366" t="str">
        <f t="shared" si="36"/>
        <v/>
      </c>
      <c r="I342" s="366"/>
      <c r="J342" s="366"/>
      <c r="K342" s="366"/>
      <c r="AE342" s="366"/>
    </row>
    <row r="343" spans="1:31" s="369" customFormat="1" hidden="1">
      <c r="A343" s="372">
        <f>Koeien!B282</f>
        <v>0</v>
      </c>
      <c r="B343" s="372">
        <f>Koeien!D282</f>
        <v>0</v>
      </c>
      <c r="C343" s="373">
        <f t="shared" si="37"/>
        <v>280</v>
      </c>
      <c r="E343" s="366">
        <f t="shared" si="33"/>
        <v>0</v>
      </c>
      <c r="F343" s="366" t="str">
        <f t="shared" si="34"/>
        <v>0</v>
      </c>
      <c r="G343" s="366" t="str">
        <f t="shared" si="35"/>
        <v/>
      </c>
      <c r="H343" s="366" t="str">
        <f t="shared" si="36"/>
        <v/>
      </c>
      <c r="I343" s="366"/>
      <c r="J343" s="366"/>
      <c r="K343" s="366"/>
      <c r="AE343" s="366"/>
    </row>
    <row r="344" spans="1:31" s="369" customFormat="1" hidden="1">
      <c r="A344" s="372">
        <f>Koeien!B283</f>
        <v>0</v>
      </c>
      <c r="B344" s="372">
        <f>Koeien!D283</f>
        <v>0</v>
      </c>
      <c r="C344" s="373">
        <f t="shared" si="37"/>
        <v>281</v>
      </c>
      <c r="E344" s="366">
        <f t="shared" si="33"/>
        <v>0</v>
      </c>
      <c r="F344" s="366" t="str">
        <f t="shared" si="34"/>
        <v>0</v>
      </c>
      <c r="G344" s="366" t="str">
        <f t="shared" si="35"/>
        <v/>
      </c>
      <c r="H344" s="366" t="str">
        <f t="shared" si="36"/>
        <v/>
      </c>
      <c r="I344" s="366"/>
      <c r="J344" s="366"/>
      <c r="K344" s="366"/>
      <c r="AE344" s="366"/>
    </row>
    <row r="345" spans="1:31" s="369" customFormat="1" hidden="1">
      <c r="A345" s="372">
        <f>Koeien!B284</f>
        <v>0</v>
      </c>
      <c r="B345" s="372">
        <f>Koeien!D284</f>
        <v>0</v>
      </c>
      <c r="C345" s="373">
        <f t="shared" si="37"/>
        <v>282</v>
      </c>
      <c r="E345" s="366">
        <f t="shared" si="33"/>
        <v>0</v>
      </c>
      <c r="F345" s="366" t="str">
        <f t="shared" si="34"/>
        <v>0</v>
      </c>
      <c r="G345" s="366" t="str">
        <f t="shared" si="35"/>
        <v/>
      </c>
      <c r="H345" s="366" t="str">
        <f t="shared" si="36"/>
        <v/>
      </c>
      <c r="I345" s="366"/>
      <c r="J345" s="366"/>
      <c r="K345" s="366"/>
      <c r="AE345" s="366"/>
    </row>
    <row r="346" spans="1:31" s="369" customFormat="1" hidden="1">
      <c r="A346" s="372">
        <f>Koeien!B285</f>
        <v>0</v>
      </c>
      <c r="B346" s="372">
        <f>Koeien!D285</f>
        <v>0</v>
      </c>
      <c r="C346" s="373">
        <f t="shared" si="37"/>
        <v>283</v>
      </c>
      <c r="E346" s="366">
        <f t="shared" si="33"/>
        <v>0</v>
      </c>
      <c r="F346" s="366" t="str">
        <f t="shared" si="34"/>
        <v>0</v>
      </c>
      <c r="G346" s="366" t="str">
        <f t="shared" si="35"/>
        <v/>
      </c>
      <c r="H346" s="366" t="str">
        <f t="shared" si="36"/>
        <v/>
      </c>
      <c r="I346" s="366"/>
      <c r="J346" s="366"/>
      <c r="K346" s="366"/>
      <c r="AE346" s="366"/>
    </row>
    <row r="347" spans="1:31" s="369" customFormat="1" hidden="1">
      <c r="A347" s="372">
        <f>Koeien!B286</f>
        <v>0</v>
      </c>
      <c r="B347" s="372">
        <f>Koeien!D286</f>
        <v>0</v>
      </c>
      <c r="C347" s="373">
        <f t="shared" si="37"/>
        <v>284</v>
      </c>
      <c r="E347" s="366">
        <f t="shared" si="33"/>
        <v>0</v>
      </c>
      <c r="F347" s="366" t="str">
        <f t="shared" si="34"/>
        <v>0</v>
      </c>
      <c r="G347" s="366" t="str">
        <f t="shared" si="35"/>
        <v/>
      </c>
      <c r="H347" s="366" t="str">
        <f t="shared" si="36"/>
        <v/>
      </c>
      <c r="I347" s="366"/>
      <c r="J347" s="366"/>
      <c r="K347" s="366"/>
      <c r="AE347" s="366"/>
    </row>
    <row r="348" spans="1:31" s="369" customFormat="1" hidden="1">
      <c r="A348" s="372">
        <f>Koeien!B287</f>
        <v>0</v>
      </c>
      <c r="B348" s="372">
        <f>Koeien!D287</f>
        <v>0</v>
      </c>
      <c r="C348" s="373">
        <f t="shared" si="37"/>
        <v>285</v>
      </c>
      <c r="E348" s="366">
        <f t="shared" si="33"/>
        <v>0</v>
      </c>
      <c r="F348" s="366" t="str">
        <f t="shared" si="34"/>
        <v>0</v>
      </c>
      <c r="G348" s="366" t="str">
        <f t="shared" si="35"/>
        <v/>
      </c>
      <c r="H348" s="366" t="str">
        <f t="shared" si="36"/>
        <v/>
      </c>
      <c r="I348" s="366"/>
      <c r="J348" s="366"/>
      <c r="K348" s="366"/>
      <c r="AE348" s="366"/>
    </row>
    <row r="349" spans="1:31" s="369" customFormat="1" hidden="1">
      <c r="A349" s="372">
        <f>Koeien!B288</f>
        <v>0</v>
      </c>
      <c r="B349" s="372">
        <f>Koeien!D288</f>
        <v>0</v>
      </c>
      <c r="C349" s="373">
        <f t="shared" si="37"/>
        <v>286</v>
      </c>
      <c r="E349" s="366">
        <f t="shared" si="33"/>
        <v>0</v>
      </c>
      <c r="F349" s="366" t="str">
        <f t="shared" si="34"/>
        <v>0</v>
      </c>
      <c r="G349" s="366" t="str">
        <f t="shared" si="35"/>
        <v/>
      </c>
      <c r="H349" s="366" t="str">
        <f t="shared" si="36"/>
        <v/>
      </c>
      <c r="I349" s="366"/>
      <c r="J349" s="366"/>
      <c r="K349" s="366"/>
      <c r="AE349" s="366"/>
    </row>
    <row r="350" spans="1:31" s="369" customFormat="1" hidden="1">
      <c r="A350" s="372">
        <f>Koeien!B289</f>
        <v>0</v>
      </c>
      <c r="B350" s="372">
        <f>Koeien!D289</f>
        <v>0</v>
      </c>
      <c r="C350" s="373">
        <f t="shared" si="37"/>
        <v>287</v>
      </c>
      <c r="E350" s="366">
        <f t="shared" si="33"/>
        <v>0</v>
      </c>
      <c r="F350" s="366" t="str">
        <f t="shared" si="34"/>
        <v>0</v>
      </c>
      <c r="G350" s="366" t="str">
        <f t="shared" si="35"/>
        <v/>
      </c>
      <c r="H350" s="366" t="str">
        <f t="shared" si="36"/>
        <v/>
      </c>
      <c r="I350" s="366"/>
      <c r="J350" s="366"/>
      <c r="K350" s="366"/>
      <c r="AE350" s="366"/>
    </row>
    <row r="351" spans="1:31" s="369" customFormat="1" hidden="1">
      <c r="A351" s="372">
        <f>Koeien!B290</f>
        <v>0</v>
      </c>
      <c r="B351" s="372">
        <f>Koeien!D290</f>
        <v>0</v>
      </c>
      <c r="C351" s="373">
        <f t="shared" si="37"/>
        <v>288</v>
      </c>
      <c r="E351" s="366">
        <f t="shared" si="33"/>
        <v>0</v>
      </c>
      <c r="F351" s="366" t="str">
        <f t="shared" si="34"/>
        <v>0</v>
      </c>
      <c r="G351" s="366" t="str">
        <f t="shared" si="35"/>
        <v/>
      </c>
      <c r="H351" s="366" t="str">
        <f t="shared" si="36"/>
        <v/>
      </c>
      <c r="I351" s="366"/>
      <c r="J351" s="366"/>
      <c r="K351" s="366"/>
      <c r="AE351" s="366"/>
    </row>
    <row r="352" spans="1:31" s="369" customFormat="1" hidden="1">
      <c r="A352" s="372">
        <f>Koeien!B291</f>
        <v>0</v>
      </c>
      <c r="B352" s="372">
        <f>Koeien!D291</f>
        <v>0</v>
      </c>
      <c r="C352" s="373">
        <f t="shared" si="37"/>
        <v>289</v>
      </c>
      <c r="E352" s="366">
        <f t="shared" si="33"/>
        <v>0</v>
      </c>
      <c r="F352" s="366" t="str">
        <f t="shared" si="34"/>
        <v>0</v>
      </c>
      <c r="G352" s="366" t="str">
        <f t="shared" si="35"/>
        <v/>
      </c>
      <c r="H352" s="366" t="str">
        <f t="shared" si="36"/>
        <v/>
      </c>
      <c r="I352" s="366"/>
      <c r="J352" s="366"/>
      <c r="K352" s="366"/>
      <c r="AE352" s="366"/>
    </row>
    <row r="353" spans="1:31" s="369" customFormat="1" hidden="1">
      <c r="A353" s="372">
        <f>Koeien!B292</f>
        <v>0</v>
      </c>
      <c r="B353" s="372">
        <f>Koeien!D292</f>
        <v>0</v>
      </c>
      <c r="C353" s="373">
        <f t="shared" si="37"/>
        <v>290</v>
      </c>
      <c r="E353" s="366">
        <f t="shared" si="33"/>
        <v>0</v>
      </c>
      <c r="F353" s="366" t="str">
        <f t="shared" si="34"/>
        <v>0</v>
      </c>
      <c r="G353" s="366" t="str">
        <f t="shared" si="35"/>
        <v/>
      </c>
      <c r="H353" s="366" t="str">
        <f t="shared" si="36"/>
        <v/>
      </c>
      <c r="I353" s="366"/>
      <c r="J353" s="366"/>
      <c r="K353" s="366"/>
      <c r="AE353" s="366"/>
    </row>
    <row r="354" spans="1:31" s="369" customFormat="1" hidden="1">
      <c r="A354" s="372">
        <f>Koeien!B293</f>
        <v>0</v>
      </c>
      <c r="B354" s="372">
        <f>Koeien!D293</f>
        <v>0</v>
      </c>
      <c r="C354" s="373">
        <f t="shared" si="37"/>
        <v>291</v>
      </c>
      <c r="E354" s="366">
        <f t="shared" si="33"/>
        <v>0</v>
      </c>
      <c r="F354" s="366" t="str">
        <f t="shared" si="34"/>
        <v>0</v>
      </c>
      <c r="G354" s="366" t="str">
        <f t="shared" si="35"/>
        <v/>
      </c>
      <c r="H354" s="366" t="str">
        <f t="shared" si="36"/>
        <v/>
      </c>
      <c r="I354" s="366"/>
      <c r="J354" s="366"/>
      <c r="K354" s="366"/>
      <c r="AE354" s="366"/>
    </row>
    <row r="355" spans="1:31" s="369" customFormat="1" hidden="1">
      <c r="A355" s="372">
        <f>Koeien!B294</f>
        <v>0</v>
      </c>
      <c r="B355" s="372">
        <f>Koeien!D294</f>
        <v>0</v>
      </c>
      <c r="C355" s="373">
        <f t="shared" si="37"/>
        <v>292</v>
      </c>
      <c r="E355" s="366">
        <f t="shared" si="33"/>
        <v>0</v>
      </c>
      <c r="F355" s="366" t="str">
        <f t="shared" si="34"/>
        <v>0</v>
      </c>
      <c r="G355" s="366" t="str">
        <f t="shared" si="35"/>
        <v/>
      </c>
      <c r="H355" s="366" t="str">
        <f t="shared" si="36"/>
        <v/>
      </c>
      <c r="I355" s="366"/>
      <c r="J355" s="366"/>
      <c r="K355" s="366"/>
      <c r="AE355" s="366"/>
    </row>
    <row r="356" spans="1:31" s="369" customFormat="1" hidden="1">
      <c r="A356" s="372">
        <f>Koeien!B295</f>
        <v>0</v>
      </c>
      <c r="B356" s="372">
        <f>Koeien!D295</f>
        <v>0</v>
      </c>
      <c r="C356" s="373">
        <f t="shared" si="37"/>
        <v>293</v>
      </c>
      <c r="E356" s="366">
        <f t="shared" si="33"/>
        <v>0</v>
      </c>
      <c r="F356" s="366" t="str">
        <f t="shared" si="34"/>
        <v>0</v>
      </c>
      <c r="G356" s="366" t="str">
        <f t="shared" si="35"/>
        <v/>
      </c>
      <c r="H356" s="366" t="str">
        <f t="shared" si="36"/>
        <v/>
      </c>
      <c r="I356" s="366"/>
      <c r="J356" s="366"/>
      <c r="K356" s="366"/>
      <c r="AE356" s="366"/>
    </row>
    <row r="357" spans="1:31" s="369" customFormat="1" hidden="1">
      <c r="A357" s="372">
        <f>Koeien!B296</f>
        <v>0</v>
      </c>
      <c r="B357" s="372">
        <f>Koeien!D296</f>
        <v>0</v>
      </c>
      <c r="C357" s="373">
        <f t="shared" si="37"/>
        <v>294</v>
      </c>
      <c r="E357" s="366">
        <f t="shared" si="33"/>
        <v>0</v>
      </c>
      <c r="F357" s="366" t="str">
        <f t="shared" si="34"/>
        <v>0</v>
      </c>
      <c r="G357" s="366" t="str">
        <f t="shared" si="35"/>
        <v/>
      </c>
      <c r="H357" s="366" t="str">
        <f t="shared" si="36"/>
        <v/>
      </c>
      <c r="I357" s="366"/>
      <c r="J357" s="366"/>
      <c r="K357" s="366"/>
      <c r="AE357" s="366"/>
    </row>
    <row r="358" spans="1:31" s="369" customFormat="1" hidden="1">
      <c r="A358" s="372">
        <f>Koeien!B297</f>
        <v>0</v>
      </c>
      <c r="B358" s="372">
        <f>Koeien!D297</f>
        <v>0</v>
      </c>
      <c r="C358" s="373">
        <f t="shared" si="37"/>
        <v>295</v>
      </c>
      <c r="E358" s="366">
        <f t="shared" si="33"/>
        <v>0</v>
      </c>
      <c r="F358" s="366" t="str">
        <f t="shared" si="34"/>
        <v>0</v>
      </c>
      <c r="G358" s="366" t="str">
        <f t="shared" si="35"/>
        <v/>
      </c>
      <c r="H358" s="366" t="str">
        <f t="shared" si="36"/>
        <v/>
      </c>
      <c r="I358" s="366"/>
      <c r="J358" s="366"/>
      <c r="K358" s="366"/>
      <c r="AE358" s="366"/>
    </row>
    <row r="359" spans="1:31" s="369" customFormat="1" hidden="1">
      <c r="A359" s="372">
        <f>Koeien!B298</f>
        <v>0</v>
      </c>
      <c r="B359" s="372">
        <f>Koeien!D298</f>
        <v>0</v>
      </c>
      <c r="C359" s="373">
        <f t="shared" si="37"/>
        <v>296</v>
      </c>
      <c r="E359" s="366">
        <f t="shared" si="33"/>
        <v>0</v>
      </c>
      <c r="F359" s="366" t="str">
        <f t="shared" si="34"/>
        <v>0</v>
      </c>
      <c r="G359" s="366" t="str">
        <f t="shared" si="35"/>
        <v/>
      </c>
      <c r="H359" s="366" t="str">
        <f t="shared" si="36"/>
        <v/>
      </c>
      <c r="I359" s="366"/>
      <c r="J359" s="366"/>
      <c r="K359" s="366"/>
      <c r="AE359" s="366"/>
    </row>
    <row r="360" spans="1:31" s="369" customFormat="1" hidden="1">
      <c r="A360" s="372">
        <f>Koeien!B299</f>
        <v>0</v>
      </c>
      <c r="B360" s="372">
        <f>Koeien!D299</f>
        <v>0</v>
      </c>
      <c r="C360" s="373">
        <f t="shared" si="37"/>
        <v>297</v>
      </c>
      <c r="E360" s="366">
        <f t="shared" si="33"/>
        <v>0</v>
      </c>
      <c r="F360" s="366" t="str">
        <f t="shared" si="34"/>
        <v>0</v>
      </c>
      <c r="G360" s="366" t="str">
        <f t="shared" si="35"/>
        <v/>
      </c>
      <c r="H360" s="366" t="str">
        <f t="shared" si="36"/>
        <v/>
      </c>
      <c r="I360" s="366"/>
      <c r="J360" s="366"/>
      <c r="K360" s="366"/>
      <c r="AE360" s="366"/>
    </row>
    <row r="361" spans="1:31" s="369" customFormat="1" hidden="1">
      <c r="A361" s="372">
        <f>Koeien!B300</f>
        <v>0</v>
      </c>
      <c r="B361" s="372">
        <f>Koeien!D300</f>
        <v>0</v>
      </c>
      <c r="C361" s="373">
        <f t="shared" si="37"/>
        <v>298</v>
      </c>
      <c r="E361" s="366">
        <f t="shared" si="33"/>
        <v>0</v>
      </c>
      <c r="F361" s="366" t="str">
        <f t="shared" si="34"/>
        <v>0</v>
      </c>
      <c r="G361" s="366" t="str">
        <f t="shared" si="35"/>
        <v/>
      </c>
      <c r="H361" s="366" t="str">
        <f t="shared" si="36"/>
        <v/>
      </c>
      <c r="I361" s="366"/>
      <c r="J361" s="366"/>
      <c r="K361" s="366"/>
      <c r="AE361" s="366"/>
    </row>
    <row r="362" spans="1:31" s="369" customFormat="1" hidden="1">
      <c r="A362" s="372">
        <f>Koeien!B301</f>
        <v>0</v>
      </c>
      <c r="B362" s="372">
        <f>Koeien!D301</f>
        <v>0</v>
      </c>
      <c r="C362" s="373">
        <f t="shared" si="37"/>
        <v>299</v>
      </c>
      <c r="E362" s="366">
        <f t="shared" si="33"/>
        <v>0</v>
      </c>
      <c r="F362" s="366" t="str">
        <f t="shared" si="34"/>
        <v>0</v>
      </c>
      <c r="G362" s="366" t="str">
        <f t="shared" si="35"/>
        <v/>
      </c>
      <c r="H362" s="366" t="str">
        <f t="shared" si="36"/>
        <v/>
      </c>
      <c r="I362" s="366"/>
      <c r="J362" s="366"/>
      <c r="K362" s="366"/>
      <c r="AE362" s="366"/>
    </row>
    <row r="363" spans="1:31" s="369" customFormat="1" hidden="1">
      <c r="A363" s="372">
        <f>Koeien!B302</f>
        <v>0</v>
      </c>
      <c r="B363" s="372">
        <f>Koeien!D302</f>
        <v>0</v>
      </c>
      <c r="C363" s="373">
        <f t="shared" si="37"/>
        <v>300</v>
      </c>
      <c r="E363" s="366">
        <f t="shared" si="33"/>
        <v>0</v>
      </c>
      <c r="F363" s="366" t="str">
        <f t="shared" si="34"/>
        <v>0</v>
      </c>
      <c r="G363" s="366" t="str">
        <f t="shared" si="35"/>
        <v/>
      </c>
      <c r="H363" s="366" t="str">
        <f t="shared" si="36"/>
        <v/>
      </c>
      <c r="I363" s="366"/>
      <c r="J363" s="366"/>
      <c r="K363" s="366"/>
      <c r="AE363" s="366"/>
    </row>
    <row r="364" spans="1:31" s="369" customFormat="1" hidden="1">
      <c r="A364" s="372" t="e">
        <f>Koeien!#REF!</f>
        <v>#REF!</v>
      </c>
      <c r="B364" s="372" t="e">
        <f>Koeien!#REF!</f>
        <v>#REF!</v>
      </c>
      <c r="C364" s="373">
        <f t="shared" si="37"/>
        <v>301</v>
      </c>
      <c r="E364" s="366" t="e">
        <f t="shared" si="33"/>
        <v>#REF!</v>
      </c>
      <c r="F364" s="366" t="e">
        <f t="shared" si="34"/>
        <v>#REF!</v>
      </c>
      <c r="G364" s="366" t="e">
        <f t="shared" si="35"/>
        <v>#REF!</v>
      </c>
      <c r="H364" s="366" t="e">
        <f t="shared" si="36"/>
        <v>#REF!</v>
      </c>
      <c r="I364" s="366"/>
      <c r="J364" s="366"/>
      <c r="K364" s="366"/>
      <c r="AE364" s="366"/>
    </row>
    <row r="365" spans="1:31" s="369" customFormat="1" hidden="1">
      <c r="A365" s="372" t="e">
        <f>Koeien!#REF!</f>
        <v>#REF!</v>
      </c>
      <c r="B365" s="372" t="e">
        <f>Koeien!#REF!</f>
        <v>#REF!</v>
      </c>
      <c r="C365" s="373">
        <f t="shared" si="37"/>
        <v>302</v>
      </c>
      <c r="E365" s="366" t="e">
        <f t="shared" si="33"/>
        <v>#REF!</v>
      </c>
      <c r="F365" s="366" t="e">
        <f t="shared" si="34"/>
        <v>#REF!</v>
      </c>
      <c r="G365" s="366" t="e">
        <f t="shared" si="35"/>
        <v>#REF!</v>
      </c>
      <c r="H365" s="366" t="e">
        <f t="shared" si="36"/>
        <v>#REF!</v>
      </c>
      <c r="I365" s="366"/>
      <c r="J365" s="366"/>
      <c r="K365" s="366"/>
      <c r="AE365" s="366"/>
    </row>
    <row r="366" spans="1:31" s="369" customFormat="1" hidden="1">
      <c r="A366" s="372" t="e">
        <f>Koeien!#REF!</f>
        <v>#REF!</v>
      </c>
      <c r="B366" s="372" t="e">
        <f>Koeien!#REF!</f>
        <v>#REF!</v>
      </c>
      <c r="C366" s="373">
        <f t="shared" si="37"/>
        <v>303</v>
      </c>
      <c r="E366" s="366" t="e">
        <f t="shared" si="33"/>
        <v>#REF!</v>
      </c>
      <c r="F366" s="366" t="e">
        <f t="shared" si="34"/>
        <v>#REF!</v>
      </c>
      <c r="G366" s="366" t="e">
        <f t="shared" si="35"/>
        <v>#REF!</v>
      </c>
      <c r="H366" s="366" t="e">
        <f t="shared" si="36"/>
        <v>#REF!</v>
      </c>
      <c r="I366" s="366"/>
      <c r="J366" s="366"/>
      <c r="K366" s="366"/>
      <c r="AE366" s="366"/>
    </row>
    <row r="367" spans="1:31" s="369" customFormat="1" hidden="1">
      <c r="A367" s="372" t="e">
        <f>Koeien!#REF!</f>
        <v>#REF!</v>
      </c>
      <c r="B367" s="372" t="e">
        <f>Koeien!#REF!</f>
        <v>#REF!</v>
      </c>
      <c r="C367" s="373">
        <f t="shared" si="37"/>
        <v>304</v>
      </c>
      <c r="E367" s="366" t="e">
        <f t="shared" si="33"/>
        <v>#REF!</v>
      </c>
      <c r="F367" s="366" t="e">
        <f t="shared" si="34"/>
        <v>#REF!</v>
      </c>
      <c r="G367" s="366" t="e">
        <f t="shared" si="35"/>
        <v>#REF!</v>
      </c>
      <c r="H367" s="366" t="e">
        <f t="shared" si="36"/>
        <v>#REF!</v>
      </c>
      <c r="I367" s="366"/>
      <c r="J367" s="366"/>
      <c r="K367" s="366"/>
      <c r="AE367" s="366"/>
    </row>
    <row r="368" spans="1:31" s="369" customFormat="1" hidden="1">
      <c r="A368" s="372" t="e">
        <f>Koeien!#REF!</f>
        <v>#REF!</v>
      </c>
      <c r="B368" s="372" t="e">
        <f>Koeien!#REF!</f>
        <v>#REF!</v>
      </c>
      <c r="C368" s="373">
        <f t="shared" si="37"/>
        <v>305</v>
      </c>
      <c r="E368" s="366" t="e">
        <f t="shared" si="33"/>
        <v>#REF!</v>
      </c>
      <c r="F368" s="366" t="e">
        <f t="shared" si="34"/>
        <v>#REF!</v>
      </c>
      <c r="G368" s="366" t="e">
        <f t="shared" si="35"/>
        <v>#REF!</v>
      </c>
      <c r="H368" s="366" t="e">
        <f t="shared" si="36"/>
        <v>#REF!</v>
      </c>
      <c r="I368" s="366"/>
      <c r="J368" s="366"/>
      <c r="K368" s="366"/>
      <c r="AE368" s="366"/>
    </row>
    <row r="369" spans="1:31" s="369" customFormat="1" hidden="1">
      <c r="A369" s="372" t="e">
        <f>Koeien!#REF!</f>
        <v>#REF!</v>
      </c>
      <c r="B369" s="372" t="e">
        <f>Koeien!#REF!</f>
        <v>#REF!</v>
      </c>
      <c r="C369" s="373">
        <f t="shared" si="37"/>
        <v>306</v>
      </c>
      <c r="E369" s="366" t="e">
        <f t="shared" si="33"/>
        <v>#REF!</v>
      </c>
      <c r="F369" s="366" t="e">
        <f t="shared" si="34"/>
        <v>#REF!</v>
      </c>
      <c r="G369" s="366" t="e">
        <f t="shared" si="35"/>
        <v>#REF!</v>
      </c>
      <c r="H369" s="366" t="e">
        <f t="shared" si="36"/>
        <v>#REF!</v>
      </c>
      <c r="I369" s="366"/>
      <c r="J369" s="366"/>
      <c r="K369" s="366"/>
      <c r="AE369" s="366"/>
    </row>
    <row r="370" spans="1:31" s="369" customFormat="1" hidden="1">
      <c r="A370" s="372" t="e">
        <f>Koeien!#REF!</f>
        <v>#REF!</v>
      </c>
      <c r="B370" s="372" t="e">
        <f>Koeien!#REF!</f>
        <v>#REF!</v>
      </c>
      <c r="C370" s="373">
        <f t="shared" si="37"/>
        <v>307</v>
      </c>
      <c r="E370" s="366" t="e">
        <f t="shared" si="33"/>
        <v>#REF!</v>
      </c>
      <c r="F370" s="366" t="e">
        <f t="shared" si="34"/>
        <v>#REF!</v>
      </c>
      <c r="G370" s="366" t="e">
        <f t="shared" si="35"/>
        <v>#REF!</v>
      </c>
      <c r="H370" s="366" t="e">
        <f t="shared" si="36"/>
        <v>#REF!</v>
      </c>
      <c r="I370" s="366"/>
      <c r="J370" s="366"/>
      <c r="K370" s="366"/>
      <c r="AE370" s="366"/>
    </row>
    <row r="371" spans="1:31" s="369" customFormat="1" hidden="1">
      <c r="A371" s="372" t="e">
        <f>Koeien!#REF!</f>
        <v>#REF!</v>
      </c>
      <c r="B371" s="372" t="e">
        <f>Koeien!#REF!</f>
        <v>#REF!</v>
      </c>
      <c r="C371" s="373">
        <f t="shared" si="37"/>
        <v>308</v>
      </c>
      <c r="E371" s="366" t="e">
        <f t="shared" si="33"/>
        <v>#REF!</v>
      </c>
      <c r="F371" s="366" t="e">
        <f t="shared" si="34"/>
        <v>#REF!</v>
      </c>
      <c r="G371" s="366" t="e">
        <f t="shared" si="35"/>
        <v>#REF!</v>
      </c>
      <c r="H371" s="366" t="e">
        <f t="shared" si="36"/>
        <v>#REF!</v>
      </c>
      <c r="I371" s="366"/>
      <c r="J371" s="366"/>
      <c r="K371" s="366"/>
      <c r="AE371" s="366"/>
    </row>
    <row r="372" spans="1:31" s="369" customFormat="1" hidden="1">
      <c r="A372" s="372" t="e">
        <f>Koeien!#REF!</f>
        <v>#REF!</v>
      </c>
      <c r="B372" s="372" t="e">
        <f>Koeien!#REF!</f>
        <v>#REF!</v>
      </c>
      <c r="C372" s="373">
        <f t="shared" si="37"/>
        <v>309</v>
      </c>
      <c r="E372" s="366" t="e">
        <f t="shared" si="33"/>
        <v>#REF!</v>
      </c>
      <c r="F372" s="366" t="e">
        <f t="shared" si="34"/>
        <v>#REF!</v>
      </c>
      <c r="G372" s="366" t="e">
        <f t="shared" si="35"/>
        <v>#REF!</v>
      </c>
      <c r="H372" s="366" t="e">
        <f t="shared" si="36"/>
        <v>#REF!</v>
      </c>
      <c r="I372" s="366"/>
      <c r="J372" s="366"/>
      <c r="K372" s="366"/>
      <c r="AE372" s="366"/>
    </row>
    <row r="373" spans="1:31" s="369" customFormat="1" hidden="1">
      <c r="A373" s="372" t="e">
        <f>Koeien!#REF!</f>
        <v>#REF!</v>
      </c>
      <c r="B373" s="372" t="e">
        <f>Koeien!#REF!</f>
        <v>#REF!</v>
      </c>
      <c r="C373" s="373">
        <f t="shared" si="37"/>
        <v>310</v>
      </c>
      <c r="E373" s="366" t="e">
        <f t="shared" si="33"/>
        <v>#REF!</v>
      </c>
      <c r="F373" s="366" t="e">
        <f t="shared" si="34"/>
        <v>#REF!</v>
      </c>
      <c r="G373" s="366" t="e">
        <f t="shared" si="35"/>
        <v>#REF!</v>
      </c>
      <c r="H373" s="366" t="e">
        <f t="shared" si="36"/>
        <v>#REF!</v>
      </c>
      <c r="I373" s="366"/>
      <c r="J373" s="366"/>
      <c r="K373" s="366"/>
      <c r="AE373" s="366"/>
    </row>
    <row r="374" spans="1:31" s="369" customFormat="1" hidden="1">
      <c r="A374" s="372" t="e">
        <f>Koeien!#REF!</f>
        <v>#REF!</v>
      </c>
      <c r="B374" s="372" t="e">
        <f>Koeien!#REF!</f>
        <v>#REF!</v>
      </c>
      <c r="C374" s="373">
        <f t="shared" si="37"/>
        <v>311</v>
      </c>
      <c r="E374" s="366" t="e">
        <f t="shared" si="33"/>
        <v>#REF!</v>
      </c>
      <c r="F374" s="366" t="e">
        <f t="shared" si="34"/>
        <v>#REF!</v>
      </c>
      <c r="G374" s="366" t="e">
        <f t="shared" si="35"/>
        <v>#REF!</v>
      </c>
      <c r="H374" s="366" t="e">
        <f t="shared" si="36"/>
        <v>#REF!</v>
      </c>
      <c r="I374" s="366"/>
      <c r="J374" s="366"/>
      <c r="K374" s="366"/>
      <c r="AE374" s="366"/>
    </row>
    <row r="375" spans="1:31" s="369" customFormat="1" hidden="1">
      <c r="A375" s="372" t="e">
        <f>Koeien!#REF!</f>
        <v>#REF!</v>
      </c>
      <c r="B375" s="372" t="e">
        <f>Koeien!#REF!</f>
        <v>#REF!</v>
      </c>
      <c r="C375" s="373">
        <f t="shared" si="37"/>
        <v>312</v>
      </c>
      <c r="E375" s="366" t="e">
        <f t="shared" si="33"/>
        <v>#REF!</v>
      </c>
      <c r="F375" s="366" t="e">
        <f t="shared" si="34"/>
        <v>#REF!</v>
      </c>
      <c r="G375" s="366" t="e">
        <f t="shared" si="35"/>
        <v>#REF!</v>
      </c>
      <c r="H375" s="366" t="e">
        <f t="shared" si="36"/>
        <v>#REF!</v>
      </c>
      <c r="I375" s="366"/>
      <c r="J375" s="366"/>
      <c r="K375" s="366"/>
      <c r="AE375" s="366"/>
    </row>
    <row r="376" spans="1:31" s="369" customFormat="1" hidden="1">
      <c r="A376" s="372" t="e">
        <f>Koeien!#REF!</f>
        <v>#REF!</v>
      </c>
      <c r="B376" s="372" t="e">
        <f>Koeien!#REF!</f>
        <v>#REF!</v>
      </c>
      <c r="C376" s="373">
        <f t="shared" si="37"/>
        <v>313</v>
      </c>
      <c r="E376" s="366" t="e">
        <f t="shared" si="33"/>
        <v>#REF!</v>
      </c>
      <c r="F376" s="366" t="e">
        <f t="shared" si="34"/>
        <v>#REF!</v>
      </c>
      <c r="G376" s="366" t="e">
        <f t="shared" si="35"/>
        <v>#REF!</v>
      </c>
      <c r="H376" s="366" t="e">
        <f t="shared" si="36"/>
        <v>#REF!</v>
      </c>
      <c r="I376" s="366"/>
      <c r="J376" s="366"/>
      <c r="K376" s="366"/>
      <c r="AE376" s="366"/>
    </row>
    <row r="377" spans="1:31" s="369" customFormat="1" hidden="1">
      <c r="A377" s="372" t="e">
        <f>Koeien!#REF!</f>
        <v>#REF!</v>
      </c>
      <c r="B377" s="372" t="e">
        <f>Koeien!#REF!</f>
        <v>#REF!</v>
      </c>
      <c r="C377" s="373">
        <f t="shared" si="37"/>
        <v>314</v>
      </c>
      <c r="E377" s="366" t="e">
        <f t="shared" si="33"/>
        <v>#REF!</v>
      </c>
      <c r="F377" s="366" t="e">
        <f t="shared" si="34"/>
        <v>#REF!</v>
      </c>
      <c r="G377" s="366" t="e">
        <f t="shared" si="35"/>
        <v>#REF!</v>
      </c>
      <c r="H377" s="366" t="e">
        <f t="shared" si="36"/>
        <v>#REF!</v>
      </c>
      <c r="I377" s="366"/>
      <c r="J377" s="366"/>
      <c r="K377" s="366"/>
      <c r="AE377" s="366"/>
    </row>
    <row r="378" spans="1:31" s="369" customFormat="1" hidden="1">
      <c r="A378" s="372" t="e">
        <f>Koeien!#REF!</f>
        <v>#REF!</v>
      </c>
      <c r="B378" s="372" t="e">
        <f>Koeien!#REF!</f>
        <v>#REF!</v>
      </c>
      <c r="C378" s="373">
        <f t="shared" si="37"/>
        <v>315</v>
      </c>
      <c r="E378" s="366" t="e">
        <f t="shared" si="33"/>
        <v>#REF!</v>
      </c>
      <c r="F378" s="366" t="e">
        <f t="shared" si="34"/>
        <v>#REF!</v>
      </c>
      <c r="G378" s="366" t="e">
        <f t="shared" si="35"/>
        <v>#REF!</v>
      </c>
      <c r="H378" s="366" t="e">
        <f t="shared" si="36"/>
        <v>#REF!</v>
      </c>
      <c r="I378" s="366"/>
      <c r="J378" s="366"/>
      <c r="K378" s="366"/>
      <c r="AE378" s="366"/>
    </row>
    <row r="379" spans="1:31" s="369" customFormat="1" hidden="1">
      <c r="A379" s="372" t="e">
        <f>Koeien!#REF!</f>
        <v>#REF!</v>
      </c>
      <c r="B379" s="372" t="e">
        <f>Koeien!#REF!</f>
        <v>#REF!</v>
      </c>
      <c r="C379" s="373">
        <f t="shared" si="37"/>
        <v>316</v>
      </c>
      <c r="E379" s="366" t="e">
        <f t="shared" si="33"/>
        <v>#REF!</v>
      </c>
      <c r="F379" s="366" t="e">
        <f t="shared" si="34"/>
        <v>#REF!</v>
      </c>
      <c r="G379" s="366" t="e">
        <f t="shared" si="35"/>
        <v>#REF!</v>
      </c>
      <c r="H379" s="366" t="e">
        <f t="shared" si="36"/>
        <v>#REF!</v>
      </c>
      <c r="I379" s="366"/>
      <c r="J379" s="366"/>
      <c r="K379" s="366"/>
      <c r="AE379" s="366"/>
    </row>
    <row r="380" spans="1:31" s="369" customFormat="1" hidden="1">
      <c r="A380" s="372" t="e">
        <f>Koeien!#REF!</f>
        <v>#REF!</v>
      </c>
      <c r="B380" s="372" t="e">
        <f>Koeien!#REF!</f>
        <v>#REF!</v>
      </c>
      <c r="C380" s="373">
        <f t="shared" si="37"/>
        <v>317</v>
      </c>
      <c r="E380" s="366" t="e">
        <f t="shared" si="33"/>
        <v>#REF!</v>
      </c>
      <c r="F380" s="366" t="e">
        <f t="shared" si="34"/>
        <v>#REF!</v>
      </c>
      <c r="G380" s="366" t="e">
        <f t="shared" si="35"/>
        <v>#REF!</v>
      </c>
      <c r="H380" s="366" t="e">
        <f t="shared" si="36"/>
        <v>#REF!</v>
      </c>
      <c r="I380" s="366"/>
      <c r="J380" s="366"/>
      <c r="K380" s="366"/>
      <c r="AE380" s="366"/>
    </row>
    <row r="381" spans="1:31" s="369" customFormat="1" hidden="1">
      <c r="A381" s="372" t="e">
        <f>Koeien!#REF!</f>
        <v>#REF!</v>
      </c>
      <c r="B381" s="372" t="e">
        <f>Koeien!#REF!</f>
        <v>#REF!</v>
      </c>
      <c r="C381" s="373">
        <f t="shared" si="37"/>
        <v>318</v>
      </c>
      <c r="E381" s="366" t="e">
        <f t="shared" si="33"/>
        <v>#REF!</v>
      </c>
      <c r="F381" s="366" t="e">
        <f t="shared" si="34"/>
        <v>#REF!</v>
      </c>
      <c r="G381" s="366" t="e">
        <f t="shared" si="35"/>
        <v>#REF!</v>
      </c>
      <c r="H381" s="366" t="e">
        <f t="shared" si="36"/>
        <v>#REF!</v>
      </c>
      <c r="I381" s="366"/>
      <c r="J381" s="366"/>
      <c r="K381" s="366"/>
      <c r="AE381" s="366"/>
    </row>
    <row r="382" spans="1:31" s="369" customFormat="1" hidden="1">
      <c r="A382" s="372" t="e">
        <f>Koeien!#REF!</f>
        <v>#REF!</v>
      </c>
      <c r="B382" s="372" t="e">
        <f>Koeien!#REF!</f>
        <v>#REF!</v>
      </c>
      <c r="C382" s="373">
        <f t="shared" si="37"/>
        <v>319</v>
      </c>
      <c r="E382" s="366" t="e">
        <f t="shared" si="33"/>
        <v>#REF!</v>
      </c>
      <c r="F382" s="366" t="e">
        <f t="shared" si="34"/>
        <v>#REF!</v>
      </c>
      <c r="G382" s="366" t="e">
        <f t="shared" si="35"/>
        <v>#REF!</v>
      </c>
      <c r="H382" s="366" t="e">
        <f t="shared" si="36"/>
        <v>#REF!</v>
      </c>
      <c r="I382" s="366"/>
    </row>
    <row r="383" spans="1:31" s="369" customFormat="1" hidden="1">
      <c r="A383" s="372" t="e">
        <f>Koeien!#REF!</f>
        <v>#REF!</v>
      </c>
      <c r="B383" s="372" t="e">
        <f>Koeien!#REF!</f>
        <v>#REF!</v>
      </c>
      <c r="C383" s="373">
        <f t="shared" si="37"/>
        <v>320</v>
      </c>
      <c r="E383" s="366" t="e">
        <f t="shared" si="33"/>
        <v>#REF!</v>
      </c>
      <c r="F383" s="366" t="e">
        <f t="shared" si="34"/>
        <v>#REF!</v>
      </c>
      <c r="G383" s="366" t="e">
        <f t="shared" si="35"/>
        <v>#REF!</v>
      </c>
      <c r="H383" s="366" t="e">
        <f t="shared" si="36"/>
        <v>#REF!</v>
      </c>
      <c r="I383" s="366"/>
    </row>
    <row r="384" spans="1:31" s="369" customFormat="1" hidden="1">
      <c r="A384" s="372" t="e">
        <f>Koeien!#REF!</f>
        <v>#REF!</v>
      </c>
      <c r="B384" s="372" t="e">
        <f>Koeien!#REF!</f>
        <v>#REF!</v>
      </c>
      <c r="C384" s="373">
        <f t="shared" si="37"/>
        <v>321</v>
      </c>
      <c r="E384" s="366" t="e">
        <f t="shared" si="33"/>
        <v>#REF!</v>
      </c>
      <c r="F384" s="366" t="e">
        <f t="shared" si="34"/>
        <v>#REF!</v>
      </c>
      <c r="G384" s="366" t="e">
        <f t="shared" si="35"/>
        <v>#REF!</v>
      </c>
      <c r="H384" s="366" t="e">
        <f t="shared" si="36"/>
        <v>#REF!</v>
      </c>
      <c r="I384" s="366"/>
    </row>
    <row r="385" spans="1:9" s="369" customFormat="1" hidden="1">
      <c r="A385" s="372" t="e">
        <f>Koeien!#REF!</f>
        <v>#REF!</v>
      </c>
      <c r="B385" s="372" t="e">
        <f>Koeien!#REF!</f>
        <v>#REF!</v>
      </c>
      <c r="C385" s="373">
        <f t="shared" si="37"/>
        <v>322</v>
      </c>
      <c r="E385" s="366" t="e">
        <f t="shared" ref="E385:E448" si="38">B385</f>
        <v>#REF!</v>
      </c>
      <c r="F385" s="366" t="e">
        <f t="shared" ref="F385:F448" si="39">MID(E385,1,1)</f>
        <v>#REF!</v>
      </c>
      <c r="G385" s="366" t="e">
        <f t="shared" ref="G385:G448" si="40">MID(E385,2,1)</f>
        <v>#REF!</v>
      </c>
      <c r="H385" s="366" t="e">
        <f t="shared" ref="H385:H448" si="41">MID(E385,3,1)</f>
        <v>#REF!</v>
      </c>
      <c r="I385" s="366"/>
    </row>
    <row r="386" spans="1:9" s="369" customFormat="1" hidden="1">
      <c r="A386" s="372" t="e">
        <f>Koeien!#REF!</f>
        <v>#REF!</v>
      </c>
      <c r="B386" s="372" t="e">
        <f>Koeien!#REF!</f>
        <v>#REF!</v>
      </c>
      <c r="C386" s="373">
        <f t="shared" si="37"/>
        <v>323</v>
      </c>
      <c r="E386" s="366" t="e">
        <f t="shared" si="38"/>
        <v>#REF!</v>
      </c>
      <c r="F386" s="366" t="e">
        <f t="shared" si="39"/>
        <v>#REF!</v>
      </c>
      <c r="G386" s="366" t="e">
        <f t="shared" si="40"/>
        <v>#REF!</v>
      </c>
      <c r="H386" s="366" t="e">
        <f t="shared" si="41"/>
        <v>#REF!</v>
      </c>
      <c r="I386" s="366"/>
    </row>
    <row r="387" spans="1:9" s="369" customFormat="1" hidden="1">
      <c r="A387" s="372" t="e">
        <f>Koeien!#REF!</f>
        <v>#REF!</v>
      </c>
      <c r="B387" s="372" t="e">
        <f>Koeien!#REF!</f>
        <v>#REF!</v>
      </c>
      <c r="C387" s="373">
        <f t="shared" si="37"/>
        <v>324</v>
      </c>
      <c r="E387" s="366" t="e">
        <f t="shared" si="38"/>
        <v>#REF!</v>
      </c>
      <c r="F387" s="366" t="e">
        <f t="shared" si="39"/>
        <v>#REF!</v>
      </c>
      <c r="G387" s="366" t="e">
        <f t="shared" si="40"/>
        <v>#REF!</v>
      </c>
      <c r="H387" s="366" t="e">
        <f t="shared" si="41"/>
        <v>#REF!</v>
      </c>
      <c r="I387" s="366"/>
    </row>
    <row r="388" spans="1:9" s="369" customFormat="1" hidden="1">
      <c r="A388" s="372" t="e">
        <f>Koeien!#REF!</f>
        <v>#REF!</v>
      </c>
      <c r="B388" s="372" t="e">
        <f>Koeien!#REF!</f>
        <v>#REF!</v>
      </c>
      <c r="C388" s="373">
        <f t="shared" si="37"/>
        <v>325</v>
      </c>
      <c r="E388" s="366" t="e">
        <f t="shared" si="38"/>
        <v>#REF!</v>
      </c>
      <c r="F388" s="366" t="e">
        <f t="shared" si="39"/>
        <v>#REF!</v>
      </c>
      <c r="G388" s="366" t="e">
        <f t="shared" si="40"/>
        <v>#REF!</v>
      </c>
      <c r="H388" s="366" t="e">
        <f t="shared" si="41"/>
        <v>#REF!</v>
      </c>
      <c r="I388" s="366"/>
    </row>
    <row r="389" spans="1:9" s="369" customFormat="1" hidden="1">
      <c r="A389" s="372" t="e">
        <f>Koeien!#REF!</f>
        <v>#REF!</v>
      </c>
      <c r="B389" s="372" t="e">
        <f>Koeien!#REF!</f>
        <v>#REF!</v>
      </c>
      <c r="C389" s="373">
        <f t="shared" si="37"/>
        <v>326</v>
      </c>
      <c r="E389" s="366" t="e">
        <f t="shared" si="38"/>
        <v>#REF!</v>
      </c>
      <c r="F389" s="366" t="e">
        <f t="shared" si="39"/>
        <v>#REF!</v>
      </c>
      <c r="G389" s="366" t="e">
        <f t="shared" si="40"/>
        <v>#REF!</v>
      </c>
      <c r="H389" s="366" t="e">
        <f t="shared" si="41"/>
        <v>#REF!</v>
      </c>
      <c r="I389" s="366"/>
    </row>
    <row r="390" spans="1:9" s="369" customFormat="1" hidden="1">
      <c r="A390" s="372" t="e">
        <f>Koeien!#REF!</f>
        <v>#REF!</v>
      </c>
      <c r="B390" s="372" t="e">
        <f>Koeien!#REF!</f>
        <v>#REF!</v>
      </c>
      <c r="C390" s="373">
        <f t="shared" ref="C390:C453" si="42">C389+1</f>
        <v>327</v>
      </c>
      <c r="E390" s="366" t="e">
        <f t="shared" si="38"/>
        <v>#REF!</v>
      </c>
      <c r="F390" s="366" t="e">
        <f t="shared" si="39"/>
        <v>#REF!</v>
      </c>
      <c r="G390" s="366" t="e">
        <f t="shared" si="40"/>
        <v>#REF!</v>
      </c>
      <c r="H390" s="366" t="e">
        <f t="shared" si="41"/>
        <v>#REF!</v>
      </c>
      <c r="I390" s="366"/>
    </row>
    <row r="391" spans="1:9" s="369" customFormat="1" hidden="1">
      <c r="A391" s="372" t="e">
        <f>Koeien!#REF!</f>
        <v>#REF!</v>
      </c>
      <c r="B391" s="372" t="e">
        <f>Koeien!#REF!</f>
        <v>#REF!</v>
      </c>
      <c r="C391" s="373">
        <f t="shared" si="42"/>
        <v>328</v>
      </c>
      <c r="E391" s="366" t="e">
        <f t="shared" si="38"/>
        <v>#REF!</v>
      </c>
      <c r="F391" s="366" t="e">
        <f t="shared" si="39"/>
        <v>#REF!</v>
      </c>
      <c r="G391" s="366" t="e">
        <f t="shared" si="40"/>
        <v>#REF!</v>
      </c>
      <c r="H391" s="366" t="e">
        <f t="shared" si="41"/>
        <v>#REF!</v>
      </c>
      <c r="I391" s="366"/>
    </row>
    <row r="392" spans="1:9" s="369" customFormat="1" hidden="1">
      <c r="A392" s="372" t="e">
        <f>Koeien!#REF!</f>
        <v>#REF!</v>
      </c>
      <c r="B392" s="372" t="e">
        <f>Koeien!#REF!</f>
        <v>#REF!</v>
      </c>
      <c r="C392" s="373">
        <f t="shared" si="42"/>
        <v>329</v>
      </c>
      <c r="E392" s="366" t="e">
        <f t="shared" si="38"/>
        <v>#REF!</v>
      </c>
      <c r="F392" s="366" t="e">
        <f t="shared" si="39"/>
        <v>#REF!</v>
      </c>
      <c r="G392" s="366" t="e">
        <f t="shared" si="40"/>
        <v>#REF!</v>
      </c>
      <c r="H392" s="366" t="e">
        <f t="shared" si="41"/>
        <v>#REF!</v>
      </c>
      <c r="I392" s="366"/>
    </row>
    <row r="393" spans="1:9" s="369" customFormat="1" hidden="1">
      <c r="A393" s="372" t="e">
        <f>Koeien!#REF!</f>
        <v>#REF!</v>
      </c>
      <c r="B393" s="372" t="e">
        <f>Koeien!#REF!</f>
        <v>#REF!</v>
      </c>
      <c r="C393" s="373">
        <f t="shared" si="42"/>
        <v>330</v>
      </c>
      <c r="E393" s="366" t="e">
        <f t="shared" si="38"/>
        <v>#REF!</v>
      </c>
      <c r="F393" s="366" t="e">
        <f t="shared" si="39"/>
        <v>#REF!</v>
      </c>
      <c r="G393" s="366" t="e">
        <f t="shared" si="40"/>
        <v>#REF!</v>
      </c>
      <c r="H393" s="366" t="e">
        <f t="shared" si="41"/>
        <v>#REF!</v>
      </c>
      <c r="I393" s="366"/>
    </row>
    <row r="394" spans="1:9" s="369" customFormat="1" hidden="1">
      <c r="A394" s="372" t="e">
        <f>Koeien!#REF!</f>
        <v>#REF!</v>
      </c>
      <c r="B394" s="372" t="e">
        <f>Koeien!#REF!</f>
        <v>#REF!</v>
      </c>
      <c r="C394" s="373">
        <f t="shared" si="42"/>
        <v>331</v>
      </c>
      <c r="E394" s="366" t="e">
        <f t="shared" si="38"/>
        <v>#REF!</v>
      </c>
      <c r="F394" s="366" t="e">
        <f t="shared" si="39"/>
        <v>#REF!</v>
      </c>
      <c r="G394" s="366" t="e">
        <f t="shared" si="40"/>
        <v>#REF!</v>
      </c>
      <c r="H394" s="366" t="e">
        <f t="shared" si="41"/>
        <v>#REF!</v>
      </c>
      <c r="I394" s="366"/>
    </row>
    <row r="395" spans="1:9" s="369" customFormat="1" hidden="1">
      <c r="A395" s="372" t="e">
        <f>Koeien!#REF!</f>
        <v>#REF!</v>
      </c>
      <c r="B395" s="372" t="e">
        <f>Koeien!#REF!</f>
        <v>#REF!</v>
      </c>
      <c r="C395" s="373">
        <f t="shared" si="42"/>
        <v>332</v>
      </c>
      <c r="E395" s="366" t="e">
        <f t="shared" si="38"/>
        <v>#REF!</v>
      </c>
      <c r="F395" s="366" t="e">
        <f t="shared" si="39"/>
        <v>#REF!</v>
      </c>
      <c r="G395" s="366" t="e">
        <f t="shared" si="40"/>
        <v>#REF!</v>
      </c>
      <c r="H395" s="366" t="e">
        <f t="shared" si="41"/>
        <v>#REF!</v>
      </c>
      <c r="I395" s="366"/>
    </row>
    <row r="396" spans="1:9" s="369" customFormat="1" hidden="1">
      <c r="A396" s="372" t="e">
        <f>Koeien!#REF!</f>
        <v>#REF!</v>
      </c>
      <c r="B396" s="372" t="e">
        <f>Koeien!#REF!</f>
        <v>#REF!</v>
      </c>
      <c r="C396" s="373">
        <f t="shared" si="42"/>
        <v>333</v>
      </c>
      <c r="E396" s="366" t="e">
        <f t="shared" si="38"/>
        <v>#REF!</v>
      </c>
      <c r="F396" s="366" t="e">
        <f t="shared" si="39"/>
        <v>#REF!</v>
      </c>
      <c r="G396" s="366" t="e">
        <f t="shared" si="40"/>
        <v>#REF!</v>
      </c>
      <c r="H396" s="366" t="e">
        <f t="shared" si="41"/>
        <v>#REF!</v>
      </c>
      <c r="I396" s="366"/>
    </row>
    <row r="397" spans="1:9" s="369" customFormat="1" hidden="1">
      <c r="A397" s="372" t="e">
        <f>Koeien!#REF!</f>
        <v>#REF!</v>
      </c>
      <c r="B397" s="372" t="e">
        <f>Koeien!#REF!</f>
        <v>#REF!</v>
      </c>
      <c r="C397" s="373">
        <f t="shared" si="42"/>
        <v>334</v>
      </c>
      <c r="E397" s="366" t="e">
        <f t="shared" si="38"/>
        <v>#REF!</v>
      </c>
      <c r="F397" s="366" t="e">
        <f t="shared" si="39"/>
        <v>#REF!</v>
      </c>
      <c r="G397" s="366" t="e">
        <f t="shared" si="40"/>
        <v>#REF!</v>
      </c>
      <c r="H397" s="366" t="e">
        <f t="shared" si="41"/>
        <v>#REF!</v>
      </c>
      <c r="I397" s="366"/>
    </row>
    <row r="398" spans="1:9" s="369" customFormat="1" hidden="1">
      <c r="A398" s="372" t="e">
        <f>Koeien!#REF!</f>
        <v>#REF!</v>
      </c>
      <c r="B398" s="372" t="e">
        <f>Koeien!#REF!</f>
        <v>#REF!</v>
      </c>
      <c r="C398" s="373">
        <f t="shared" si="42"/>
        <v>335</v>
      </c>
      <c r="E398" s="366" t="e">
        <f t="shared" si="38"/>
        <v>#REF!</v>
      </c>
      <c r="F398" s="366" t="e">
        <f t="shared" si="39"/>
        <v>#REF!</v>
      </c>
      <c r="G398" s="366" t="e">
        <f t="shared" si="40"/>
        <v>#REF!</v>
      </c>
      <c r="H398" s="366" t="e">
        <f t="shared" si="41"/>
        <v>#REF!</v>
      </c>
      <c r="I398" s="366"/>
    </row>
    <row r="399" spans="1:9" s="369" customFormat="1" hidden="1">
      <c r="A399" s="372" t="e">
        <f>Koeien!#REF!</f>
        <v>#REF!</v>
      </c>
      <c r="B399" s="372" t="e">
        <f>Koeien!#REF!</f>
        <v>#REF!</v>
      </c>
      <c r="C399" s="373">
        <f t="shared" si="42"/>
        <v>336</v>
      </c>
      <c r="E399" s="366" t="e">
        <f t="shared" si="38"/>
        <v>#REF!</v>
      </c>
      <c r="F399" s="366" t="e">
        <f t="shared" si="39"/>
        <v>#REF!</v>
      </c>
      <c r="G399" s="366" t="e">
        <f t="shared" si="40"/>
        <v>#REF!</v>
      </c>
      <c r="H399" s="366" t="e">
        <f t="shared" si="41"/>
        <v>#REF!</v>
      </c>
      <c r="I399" s="366"/>
    </row>
    <row r="400" spans="1:9" s="369" customFormat="1" hidden="1">
      <c r="A400" s="372" t="e">
        <f>Koeien!#REF!</f>
        <v>#REF!</v>
      </c>
      <c r="B400" s="372" t="e">
        <f>Koeien!#REF!</f>
        <v>#REF!</v>
      </c>
      <c r="C400" s="373">
        <f t="shared" si="42"/>
        <v>337</v>
      </c>
      <c r="E400" s="366" t="e">
        <f t="shared" si="38"/>
        <v>#REF!</v>
      </c>
      <c r="F400" s="366" t="e">
        <f t="shared" si="39"/>
        <v>#REF!</v>
      </c>
      <c r="G400" s="366" t="e">
        <f t="shared" si="40"/>
        <v>#REF!</v>
      </c>
      <c r="H400" s="366" t="e">
        <f t="shared" si="41"/>
        <v>#REF!</v>
      </c>
      <c r="I400" s="366"/>
    </row>
    <row r="401" spans="1:9" s="369" customFormat="1" hidden="1">
      <c r="A401" s="372" t="e">
        <f>Koeien!#REF!</f>
        <v>#REF!</v>
      </c>
      <c r="B401" s="372" t="e">
        <f>Koeien!#REF!</f>
        <v>#REF!</v>
      </c>
      <c r="C401" s="373">
        <f t="shared" si="42"/>
        <v>338</v>
      </c>
      <c r="E401" s="366" t="e">
        <f t="shared" si="38"/>
        <v>#REF!</v>
      </c>
      <c r="F401" s="366" t="e">
        <f t="shared" si="39"/>
        <v>#REF!</v>
      </c>
      <c r="G401" s="366" t="e">
        <f t="shared" si="40"/>
        <v>#REF!</v>
      </c>
      <c r="H401" s="366" t="e">
        <f t="shared" si="41"/>
        <v>#REF!</v>
      </c>
      <c r="I401" s="366"/>
    </row>
    <row r="402" spans="1:9" s="369" customFormat="1" hidden="1">
      <c r="A402" s="372" t="e">
        <f>Koeien!#REF!</f>
        <v>#REF!</v>
      </c>
      <c r="B402" s="372" t="e">
        <f>Koeien!#REF!</f>
        <v>#REF!</v>
      </c>
      <c r="C402" s="373">
        <f t="shared" si="42"/>
        <v>339</v>
      </c>
      <c r="E402" s="366" t="e">
        <f t="shared" si="38"/>
        <v>#REF!</v>
      </c>
      <c r="F402" s="366" t="e">
        <f t="shared" si="39"/>
        <v>#REF!</v>
      </c>
      <c r="G402" s="366" t="e">
        <f t="shared" si="40"/>
        <v>#REF!</v>
      </c>
      <c r="H402" s="366" t="e">
        <f t="shared" si="41"/>
        <v>#REF!</v>
      </c>
      <c r="I402" s="366"/>
    </row>
    <row r="403" spans="1:9" s="369" customFormat="1" hidden="1">
      <c r="A403" s="372" t="e">
        <f>Koeien!#REF!</f>
        <v>#REF!</v>
      </c>
      <c r="B403" s="372" t="e">
        <f>Koeien!#REF!</f>
        <v>#REF!</v>
      </c>
      <c r="C403" s="373">
        <f t="shared" si="42"/>
        <v>340</v>
      </c>
      <c r="E403" s="366" t="e">
        <f t="shared" si="38"/>
        <v>#REF!</v>
      </c>
      <c r="F403" s="366" t="e">
        <f t="shared" si="39"/>
        <v>#REF!</v>
      </c>
      <c r="G403" s="366" t="e">
        <f t="shared" si="40"/>
        <v>#REF!</v>
      </c>
      <c r="H403" s="366" t="e">
        <f t="shared" si="41"/>
        <v>#REF!</v>
      </c>
      <c r="I403" s="366"/>
    </row>
    <row r="404" spans="1:9" s="369" customFormat="1" hidden="1">
      <c r="A404" s="372" t="e">
        <f>Koeien!#REF!</f>
        <v>#REF!</v>
      </c>
      <c r="B404" s="372" t="e">
        <f>Koeien!#REF!</f>
        <v>#REF!</v>
      </c>
      <c r="C404" s="373">
        <f t="shared" si="42"/>
        <v>341</v>
      </c>
      <c r="E404" s="366" t="e">
        <f t="shared" si="38"/>
        <v>#REF!</v>
      </c>
      <c r="F404" s="366" t="e">
        <f t="shared" si="39"/>
        <v>#REF!</v>
      </c>
      <c r="G404" s="366" t="e">
        <f t="shared" si="40"/>
        <v>#REF!</v>
      </c>
      <c r="H404" s="366" t="e">
        <f t="shared" si="41"/>
        <v>#REF!</v>
      </c>
      <c r="I404" s="366"/>
    </row>
    <row r="405" spans="1:9" s="369" customFormat="1" hidden="1">
      <c r="A405" s="372" t="e">
        <f>Koeien!#REF!</f>
        <v>#REF!</v>
      </c>
      <c r="B405" s="372" t="e">
        <f>Koeien!#REF!</f>
        <v>#REF!</v>
      </c>
      <c r="C405" s="373">
        <f t="shared" si="42"/>
        <v>342</v>
      </c>
      <c r="E405" s="366" t="e">
        <f t="shared" si="38"/>
        <v>#REF!</v>
      </c>
      <c r="F405" s="366" t="e">
        <f t="shared" si="39"/>
        <v>#REF!</v>
      </c>
      <c r="G405" s="366" t="e">
        <f t="shared" si="40"/>
        <v>#REF!</v>
      </c>
      <c r="H405" s="366" t="e">
        <f t="shared" si="41"/>
        <v>#REF!</v>
      </c>
      <c r="I405" s="366"/>
    </row>
    <row r="406" spans="1:9" s="369" customFormat="1" hidden="1">
      <c r="A406" s="372" t="e">
        <f>Koeien!#REF!</f>
        <v>#REF!</v>
      </c>
      <c r="B406" s="372" t="e">
        <f>Koeien!#REF!</f>
        <v>#REF!</v>
      </c>
      <c r="C406" s="373">
        <f t="shared" si="42"/>
        <v>343</v>
      </c>
      <c r="E406" s="366" t="e">
        <f t="shared" si="38"/>
        <v>#REF!</v>
      </c>
      <c r="F406" s="366" t="e">
        <f t="shared" si="39"/>
        <v>#REF!</v>
      </c>
      <c r="G406" s="366" t="e">
        <f t="shared" si="40"/>
        <v>#REF!</v>
      </c>
      <c r="H406" s="366" t="e">
        <f t="shared" si="41"/>
        <v>#REF!</v>
      </c>
      <c r="I406" s="366"/>
    </row>
    <row r="407" spans="1:9" s="369" customFormat="1" hidden="1">
      <c r="A407" s="372" t="e">
        <f>Koeien!#REF!</f>
        <v>#REF!</v>
      </c>
      <c r="B407" s="372" t="e">
        <f>Koeien!#REF!</f>
        <v>#REF!</v>
      </c>
      <c r="C407" s="373">
        <f t="shared" si="42"/>
        <v>344</v>
      </c>
      <c r="E407" s="366" t="e">
        <f t="shared" si="38"/>
        <v>#REF!</v>
      </c>
      <c r="F407" s="366" t="e">
        <f t="shared" si="39"/>
        <v>#REF!</v>
      </c>
      <c r="G407" s="366" t="e">
        <f t="shared" si="40"/>
        <v>#REF!</v>
      </c>
      <c r="H407" s="366" t="e">
        <f t="shared" si="41"/>
        <v>#REF!</v>
      </c>
      <c r="I407" s="366"/>
    </row>
    <row r="408" spans="1:9" s="369" customFormat="1" hidden="1">
      <c r="A408" s="372" t="e">
        <f>Koeien!#REF!</f>
        <v>#REF!</v>
      </c>
      <c r="B408" s="372" t="e">
        <f>Koeien!#REF!</f>
        <v>#REF!</v>
      </c>
      <c r="C408" s="373">
        <f t="shared" si="42"/>
        <v>345</v>
      </c>
      <c r="E408" s="366" t="e">
        <f t="shared" si="38"/>
        <v>#REF!</v>
      </c>
      <c r="F408" s="366" t="e">
        <f t="shared" si="39"/>
        <v>#REF!</v>
      </c>
      <c r="G408" s="366" t="e">
        <f t="shared" si="40"/>
        <v>#REF!</v>
      </c>
      <c r="H408" s="366" t="e">
        <f t="shared" si="41"/>
        <v>#REF!</v>
      </c>
      <c r="I408" s="366"/>
    </row>
    <row r="409" spans="1:9" s="369" customFormat="1" hidden="1">
      <c r="A409" s="372" t="e">
        <f>Koeien!#REF!</f>
        <v>#REF!</v>
      </c>
      <c r="B409" s="372" t="e">
        <f>Koeien!#REF!</f>
        <v>#REF!</v>
      </c>
      <c r="C409" s="373">
        <f t="shared" si="42"/>
        <v>346</v>
      </c>
      <c r="E409" s="366" t="e">
        <f t="shared" si="38"/>
        <v>#REF!</v>
      </c>
      <c r="F409" s="366" t="e">
        <f t="shared" si="39"/>
        <v>#REF!</v>
      </c>
      <c r="G409" s="366" t="e">
        <f t="shared" si="40"/>
        <v>#REF!</v>
      </c>
      <c r="H409" s="366" t="e">
        <f t="shared" si="41"/>
        <v>#REF!</v>
      </c>
      <c r="I409" s="366"/>
    </row>
    <row r="410" spans="1:9" s="369" customFormat="1" hidden="1">
      <c r="A410" s="372" t="e">
        <f>Koeien!#REF!</f>
        <v>#REF!</v>
      </c>
      <c r="B410" s="372" t="e">
        <f>Koeien!#REF!</f>
        <v>#REF!</v>
      </c>
      <c r="C410" s="373">
        <f t="shared" si="42"/>
        <v>347</v>
      </c>
      <c r="E410" s="366" t="e">
        <f t="shared" si="38"/>
        <v>#REF!</v>
      </c>
      <c r="F410" s="366" t="e">
        <f t="shared" si="39"/>
        <v>#REF!</v>
      </c>
      <c r="G410" s="366" t="e">
        <f t="shared" si="40"/>
        <v>#REF!</v>
      </c>
      <c r="H410" s="366" t="e">
        <f t="shared" si="41"/>
        <v>#REF!</v>
      </c>
      <c r="I410" s="366"/>
    </row>
    <row r="411" spans="1:9" s="369" customFormat="1" hidden="1">
      <c r="A411" s="372" t="e">
        <f>Koeien!#REF!</f>
        <v>#REF!</v>
      </c>
      <c r="B411" s="372" t="e">
        <f>Koeien!#REF!</f>
        <v>#REF!</v>
      </c>
      <c r="C411" s="373">
        <f t="shared" si="42"/>
        <v>348</v>
      </c>
      <c r="E411" s="366" t="e">
        <f t="shared" si="38"/>
        <v>#REF!</v>
      </c>
      <c r="F411" s="366" t="e">
        <f t="shared" si="39"/>
        <v>#REF!</v>
      </c>
      <c r="G411" s="366" t="e">
        <f t="shared" si="40"/>
        <v>#REF!</v>
      </c>
      <c r="H411" s="366" t="e">
        <f t="shared" si="41"/>
        <v>#REF!</v>
      </c>
      <c r="I411" s="366"/>
    </row>
    <row r="412" spans="1:9" s="369" customFormat="1" hidden="1">
      <c r="A412" s="372" t="e">
        <f>Koeien!#REF!</f>
        <v>#REF!</v>
      </c>
      <c r="B412" s="372" t="e">
        <f>Koeien!#REF!</f>
        <v>#REF!</v>
      </c>
      <c r="C412" s="373">
        <f t="shared" si="42"/>
        <v>349</v>
      </c>
      <c r="E412" s="366" t="e">
        <f t="shared" si="38"/>
        <v>#REF!</v>
      </c>
      <c r="F412" s="366" t="e">
        <f t="shared" si="39"/>
        <v>#REF!</v>
      </c>
      <c r="G412" s="366" t="e">
        <f t="shared" si="40"/>
        <v>#REF!</v>
      </c>
      <c r="H412" s="366" t="e">
        <f t="shared" si="41"/>
        <v>#REF!</v>
      </c>
      <c r="I412" s="366"/>
    </row>
    <row r="413" spans="1:9" s="369" customFormat="1" hidden="1">
      <c r="A413" s="372" t="e">
        <f>Koeien!#REF!</f>
        <v>#REF!</v>
      </c>
      <c r="B413" s="372" t="e">
        <f>Koeien!#REF!</f>
        <v>#REF!</v>
      </c>
      <c r="C413" s="373">
        <f t="shared" si="42"/>
        <v>350</v>
      </c>
      <c r="E413" s="366" t="e">
        <f t="shared" si="38"/>
        <v>#REF!</v>
      </c>
      <c r="F413" s="366" t="e">
        <f t="shared" si="39"/>
        <v>#REF!</v>
      </c>
      <c r="G413" s="366" t="e">
        <f t="shared" si="40"/>
        <v>#REF!</v>
      </c>
      <c r="H413" s="366" t="e">
        <f t="shared" si="41"/>
        <v>#REF!</v>
      </c>
      <c r="I413" s="366"/>
    </row>
    <row r="414" spans="1:9" s="369" customFormat="1" hidden="1">
      <c r="A414" s="372" t="e">
        <f>Koeien!#REF!</f>
        <v>#REF!</v>
      </c>
      <c r="B414" s="372" t="e">
        <f>Koeien!#REF!</f>
        <v>#REF!</v>
      </c>
      <c r="C414" s="373">
        <f t="shared" si="42"/>
        <v>351</v>
      </c>
      <c r="E414" s="366" t="e">
        <f t="shared" si="38"/>
        <v>#REF!</v>
      </c>
      <c r="F414" s="366" t="e">
        <f t="shared" si="39"/>
        <v>#REF!</v>
      </c>
      <c r="G414" s="366" t="e">
        <f t="shared" si="40"/>
        <v>#REF!</v>
      </c>
      <c r="H414" s="366" t="e">
        <f t="shared" si="41"/>
        <v>#REF!</v>
      </c>
      <c r="I414" s="366"/>
    </row>
    <row r="415" spans="1:9" s="369" customFormat="1" hidden="1">
      <c r="A415" s="372" t="e">
        <f>Koeien!#REF!</f>
        <v>#REF!</v>
      </c>
      <c r="B415" s="372" t="e">
        <f>Koeien!#REF!</f>
        <v>#REF!</v>
      </c>
      <c r="C415" s="373">
        <f t="shared" si="42"/>
        <v>352</v>
      </c>
      <c r="E415" s="366" t="e">
        <f t="shared" si="38"/>
        <v>#REF!</v>
      </c>
      <c r="F415" s="366" t="e">
        <f t="shared" si="39"/>
        <v>#REF!</v>
      </c>
      <c r="G415" s="366" t="e">
        <f t="shared" si="40"/>
        <v>#REF!</v>
      </c>
      <c r="H415" s="366" t="e">
        <f t="shared" si="41"/>
        <v>#REF!</v>
      </c>
      <c r="I415" s="366"/>
    </row>
    <row r="416" spans="1:9" s="369" customFormat="1" hidden="1">
      <c r="A416" s="372" t="e">
        <f>Koeien!#REF!</f>
        <v>#REF!</v>
      </c>
      <c r="B416" s="372" t="e">
        <f>Koeien!#REF!</f>
        <v>#REF!</v>
      </c>
      <c r="C416" s="373">
        <f t="shared" si="42"/>
        <v>353</v>
      </c>
      <c r="E416" s="366" t="e">
        <f t="shared" si="38"/>
        <v>#REF!</v>
      </c>
      <c r="F416" s="366" t="e">
        <f t="shared" si="39"/>
        <v>#REF!</v>
      </c>
      <c r="G416" s="366" t="e">
        <f t="shared" si="40"/>
        <v>#REF!</v>
      </c>
      <c r="H416" s="366" t="e">
        <f t="shared" si="41"/>
        <v>#REF!</v>
      </c>
      <c r="I416" s="366"/>
    </row>
    <row r="417" spans="1:9" s="369" customFormat="1" hidden="1">
      <c r="A417" s="372" t="e">
        <f>Koeien!#REF!</f>
        <v>#REF!</v>
      </c>
      <c r="B417" s="372" t="e">
        <f>Koeien!#REF!</f>
        <v>#REF!</v>
      </c>
      <c r="C417" s="373">
        <f t="shared" si="42"/>
        <v>354</v>
      </c>
      <c r="E417" s="366" t="e">
        <f t="shared" si="38"/>
        <v>#REF!</v>
      </c>
      <c r="F417" s="366" t="e">
        <f t="shared" si="39"/>
        <v>#REF!</v>
      </c>
      <c r="G417" s="366" t="e">
        <f t="shared" si="40"/>
        <v>#REF!</v>
      </c>
      <c r="H417" s="366" t="e">
        <f t="shared" si="41"/>
        <v>#REF!</v>
      </c>
      <c r="I417" s="366"/>
    </row>
    <row r="418" spans="1:9" s="369" customFormat="1" hidden="1">
      <c r="A418" s="372" t="e">
        <f>Koeien!#REF!</f>
        <v>#REF!</v>
      </c>
      <c r="B418" s="372" t="e">
        <f>Koeien!#REF!</f>
        <v>#REF!</v>
      </c>
      <c r="C418" s="373">
        <f t="shared" si="42"/>
        <v>355</v>
      </c>
      <c r="E418" s="366" t="e">
        <f t="shared" si="38"/>
        <v>#REF!</v>
      </c>
      <c r="F418" s="366" t="e">
        <f t="shared" si="39"/>
        <v>#REF!</v>
      </c>
      <c r="G418" s="366" t="e">
        <f t="shared" si="40"/>
        <v>#REF!</v>
      </c>
      <c r="H418" s="366" t="e">
        <f t="shared" si="41"/>
        <v>#REF!</v>
      </c>
      <c r="I418" s="366"/>
    </row>
    <row r="419" spans="1:9" s="369" customFormat="1" hidden="1">
      <c r="A419" s="372" t="e">
        <f>Koeien!#REF!</f>
        <v>#REF!</v>
      </c>
      <c r="B419" s="372" t="e">
        <f>Koeien!#REF!</f>
        <v>#REF!</v>
      </c>
      <c r="C419" s="373">
        <f t="shared" si="42"/>
        <v>356</v>
      </c>
      <c r="E419" s="366" t="e">
        <f t="shared" si="38"/>
        <v>#REF!</v>
      </c>
      <c r="F419" s="366" t="e">
        <f t="shared" si="39"/>
        <v>#REF!</v>
      </c>
      <c r="G419" s="366" t="e">
        <f t="shared" si="40"/>
        <v>#REF!</v>
      </c>
      <c r="H419" s="366" t="e">
        <f t="shared" si="41"/>
        <v>#REF!</v>
      </c>
      <c r="I419" s="366"/>
    </row>
    <row r="420" spans="1:9" s="369" customFormat="1" hidden="1">
      <c r="A420" s="372" t="e">
        <f>Koeien!#REF!</f>
        <v>#REF!</v>
      </c>
      <c r="B420" s="372" t="e">
        <f>Koeien!#REF!</f>
        <v>#REF!</v>
      </c>
      <c r="C420" s="373">
        <f t="shared" si="42"/>
        <v>357</v>
      </c>
      <c r="E420" s="366" t="e">
        <f t="shared" si="38"/>
        <v>#REF!</v>
      </c>
      <c r="F420" s="366" t="e">
        <f t="shared" si="39"/>
        <v>#REF!</v>
      </c>
      <c r="G420" s="366" t="e">
        <f t="shared" si="40"/>
        <v>#REF!</v>
      </c>
      <c r="H420" s="366" t="e">
        <f t="shared" si="41"/>
        <v>#REF!</v>
      </c>
      <c r="I420" s="366"/>
    </row>
    <row r="421" spans="1:9" s="369" customFormat="1" hidden="1">
      <c r="A421" s="372" t="e">
        <f>Koeien!#REF!</f>
        <v>#REF!</v>
      </c>
      <c r="B421" s="372" t="e">
        <f>Koeien!#REF!</f>
        <v>#REF!</v>
      </c>
      <c r="C421" s="373">
        <f t="shared" si="42"/>
        <v>358</v>
      </c>
      <c r="E421" s="366" t="e">
        <f t="shared" si="38"/>
        <v>#REF!</v>
      </c>
      <c r="F421" s="366" t="e">
        <f t="shared" si="39"/>
        <v>#REF!</v>
      </c>
      <c r="G421" s="366" t="e">
        <f t="shared" si="40"/>
        <v>#REF!</v>
      </c>
      <c r="H421" s="366" t="e">
        <f t="shared" si="41"/>
        <v>#REF!</v>
      </c>
      <c r="I421" s="366"/>
    </row>
    <row r="422" spans="1:9" s="369" customFormat="1" hidden="1">
      <c r="A422" s="372" t="e">
        <f>Koeien!#REF!</f>
        <v>#REF!</v>
      </c>
      <c r="B422" s="372" t="e">
        <f>Koeien!#REF!</f>
        <v>#REF!</v>
      </c>
      <c r="C422" s="373">
        <f t="shared" si="42"/>
        <v>359</v>
      </c>
      <c r="E422" s="366" t="e">
        <f t="shared" si="38"/>
        <v>#REF!</v>
      </c>
      <c r="F422" s="366" t="e">
        <f t="shared" si="39"/>
        <v>#REF!</v>
      </c>
      <c r="G422" s="366" t="e">
        <f t="shared" si="40"/>
        <v>#REF!</v>
      </c>
      <c r="H422" s="366" t="e">
        <f t="shared" si="41"/>
        <v>#REF!</v>
      </c>
      <c r="I422" s="366"/>
    </row>
    <row r="423" spans="1:9" s="369" customFormat="1" hidden="1">
      <c r="A423" s="372" t="e">
        <f>Koeien!#REF!</f>
        <v>#REF!</v>
      </c>
      <c r="B423" s="372" t="e">
        <f>Koeien!#REF!</f>
        <v>#REF!</v>
      </c>
      <c r="C423" s="373">
        <f t="shared" si="42"/>
        <v>360</v>
      </c>
      <c r="E423" s="366" t="e">
        <f t="shared" si="38"/>
        <v>#REF!</v>
      </c>
      <c r="F423" s="366" t="e">
        <f t="shared" si="39"/>
        <v>#REF!</v>
      </c>
      <c r="G423" s="366" t="e">
        <f t="shared" si="40"/>
        <v>#REF!</v>
      </c>
      <c r="H423" s="366" t="e">
        <f t="shared" si="41"/>
        <v>#REF!</v>
      </c>
      <c r="I423" s="366"/>
    </row>
    <row r="424" spans="1:9" s="369" customFormat="1" hidden="1">
      <c r="A424" s="372" t="e">
        <f>Koeien!#REF!</f>
        <v>#REF!</v>
      </c>
      <c r="B424" s="372" t="e">
        <f>Koeien!#REF!</f>
        <v>#REF!</v>
      </c>
      <c r="C424" s="373">
        <f t="shared" si="42"/>
        <v>361</v>
      </c>
      <c r="E424" s="366" t="e">
        <f t="shared" si="38"/>
        <v>#REF!</v>
      </c>
      <c r="F424" s="366" t="e">
        <f t="shared" si="39"/>
        <v>#REF!</v>
      </c>
      <c r="G424" s="366" t="e">
        <f t="shared" si="40"/>
        <v>#REF!</v>
      </c>
      <c r="H424" s="366" t="e">
        <f t="shared" si="41"/>
        <v>#REF!</v>
      </c>
      <c r="I424" s="366"/>
    </row>
    <row r="425" spans="1:9" s="369" customFormat="1" hidden="1">
      <c r="A425" s="372" t="e">
        <f>Koeien!#REF!</f>
        <v>#REF!</v>
      </c>
      <c r="B425" s="372" t="e">
        <f>Koeien!#REF!</f>
        <v>#REF!</v>
      </c>
      <c r="C425" s="373">
        <f t="shared" si="42"/>
        <v>362</v>
      </c>
      <c r="E425" s="366" t="e">
        <f t="shared" si="38"/>
        <v>#REF!</v>
      </c>
      <c r="F425" s="366" t="e">
        <f t="shared" si="39"/>
        <v>#REF!</v>
      </c>
      <c r="G425" s="366" t="e">
        <f t="shared" si="40"/>
        <v>#REF!</v>
      </c>
      <c r="H425" s="366" t="e">
        <f t="shared" si="41"/>
        <v>#REF!</v>
      </c>
      <c r="I425" s="366"/>
    </row>
    <row r="426" spans="1:9" s="369" customFormat="1" hidden="1">
      <c r="A426" s="372" t="e">
        <f>Koeien!#REF!</f>
        <v>#REF!</v>
      </c>
      <c r="B426" s="372" t="e">
        <f>Koeien!#REF!</f>
        <v>#REF!</v>
      </c>
      <c r="C426" s="373">
        <f t="shared" si="42"/>
        <v>363</v>
      </c>
      <c r="E426" s="366" t="e">
        <f t="shared" si="38"/>
        <v>#REF!</v>
      </c>
      <c r="F426" s="366" t="e">
        <f t="shared" si="39"/>
        <v>#REF!</v>
      </c>
      <c r="G426" s="366" t="e">
        <f t="shared" si="40"/>
        <v>#REF!</v>
      </c>
      <c r="H426" s="366" t="e">
        <f t="shared" si="41"/>
        <v>#REF!</v>
      </c>
      <c r="I426" s="366"/>
    </row>
    <row r="427" spans="1:9" s="369" customFormat="1" hidden="1">
      <c r="A427" s="372" t="e">
        <f>Koeien!#REF!</f>
        <v>#REF!</v>
      </c>
      <c r="B427" s="372" t="e">
        <f>Koeien!#REF!</f>
        <v>#REF!</v>
      </c>
      <c r="C427" s="373">
        <f t="shared" si="42"/>
        <v>364</v>
      </c>
      <c r="E427" s="366" t="e">
        <f t="shared" si="38"/>
        <v>#REF!</v>
      </c>
      <c r="F427" s="366" t="e">
        <f t="shared" si="39"/>
        <v>#REF!</v>
      </c>
      <c r="G427" s="366" t="e">
        <f t="shared" si="40"/>
        <v>#REF!</v>
      </c>
      <c r="H427" s="366" t="e">
        <f t="shared" si="41"/>
        <v>#REF!</v>
      </c>
      <c r="I427" s="366"/>
    </row>
    <row r="428" spans="1:9" s="369" customFormat="1" hidden="1">
      <c r="A428" s="372" t="e">
        <f>Koeien!#REF!</f>
        <v>#REF!</v>
      </c>
      <c r="B428" s="372" t="e">
        <f>Koeien!#REF!</f>
        <v>#REF!</v>
      </c>
      <c r="C428" s="373">
        <f t="shared" si="42"/>
        <v>365</v>
      </c>
      <c r="E428" s="366" t="e">
        <f t="shared" si="38"/>
        <v>#REF!</v>
      </c>
      <c r="F428" s="366" t="e">
        <f t="shared" si="39"/>
        <v>#REF!</v>
      </c>
      <c r="G428" s="366" t="e">
        <f t="shared" si="40"/>
        <v>#REF!</v>
      </c>
      <c r="H428" s="366" t="e">
        <f t="shared" si="41"/>
        <v>#REF!</v>
      </c>
      <c r="I428" s="366"/>
    </row>
    <row r="429" spans="1:9" s="369" customFormat="1" hidden="1">
      <c r="A429" s="372" t="e">
        <f>Koeien!#REF!</f>
        <v>#REF!</v>
      </c>
      <c r="B429" s="372" t="e">
        <f>Koeien!#REF!</f>
        <v>#REF!</v>
      </c>
      <c r="C429" s="373">
        <f t="shared" si="42"/>
        <v>366</v>
      </c>
      <c r="E429" s="366" t="e">
        <f t="shared" si="38"/>
        <v>#REF!</v>
      </c>
      <c r="F429" s="366" t="e">
        <f t="shared" si="39"/>
        <v>#REF!</v>
      </c>
      <c r="G429" s="366" t="e">
        <f t="shared" si="40"/>
        <v>#REF!</v>
      </c>
      <c r="H429" s="366" t="e">
        <f t="shared" si="41"/>
        <v>#REF!</v>
      </c>
      <c r="I429" s="366"/>
    </row>
    <row r="430" spans="1:9" s="369" customFormat="1" hidden="1">
      <c r="A430" s="372" t="e">
        <f>Koeien!#REF!</f>
        <v>#REF!</v>
      </c>
      <c r="B430" s="372" t="e">
        <f>Koeien!#REF!</f>
        <v>#REF!</v>
      </c>
      <c r="C430" s="373">
        <f t="shared" si="42"/>
        <v>367</v>
      </c>
      <c r="E430" s="366" t="e">
        <f t="shared" si="38"/>
        <v>#REF!</v>
      </c>
      <c r="F430" s="366" t="e">
        <f t="shared" si="39"/>
        <v>#REF!</v>
      </c>
      <c r="G430" s="366" t="e">
        <f t="shared" si="40"/>
        <v>#REF!</v>
      </c>
      <c r="H430" s="366" t="e">
        <f t="shared" si="41"/>
        <v>#REF!</v>
      </c>
      <c r="I430" s="366"/>
    </row>
    <row r="431" spans="1:9" s="369" customFormat="1" hidden="1">
      <c r="A431" s="372" t="e">
        <f>Koeien!#REF!</f>
        <v>#REF!</v>
      </c>
      <c r="B431" s="372" t="e">
        <f>Koeien!#REF!</f>
        <v>#REF!</v>
      </c>
      <c r="C431" s="373">
        <f t="shared" si="42"/>
        <v>368</v>
      </c>
      <c r="E431" s="366" t="e">
        <f t="shared" si="38"/>
        <v>#REF!</v>
      </c>
      <c r="F431" s="366" t="e">
        <f t="shared" si="39"/>
        <v>#REF!</v>
      </c>
      <c r="G431" s="366" t="e">
        <f t="shared" si="40"/>
        <v>#REF!</v>
      </c>
      <c r="H431" s="366" t="e">
        <f t="shared" si="41"/>
        <v>#REF!</v>
      </c>
      <c r="I431" s="366"/>
    </row>
    <row r="432" spans="1:9" s="369" customFormat="1" hidden="1">
      <c r="A432" s="372" t="e">
        <f>Koeien!#REF!</f>
        <v>#REF!</v>
      </c>
      <c r="B432" s="372" t="e">
        <f>Koeien!#REF!</f>
        <v>#REF!</v>
      </c>
      <c r="C432" s="373">
        <f t="shared" si="42"/>
        <v>369</v>
      </c>
      <c r="E432" s="366" t="e">
        <f t="shared" si="38"/>
        <v>#REF!</v>
      </c>
      <c r="F432" s="366" t="e">
        <f t="shared" si="39"/>
        <v>#REF!</v>
      </c>
      <c r="G432" s="366" t="e">
        <f t="shared" si="40"/>
        <v>#REF!</v>
      </c>
      <c r="H432" s="366" t="e">
        <f t="shared" si="41"/>
        <v>#REF!</v>
      </c>
      <c r="I432" s="366"/>
    </row>
    <row r="433" spans="1:9" s="369" customFormat="1" hidden="1">
      <c r="A433" s="372" t="e">
        <f>Koeien!#REF!</f>
        <v>#REF!</v>
      </c>
      <c r="B433" s="372" t="e">
        <f>Koeien!#REF!</f>
        <v>#REF!</v>
      </c>
      <c r="C433" s="373">
        <f t="shared" si="42"/>
        <v>370</v>
      </c>
      <c r="E433" s="366" t="e">
        <f t="shared" si="38"/>
        <v>#REF!</v>
      </c>
      <c r="F433" s="366" t="e">
        <f t="shared" si="39"/>
        <v>#REF!</v>
      </c>
      <c r="G433" s="366" t="e">
        <f t="shared" si="40"/>
        <v>#REF!</v>
      </c>
      <c r="H433" s="366" t="e">
        <f t="shared" si="41"/>
        <v>#REF!</v>
      </c>
      <c r="I433" s="366"/>
    </row>
    <row r="434" spans="1:9" s="369" customFormat="1" hidden="1">
      <c r="A434" s="372" t="e">
        <f>Koeien!#REF!</f>
        <v>#REF!</v>
      </c>
      <c r="B434" s="372" t="e">
        <f>Koeien!#REF!</f>
        <v>#REF!</v>
      </c>
      <c r="C434" s="373">
        <f t="shared" si="42"/>
        <v>371</v>
      </c>
      <c r="E434" s="366" t="e">
        <f t="shared" si="38"/>
        <v>#REF!</v>
      </c>
      <c r="F434" s="366" t="e">
        <f t="shared" si="39"/>
        <v>#REF!</v>
      </c>
      <c r="G434" s="366" t="e">
        <f t="shared" si="40"/>
        <v>#REF!</v>
      </c>
      <c r="H434" s="366" t="e">
        <f t="shared" si="41"/>
        <v>#REF!</v>
      </c>
      <c r="I434" s="366"/>
    </row>
    <row r="435" spans="1:9" s="369" customFormat="1" hidden="1">
      <c r="A435" s="372" t="e">
        <f>Koeien!#REF!</f>
        <v>#REF!</v>
      </c>
      <c r="B435" s="372" t="e">
        <f>Koeien!#REF!</f>
        <v>#REF!</v>
      </c>
      <c r="C435" s="373">
        <f t="shared" si="42"/>
        <v>372</v>
      </c>
      <c r="E435" s="366" t="e">
        <f t="shared" si="38"/>
        <v>#REF!</v>
      </c>
      <c r="F435" s="366" t="e">
        <f t="shared" si="39"/>
        <v>#REF!</v>
      </c>
      <c r="G435" s="366" t="e">
        <f t="shared" si="40"/>
        <v>#REF!</v>
      </c>
      <c r="H435" s="366" t="e">
        <f t="shared" si="41"/>
        <v>#REF!</v>
      </c>
      <c r="I435" s="366"/>
    </row>
    <row r="436" spans="1:9" s="369" customFormat="1" hidden="1">
      <c r="A436" s="372" t="e">
        <f>Koeien!#REF!</f>
        <v>#REF!</v>
      </c>
      <c r="B436" s="372" t="e">
        <f>Koeien!#REF!</f>
        <v>#REF!</v>
      </c>
      <c r="C436" s="373">
        <f t="shared" si="42"/>
        <v>373</v>
      </c>
      <c r="E436" s="366" t="e">
        <f t="shared" si="38"/>
        <v>#REF!</v>
      </c>
      <c r="F436" s="366" t="e">
        <f t="shared" si="39"/>
        <v>#REF!</v>
      </c>
      <c r="G436" s="366" t="e">
        <f t="shared" si="40"/>
        <v>#REF!</v>
      </c>
      <c r="H436" s="366" t="e">
        <f t="shared" si="41"/>
        <v>#REF!</v>
      </c>
      <c r="I436" s="366"/>
    </row>
    <row r="437" spans="1:9" s="369" customFormat="1" hidden="1">
      <c r="A437" s="372" t="e">
        <f>Koeien!#REF!</f>
        <v>#REF!</v>
      </c>
      <c r="B437" s="372" t="e">
        <f>Koeien!#REF!</f>
        <v>#REF!</v>
      </c>
      <c r="C437" s="373">
        <f t="shared" si="42"/>
        <v>374</v>
      </c>
      <c r="E437" s="366" t="e">
        <f t="shared" si="38"/>
        <v>#REF!</v>
      </c>
      <c r="F437" s="366" t="e">
        <f t="shared" si="39"/>
        <v>#REF!</v>
      </c>
      <c r="G437" s="366" t="e">
        <f t="shared" si="40"/>
        <v>#REF!</v>
      </c>
      <c r="H437" s="366" t="e">
        <f t="shared" si="41"/>
        <v>#REF!</v>
      </c>
      <c r="I437" s="366"/>
    </row>
    <row r="438" spans="1:9" s="369" customFormat="1" hidden="1">
      <c r="A438" s="372" t="e">
        <f>Koeien!#REF!</f>
        <v>#REF!</v>
      </c>
      <c r="B438" s="372" t="e">
        <f>Koeien!#REF!</f>
        <v>#REF!</v>
      </c>
      <c r="C438" s="373">
        <f t="shared" si="42"/>
        <v>375</v>
      </c>
      <c r="E438" s="366" t="e">
        <f t="shared" si="38"/>
        <v>#REF!</v>
      </c>
      <c r="F438" s="366" t="e">
        <f t="shared" si="39"/>
        <v>#REF!</v>
      </c>
      <c r="G438" s="366" t="e">
        <f t="shared" si="40"/>
        <v>#REF!</v>
      </c>
      <c r="H438" s="366" t="e">
        <f t="shared" si="41"/>
        <v>#REF!</v>
      </c>
      <c r="I438" s="366"/>
    </row>
    <row r="439" spans="1:9" s="369" customFormat="1" hidden="1">
      <c r="A439" s="372" t="e">
        <f>Koeien!#REF!</f>
        <v>#REF!</v>
      </c>
      <c r="B439" s="372" t="e">
        <f>Koeien!#REF!</f>
        <v>#REF!</v>
      </c>
      <c r="C439" s="373">
        <f t="shared" si="42"/>
        <v>376</v>
      </c>
      <c r="E439" s="366" t="e">
        <f t="shared" si="38"/>
        <v>#REF!</v>
      </c>
      <c r="F439" s="366" t="e">
        <f t="shared" si="39"/>
        <v>#REF!</v>
      </c>
      <c r="G439" s="366" t="e">
        <f t="shared" si="40"/>
        <v>#REF!</v>
      </c>
      <c r="H439" s="366" t="e">
        <f t="shared" si="41"/>
        <v>#REF!</v>
      </c>
      <c r="I439" s="366"/>
    </row>
    <row r="440" spans="1:9" s="369" customFormat="1" hidden="1">
      <c r="A440" s="372" t="e">
        <f>Koeien!#REF!</f>
        <v>#REF!</v>
      </c>
      <c r="B440" s="372" t="e">
        <f>Koeien!#REF!</f>
        <v>#REF!</v>
      </c>
      <c r="C440" s="373">
        <f t="shared" si="42"/>
        <v>377</v>
      </c>
      <c r="E440" s="366" t="e">
        <f t="shared" si="38"/>
        <v>#REF!</v>
      </c>
      <c r="F440" s="366" t="e">
        <f t="shared" si="39"/>
        <v>#REF!</v>
      </c>
      <c r="G440" s="366" t="e">
        <f t="shared" si="40"/>
        <v>#REF!</v>
      </c>
      <c r="H440" s="366" t="e">
        <f t="shared" si="41"/>
        <v>#REF!</v>
      </c>
      <c r="I440" s="366"/>
    </row>
    <row r="441" spans="1:9" s="369" customFormat="1" hidden="1">
      <c r="A441" s="372" t="e">
        <f>Koeien!#REF!</f>
        <v>#REF!</v>
      </c>
      <c r="B441" s="372" t="e">
        <f>Koeien!#REF!</f>
        <v>#REF!</v>
      </c>
      <c r="C441" s="373">
        <f t="shared" si="42"/>
        <v>378</v>
      </c>
      <c r="E441" s="366" t="e">
        <f t="shared" si="38"/>
        <v>#REF!</v>
      </c>
      <c r="F441" s="366" t="e">
        <f t="shared" si="39"/>
        <v>#REF!</v>
      </c>
      <c r="G441" s="366" t="e">
        <f t="shared" si="40"/>
        <v>#REF!</v>
      </c>
      <c r="H441" s="366" t="e">
        <f t="shared" si="41"/>
        <v>#REF!</v>
      </c>
      <c r="I441" s="366"/>
    </row>
    <row r="442" spans="1:9" s="369" customFormat="1" hidden="1">
      <c r="A442" s="372" t="e">
        <f>Koeien!#REF!</f>
        <v>#REF!</v>
      </c>
      <c r="B442" s="372" t="e">
        <f>Koeien!#REF!</f>
        <v>#REF!</v>
      </c>
      <c r="C442" s="373">
        <f t="shared" si="42"/>
        <v>379</v>
      </c>
      <c r="E442" s="366" t="e">
        <f t="shared" si="38"/>
        <v>#REF!</v>
      </c>
      <c r="F442" s="366" t="e">
        <f t="shared" si="39"/>
        <v>#REF!</v>
      </c>
      <c r="G442" s="366" t="e">
        <f t="shared" si="40"/>
        <v>#REF!</v>
      </c>
      <c r="H442" s="366" t="e">
        <f t="shared" si="41"/>
        <v>#REF!</v>
      </c>
      <c r="I442" s="366"/>
    </row>
    <row r="443" spans="1:9" s="369" customFormat="1" hidden="1">
      <c r="A443" s="372" t="e">
        <f>Koeien!#REF!</f>
        <v>#REF!</v>
      </c>
      <c r="B443" s="372" t="e">
        <f>Koeien!#REF!</f>
        <v>#REF!</v>
      </c>
      <c r="C443" s="373">
        <f t="shared" si="42"/>
        <v>380</v>
      </c>
      <c r="E443" s="366" t="e">
        <f t="shared" si="38"/>
        <v>#REF!</v>
      </c>
      <c r="F443" s="366" t="e">
        <f t="shared" si="39"/>
        <v>#REF!</v>
      </c>
      <c r="G443" s="366" t="e">
        <f t="shared" si="40"/>
        <v>#REF!</v>
      </c>
      <c r="H443" s="366" t="e">
        <f t="shared" si="41"/>
        <v>#REF!</v>
      </c>
      <c r="I443" s="366"/>
    </row>
    <row r="444" spans="1:9" s="369" customFormat="1" hidden="1">
      <c r="A444" s="372" t="e">
        <f>Koeien!#REF!</f>
        <v>#REF!</v>
      </c>
      <c r="B444" s="372" t="e">
        <f>Koeien!#REF!</f>
        <v>#REF!</v>
      </c>
      <c r="C444" s="373">
        <f t="shared" si="42"/>
        <v>381</v>
      </c>
      <c r="E444" s="366" t="e">
        <f t="shared" si="38"/>
        <v>#REF!</v>
      </c>
      <c r="F444" s="366" t="e">
        <f t="shared" si="39"/>
        <v>#REF!</v>
      </c>
      <c r="G444" s="366" t="e">
        <f t="shared" si="40"/>
        <v>#REF!</v>
      </c>
      <c r="H444" s="366" t="e">
        <f t="shared" si="41"/>
        <v>#REF!</v>
      </c>
      <c r="I444" s="366"/>
    </row>
    <row r="445" spans="1:9" s="369" customFormat="1" hidden="1">
      <c r="A445" s="372" t="e">
        <f>Koeien!#REF!</f>
        <v>#REF!</v>
      </c>
      <c r="B445" s="372" t="e">
        <f>Koeien!#REF!</f>
        <v>#REF!</v>
      </c>
      <c r="C445" s="373">
        <f t="shared" si="42"/>
        <v>382</v>
      </c>
      <c r="E445" s="366" t="e">
        <f t="shared" si="38"/>
        <v>#REF!</v>
      </c>
      <c r="F445" s="366" t="e">
        <f t="shared" si="39"/>
        <v>#REF!</v>
      </c>
      <c r="G445" s="366" t="e">
        <f t="shared" si="40"/>
        <v>#REF!</v>
      </c>
      <c r="H445" s="366" t="e">
        <f t="shared" si="41"/>
        <v>#REF!</v>
      </c>
      <c r="I445" s="366"/>
    </row>
    <row r="446" spans="1:9" s="369" customFormat="1" hidden="1">
      <c r="A446" s="372" t="e">
        <f>Koeien!#REF!</f>
        <v>#REF!</v>
      </c>
      <c r="B446" s="372" t="e">
        <f>Koeien!#REF!</f>
        <v>#REF!</v>
      </c>
      <c r="C446" s="373">
        <f t="shared" si="42"/>
        <v>383</v>
      </c>
      <c r="E446" s="366" t="e">
        <f t="shared" si="38"/>
        <v>#REF!</v>
      </c>
      <c r="F446" s="366" t="e">
        <f t="shared" si="39"/>
        <v>#REF!</v>
      </c>
      <c r="G446" s="366" t="e">
        <f t="shared" si="40"/>
        <v>#REF!</v>
      </c>
      <c r="H446" s="366" t="e">
        <f t="shared" si="41"/>
        <v>#REF!</v>
      </c>
      <c r="I446" s="366"/>
    </row>
    <row r="447" spans="1:9" s="369" customFormat="1" hidden="1">
      <c r="A447" s="372" t="e">
        <f>Koeien!#REF!</f>
        <v>#REF!</v>
      </c>
      <c r="B447" s="372" t="e">
        <f>Koeien!#REF!</f>
        <v>#REF!</v>
      </c>
      <c r="C447" s="373">
        <f t="shared" si="42"/>
        <v>384</v>
      </c>
      <c r="E447" s="366" t="e">
        <f t="shared" si="38"/>
        <v>#REF!</v>
      </c>
      <c r="F447" s="366" t="e">
        <f t="shared" si="39"/>
        <v>#REF!</v>
      </c>
      <c r="G447" s="366" t="e">
        <f t="shared" si="40"/>
        <v>#REF!</v>
      </c>
      <c r="H447" s="366" t="e">
        <f t="shared" si="41"/>
        <v>#REF!</v>
      </c>
      <c r="I447" s="366"/>
    </row>
    <row r="448" spans="1:9" s="369" customFormat="1" hidden="1">
      <c r="A448" s="372" t="e">
        <f>Koeien!#REF!</f>
        <v>#REF!</v>
      </c>
      <c r="B448" s="372" t="e">
        <f>Koeien!#REF!</f>
        <v>#REF!</v>
      </c>
      <c r="C448" s="373">
        <f t="shared" si="42"/>
        <v>385</v>
      </c>
      <c r="E448" s="366" t="e">
        <f t="shared" si="38"/>
        <v>#REF!</v>
      </c>
      <c r="F448" s="366" t="e">
        <f t="shared" si="39"/>
        <v>#REF!</v>
      </c>
      <c r="G448" s="366" t="e">
        <f t="shared" si="40"/>
        <v>#REF!</v>
      </c>
      <c r="H448" s="366" t="e">
        <f t="shared" si="41"/>
        <v>#REF!</v>
      </c>
      <c r="I448" s="366"/>
    </row>
    <row r="449" spans="1:9" s="369" customFormat="1" hidden="1">
      <c r="A449" s="372" t="e">
        <f>Koeien!#REF!</f>
        <v>#REF!</v>
      </c>
      <c r="B449" s="372" t="e">
        <f>Koeien!#REF!</f>
        <v>#REF!</v>
      </c>
      <c r="C449" s="373">
        <f t="shared" si="42"/>
        <v>386</v>
      </c>
      <c r="E449" s="366" t="e">
        <f t="shared" ref="E449:E512" si="43">B449</f>
        <v>#REF!</v>
      </c>
      <c r="F449" s="366" t="e">
        <f t="shared" ref="F449:F512" si="44">MID(E449,1,1)</f>
        <v>#REF!</v>
      </c>
      <c r="G449" s="366" t="e">
        <f t="shared" ref="G449:G512" si="45">MID(E449,2,1)</f>
        <v>#REF!</v>
      </c>
      <c r="H449" s="366" t="e">
        <f t="shared" ref="H449:H512" si="46">MID(E449,3,1)</f>
        <v>#REF!</v>
      </c>
      <c r="I449" s="366"/>
    </row>
    <row r="450" spans="1:9" s="369" customFormat="1" hidden="1">
      <c r="A450" s="372" t="e">
        <f>Koeien!#REF!</f>
        <v>#REF!</v>
      </c>
      <c r="B450" s="372" t="e">
        <f>Koeien!#REF!</f>
        <v>#REF!</v>
      </c>
      <c r="C450" s="373">
        <f t="shared" si="42"/>
        <v>387</v>
      </c>
      <c r="E450" s="366" t="e">
        <f t="shared" si="43"/>
        <v>#REF!</v>
      </c>
      <c r="F450" s="366" t="e">
        <f t="shared" si="44"/>
        <v>#REF!</v>
      </c>
      <c r="G450" s="366" t="e">
        <f t="shared" si="45"/>
        <v>#REF!</v>
      </c>
      <c r="H450" s="366" t="e">
        <f t="shared" si="46"/>
        <v>#REF!</v>
      </c>
      <c r="I450" s="366"/>
    </row>
    <row r="451" spans="1:9" s="369" customFormat="1" hidden="1">
      <c r="A451" s="372" t="e">
        <f>Koeien!#REF!</f>
        <v>#REF!</v>
      </c>
      <c r="B451" s="372" t="e">
        <f>Koeien!#REF!</f>
        <v>#REF!</v>
      </c>
      <c r="C451" s="373">
        <f t="shared" si="42"/>
        <v>388</v>
      </c>
      <c r="E451" s="366" t="e">
        <f t="shared" si="43"/>
        <v>#REF!</v>
      </c>
      <c r="F451" s="366" t="e">
        <f t="shared" si="44"/>
        <v>#REF!</v>
      </c>
      <c r="G451" s="366" t="e">
        <f t="shared" si="45"/>
        <v>#REF!</v>
      </c>
      <c r="H451" s="366" t="e">
        <f t="shared" si="46"/>
        <v>#REF!</v>
      </c>
      <c r="I451" s="366"/>
    </row>
    <row r="452" spans="1:9" s="369" customFormat="1" hidden="1">
      <c r="A452" s="372" t="e">
        <f>Koeien!#REF!</f>
        <v>#REF!</v>
      </c>
      <c r="B452" s="372" t="e">
        <f>Koeien!#REF!</f>
        <v>#REF!</v>
      </c>
      <c r="C452" s="373">
        <f t="shared" si="42"/>
        <v>389</v>
      </c>
      <c r="E452" s="366" t="e">
        <f t="shared" si="43"/>
        <v>#REF!</v>
      </c>
      <c r="F452" s="366" t="e">
        <f t="shared" si="44"/>
        <v>#REF!</v>
      </c>
      <c r="G452" s="366" t="e">
        <f t="shared" si="45"/>
        <v>#REF!</v>
      </c>
      <c r="H452" s="366" t="e">
        <f t="shared" si="46"/>
        <v>#REF!</v>
      </c>
      <c r="I452" s="366"/>
    </row>
    <row r="453" spans="1:9" s="369" customFormat="1" hidden="1">
      <c r="A453" s="372" t="e">
        <f>Koeien!#REF!</f>
        <v>#REF!</v>
      </c>
      <c r="B453" s="372" t="e">
        <f>Koeien!#REF!</f>
        <v>#REF!</v>
      </c>
      <c r="C453" s="373">
        <f t="shared" si="42"/>
        <v>390</v>
      </c>
      <c r="E453" s="366" t="e">
        <f t="shared" si="43"/>
        <v>#REF!</v>
      </c>
      <c r="F453" s="366" t="e">
        <f t="shared" si="44"/>
        <v>#REF!</v>
      </c>
      <c r="G453" s="366" t="e">
        <f t="shared" si="45"/>
        <v>#REF!</v>
      </c>
      <c r="H453" s="366" t="e">
        <f t="shared" si="46"/>
        <v>#REF!</v>
      </c>
      <c r="I453" s="366"/>
    </row>
    <row r="454" spans="1:9" s="369" customFormat="1" hidden="1">
      <c r="A454" s="372" t="e">
        <f>Koeien!#REF!</f>
        <v>#REF!</v>
      </c>
      <c r="B454" s="372" t="e">
        <f>Koeien!#REF!</f>
        <v>#REF!</v>
      </c>
      <c r="C454" s="373">
        <f t="shared" ref="C454:C517" si="47">C453+1</f>
        <v>391</v>
      </c>
      <c r="E454" s="366" t="e">
        <f t="shared" si="43"/>
        <v>#REF!</v>
      </c>
      <c r="F454" s="366" t="e">
        <f t="shared" si="44"/>
        <v>#REF!</v>
      </c>
      <c r="G454" s="366" t="e">
        <f t="shared" si="45"/>
        <v>#REF!</v>
      </c>
      <c r="H454" s="366" t="e">
        <f t="shared" si="46"/>
        <v>#REF!</v>
      </c>
      <c r="I454" s="366"/>
    </row>
    <row r="455" spans="1:9" s="369" customFormat="1" hidden="1">
      <c r="A455" s="372" t="e">
        <f>Koeien!#REF!</f>
        <v>#REF!</v>
      </c>
      <c r="B455" s="372" t="e">
        <f>Koeien!#REF!</f>
        <v>#REF!</v>
      </c>
      <c r="C455" s="373">
        <f t="shared" si="47"/>
        <v>392</v>
      </c>
      <c r="E455" s="366" t="e">
        <f t="shared" si="43"/>
        <v>#REF!</v>
      </c>
      <c r="F455" s="366" t="e">
        <f t="shared" si="44"/>
        <v>#REF!</v>
      </c>
      <c r="G455" s="366" t="e">
        <f t="shared" si="45"/>
        <v>#REF!</v>
      </c>
      <c r="H455" s="366" t="e">
        <f t="shared" si="46"/>
        <v>#REF!</v>
      </c>
      <c r="I455" s="366"/>
    </row>
    <row r="456" spans="1:9" s="369" customFormat="1" hidden="1">
      <c r="A456" s="372" t="e">
        <f>Koeien!#REF!</f>
        <v>#REF!</v>
      </c>
      <c r="B456" s="372" t="e">
        <f>Koeien!#REF!</f>
        <v>#REF!</v>
      </c>
      <c r="C456" s="373">
        <f t="shared" si="47"/>
        <v>393</v>
      </c>
      <c r="E456" s="366" t="e">
        <f t="shared" si="43"/>
        <v>#REF!</v>
      </c>
      <c r="F456" s="366" t="e">
        <f t="shared" si="44"/>
        <v>#REF!</v>
      </c>
      <c r="G456" s="366" t="e">
        <f t="shared" si="45"/>
        <v>#REF!</v>
      </c>
      <c r="H456" s="366" t="e">
        <f t="shared" si="46"/>
        <v>#REF!</v>
      </c>
      <c r="I456" s="366"/>
    </row>
    <row r="457" spans="1:9" s="369" customFormat="1" hidden="1">
      <c r="A457" s="372" t="e">
        <f>Koeien!#REF!</f>
        <v>#REF!</v>
      </c>
      <c r="B457" s="372" t="e">
        <f>Koeien!#REF!</f>
        <v>#REF!</v>
      </c>
      <c r="C457" s="373">
        <f t="shared" si="47"/>
        <v>394</v>
      </c>
      <c r="E457" s="366" t="e">
        <f t="shared" si="43"/>
        <v>#REF!</v>
      </c>
      <c r="F457" s="366" t="e">
        <f t="shared" si="44"/>
        <v>#REF!</v>
      </c>
      <c r="G457" s="366" t="e">
        <f t="shared" si="45"/>
        <v>#REF!</v>
      </c>
      <c r="H457" s="366" t="e">
        <f t="shared" si="46"/>
        <v>#REF!</v>
      </c>
      <c r="I457" s="366"/>
    </row>
    <row r="458" spans="1:9" s="369" customFormat="1" hidden="1">
      <c r="A458" s="372" t="e">
        <f>Koeien!#REF!</f>
        <v>#REF!</v>
      </c>
      <c r="B458" s="372" t="e">
        <f>Koeien!#REF!</f>
        <v>#REF!</v>
      </c>
      <c r="C458" s="373">
        <f t="shared" si="47"/>
        <v>395</v>
      </c>
      <c r="E458" s="366" t="e">
        <f t="shared" si="43"/>
        <v>#REF!</v>
      </c>
      <c r="F458" s="366" t="e">
        <f t="shared" si="44"/>
        <v>#REF!</v>
      </c>
      <c r="G458" s="366" t="e">
        <f t="shared" si="45"/>
        <v>#REF!</v>
      </c>
      <c r="H458" s="366" t="e">
        <f t="shared" si="46"/>
        <v>#REF!</v>
      </c>
      <c r="I458" s="366"/>
    </row>
    <row r="459" spans="1:9" s="369" customFormat="1" hidden="1">
      <c r="A459" s="372" t="e">
        <f>Koeien!#REF!</f>
        <v>#REF!</v>
      </c>
      <c r="B459" s="372" t="e">
        <f>Koeien!#REF!</f>
        <v>#REF!</v>
      </c>
      <c r="C459" s="373">
        <f t="shared" si="47"/>
        <v>396</v>
      </c>
      <c r="E459" s="366" t="e">
        <f t="shared" si="43"/>
        <v>#REF!</v>
      </c>
      <c r="F459" s="366" t="e">
        <f t="shared" si="44"/>
        <v>#REF!</v>
      </c>
      <c r="G459" s="366" t="e">
        <f t="shared" si="45"/>
        <v>#REF!</v>
      </c>
      <c r="H459" s="366" t="e">
        <f t="shared" si="46"/>
        <v>#REF!</v>
      </c>
      <c r="I459" s="366"/>
    </row>
    <row r="460" spans="1:9" s="369" customFormat="1" hidden="1">
      <c r="A460" s="372" t="e">
        <f>Koeien!#REF!</f>
        <v>#REF!</v>
      </c>
      <c r="B460" s="372" t="e">
        <f>Koeien!#REF!</f>
        <v>#REF!</v>
      </c>
      <c r="C460" s="373">
        <f t="shared" si="47"/>
        <v>397</v>
      </c>
      <c r="E460" s="366" t="e">
        <f t="shared" si="43"/>
        <v>#REF!</v>
      </c>
      <c r="F460" s="366" t="e">
        <f t="shared" si="44"/>
        <v>#REF!</v>
      </c>
      <c r="G460" s="366" t="e">
        <f t="shared" si="45"/>
        <v>#REF!</v>
      </c>
      <c r="H460" s="366" t="e">
        <f t="shared" si="46"/>
        <v>#REF!</v>
      </c>
      <c r="I460" s="366"/>
    </row>
    <row r="461" spans="1:9" s="369" customFormat="1" hidden="1">
      <c r="A461" s="372" t="e">
        <f>Koeien!#REF!</f>
        <v>#REF!</v>
      </c>
      <c r="B461" s="372" t="e">
        <f>Koeien!#REF!</f>
        <v>#REF!</v>
      </c>
      <c r="C461" s="373">
        <f t="shared" si="47"/>
        <v>398</v>
      </c>
      <c r="E461" s="366" t="e">
        <f t="shared" si="43"/>
        <v>#REF!</v>
      </c>
      <c r="F461" s="366" t="e">
        <f t="shared" si="44"/>
        <v>#REF!</v>
      </c>
      <c r="G461" s="366" t="e">
        <f t="shared" si="45"/>
        <v>#REF!</v>
      </c>
      <c r="H461" s="366" t="e">
        <f t="shared" si="46"/>
        <v>#REF!</v>
      </c>
      <c r="I461" s="366"/>
    </row>
    <row r="462" spans="1:9" s="369" customFormat="1" hidden="1">
      <c r="A462" s="372" t="e">
        <f>Koeien!#REF!</f>
        <v>#REF!</v>
      </c>
      <c r="B462" s="372" t="e">
        <f>Koeien!#REF!</f>
        <v>#REF!</v>
      </c>
      <c r="C462" s="373">
        <f t="shared" si="47"/>
        <v>399</v>
      </c>
      <c r="E462" s="366" t="e">
        <f t="shared" si="43"/>
        <v>#REF!</v>
      </c>
      <c r="F462" s="366" t="e">
        <f t="shared" si="44"/>
        <v>#REF!</v>
      </c>
      <c r="G462" s="366" t="e">
        <f t="shared" si="45"/>
        <v>#REF!</v>
      </c>
      <c r="H462" s="366" t="e">
        <f t="shared" si="46"/>
        <v>#REF!</v>
      </c>
      <c r="I462" s="366"/>
    </row>
    <row r="463" spans="1:9" s="369" customFormat="1" hidden="1">
      <c r="A463" s="372" t="e">
        <f>Koeien!#REF!</f>
        <v>#REF!</v>
      </c>
      <c r="B463" s="372" t="e">
        <f>Koeien!#REF!</f>
        <v>#REF!</v>
      </c>
      <c r="C463" s="373">
        <f t="shared" si="47"/>
        <v>400</v>
      </c>
      <c r="E463" s="366" t="e">
        <f t="shared" si="43"/>
        <v>#REF!</v>
      </c>
      <c r="F463" s="366" t="e">
        <f t="shared" si="44"/>
        <v>#REF!</v>
      </c>
      <c r="G463" s="366" t="e">
        <f t="shared" si="45"/>
        <v>#REF!</v>
      </c>
      <c r="H463" s="366" t="e">
        <f t="shared" si="46"/>
        <v>#REF!</v>
      </c>
      <c r="I463" s="366"/>
    </row>
    <row r="464" spans="1:9" s="369" customFormat="1" hidden="1">
      <c r="A464" s="372" t="e">
        <f>Koeien!#REF!</f>
        <v>#REF!</v>
      </c>
      <c r="B464" s="372" t="e">
        <f>Koeien!#REF!</f>
        <v>#REF!</v>
      </c>
      <c r="C464" s="373">
        <f t="shared" si="47"/>
        <v>401</v>
      </c>
      <c r="E464" s="366" t="e">
        <f t="shared" si="43"/>
        <v>#REF!</v>
      </c>
      <c r="F464" s="366" t="e">
        <f t="shared" si="44"/>
        <v>#REF!</v>
      </c>
      <c r="G464" s="366" t="e">
        <f t="shared" si="45"/>
        <v>#REF!</v>
      </c>
      <c r="H464" s="366" t="e">
        <f t="shared" si="46"/>
        <v>#REF!</v>
      </c>
      <c r="I464" s="366"/>
    </row>
    <row r="465" spans="1:9" s="369" customFormat="1" hidden="1">
      <c r="A465" s="372" t="e">
        <f>Koeien!#REF!</f>
        <v>#REF!</v>
      </c>
      <c r="B465" s="372" t="e">
        <f>Koeien!#REF!</f>
        <v>#REF!</v>
      </c>
      <c r="C465" s="373">
        <f t="shared" si="47"/>
        <v>402</v>
      </c>
      <c r="E465" s="366" t="e">
        <f t="shared" si="43"/>
        <v>#REF!</v>
      </c>
      <c r="F465" s="366" t="e">
        <f t="shared" si="44"/>
        <v>#REF!</v>
      </c>
      <c r="G465" s="366" t="e">
        <f t="shared" si="45"/>
        <v>#REF!</v>
      </c>
      <c r="H465" s="366" t="e">
        <f t="shared" si="46"/>
        <v>#REF!</v>
      </c>
      <c r="I465" s="366"/>
    </row>
    <row r="466" spans="1:9" s="369" customFormat="1" hidden="1">
      <c r="A466" s="372" t="e">
        <f>Koeien!#REF!</f>
        <v>#REF!</v>
      </c>
      <c r="B466" s="372" t="e">
        <f>Koeien!#REF!</f>
        <v>#REF!</v>
      </c>
      <c r="C466" s="373">
        <f t="shared" si="47"/>
        <v>403</v>
      </c>
      <c r="E466" s="366" t="e">
        <f t="shared" si="43"/>
        <v>#REF!</v>
      </c>
      <c r="F466" s="366" t="e">
        <f t="shared" si="44"/>
        <v>#REF!</v>
      </c>
      <c r="G466" s="366" t="e">
        <f t="shared" si="45"/>
        <v>#REF!</v>
      </c>
      <c r="H466" s="366" t="e">
        <f t="shared" si="46"/>
        <v>#REF!</v>
      </c>
      <c r="I466" s="366"/>
    </row>
    <row r="467" spans="1:9" s="369" customFormat="1" hidden="1">
      <c r="A467" s="372" t="e">
        <f>Koeien!#REF!</f>
        <v>#REF!</v>
      </c>
      <c r="B467" s="372" t="e">
        <f>Koeien!#REF!</f>
        <v>#REF!</v>
      </c>
      <c r="C467" s="373">
        <f t="shared" si="47"/>
        <v>404</v>
      </c>
      <c r="E467" s="366" t="e">
        <f t="shared" si="43"/>
        <v>#REF!</v>
      </c>
      <c r="F467" s="366" t="e">
        <f t="shared" si="44"/>
        <v>#REF!</v>
      </c>
      <c r="G467" s="366" t="e">
        <f t="shared" si="45"/>
        <v>#REF!</v>
      </c>
      <c r="H467" s="366" t="e">
        <f t="shared" si="46"/>
        <v>#REF!</v>
      </c>
      <c r="I467" s="366"/>
    </row>
    <row r="468" spans="1:9" s="369" customFormat="1" hidden="1">
      <c r="A468" s="372" t="e">
        <f>Koeien!#REF!</f>
        <v>#REF!</v>
      </c>
      <c r="B468" s="372" t="e">
        <f>Koeien!#REF!</f>
        <v>#REF!</v>
      </c>
      <c r="C468" s="373">
        <f t="shared" si="47"/>
        <v>405</v>
      </c>
      <c r="E468" s="366" t="e">
        <f t="shared" si="43"/>
        <v>#REF!</v>
      </c>
      <c r="F468" s="366" t="e">
        <f t="shared" si="44"/>
        <v>#REF!</v>
      </c>
      <c r="G468" s="366" t="e">
        <f t="shared" si="45"/>
        <v>#REF!</v>
      </c>
      <c r="H468" s="366" t="e">
        <f t="shared" si="46"/>
        <v>#REF!</v>
      </c>
      <c r="I468" s="366"/>
    </row>
    <row r="469" spans="1:9" s="369" customFormat="1" hidden="1">
      <c r="A469" s="372" t="e">
        <f>Koeien!#REF!</f>
        <v>#REF!</v>
      </c>
      <c r="B469" s="372" t="e">
        <f>Koeien!#REF!</f>
        <v>#REF!</v>
      </c>
      <c r="C469" s="373">
        <f t="shared" si="47"/>
        <v>406</v>
      </c>
      <c r="E469" s="366" t="e">
        <f t="shared" si="43"/>
        <v>#REF!</v>
      </c>
      <c r="F469" s="366" t="e">
        <f t="shared" si="44"/>
        <v>#REF!</v>
      </c>
      <c r="G469" s="366" t="e">
        <f t="shared" si="45"/>
        <v>#REF!</v>
      </c>
      <c r="H469" s="366" t="e">
        <f t="shared" si="46"/>
        <v>#REF!</v>
      </c>
      <c r="I469" s="366"/>
    </row>
    <row r="470" spans="1:9" s="369" customFormat="1" hidden="1">
      <c r="A470" s="372" t="e">
        <f>Koeien!#REF!</f>
        <v>#REF!</v>
      </c>
      <c r="B470" s="372" t="e">
        <f>Koeien!#REF!</f>
        <v>#REF!</v>
      </c>
      <c r="C470" s="373">
        <f t="shared" si="47"/>
        <v>407</v>
      </c>
      <c r="E470" s="366" t="e">
        <f t="shared" si="43"/>
        <v>#REF!</v>
      </c>
      <c r="F470" s="366" t="e">
        <f t="shared" si="44"/>
        <v>#REF!</v>
      </c>
      <c r="G470" s="366" t="e">
        <f t="shared" si="45"/>
        <v>#REF!</v>
      </c>
      <c r="H470" s="366" t="e">
        <f t="shared" si="46"/>
        <v>#REF!</v>
      </c>
      <c r="I470" s="366"/>
    </row>
    <row r="471" spans="1:9" s="369" customFormat="1" hidden="1">
      <c r="A471" s="372" t="e">
        <f>Koeien!#REF!</f>
        <v>#REF!</v>
      </c>
      <c r="B471" s="372" t="e">
        <f>Koeien!#REF!</f>
        <v>#REF!</v>
      </c>
      <c r="C471" s="373">
        <f t="shared" si="47"/>
        <v>408</v>
      </c>
      <c r="E471" s="366" t="e">
        <f t="shared" si="43"/>
        <v>#REF!</v>
      </c>
      <c r="F471" s="366" t="e">
        <f t="shared" si="44"/>
        <v>#REF!</v>
      </c>
      <c r="G471" s="366" t="e">
        <f t="shared" si="45"/>
        <v>#REF!</v>
      </c>
      <c r="H471" s="366" t="e">
        <f t="shared" si="46"/>
        <v>#REF!</v>
      </c>
      <c r="I471" s="366"/>
    </row>
    <row r="472" spans="1:9" s="369" customFormat="1" hidden="1">
      <c r="A472" s="372" t="e">
        <f>Koeien!#REF!</f>
        <v>#REF!</v>
      </c>
      <c r="B472" s="372" t="e">
        <f>Koeien!#REF!</f>
        <v>#REF!</v>
      </c>
      <c r="C472" s="373">
        <f t="shared" si="47"/>
        <v>409</v>
      </c>
      <c r="E472" s="366" t="e">
        <f t="shared" si="43"/>
        <v>#REF!</v>
      </c>
      <c r="F472" s="366" t="e">
        <f t="shared" si="44"/>
        <v>#REF!</v>
      </c>
      <c r="G472" s="366" t="e">
        <f t="shared" si="45"/>
        <v>#REF!</v>
      </c>
      <c r="H472" s="366" t="e">
        <f t="shared" si="46"/>
        <v>#REF!</v>
      </c>
      <c r="I472" s="366"/>
    </row>
    <row r="473" spans="1:9" s="369" customFormat="1" hidden="1">
      <c r="A473" s="372" t="e">
        <f>Koeien!#REF!</f>
        <v>#REF!</v>
      </c>
      <c r="B473" s="372" t="e">
        <f>Koeien!#REF!</f>
        <v>#REF!</v>
      </c>
      <c r="C473" s="373">
        <f t="shared" si="47"/>
        <v>410</v>
      </c>
      <c r="E473" s="366" t="e">
        <f t="shared" si="43"/>
        <v>#REF!</v>
      </c>
      <c r="F473" s="366" t="e">
        <f t="shared" si="44"/>
        <v>#REF!</v>
      </c>
      <c r="G473" s="366" t="e">
        <f t="shared" si="45"/>
        <v>#REF!</v>
      </c>
      <c r="H473" s="366" t="e">
        <f t="shared" si="46"/>
        <v>#REF!</v>
      </c>
      <c r="I473" s="366"/>
    </row>
    <row r="474" spans="1:9" s="369" customFormat="1" hidden="1">
      <c r="A474" s="372" t="e">
        <f>Koeien!#REF!</f>
        <v>#REF!</v>
      </c>
      <c r="B474" s="372" t="e">
        <f>Koeien!#REF!</f>
        <v>#REF!</v>
      </c>
      <c r="C474" s="373">
        <f t="shared" si="47"/>
        <v>411</v>
      </c>
      <c r="E474" s="366" t="e">
        <f t="shared" si="43"/>
        <v>#REF!</v>
      </c>
      <c r="F474" s="366" t="e">
        <f t="shared" si="44"/>
        <v>#REF!</v>
      </c>
      <c r="G474" s="366" t="e">
        <f t="shared" si="45"/>
        <v>#REF!</v>
      </c>
      <c r="H474" s="366" t="e">
        <f t="shared" si="46"/>
        <v>#REF!</v>
      </c>
      <c r="I474" s="366"/>
    </row>
    <row r="475" spans="1:9" s="369" customFormat="1" hidden="1">
      <c r="A475" s="372" t="e">
        <f>Koeien!#REF!</f>
        <v>#REF!</v>
      </c>
      <c r="B475" s="372" t="e">
        <f>Koeien!#REF!</f>
        <v>#REF!</v>
      </c>
      <c r="C475" s="373">
        <f t="shared" si="47"/>
        <v>412</v>
      </c>
      <c r="E475" s="366" t="e">
        <f t="shared" si="43"/>
        <v>#REF!</v>
      </c>
      <c r="F475" s="366" t="e">
        <f t="shared" si="44"/>
        <v>#REF!</v>
      </c>
      <c r="G475" s="366" t="e">
        <f t="shared" si="45"/>
        <v>#REF!</v>
      </c>
      <c r="H475" s="366" t="e">
        <f t="shared" si="46"/>
        <v>#REF!</v>
      </c>
      <c r="I475" s="366"/>
    </row>
    <row r="476" spans="1:9" s="369" customFormat="1" hidden="1">
      <c r="A476" s="372" t="e">
        <f>Koeien!#REF!</f>
        <v>#REF!</v>
      </c>
      <c r="B476" s="372" t="e">
        <f>Koeien!#REF!</f>
        <v>#REF!</v>
      </c>
      <c r="C476" s="373">
        <f t="shared" si="47"/>
        <v>413</v>
      </c>
      <c r="E476" s="366" t="e">
        <f t="shared" si="43"/>
        <v>#REF!</v>
      </c>
      <c r="F476" s="366" t="e">
        <f t="shared" si="44"/>
        <v>#REF!</v>
      </c>
      <c r="G476" s="366" t="e">
        <f t="shared" si="45"/>
        <v>#REF!</v>
      </c>
      <c r="H476" s="366" t="e">
        <f t="shared" si="46"/>
        <v>#REF!</v>
      </c>
      <c r="I476" s="366"/>
    </row>
    <row r="477" spans="1:9" s="369" customFormat="1" hidden="1">
      <c r="A477" s="372" t="e">
        <f>Koeien!#REF!</f>
        <v>#REF!</v>
      </c>
      <c r="B477" s="372" t="e">
        <f>Koeien!#REF!</f>
        <v>#REF!</v>
      </c>
      <c r="C477" s="373">
        <f t="shared" si="47"/>
        <v>414</v>
      </c>
      <c r="E477" s="366" t="e">
        <f t="shared" si="43"/>
        <v>#REF!</v>
      </c>
      <c r="F477" s="366" t="e">
        <f t="shared" si="44"/>
        <v>#REF!</v>
      </c>
      <c r="G477" s="366" t="e">
        <f t="shared" si="45"/>
        <v>#REF!</v>
      </c>
      <c r="H477" s="366" t="e">
        <f t="shared" si="46"/>
        <v>#REF!</v>
      </c>
      <c r="I477" s="366"/>
    </row>
    <row r="478" spans="1:9" s="369" customFormat="1" hidden="1">
      <c r="A478" s="372" t="e">
        <f>Koeien!#REF!</f>
        <v>#REF!</v>
      </c>
      <c r="B478" s="372" t="e">
        <f>Koeien!#REF!</f>
        <v>#REF!</v>
      </c>
      <c r="C478" s="373">
        <f t="shared" si="47"/>
        <v>415</v>
      </c>
      <c r="E478" s="366" t="e">
        <f t="shared" si="43"/>
        <v>#REF!</v>
      </c>
      <c r="F478" s="366" t="e">
        <f t="shared" si="44"/>
        <v>#REF!</v>
      </c>
      <c r="G478" s="366" t="e">
        <f t="shared" si="45"/>
        <v>#REF!</v>
      </c>
      <c r="H478" s="366" t="e">
        <f t="shared" si="46"/>
        <v>#REF!</v>
      </c>
      <c r="I478" s="366"/>
    </row>
    <row r="479" spans="1:9" s="369" customFormat="1" hidden="1">
      <c r="A479" s="372" t="e">
        <f>Koeien!#REF!</f>
        <v>#REF!</v>
      </c>
      <c r="B479" s="372" t="e">
        <f>Koeien!#REF!</f>
        <v>#REF!</v>
      </c>
      <c r="C479" s="373">
        <f t="shared" si="47"/>
        <v>416</v>
      </c>
      <c r="E479" s="366" t="e">
        <f t="shared" si="43"/>
        <v>#REF!</v>
      </c>
      <c r="F479" s="366" t="e">
        <f t="shared" si="44"/>
        <v>#REF!</v>
      </c>
      <c r="G479" s="366" t="e">
        <f t="shared" si="45"/>
        <v>#REF!</v>
      </c>
      <c r="H479" s="366" t="e">
        <f t="shared" si="46"/>
        <v>#REF!</v>
      </c>
      <c r="I479" s="366"/>
    </row>
    <row r="480" spans="1:9" s="369" customFormat="1" hidden="1">
      <c r="A480" s="372" t="e">
        <f>Koeien!#REF!</f>
        <v>#REF!</v>
      </c>
      <c r="B480" s="372" t="e">
        <f>Koeien!#REF!</f>
        <v>#REF!</v>
      </c>
      <c r="C480" s="373">
        <f t="shared" si="47"/>
        <v>417</v>
      </c>
      <c r="E480" s="366" t="e">
        <f t="shared" si="43"/>
        <v>#REF!</v>
      </c>
      <c r="F480" s="366" t="e">
        <f t="shared" si="44"/>
        <v>#REF!</v>
      </c>
      <c r="G480" s="366" t="e">
        <f t="shared" si="45"/>
        <v>#REF!</v>
      </c>
      <c r="H480" s="366" t="e">
        <f t="shared" si="46"/>
        <v>#REF!</v>
      </c>
      <c r="I480" s="366"/>
    </row>
    <row r="481" spans="1:9" s="369" customFormat="1" hidden="1">
      <c r="A481" s="372" t="e">
        <f>Koeien!#REF!</f>
        <v>#REF!</v>
      </c>
      <c r="B481" s="372" t="e">
        <f>Koeien!#REF!</f>
        <v>#REF!</v>
      </c>
      <c r="C481" s="373">
        <f t="shared" si="47"/>
        <v>418</v>
      </c>
      <c r="E481" s="366" t="e">
        <f t="shared" si="43"/>
        <v>#REF!</v>
      </c>
      <c r="F481" s="366" t="e">
        <f t="shared" si="44"/>
        <v>#REF!</v>
      </c>
      <c r="G481" s="366" t="e">
        <f t="shared" si="45"/>
        <v>#REF!</v>
      </c>
      <c r="H481" s="366" t="e">
        <f t="shared" si="46"/>
        <v>#REF!</v>
      </c>
      <c r="I481" s="366"/>
    </row>
    <row r="482" spans="1:9" s="369" customFormat="1" hidden="1">
      <c r="A482" s="372" t="e">
        <f>Koeien!#REF!</f>
        <v>#REF!</v>
      </c>
      <c r="B482" s="372" t="e">
        <f>Koeien!#REF!</f>
        <v>#REF!</v>
      </c>
      <c r="C482" s="373">
        <f t="shared" si="47"/>
        <v>419</v>
      </c>
      <c r="E482" s="366" t="e">
        <f t="shared" si="43"/>
        <v>#REF!</v>
      </c>
      <c r="F482" s="366" t="e">
        <f t="shared" si="44"/>
        <v>#REF!</v>
      </c>
      <c r="G482" s="366" t="e">
        <f t="shared" si="45"/>
        <v>#REF!</v>
      </c>
      <c r="H482" s="366" t="e">
        <f t="shared" si="46"/>
        <v>#REF!</v>
      </c>
      <c r="I482" s="366"/>
    </row>
    <row r="483" spans="1:9" s="369" customFormat="1" hidden="1">
      <c r="A483" s="372" t="e">
        <f>Koeien!#REF!</f>
        <v>#REF!</v>
      </c>
      <c r="B483" s="372" t="e">
        <f>Koeien!#REF!</f>
        <v>#REF!</v>
      </c>
      <c r="C483" s="373">
        <f t="shared" si="47"/>
        <v>420</v>
      </c>
      <c r="E483" s="366" t="e">
        <f t="shared" si="43"/>
        <v>#REF!</v>
      </c>
      <c r="F483" s="366" t="e">
        <f t="shared" si="44"/>
        <v>#REF!</v>
      </c>
      <c r="G483" s="366" t="e">
        <f t="shared" si="45"/>
        <v>#REF!</v>
      </c>
      <c r="H483" s="366" t="e">
        <f t="shared" si="46"/>
        <v>#REF!</v>
      </c>
      <c r="I483" s="366"/>
    </row>
    <row r="484" spans="1:9" s="369" customFormat="1" hidden="1">
      <c r="A484" s="372" t="e">
        <f>Koeien!#REF!</f>
        <v>#REF!</v>
      </c>
      <c r="B484" s="372" t="e">
        <f>Koeien!#REF!</f>
        <v>#REF!</v>
      </c>
      <c r="C484" s="373">
        <f t="shared" si="47"/>
        <v>421</v>
      </c>
      <c r="E484" s="366" t="e">
        <f t="shared" si="43"/>
        <v>#REF!</v>
      </c>
      <c r="F484" s="366" t="e">
        <f t="shared" si="44"/>
        <v>#REF!</v>
      </c>
      <c r="G484" s="366" t="e">
        <f t="shared" si="45"/>
        <v>#REF!</v>
      </c>
      <c r="H484" s="366" t="e">
        <f t="shared" si="46"/>
        <v>#REF!</v>
      </c>
      <c r="I484" s="366"/>
    </row>
    <row r="485" spans="1:9" s="369" customFormat="1" hidden="1">
      <c r="A485" s="372" t="e">
        <f>Koeien!#REF!</f>
        <v>#REF!</v>
      </c>
      <c r="B485" s="372" t="e">
        <f>Koeien!#REF!</f>
        <v>#REF!</v>
      </c>
      <c r="C485" s="373">
        <f t="shared" si="47"/>
        <v>422</v>
      </c>
      <c r="E485" s="366" t="e">
        <f t="shared" si="43"/>
        <v>#REF!</v>
      </c>
      <c r="F485" s="366" t="e">
        <f t="shared" si="44"/>
        <v>#REF!</v>
      </c>
      <c r="G485" s="366" t="e">
        <f t="shared" si="45"/>
        <v>#REF!</v>
      </c>
      <c r="H485" s="366" t="e">
        <f t="shared" si="46"/>
        <v>#REF!</v>
      </c>
      <c r="I485" s="366"/>
    </row>
    <row r="486" spans="1:9" s="369" customFormat="1" hidden="1">
      <c r="A486" s="372" t="e">
        <f>Koeien!#REF!</f>
        <v>#REF!</v>
      </c>
      <c r="B486" s="372" t="e">
        <f>Koeien!#REF!</f>
        <v>#REF!</v>
      </c>
      <c r="C486" s="373">
        <f t="shared" si="47"/>
        <v>423</v>
      </c>
      <c r="E486" s="366" t="e">
        <f t="shared" si="43"/>
        <v>#REF!</v>
      </c>
      <c r="F486" s="366" t="e">
        <f t="shared" si="44"/>
        <v>#REF!</v>
      </c>
      <c r="G486" s="366" t="e">
        <f t="shared" si="45"/>
        <v>#REF!</v>
      </c>
      <c r="H486" s="366" t="e">
        <f t="shared" si="46"/>
        <v>#REF!</v>
      </c>
      <c r="I486" s="366"/>
    </row>
    <row r="487" spans="1:9" s="369" customFormat="1" hidden="1">
      <c r="A487" s="372" t="e">
        <f>Koeien!#REF!</f>
        <v>#REF!</v>
      </c>
      <c r="B487" s="372" t="e">
        <f>Koeien!#REF!</f>
        <v>#REF!</v>
      </c>
      <c r="C487" s="373">
        <f t="shared" si="47"/>
        <v>424</v>
      </c>
      <c r="E487" s="366" t="e">
        <f t="shared" si="43"/>
        <v>#REF!</v>
      </c>
      <c r="F487" s="366" t="e">
        <f t="shared" si="44"/>
        <v>#REF!</v>
      </c>
      <c r="G487" s="366" t="e">
        <f t="shared" si="45"/>
        <v>#REF!</v>
      </c>
      <c r="H487" s="366" t="e">
        <f t="shared" si="46"/>
        <v>#REF!</v>
      </c>
      <c r="I487" s="366"/>
    </row>
    <row r="488" spans="1:9" s="369" customFormat="1" hidden="1">
      <c r="A488" s="372" t="e">
        <f>Koeien!#REF!</f>
        <v>#REF!</v>
      </c>
      <c r="B488" s="372" t="e">
        <f>Koeien!#REF!</f>
        <v>#REF!</v>
      </c>
      <c r="C488" s="373">
        <f t="shared" si="47"/>
        <v>425</v>
      </c>
      <c r="E488" s="366" t="e">
        <f t="shared" si="43"/>
        <v>#REF!</v>
      </c>
      <c r="F488" s="366" t="e">
        <f t="shared" si="44"/>
        <v>#REF!</v>
      </c>
      <c r="G488" s="366" t="e">
        <f t="shared" si="45"/>
        <v>#REF!</v>
      </c>
      <c r="H488" s="366" t="e">
        <f t="shared" si="46"/>
        <v>#REF!</v>
      </c>
      <c r="I488" s="366"/>
    </row>
    <row r="489" spans="1:9" s="369" customFormat="1" hidden="1">
      <c r="A489" s="372" t="e">
        <f>Koeien!#REF!</f>
        <v>#REF!</v>
      </c>
      <c r="B489" s="372" t="e">
        <f>Koeien!#REF!</f>
        <v>#REF!</v>
      </c>
      <c r="C489" s="373">
        <f t="shared" si="47"/>
        <v>426</v>
      </c>
      <c r="E489" s="366" t="e">
        <f t="shared" si="43"/>
        <v>#REF!</v>
      </c>
      <c r="F489" s="366" t="e">
        <f t="shared" si="44"/>
        <v>#REF!</v>
      </c>
      <c r="G489" s="366" t="e">
        <f t="shared" si="45"/>
        <v>#REF!</v>
      </c>
      <c r="H489" s="366" t="e">
        <f t="shared" si="46"/>
        <v>#REF!</v>
      </c>
      <c r="I489" s="366"/>
    </row>
    <row r="490" spans="1:9" s="369" customFormat="1" hidden="1">
      <c r="A490" s="372" t="e">
        <f>Koeien!#REF!</f>
        <v>#REF!</v>
      </c>
      <c r="B490" s="372" t="e">
        <f>Koeien!#REF!</f>
        <v>#REF!</v>
      </c>
      <c r="C490" s="373">
        <f t="shared" si="47"/>
        <v>427</v>
      </c>
      <c r="E490" s="366" t="e">
        <f t="shared" si="43"/>
        <v>#REF!</v>
      </c>
      <c r="F490" s="366" t="e">
        <f t="shared" si="44"/>
        <v>#REF!</v>
      </c>
      <c r="G490" s="366" t="e">
        <f t="shared" si="45"/>
        <v>#REF!</v>
      </c>
      <c r="H490" s="366" t="e">
        <f t="shared" si="46"/>
        <v>#REF!</v>
      </c>
      <c r="I490" s="366"/>
    </row>
    <row r="491" spans="1:9" s="369" customFormat="1" hidden="1">
      <c r="A491" s="372" t="e">
        <f>Koeien!#REF!</f>
        <v>#REF!</v>
      </c>
      <c r="B491" s="372" t="e">
        <f>Koeien!#REF!</f>
        <v>#REF!</v>
      </c>
      <c r="C491" s="373">
        <f t="shared" si="47"/>
        <v>428</v>
      </c>
      <c r="E491" s="366" t="e">
        <f t="shared" si="43"/>
        <v>#REF!</v>
      </c>
      <c r="F491" s="366" t="e">
        <f t="shared" si="44"/>
        <v>#REF!</v>
      </c>
      <c r="G491" s="366" t="e">
        <f t="shared" si="45"/>
        <v>#REF!</v>
      </c>
      <c r="H491" s="366" t="e">
        <f t="shared" si="46"/>
        <v>#REF!</v>
      </c>
      <c r="I491" s="366"/>
    </row>
    <row r="492" spans="1:9" s="369" customFormat="1" hidden="1">
      <c r="A492" s="372" t="e">
        <f>Koeien!#REF!</f>
        <v>#REF!</v>
      </c>
      <c r="B492" s="372" t="e">
        <f>Koeien!#REF!</f>
        <v>#REF!</v>
      </c>
      <c r="C492" s="373">
        <f t="shared" si="47"/>
        <v>429</v>
      </c>
      <c r="E492" s="366" t="e">
        <f t="shared" si="43"/>
        <v>#REF!</v>
      </c>
      <c r="F492" s="366" t="e">
        <f t="shared" si="44"/>
        <v>#REF!</v>
      </c>
      <c r="G492" s="366" t="e">
        <f t="shared" si="45"/>
        <v>#REF!</v>
      </c>
      <c r="H492" s="366" t="e">
        <f t="shared" si="46"/>
        <v>#REF!</v>
      </c>
      <c r="I492" s="366"/>
    </row>
    <row r="493" spans="1:9" s="369" customFormat="1" hidden="1">
      <c r="A493" s="372" t="e">
        <f>Koeien!#REF!</f>
        <v>#REF!</v>
      </c>
      <c r="B493" s="372" t="e">
        <f>Koeien!#REF!</f>
        <v>#REF!</v>
      </c>
      <c r="C493" s="373">
        <f t="shared" si="47"/>
        <v>430</v>
      </c>
      <c r="E493" s="366" t="e">
        <f t="shared" si="43"/>
        <v>#REF!</v>
      </c>
      <c r="F493" s="366" t="e">
        <f t="shared" si="44"/>
        <v>#REF!</v>
      </c>
      <c r="G493" s="366" t="e">
        <f t="shared" si="45"/>
        <v>#REF!</v>
      </c>
      <c r="H493" s="366" t="e">
        <f t="shared" si="46"/>
        <v>#REF!</v>
      </c>
      <c r="I493" s="366"/>
    </row>
    <row r="494" spans="1:9" s="369" customFormat="1" hidden="1">
      <c r="A494" s="372" t="e">
        <f>Koeien!#REF!</f>
        <v>#REF!</v>
      </c>
      <c r="B494" s="372" t="e">
        <f>Koeien!#REF!</f>
        <v>#REF!</v>
      </c>
      <c r="C494" s="373">
        <f t="shared" si="47"/>
        <v>431</v>
      </c>
      <c r="E494" s="366" t="e">
        <f t="shared" si="43"/>
        <v>#REF!</v>
      </c>
      <c r="F494" s="366" t="e">
        <f t="shared" si="44"/>
        <v>#REF!</v>
      </c>
      <c r="G494" s="366" t="e">
        <f t="shared" si="45"/>
        <v>#REF!</v>
      </c>
      <c r="H494" s="366" t="e">
        <f t="shared" si="46"/>
        <v>#REF!</v>
      </c>
      <c r="I494" s="366"/>
    </row>
    <row r="495" spans="1:9" s="369" customFormat="1" hidden="1">
      <c r="A495" s="372" t="e">
        <f>Koeien!#REF!</f>
        <v>#REF!</v>
      </c>
      <c r="B495" s="372" t="e">
        <f>Koeien!#REF!</f>
        <v>#REF!</v>
      </c>
      <c r="C495" s="373">
        <f t="shared" si="47"/>
        <v>432</v>
      </c>
      <c r="E495" s="366" t="e">
        <f t="shared" si="43"/>
        <v>#REF!</v>
      </c>
      <c r="F495" s="366" t="e">
        <f t="shared" si="44"/>
        <v>#REF!</v>
      </c>
      <c r="G495" s="366" t="e">
        <f t="shared" si="45"/>
        <v>#REF!</v>
      </c>
      <c r="H495" s="366" t="e">
        <f t="shared" si="46"/>
        <v>#REF!</v>
      </c>
      <c r="I495" s="366"/>
    </row>
    <row r="496" spans="1:9" s="369" customFormat="1" hidden="1">
      <c r="A496" s="372" t="e">
        <f>Koeien!#REF!</f>
        <v>#REF!</v>
      </c>
      <c r="B496" s="372" t="e">
        <f>Koeien!#REF!</f>
        <v>#REF!</v>
      </c>
      <c r="C496" s="373">
        <f t="shared" si="47"/>
        <v>433</v>
      </c>
      <c r="E496" s="366" t="e">
        <f t="shared" si="43"/>
        <v>#REF!</v>
      </c>
      <c r="F496" s="366" t="e">
        <f t="shared" si="44"/>
        <v>#REF!</v>
      </c>
      <c r="G496" s="366" t="e">
        <f t="shared" si="45"/>
        <v>#REF!</v>
      </c>
      <c r="H496" s="366" t="e">
        <f t="shared" si="46"/>
        <v>#REF!</v>
      </c>
      <c r="I496" s="366"/>
    </row>
    <row r="497" spans="1:9" s="369" customFormat="1" hidden="1">
      <c r="A497" s="372" t="e">
        <f>Koeien!#REF!</f>
        <v>#REF!</v>
      </c>
      <c r="B497" s="372" t="e">
        <f>Koeien!#REF!</f>
        <v>#REF!</v>
      </c>
      <c r="C497" s="373">
        <f t="shared" si="47"/>
        <v>434</v>
      </c>
      <c r="E497" s="366" t="e">
        <f t="shared" si="43"/>
        <v>#REF!</v>
      </c>
      <c r="F497" s="366" t="e">
        <f t="shared" si="44"/>
        <v>#REF!</v>
      </c>
      <c r="G497" s="366" t="e">
        <f t="shared" si="45"/>
        <v>#REF!</v>
      </c>
      <c r="H497" s="366" t="e">
        <f t="shared" si="46"/>
        <v>#REF!</v>
      </c>
      <c r="I497" s="366"/>
    </row>
    <row r="498" spans="1:9" s="369" customFormat="1" hidden="1">
      <c r="A498" s="372" t="e">
        <f>Koeien!#REF!</f>
        <v>#REF!</v>
      </c>
      <c r="B498" s="372" t="e">
        <f>Koeien!#REF!</f>
        <v>#REF!</v>
      </c>
      <c r="C498" s="373">
        <f t="shared" si="47"/>
        <v>435</v>
      </c>
      <c r="E498" s="366" t="e">
        <f t="shared" si="43"/>
        <v>#REF!</v>
      </c>
      <c r="F498" s="366" t="e">
        <f t="shared" si="44"/>
        <v>#REF!</v>
      </c>
      <c r="G498" s="366" t="e">
        <f t="shared" si="45"/>
        <v>#REF!</v>
      </c>
      <c r="H498" s="366" t="e">
        <f t="shared" si="46"/>
        <v>#REF!</v>
      </c>
      <c r="I498" s="366"/>
    </row>
    <row r="499" spans="1:9" s="369" customFormat="1" hidden="1">
      <c r="A499" s="372" t="e">
        <f>Koeien!#REF!</f>
        <v>#REF!</v>
      </c>
      <c r="B499" s="372" t="e">
        <f>Koeien!#REF!</f>
        <v>#REF!</v>
      </c>
      <c r="C499" s="373">
        <f t="shared" si="47"/>
        <v>436</v>
      </c>
      <c r="E499" s="366" t="e">
        <f t="shared" si="43"/>
        <v>#REF!</v>
      </c>
      <c r="F499" s="366" t="e">
        <f t="shared" si="44"/>
        <v>#REF!</v>
      </c>
      <c r="G499" s="366" t="e">
        <f t="shared" si="45"/>
        <v>#REF!</v>
      </c>
      <c r="H499" s="366" t="e">
        <f t="shared" si="46"/>
        <v>#REF!</v>
      </c>
      <c r="I499" s="366"/>
    </row>
    <row r="500" spans="1:9" s="369" customFormat="1" hidden="1">
      <c r="A500" s="372" t="e">
        <f>Koeien!#REF!</f>
        <v>#REF!</v>
      </c>
      <c r="B500" s="372" t="e">
        <f>Koeien!#REF!</f>
        <v>#REF!</v>
      </c>
      <c r="C500" s="373">
        <f t="shared" si="47"/>
        <v>437</v>
      </c>
      <c r="E500" s="366" t="e">
        <f t="shared" si="43"/>
        <v>#REF!</v>
      </c>
      <c r="F500" s="366" t="e">
        <f t="shared" si="44"/>
        <v>#REF!</v>
      </c>
      <c r="G500" s="366" t="e">
        <f t="shared" si="45"/>
        <v>#REF!</v>
      </c>
      <c r="H500" s="366" t="e">
        <f t="shared" si="46"/>
        <v>#REF!</v>
      </c>
      <c r="I500" s="366"/>
    </row>
    <row r="501" spans="1:9" s="369" customFormat="1" hidden="1">
      <c r="A501" s="372" t="e">
        <f>Koeien!#REF!</f>
        <v>#REF!</v>
      </c>
      <c r="B501" s="372" t="e">
        <f>Koeien!#REF!</f>
        <v>#REF!</v>
      </c>
      <c r="C501" s="373">
        <f t="shared" si="47"/>
        <v>438</v>
      </c>
      <c r="E501" s="366" t="e">
        <f t="shared" si="43"/>
        <v>#REF!</v>
      </c>
      <c r="F501" s="366" t="e">
        <f t="shared" si="44"/>
        <v>#REF!</v>
      </c>
      <c r="G501" s="366" t="e">
        <f t="shared" si="45"/>
        <v>#REF!</v>
      </c>
      <c r="H501" s="366" t="e">
        <f t="shared" si="46"/>
        <v>#REF!</v>
      </c>
      <c r="I501" s="366"/>
    </row>
    <row r="502" spans="1:9" s="369" customFormat="1" hidden="1">
      <c r="A502" s="372" t="e">
        <f>Koeien!#REF!</f>
        <v>#REF!</v>
      </c>
      <c r="B502" s="372" t="e">
        <f>Koeien!#REF!</f>
        <v>#REF!</v>
      </c>
      <c r="C502" s="373">
        <f t="shared" si="47"/>
        <v>439</v>
      </c>
      <c r="E502" s="366" t="e">
        <f t="shared" si="43"/>
        <v>#REF!</v>
      </c>
      <c r="F502" s="366" t="e">
        <f t="shared" si="44"/>
        <v>#REF!</v>
      </c>
      <c r="G502" s="366" t="e">
        <f t="shared" si="45"/>
        <v>#REF!</v>
      </c>
      <c r="H502" s="366" t="e">
        <f t="shared" si="46"/>
        <v>#REF!</v>
      </c>
      <c r="I502" s="366"/>
    </row>
    <row r="503" spans="1:9" s="369" customFormat="1" hidden="1">
      <c r="A503" s="372" t="e">
        <f>Koeien!#REF!</f>
        <v>#REF!</v>
      </c>
      <c r="B503" s="372" t="e">
        <f>Koeien!#REF!</f>
        <v>#REF!</v>
      </c>
      <c r="C503" s="373">
        <f t="shared" si="47"/>
        <v>440</v>
      </c>
      <c r="E503" s="366" t="e">
        <f t="shared" si="43"/>
        <v>#REF!</v>
      </c>
      <c r="F503" s="366" t="e">
        <f t="shared" si="44"/>
        <v>#REF!</v>
      </c>
      <c r="G503" s="366" t="e">
        <f t="shared" si="45"/>
        <v>#REF!</v>
      </c>
      <c r="H503" s="366" t="e">
        <f t="shared" si="46"/>
        <v>#REF!</v>
      </c>
      <c r="I503" s="366"/>
    </row>
    <row r="504" spans="1:9" s="369" customFormat="1" hidden="1">
      <c r="A504" s="372" t="e">
        <f>Koeien!#REF!</f>
        <v>#REF!</v>
      </c>
      <c r="B504" s="372" t="e">
        <f>Koeien!#REF!</f>
        <v>#REF!</v>
      </c>
      <c r="C504" s="373">
        <f t="shared" si="47"/>
        <v>441</v>
      </c>
      <c r="E504" s="366" t="e">
        <f t="shared" si="43"/>
        <v>#REF!</v>
      </c>
      <c r="F504" s="366" t="e">
        <f t="shared" si="44"/>
        <v>#REF!</v>
      </c>
      <c r="G504" s="366" t="e">
        <f t="shared" si="45"/>
        <v>#REF!</v>
      </c>
      <c r="H504" s="366" t="e">
        <f t="shared" si="46"/>
        <v>#REF!</v>
      </c>
      <c r="I504" s="366"/>
    </row>
    <row r="505" spans="1:9" s="369" customFormat="1" hidden="1">
      <c r="A505" s="372" t="e">
        <f>Koeien!#REF!</f>
        <v>#REF!</v>
      </c>
      <c r="B505" s="372" t="e">
        <f>Koeien!#REF!</f>
        <v>#REF!</v>
      </c>
      <c r="C505" s="373">
        <f t="shared" si="47"/>
        <v>442</v>
      </c>
      <c r="E505" s="366" t="e">
        <f t="shared" si="43"/>
        <v>#REF!</v>
      </c>
      <c r="F505" s="366" t="e">
        <f t="shared" si="44"/>
        <v>#REF!</v>
      </c>
      <c r="G505" s="366" t="e">
        <f t="shared" si="45"/>
        <v>#REF!</v>
      </c>
      <c r="H505" s="366" t="e">
        <f t="shared" si="46"/>
        <v>#REF!</v>
      </c>
      <c r="I505" s="366"/>
    </row>
    <row r="506" spans="1:9" s="369" customFormat="1" hidden="1">
      <c r="A506" s="372" t="e">
        <f>Koeien!#REF!</f>
        <v>#REF!</v>
      </c>
      <c r="B506" s="372" t="e">
        <f>Koeien!#REF!</f>
        <v>#REF!</v>
      </c>
      <c r="C506" s="373">
        <f t="shared" si="47"/>
        <v>443</v>
      </c>
      <c r="E506" s="366" t="e">
        <f t="shared" si="43"/>
        <v>#REF!</v>
      </c>
      <c r="F506" s="366" t="e">
        <f t="shared" si="44"/>
        <v>#REF!</v>
      </c>
      <c r="G506" s="366" t="e">
        <f t="shared" si="45"/>
        <v>#REF!</v>
      </c>
      <c r="H506" s="366" t="e">
        <f t="shared" si="46"/>
        <v>#REF!</v>
      </c>
      <c r="I506" s="366"/>
    </row>
    <row r="507" spans="1:9" s="369" customFormat="1" hidden="1">
      <c r="A507" s="372" t="e">
        <f>Koeien!#REF!</f>
        <v>#REF!</v>
      </c>
      <c r="B507" s="372" t="e">
        <f>Koeien!#REF!</f>
        <v>#REF!</v>
      </c>
      <c r="C507" s="373">
        <f t="shared" si="47"/>
        <v>444</v>
      </c>
      <c r="E507" s="366" t="e">
        <f t="shared" si="43"/>
        <v>#REF!</v>
      </c>
      <c r="F507" s="366" t="e">
        <f t="shared" si="44"/>
        <v>#REF!</v>
      </c>
      <c r="G507" s="366" t="e">
        <f t="shared" si="45"/>
        <v>#REF!</v>
      </c>
      <c r="H507" s="366" t="e">
        <f t="shared" si="46"/>
        <v>#REF!</v>
      </c>
      <c r="I507" s="366"/>
    </row>
    <row r="508" spans="1:9" s="369" customFormat="1" hidden="1">
      <c r="A508" s="372" t="e">
        <f>Koeien!#REF!</f>
        <v>#REF!</v>
      </c>
      <c r="B508" s="372" t="e">
        <f>Koeien!#REF!</f>
        <v>#REF!</v>
      </c>
      <c r="C508" s="373">
        <f t="shared" si="47"/>
        <v>445</v>
      </c>
      <c r="E508" s="366" t="e">
        <f t="shared" si="43"/>
        <v>#REF!</v>
      </c>
      <c r="F508" s="366" t="e">
        <f t="shared" si="44"/>
        <v>#REF!</v>
      </c>
      <c r="G508" s="366" t="e">
        <f t="shared" si="45"/>
        <v>#REF!</v>
      </c>
      <c r="H508" s="366" t="e">
        <f t="shared" si="46"/>
        <v>#REF!</v>
      </c>
      <c r="I508" s="366"/>
    </row>
    <row r="509" spans="1:9" s="369" customFormat="1" hidden="1">
      <c r="A509" s="372" t="e">
        <f>Koeien!#REF!</f>
        <v>#REF!</v>
      </c>
      <c r="B509" s="372" t="e">
        <f>Koeien!#REF!</f>
        <v>#REF!</v>
      </c>
      <c r="C509" s="373">
        <f t="shared" si="47"/>
        <v>446</v>
      </c>
      <c r="E509" s="366" t="e">
        <f t="shared" si="43"/>
        <v>#REF!</v>
      </c>
      <c r="F509" s="366" t="e">
        <f t="shared" si="44"/>
        <v>#REF!</v>
      </c>
      <c r="G509" s="366" t="e">
        <f t="shared" si="45"/>
        <v>#REF!</v>
      </c>
      <c r="H509" s="366" t="e">
        <f t="shared" si="46"/>
        <v>#REF!</v>
      </c>
      <c r="I509" s="366"/>
    </row>
    <row r="510" spans="1:9" s="369" customFormat="1" hidden="1">
      <c r="A510" s="372" t="e">
        <f>Koeien!#REF!</f>
        <v>#REF!</v>
      </c>
      <c r="B510" s="372" t="e">
        <f>Koeien!#REF!</f>
        <v>#REF!</v>
      </c>
      <c r="C510" s="373">
        <f t="shared" si="47"/>
        <v>447</v>
      </c>
      <c r="E510" s="366" t="e">
        <f t="shared" si="43"/>
        <v>#REF!</v>
      </c>
      <c r="F510" s="366" t="e">
        <f t="shared" si="44"/>
        <v>#REF!</v>
      </c>
      <c r="G510" s="366" t="e">
        <f t="shared" si="45"/>
        <v>#REF!</v>
      </c>
      <c r="H510" s="366" t="e">
        <f t="shared" si="46"/>
        <v>#REF!</v>
      </c>
      <c r="I510" s="366"/>
    </row>
    <row r="511" spans="1:9" s="369" customFormat="1" hidden="1">
      <c r="A511" s="372" t="e">
        <f>Koeien!#REF!</f>
        <v>#REF!</v>
      </c>
      <c r="B511" s="372" t="e">
        <f>Koeien!#REF!</f>
        <v>#REF!</v>
      </c>
      <c r="C511" s="373">
        <f t="shared" si="47"/>
        <v>448</v>
      </c>
      <c r="E511" s="366" t="e">
        <f t="shared" si="43"/>
        <v>#REF!</v>
      </c>
      <c r="F511" s="366" t="e">
        <f t="shared" si="44"/>
        <v>#REF!</v>
      </c>
      <c r="G511" s="366" t="e">
        <f t="shared" si="45"/>
        <v>#REF!</v>
      </c>
      <c r="H511" s="366" t="e">
        <f t="shared" si="46"/>
        <v>#REF!</v>
      </c>
      <c r="I511" s="366"/>
    </row>
    <row r="512" spans="1:9" s="369" customFormat="1" hidden="1">
      <c r="A512" s="372" t="e">
        <f>Koeien!#REF!</f>
        <v>#REF!</v>
      </c>
      <c r="B512" s="372" t="e">
        <f>Koeien!#REF!</f>
        <v>#REF!</v>
      </c>
      <c r="C512" s="373">
        <f t="shared" si="47"/>
        <v>449</v>
      </c>
      <c r="E512" s="366" t="e">
        <f t="shared" si="43"/>
        <v>#REF!</v>
      </c>
      <c r="F512" s="366" t="e">
        <f t="shared" si="44"/>
        <v>#REF!</v>
      </c>
      <c r="G512" s="366" t="e">
        <f t="shared" si="45"/>
        <v>#REF!</v>
      </c>
      <c r="H512" s="366" t="e">
        <f t="shared" si="46"/>
        <v>#REF!</v>
      </c>
      <c r="I512" s="366"/>
    </row>
    <row r="513" spans="1:9" s="369" customFormat="1" hidden="1">
      <c r="A513" s="372" t="e">
        <f>Koeien!#REF!</f>
        <v>#REF!</v>
      </c>
      <c r="B513" s="372" t="e">
        <f>Koeien!#REF!</f>
        <v>#REF!</v>
      </c>
      <c r="C513" s="373">
        <f t="shared" si="47"/>
        <v>450</v>
      </c>
      <c r="E513" s="366" t="e">
        <f t="shared" ref="E513:E576" si="48">B513</f>
        <v>#REF!</v>
      </c>
      <c r="F513" s="366" t="e">
        <f t="shared" ref="F513:F576" si="49">MID(E513,1,1)</f>
        <v>#REF!</v>
      </c>
      <c r="G513" s="366" t="e">
        <f t="shared" ref="G513:G576" si="50">MID(E513,2,1)</f>
        <v>#REF!</v>
      </c>
      <c r="H513" s="366" t="e">
        <f t="shared" ref="H513:H576" si="51">MID(E513,3,1)</f>
        <v>#REF!</v>
      </c>
      <c r="I513" s="366"/>
    </row>
    <row r="514" spans="1:9" s="369" customFormat="1" hidden="1">
      <c r="A514" s="372" t="e">
        <f>Koeien!#REF!</f>
        <v>#REF!</v>
      </c>
      <c r="B514" s="372" t="e">
        <f>Koeien!#REF!</f>
        <v>#REF!</v>
      </c>
      <c r="C514" s="373">
        <f t="shared" si="47"/>
        <v>451</v>
      </c>
      <c r="E514" s="366" t="e">
        <f t="shared" si="48"/>
        <v>#REF!</v>
      </c>
      <c r="F514" s="366" t="e">
        <f t="shared" si="49"/>
        <v>#REF!</v>
      </c>
      <c r="G514" s="366" t="e">
        <f t="shared" si="50"/>
        <v>#REF!</v>
      </c>
      <c r="H514" s="366" t="e">
        <f t="shared" si="51"/>
        <v>#REF!</v>
      </c>
      <c r="I514" s="366"/>
    </row>
    <row r="515" spans="1:9" s="369" customFormat="1" hidden="1">
      <c r="A515" s="372" t="e">
        <f>Koeien!#REF!</f>
        <v>#REF!</v>
      </c>
      <c r="B515" s="372" t="e">
        <f>Koeien!#REF!</f>
        <v>#REF!</v>
      </c>
      <c r="C515" s="373">
        <f t="shared" si="47"/>
        <v>452</v>
      </c>
      <c r="E515" s="366" t="e">
        <f t="shared" si="48"/>
        <v>#REF!</v>
      </c>
      <c r="F515" s="366" t="e">
        <f t="shared" si="49"/>
        <v>#REF!</v>
      </c>
      <c r="G515" s="366" t="e">
        <f t="shared" si="50"/>
        <v>#REF!</v>
      </c>
      <c r="H515" s="366" t="e">
        <f t="shared" si="51"/>
        <v>#REF!</v>
      </c>
      <c r="I515" s="366"/>
    </row>
    <row r="516" spans="1:9" s="369" customFormat="1" hidden="1">
      <c r="A516" s="372" t="e">
        <f>Koeien!#REF!</f>
        <v>#REF!</v>
      </c>
      <c r="B516" s="372" t="e">
        <f>Koeien!#REF!</f>
        <v>#REF!</v>
      </c>
      <c r="C516" s="373">
        <f t="shared" si="47"/>
        <v>453</v>
      </c>
      <c r="E516" s="366" t="e">
        <f t="shared" si="48"/>
        <v>#REF!</v>
      </c>
      <c r="F516" s="366" t="e">
        <f t="shared" si="49"/>
        <v>#REF!</v>
      </c>
      <c r="G516" s="366" t="e">
        <f t="shared" si="50"/>
        <v>#REF!</v>
      </c>
      <c r="H516" s="366" t="e">
        <f t="shared" si="51"/>
        <v>#REF!</v>
      </c>
      <c r="I516" s="366"/>
    </row>
    <row r="517" spans="1:9" s="369" customFormat="1" hidden="1">
      <c r="A517" s="372" t="e">
        <f>Koeien!#REF!</f>
        <v>#REF!</v>
      </c>
      <c r="B517" s="372" t="e">
        <f>Koeien!#REF!</f>
        <v>#REF!</v>
      </c>
      <c r="C517" s="373">
        <f t="shared" si="47"/>
        <v>454</v>
      </c>
      <c r="E517" s="366" t="e">
        <f t="shared" si="48"/>
        <v>#REF!</v>
      </c>
      <c r="F517" s="366" t="e">
        <f t="shared" si="49"/>
        <v>#REF!</v>
      </c>
      <c r="G517" s="366" t="e">
        <f t="shared" si="50"/>
        <v>#REF!</v>
      </c>
      <c r="H517" s="366" t="e">
        <f t="shared" si="51"/>
        <v>#REF!</v>
      </c>
      <c r="I517" s="366"/>
    </row>
    <row r="518" spans="1:9" s="369" customFormat="1" hidden="1">
      <c r="A518" s="372" t="e">
        <f>Koeien!#REF!</f>
        <v>#REF!</v>
      </c>
      <c r="B518" s="372" t="e">
        <f>Koeien!#REF!</f>
        <v>#REF!</v>
      </c>
      <c r="C518" s="373">
        <f t="shared" ref="C518:C581" si="52">C517+1</f>
        <v>455</v>
      </c>
      <c r="E518" s="366" t="e">
        <f t="shared" si="48"/>
        <v>#REF!</v>
      </c>
      <c r="F518" s="366" t="e">
        <f t="shared" si="49"/>
        <v>#REF!</v>
      </c>
      <c r="G518" s="366" t="e">
        <f t="shared" si="50"/>
        <v>#REF!</v>
      </c>
      <c r="H518" s="366" t="e">
        <f t="shared" si="51"/>
        <v>#REF!</v>
      </c>
      <c r="I518" s="366"/>
    </row>
    <row r="519" spans="1:9" s="369" customFormat="1" hidden="1">
      <c r="A519" s="372" t="e">
        <f>Koeien!#REF!</f>
        <v>#REF!</v>
      </c>
      <c r="B519" s="372" t="e">
        <f>Koeien!#REF!</f>
        <v>#REF!</v>
      </c>
      <c r="C519" s="373">
        <f t="shared" si="52"/>
        <v>456</v>
      </c>
      <c r="E519" s="366" t="e">
        <f t="shared" si="48"/>
        <v>#REF!</v>
      </c>
      <c r="F519" s="366" t="e">
        <f t="shared" si="49"/>
        <v>#REF!</v>
      </c>
      <c r="G519" s="366" t="e">
        <f t="shared" si="50"/>
        <v>#REF!</v>
      </c>
      <c r="H519" s="366" t="e">
        <f t="shared" si="51"/>
        <v>#REF!</v>
      </c>
      <c r="I519" s="366"/>
    </row>
    <row r="520" spans="1:9" s="369" customFormat="1" hidden="1">
      <c r="A520" s="372" t="e">
        <f>Koeien!#REF!</f>
        <v>#REF!</v>
      </c>
      <c r="B520" s="372" t="e">
        <f>Koeien!#REF!</f>
        <v>#REF!</v>
      </c>
      <c r="C520" s="373">
        <f t="shared" si="52"/>
        <v>457</v>
      </c>
      <c r="E520" s="366" t="e">
        <f t="shared" si="48"/>
        <v>#REF!</v>
      </c>
      <c r="F520" s="366" t="e">
        <f t="shared" si="49"/>
        <v>#REF!</v>
      </c>
      <c r="G520" s="366" t="e">
        <f t="shared" si="50"/>
        <v>#REF!</v>
      </c>
      <c r="H520" s="366" t="e">
        <f t="shared" si="51"/>
        <v>#REF!</v>
      </c>
      <c r="I520" s="366"/>
    </row>
    <row r="521" spans="1:9" s="369" customFormat="1" hidden="1">
      <c r="A521" s="372" t="e">
        <f>Koeien!#REF!</f>
        <v>#REF!</v>
      </c>
      <c r="B521" s="372" t="e">
        <f>Koeien!#REF!</f>
        <v>#REF!</v>
      </c>
      <c r="C521" s="373">
        <f t="shared" si="52"/>
        <v>458</v>
      </c>
      <c r="E521" s="366" t="e">
        <f t="shared" si="48"/>
        <v>#REF!</v>
      </c>
      <c r="F521" s="366" t="e">
        <f t="shared" si="49"/>
        <v>#REF!</v>
      </c>
      <c r="G521" s="366" t="e">
        <f t="shared" si="50"/>
        <v>#REF!</v>
      </c>
      <c r="H521" s="366" t="e">
        <f t="shared" si="51"/>
        <v>#REF!</v>
      </c>
      <c r="I521" s="366"/>
    </row>
    <row r="522" spans="1:9" s="369" customFormat="1" hidden="1">
      <c r="A522" s="372" t="e">
        <f>Koeien!#REF!</f>
        <v>#REF!</v>
      </c>
      <c r="B522" s="372" t="e">
        <f>Koeien!#REF!</f>
        <v>#REF!</v>
      </c>
      <c r="C522" s="373">
        <f t="shared" si="52"/>
        <v>459</v>
      </c>
      <c r="E522" s="366" t="e">
        <f t="shared" si="48"/>
        <v>#REF!</v>
      </c>
      <c r="F522" s="366" t="e">
        <f t="shared" si="49"/>
        <v>#REF!</v>
      </c>
      <c r="G522" s="366" t="e">
        <f t="shared" si="50"/>
        <v>#REF!</v>
      </c>
      <c r="H522" s="366" t="e">
        <f t="shared" si="51"/>
        <v>#REF!</v>
      </c>
      <c r="I522" s="366"/>
    </row>
    <row r="523" spans="1:9" s="369" customFormat="1" hidden="1">
      <c r="A523" s="372" t="e">
        <f>Koeien!#REF!</f>
        <v>#REF!</v>
      </c>
      <c r="B523" s="372" t="e">
        <f>Koeien!#REF!</f>
        <v>#REF!</v>
      </c>
      <c r="C523" s="373">
        <f t="shared" si="52"/>
        <v>460</v>
      </c>
      <c r="E523" s="366" t="e">
        <f t="shared" si="48"/>
        <v>#REF!</v>
      </c>
      <c r="F523" s="366" t="e">
        <f t="shared" si="49"/>
        <v>#REF!</v>
      </c>
      <c r="G523" s="366" t="e">
        <f t="shared" si="50"/>
        <v>#REF!</v>
      </c>
      <c r="H523" s="366" t="e">
        <f t="shared" si="51"/>
        <v>#REF!</v>
      </c>
      <c r="I523" s="366"/>
    </row>
    <row r="524" spans="1:9" s="369" customFormat="1" hidden="1">
      <c r="A524" s="372" t="e">
        <f>Koeien!#REF!</f>
        <v>#REF!</v>
      </c>
      <c r="B524" s="372" t="e">
        <f>Koeien!#REF!</f>
        <v>#REF!</v>
      </c>
      <c r="C524" s="373">
        <f t="shared" si="52"/>
        <v>461</v>
      </c>
      <c r="E524" s="366" t="e">
        <f t="shared" si="48"/>
        <v>#REF!</v>
      </c>
      <c r="F524" s="366" t="e">
        <f t="shared" si="49"/>
        <v>#REF!</v>
      </c>
      <c r="G524" s="366" t="e">
        <f t="shared" si="50"/>
        <v>#REF!</v>
      </c>
      <c r="H524" s="366" t="e">
        <f t="shared" si="51"/>
        <v>#REF!</v>
      </c>
      <c r="I524" s="366"/>
    </row>
    <row r="525" spans="1:9" s="369" customFormat="1" hidden="1">
      <c r="A525" s="372" t="e">
        <f>Koeien!#REF!</f>
        <v>#REF!</v>
      </c>
      <c r="B525" s="372" t="e">
        <f>Koeien!#REF!</f>
        <v>#REF!</v>
      </c>
      <c r="C525" s="373">
        <f t="shared" si="52"/>
        <v>462</v>
      </c>
      <c r="E525" s="366" t="e">
        <f t="shared" si="48"/>
        <v>#REF!</v>
      </c>
      <c r="F525" s="366" t="e">
        <f t="shared" si="49"/>
        <v>#REF!</v>
      </c>
      <c r="G525" s="366" t="e">
        <f t="shared" si="50"/>
        <v>#REF!</v>
      </c>
      <c r="H525" s="366" t="e">
        <f t="shared" si="51"/>
        <v>#REF!</v>
      </c>
      <c r="I525" s="366"/>
    </row>
    <row r="526" spans="1:9" s="369" customFormat="1" hidden="1">
      <c r="A526" s="372" t="e">
        <f>Koeien!#REF!</f>
        <v>#REF!</v>
      </c>
      <c r="B526" s="372" t="e">
        <f>Koeien!#REF!</f>
        <v>#REF!</v>
      </c>
      <c r="C526" s="373">
        <f t="shared" si="52"/>
        <v>463</v>
      </c>
      <c r="E526" s="366" t="e">
        <f t="shared" si="48"/>
        <v>#REF!</v>
      </c>
      <c r="F526" s="366" t="e">
        <f t="shared" si="49"/>
        <v>#REF!</v>
      </c>
      <c r="G526" s="366" t="e">
        <f t="shared" si="50"/>
        <v>#REF!</v>
      </c>
      <c r="H526" s="366" t="e">
        <f t="shared" si="51"/>
        <v>#REF!</v>
      </c>
      <c r="I526" s="366"/>
    </row>
    <row r="527" spans="1:9" s="369" customFormat="1" hidden="1">
      <c r="A527" s="372" t="e">
        <f>Koeien!#REF!</f>
        <v>#REF!</v>
      </c>
      <c r="B527" s="372" t="e">
        <f>Koeien!#REF!</f>
        <v>#REF!</v>
      </c>
      <c r="C527" s="373">
        <f t="shared" si="52"/>
        <v>464</v>
      </c>
      <c r="E527" s="366" t="e">
        <f t="shared" si="48"/>
        <v>#REF!</v>
      </c>
      <c r="F527" s="366" t="e">
        <f t="shared" si="49"/>
        <v>#REF!</v>
      </c>
      <c r="G527" s="366" t="e">
        <f t="shared" si="50"/>
        <v>#REF!</v>
      </c>
      <c r="H527" s="366" t="e">
        <f t="shared" si="51"/>
        <v>#REF!</v>
      </c>
      <c r="I527" s="366"/>
    </row>
    <row r="528" spans="1:9" s="369" customFormat="1" hidden="1">
      <c r="A528" s="372" t="e">
        <f>Koeien!#REF!</f>
        <v>#REF!</v>
      </c>
      <c r="B528" s="372" t="e">
        <f>Koeien!#REF!</f>
        <v>#REF!</v>
      </c>
      <c r="C528" s="373">
        <f t="shared" si="52"/>
        <v>465</v>
      </c>
      <c r="E528" s="366" t="e">
        <f t="shared" si="48"/>
        <v>#REF!</v>
      </c>
      <c r="F528" s="366" t="e">
        <f t="shared" si="49"/>
        <v>#REF!</v>
      </c>
      <c r="G528" s="366" t="e">
        <f t="shared" si="50"/>
        <v>#REF!</v>
      </c>
      <c r="H528" s="366" t="e">
        <f t="shared" si="51"/>
        <v>#REF!</v>
      </c>
      <c r="I528" s="366"/>
    </row>
    <row r="529" spans="1:9" s="369" customFormat="1" hidden="1">
      <c r="A529" s="372" t="e">
        <f>Koeien!#REF!</f>
        <v>#REF!</v>
      </c>
      <c r="B529" s="372" t="e">
        <f>Koeien!#REF!</f>
        <v>#REF!</v>
      </c>
      <c r="C529" s="373">
        <f t="shared" si="52"/>
        <v>466</v>
      </c>
      <c r="E529" s="366" t="e">
        <f t="shared" si="48"/>
        <v>#REF!</v>
      </c>
      <c r="F529" s="366" t="e">
        <f t="shared" si="49"/>
        <v>#REF!</v>
      </c>
      <c r="G529" s="366" t="e">
        <f t="shared" si="50"/>
        <v>#REF!</v>
      </c>
      <c r="H529" s="366" t="e">
        <f t="shared" si="51"/>
        <v>#REF!</v>
      </c>
      <c r="I529" s="366"/>
    </row>
    <row r="530" spans="1:9" s="369" customFormat="1" hidden="1">
      <c r="A530" s="372" t="e">
        <f>Koeien!#REF!</f>
        <v>#REF!</v>
      </c>
      <c r="B530" s="372" t="e">
        <f>Koeien!#REF!</f>
        <v>#REF!</v>
      </c>
      <c r="C530" s="373">
        <f t="shared" si="52"/>
        <v>467</v>
      </c>
      <c r="E530" s="366" t="e">
        <f t="shared" si="48"/>
        <v>#REF!</v>
      </c>
      <c r="F530" s="366" t="e">
        <f t="shared" si="49"/>
        <v>#REF!</v>
      </c>
      <c r="G530" s="366" t="e">
        <f t="shared" si="50"/>
        <v>#REF!</v>
      </c>
      <c r="H530" s="366" t="e">
        <f t="shared" si="51"/>
        <v>#REF!</v>
      </c>
      <c r="I530" s="366"/>
    </row>
    <row r="531" spans="1:9" s="369" customFormat="1" hidden="1">
      <c r="A531" s="372" t="e">
        <f>Koeien!#REF!</f>
        <v>#REF!</v>
      </c>
      <c r="B531" s="372" t="e">
        <f>Koeien!#REF!</f>
        <v>#REF!</v>
      </c>
      <c r="C531" s="373">
        <f t="shared" si="52"/>
        <v>468</v>
      </c>
      <c r="E531" s="366" t="e">
        <f t="shared" si="48"/>
        <v>#REF!</v>
      </c>
      <c r="F531" s="366" t="e">
        <f t="shared" si="49"/>
        <v>#REF!</v>
      </c>
      <c r="G531" s="366" t="e">
        <f t="shared" si="50"/>
        <v>#REF!</v>
      </c>
      <c r="H531" s="366" t="e">
        <f t="shared" si="51"/>
        <v>#REF!</v>
      </c>
      <c r="I531" s="366"/>
    </row>
    <row r="532" spans="1:9" s="369" customFormat="1" hidden="1">
      <c r="A532" s="372" t="e">
        <f>Koeien!#REF!</f>
        <v>#REF!</v>
      </c>
      <c r="B532" s="372" t="e">
        <f>Koeien!#REF!</f>
        <v>#REF!</v>
      </c>
      <c r="C532" s="373">
        <f t="shared" si="52"/>
        <v>469</v>
      </c>
      <c r="E532" s="366" t="e">
        <f t="shared" si="48"/>
        <v>#REF!</v>
      </c>
      <c r="F532" s="366" t="e">
        <f t="shared" si="49"/>
        <v>#REF!</v>
      </c>
      <c r="G532" s="366" t="e">
        <f t="shared" si="50"/>
        <v>#REF!</v>
      </c>
      <c r="H532" s="366" t="e">
        <f t="shared" si="51"/>
        <v>#REF!</v>
      </c>
      <c r="I532" s="366"/>
    </row>
    <row r="533" spans="1:9" s="369" customFormat="1" hidden="1">
      <c r="A533" s="372" t="e">
        <f>Koeien!#REF!</f>
        <v>#REF!</v>
      </c>
      <c r="B533" s="372" t="e">
        <f>Koeien!#REF!</f>
        <v>#REF!</v>
      </c>
      <c r="C533" s="373">
        <f t="shared" si="52"/>
        <v>470</v>
      </c>
      <c r="E533" s="366" t="e">
        <f t="shared" si="48"/>
        <v>#REF!</v>
      </c>
      <c r="F533" s="366" t="e">
        <f t="shared" si="49"/>
        <v>#REF!</v>
      </c>
      <c r="G533" s="366" t="e">
        <f t="shared" si="50"/>
        <v>#REF!</v>
      </c>
      <c r="H533" s="366" t="e">
        <f t="shared" si="51"/>
        <v>#REF!</v>
      </c>
      <c r="I533" s="366"/>
    </row>
    <row r="534" spans="1:9" s="369" customFormat="1" hidden="1">
      <c r="A534" s="372" t="e">
        <f>Koeien!#REF!</f>
        <v>#REF!</v>
      </c>
      <c r="B534" s="372" t="e">
        <f>Koeien!#REF!</f>
        <v>#REF!</v>
      </c>
      <c r="C534" s="373">
        <f t="shared" si="52"/>
        <v>471</v>
      </c>
      <c r="E534" s="366" t="e">
        <f t="shared" si="48"/>
        <v>#REF!</v>
      </c>
      <c r="F534" s="366" t="e">
        <f t="shared" si="49"/>
        <v>#REF!</v>
      </c>
      <c r="G534" s="366" t="e">
        <f t="shared" si="50"/>
        <v>#REF!</v>
      </c>
      <c r="H534" s="366" t="e">
        <f t="shared" si="51"/>
        <v>#REF!</v>
      </c>
      <c r="I534" s="366"/>
    </row>
    <row r="535" spans="1:9" s="369" customFormat="1" hidden="1">
      <c r="A535" s="372" t="e">
        <f>Koeien!#REF!</f>
        <v>#REF!</v>
      </c>
      <c r="B535" s="372" t="e">
        <f>Koeien!#REF!</f>
        <v>#REF!</v>
      </c>
      <c r="C535" s="373">
        <f t="shared" si="52"/>
        <v>472</v>
      </c>
      <c r="E535" s="366" t="e">
        <f t="shared" si="48"/>
        <v>#REF!</v>
      </c>
      <c r="F535" s="366" t="e">
        <f t="shared" si="49"/>
        <v>#REF!</v>
      </c>
      <c r="G535" s="366" t="e">
        <f t="shared" si="50"/>
        <v>#REF!</v>
      </c>
      <c r="H535" s="366" t="e">
        <f t="shared" si="51"/>
        <v>#REF!</v>
      </c>
      <c r="I535" s="366"/>
    </row>
    <row r="536" spans="1:9" s="369" customFormat="1" hidden="1">
      <c r="A536" s="372" t="e">
        <f>Koeien!#REF!</f>
        <v>#REF!</v>
      </c>
      <c r="B536" s="372" t="e">
        <f>Koeien!#REF!</f>
        <v>#REF!</v>
      </c>
      <c r="C536" s="373">
        <f t="shared" si="52"/>
        <v>473</v>
      </c>
      <c r="E536" s="366" t="e">
        <f t="shared" si="48"/>
        <v>#REF!</v>
      </c>
      <c r="F536" s="366" t="e">
        <f t="shared" si="49"/>
        <v>#REF!</v>
      </c>
      <c r="G536" s="366" t="e">
        <f t="shared" si="50"/>
        <v>#REF!</v>
      </c>
      <c r="H536" s="366" t="e">
        <f t="shared" si="51"/>
        <v>#REF!</v>
      </c>
      <c r="I536" s="366"/>
    </row>
    <row r="537" spans="1:9" s="369" customFormat="1" hidden="1">
      <c r="A537" s="372" t="e">
        <f>Koeien!#REF!</f>
        <v>#REF!</v>
      </c>
      <c r="B537" s="372" t="e">
        <f>Koeien!#REF!</f>
        <v>#REF!</v>
      </c>
      <c r="C537" s="373">
        <f t="shared" si="52"/>
        <v>474</v>
      </c>
      <c r="E537" s="366" t="e">
        <f t="shared" si="48"/>
        <v>#REF!</v>
      </c>
      <c r="F537" s="366" t="e">
        <f t="shared" si="49"/>
        <v>#REF!</v>
      </c>
      <c r="G537" s="366" t="e">
        <f t="shared" si="50"/>
        <v>#REF!</v>
      </c>
      <c r="H537" s="366" t="e">
        <f t="shared" si="51"/>
        <v>#REF!</v>
      </c>
      <c r="I537" s="366"/>
    </row>
    <row r="538" spans="1:9" s="369" customFormat="1" hidden="1">
      <c r="A538" s="372" t="e">
        <f>Koeien!#REF!</f>
        <v>#REF!</v>
      </c>
      <c r="B538" s="372" t="e">
        <f>Koeien!#REF!</f>
        <v>#REF!</v>
      </c>
      <c r="C538" s="373">
        <f t="shared" si="52"/>
        <v>475</v>
      </c>
      <c r="E538" s="366" t="e">
        <f t="shared" si="48"/>
        <v>#REF!</v>
      </c>
      <c r="F538" s="366" t="e">
        <f t="shared" si="49"/>
        <v>#REF!</v>
      </c>
      <c r="G538" s="366" t="e">
        <f t="shared" si="50"/>
        <v>#REF!</v>
      </c>
      <c r="H538" s="366" t="e">
        <f t="shared" si="51"/>
        <v>#REF!</v>
      </c>
      <c r="I538" s="366"/>
    </row>
    <row r="539" spans="1:9" s="369" customFormat="1" hidden="1">
      <c r="A539" s="372" t="e">
        <f>Koeien!#REF!</f>
        <v>#REF!</v>
      </c>
      <c r="B539" s="372" t="e">
        <f>Koeien!#REF!</f>
        <v>#REF!</v>
      </c>
      <c r="C539" s="373">
        <f t="shared" si="52"/>
        <v>476</v>
      </c>
      <c r="E539" s="366" t="e">
        <f t="shared" si="48"/>
        <v>#REF!</v>
      </c>
      <c r="F539" s="366" t="e">
        <f t="shared" si="49"/>
        <v>#REF!</v>
      </c>
      <c r="G539" s="366" t="e">
        <f t="shared" si="50"/>
        <v>#REF!</v>
      </c>
      <c r="H539" s="366" t="e">
        <f t="shared" si="51"/>
        <v>#REF!</v>
      </c>
      <c r="I539" s="366"/>
    </row>
    <row r="540" spans="1:9" s="369" customFormat="1" hidden="1">
      <c r="A540" s="372" t="e">
        <f>Koeien!#REF!</f>
        <v>#REF!</v>
      </c>
      <c r="B540" s="372" t="e">
        <f>Koeien!#REF!</f>
        <v>#REF!</v>
      </c>
      <c r="C540" s="373">
        <f t="shared" si="52"/>
        <v>477</v>
      </c>
      <c r="E540" s="366" t="e">
        <f t="shared" si="48"/>
        <v>#REF!</v>
      </c>
      <c r="F540" s="366" t="e">
        <f t="shared" si="49"/>
        <v>#REF!</v>
      </c>
      <c r="G540" s="366" t="e">
        <f t="shared" si="50"/>
        <v>#REF!</v>
      </c>
      <c r="H540" s="366" t="e">
        <f t="shared" si="51"/>
        <v>#REF!</v>
      </c>
      <c r="I540" s="366"/>
    </row>
    <row r="541" spans="1:9" s="369" customFormat="1" hidden="1">
      <c r="A541" s="372" t="e">
        <f>Koeien!#REF!</f>
        <v>#REF!</v>
      </c>
      <c r="B541" s="372" t="e">
        <f>Koeien!#REF!</f>
        <v>#REF!</v>
      </c>
      <c r="C541" s="373">
        <f t="shared" si="52"/>
        <v>478</v>
      </c>
      <c r="E541" s="366" t="e">
        <f t="shared" si="48"/>
        <v>#REF!</v>
      </c>
      <c r="F541" s="366" t="e">
        <f t="shared" si="49"/>
        <v>#REF!</v>
      </c>
      <c r="G541" s="366" t="e">
        <f t="shared" si="50"/>
        <v>#REF!</v>
      </c>
      <c r="H541" s="366" t="e">
        <f t="shared" si="51"/>
        <v>#REF!</v>
      </c>
      <c r="I541" s="366"/>
    </row>
    <row r="542" spans="1:9" s="369" customFormat="1" hidden="1">
      <c r="A542" s="372" t="e">
        <f>Koeien!#REF!</f>
        <v>#REF!</v>
      </c>
      <c r="B542" s="372" t="e">
        <f>Koeien!#REF!</f>
        <v>#REF!</v>
      </c>
      <c r="C542" s="373">
        <f t="shared" si="52"/>
        <v>479</v>
      </c>
      <c r="E542" s="366" t="e">
        <f t="shared" si="48"/>
        <v>#REF!</v>
      </c>
      <c r="F542" s="366" t="e">
        <f t="shared" si="49"/>
        <v>#REF!</v>
      </c>
      <c r="G542" s="366" t="e">
        <f t="shared" si="50"/>
        <v>#REF!</v>
      </c>
      <c r="H542" s="366" t="e">
        <f t="shared" si="51"/>
        <v>#REF!</v>
      </c>
      <c r="I542" s="366"/>
    </row>
    <row r="543" spans="1:9" s="369" customFormat="1" hidden="1">
      <c r="A543" s="372" t="e">
        <f>Koeien!#REF!</f>
        <v>#REF!</v>
      </c>
      <c r="B543" s="372" t="e">
        <f>Koeien!#REF!</f>
        <v>#REF!</v>
      </c>
      <c r="C543" s="373">
        <f t="shared" si="52"/>
        <v>480</v>
      </c>
      <c r="E543" s="366" t="e">
        <f t="shared" si="48"/>
        <v>#REF!</v>
      </c>
      <c r="F543" s="366" t="e">
        <f t="shared" si="49"/>
        <v>#REF!</v>
      </c>
      <c r="G543" s="366" t="e">
        <f t="shared" si="50"/>
        <v>#REF!</v>
      </c>
      <c r="H543" s="366" t="e">
        <f t="shared" si="51"/>
        <v>#REF!</v>
      </c>
      <c r="I543" s="366"/>
    </row>
    <row r="544" spans="1:9" s="369" customFormat="1" hidden="1">
      <c r="A544" s="372" t="e">
        <f>Koeien!#REF!</f>
        <v>#REF!</v>
      </c>
      <c r="B544" s="372" t="e">
        <f>Koeien!#REF!</f>
        <v>#REF!</v>
      </c>
      <c r="C544" s="373">
        <f t="shared" si="52"/>
        <v>481</v>
      </c>
      <c r="E544" s="366" t="e">
        <f t="shared" si="48"/>
        <v>#REF!</v>
      </c>
      <c r="F544" s="366" t="e">
        <f t="shared" si="49"/>
        <v>#REF!</v>
      </c>
      <c r="G544" s="366" t="e">
        <f t="shared" si="50"/>
        <v>#REF!</v>
      </c>
      <c r="H544" s="366" t="e">
        <f t="shared" si="51"/>
        <v>#REF!</v>
      </c>
      <c r="I544" s="366"/>
    </row>
    <row r="545" spans="1:9" s="369" customFormat="1" hidden="1">
      <c r="A545" s="372" t="e">
        <f>Koeien!#REF!</f>
        <v>#REF!</v>
      </c>
      <c r="B545" s="372" t="e">
        <f>Koeien!#REF!</f>
        <v>#REF!</v>
      </c>
      <c r="C545" s="373">
        <f t="shared" si="52"/>
        <v>482</v>
      </c>
      <c r="E545" s="366" t="e">
        <f t="shared" si="48"/>
        <v>#REF!</v>
      </c>
      <c r="F545" s="366" t="e">
        <f t="shared" si="49"/>
        <v>#REF!</v>
      </c>
      <c r="G545" s="366" t="e">
        <f t="shared" si="50"/>
        <v>#REF!</v>
      </c>
      <c r="H545" s="366" t="e">
        <f t="shared" si="51"/>
        <v>#REF!</v>
      </c>
      <c r="I545" s="366"/>
    </row>
    <row r="546" spans="1:9" s="369" customFormat="1" hidden="1">
      <c r="A546" s="372" t="e">
        <f>Koeien!#REF!</f>
        <v>#REF!</v>
      </c>
      <c r="B546" s="372" t="e">
        <f>Koeien!#REF!</f>
        <v>#REF!</v>
      </c>
      <c r="C546" s="373">
        <f t="shared" si="52"/>
        <v>483</v>
      </c>
      <c r="E546" s="366" t="e">
        <f t="shared" si="48"/>
        <v>#REF!</v>
      </c>
      <c r="F546" s="366" t="e">
        <f t="shared" si="49"/>
        <v>#REF!</v>
      </c>
      <c r="G546" s="366" t="e">
        <f t="shared" si="50"/>
        <v>#REF!</v>
      </c>
      <c r="H546" s="366" t="e">
        <f t="shared" si="51"/>
        <v>#REF!</v>
      </c>
      <c r="I546" s="366"/>
    </row>
    <row r="547" spans="1:9" s="369" customFormat="1" hidden="1">
      <c r="A547" s="372" t="e">
        <f>Koeien!#REF!</f>
        <v>#REF!</v>
      </c>
      <c r="B547" s="372" t="e">
        <f>Koeien!#REF!</f>
        <v>#REF!</v>
      </c>
      <c r="C547" s="373">
        <f t="shared" si="52"/>
        <v>484</v>
      </c>
      <c r="E547" s="366" t="e">
        <f t="shared" si="48"/>
        <v>#REF!</v>
      </c>
      <c r="F547" s="366" t="e">
        <f t="shared" si="49"/>
        <v>#REF!</v>
      </c>
      <c r="G547" s="366" t="e">
        <f t="shared" si="50"/>
        <v>#REF!</v>
      </c>
      <c r="H547" s="366" t="e">
        <f t="shared" si="51"/>
        <v>#REF!</v>
      </c>
      <c r="I547" s="366"/>
    </row>
    <row r="548" spans="1:9" s="369" customFormat="1" hidden="1">
      <c r="A548" s="372" t="e">
        <f>Koeien!#REF!</f>
        <v>#REF!</v>
      </c>
      <c r="B548" s="372" t="e">
        <f>Koeien!#REF!</f>
        <v>#REF!</v>
      </c>
      <c r="C548" s="373">
        <f t="shared" si="52"/>
        <v>485</v>
      </c>
      <c r="E548" s="366" t="e">
        <f t="shared" si="48"/>
        <v>#REF!</v>
      </c>
      <c r="F548" s="366" t="e">
        <f t="shared" si="49"/>
        <v>#REF!</v>
      </c>
      <c r="G548" s="366" t="e">
        <f t="shared" si="50"/>
        <v>#REF!</v>
      </c>
      <c r="H548" s="366" t="e">
        <f t="shared" si="51"/>
        <v>#REF!</v>
      </c>
      <c r="I548" s="366"/>
    </row>
    <row r="549" spans="1:9" s="369" customFormat="1" hidden="1">
      <c r="A549" s="372" t="e">
        <f>Koeien!#REF!</f>
        <v>#REF!</v>
      </c>
      <c r="B549" s="372" t="e">
        <f>Koeien!#REF!</f>
        <v>#REF!</v>
      </c>
      <c r="C549" s="373">
        <f t="shared" si="52"/>
        <v>486</v>
      </c>
      <c r="E549" s="366" t="e">
        <f t="shared" si="48"/>
        <v>#REF!</v>
      </c>
      <c r="F549" s="366" t="e">
        <f t="shared" si="49"/>
        <v>#REF!</v>
      </c>
      <c r="G549" s="366" t="e">
        <f t="shared" si="50"/>
        <v>#REF!</v>
      </c>
      <c r="H549" s="366" t="e">
        <f t="shared" si="51"/>
        <v>#REF!</v>
      </c>
      <c r="I549" s="366"/>
    </row>
    <row r="550" spans="1:9" s="369" customFormat="1" hidden="1">
      <c r="A550" s="372" t="e">
        <f>Koeien!#REF!</f>
        <v>#REF!</v>
      </c>
      <c r="B550" s="372" t="e">
        <f>Koeien!#REF!</f>
        <v>#REF!</v>
      </c>
      <c r="C550" s="373">
        <f t="shared" si="52"/>
        <v>487</v>
      </c>
      <c r="E550" s="366" t="e">
        <f t="shared" si="48"/>
        <v>#REF!</v>
      </c>
      <c r="F550" s="366" t="e">
        <f t="shared" si="49"/>
        <v>#REF!</v>
      </c>
      <c r="G550" s="366" t="e">
        <f t="shared" si="50"/>
        <v>#REF!</v>
      </c>
      <c r="H550" s="366" t="e">
        <f t="shared" si="51"/>
        <v>#REF!</v>
      </c>
      <c r="I550" s="366"/>
    </row>
    <row r="551" spans="1:9" s="369" customFormat="1" hidden="1">
      <c r="A551" s="372" t="e">
        <f>Koeien!#REF!</f>
        <v>#REF!</v>
      </c>
      <c r="B551" s="372" t="e">
        <f>Koeien!#REF!</f>
        <v>#REF!</v>
      </c>
      <c r="C551" s="373">
        <f t="shared" si="52"/>
        <v>488</v>
      </c>
      <c r="E551" s="366" t="e">
        <f t="shared" si="48"/>
        <v>#REF!</v>
      </c>
      <c r="F551" s="366" t="e">
        <f t="shared" si="49"/>
        <v>#REF!</v>
      </c>
      <c r="G551" s="366" t="e">
        <f t="shared" si="50"/>
        <v>#REF!</v>
      </c>
      <c r="H551" s="366" t="e">
        <f t="shared" si="51"/>
        <v>#REF!</v>
      </c>
      <c r="I551" s="366"/>
    </row>
    <row r="552" spans="1:9" s="369" customFormat="1" hidden="1">
      <c r="A552" s="372" t="e">
        <f>Koeien!#REF!</f>
        <v>#REF!</v>
      </c>
      <c r="B552" s="372" t="e">
        <f>Koeien!#REF!</f>
        <v>#REF!</v>
      </c>
      <c r="C552" s="373">
        <f t="shared" si="52"/>
        <v>489</v>
      </c>
      <c r="E552" s="366" t="e">
        <f t="shared" si="48"/>
        <v>#REF!</v>
      </c>
      <c r="F552" s="366" t="e">
        <f t="shared" si="49"/>
        <v>#REF!</v>
      </c>
      <c r="G552" s="366" t="e">
        <f t="shared" si="50"/>
        <v>#REF!</v>
      </c>
      <c r="H552" s="366" t="e">
        <f t="shared" si="51"/>
        <v>#REF!</v>
      </c>
      <c r="I552" s="366"/>
    </row>
    <row r="553" spans="1:9" s="369" customFormat="1" hidden="1">
      <c r="A553" s="372" t="e">
        <f>Koeien!#REF!</f>
        <v>#REF!</v>
      </c>
      <c r="B553" s="372" t="e">
        <f>Koeien!#REF!</f>
        <v>#REF!</v>
      </c>
      <c r="C553" s="373">
        <f t="shared" si="52"/>
        <v>490</v>
      </c>
      <c r="E553" s="366" t="e">
        <f t="shared" si="48"/>
        <v>#REF!</v>
      </c>
      <c r="F553" s="366" t="e">
        <f t="shared" si="49"/>
        <v>#REF!</v>
      </c>
      <c r="G553" s="366" t="e">
        <f t="shared" si="50"/>
        <v>#REF!</v>
      </c>
      <c r="H553" s="366" t="e">
        <f t="shared" si="51"/>
        <v>#REF!</v>
      </c>
      <c r="I553" s="366"/>
    </row>
    <row r="554" spans="1:9" s="369" customFormat="1" hidden="1">
      <c r="A554" s="372" t="e">
        <f>Koeien!#REF!</f>
        <v>#REF!</v>
      </c>
      <c r="B554" s="372" t="e">
        <f>Koeien!#REF!</f>
        <v>#REF!</v>
      </c>
      <c r="C554" s="373">
        <f t="shared" si="52"/>
        <v>491</v>
      </c>
      <c r="E554" s="366" t="e">
        <f t="shared" si="48"/>
        <v>#REF!</v>
      </c>
      <c r="F554" s="366" t="e">
        <f t="shared" si="49"/>
        <v>#REF!</v>
      </c>
      <c r="G554" s="366" t="e">
        <f t="shared" si="50"/>
        <v>#REF!</v>
      </c>
      <c r="H554" s="366" t="e">
        <f t="shared" si="51"/>
        <v>#REF!</v>
      </c>
      <c r="I554" s="366"/>
    </row>
    <row r="555" spans="1:9" s="369" customFormat="1" hidden="1">
      <c r="A555" s="372" t="e">
        <f>Koeien!#REF!</f>
        <v>#REF!</v>
      </c>
      <c r="B555" s="372" t="e">
        <f>Koeien!#REF!</f>
        <v>#REF!</v>
      </c>
      <c r="C555" s="373">
        <f t="shared" si="52"/>
        <v>492</v>
      </c>
      <c r="E555" s="366" t="e">
        <f t="shared" si="48"/>
        <v>#REF!</v>
      </c>
      <c r="F555" s="366" t="e">
        <f t="shared" si="49"/>
        <v>#REF!</v>
      </c>
      <c r="G555" s="366" t="e">
        <f t="shared" si="50"/>
        <v>#REF!</v>
      </c>
      <c r="H555" s="366" t="e">
        <f t="shared" si="51"/>
        <v>#REF!</v>
      </c>
      <c r="I555" s="366"/>
    </row>
    <row r="556" spans="1:9" s="369" customFormat="1" hidden="1">
      <c r="A556" s="372" t="e">
        <f>Koeien!#REF!</f>
        <v>#REF!</v>
      </c>
      <c r="B556" s="372" t="e">
        <f>Koeien!#REF!</f>
        <v>#REF!</v>
      </c>
      <c r="C556" s="373">
        <f t="shared" si="52"/>
        <v>493</v>
      </c>
      <c r="E556" s="366" t="e">
        <f t="shared" si="48"/>
        <v>#REF!</v>
      </c>
      <c r="F556" s="366" t="e">
        <f t="shared" si="49"/>
        <v>#REF!</v>
      </c>
      <c r="G556" s="366" t="e">
        <f t="shared" si="50"/>
        <v>#REF!</v>
      </c>
      <c r="H556" s="366" t="e">
        <f t="shared" si="51"/>
        <v>#REF!</v>
      </c>
      <c r="I556" s="366"/>
    </row>
    <row r="557" spans="1:9" s="369" customFormat="1" hidden="1">
      <c r="A557" s="372" t="e">
        <f>Koeien!#REF!</f>
        <v>#REF!</v>
      </c>
      <c r="B557" s="372" t="e">
        <f>Koeien!#REF!</f>
        <v>#REF!</v>
      </c>
      <c r="C557" s="373">
        <f t="shared" si="52"/>
        <v>494</v>
      </c>
      <c r="E557" s="366" t="e">
        <f t="shared" si="48"/>
        <v>#REF!</v>
      </c>
      <c r="F557" s="366" t="e">
        <f t="shared" si="49"/>
        <v>#REF!</v>
      </c>
      <c r="G557" s="366" t="e">
        <f t="shared" si="50"/>
        <v>#REF!</v>
      </c>
      <c r="H557" s="366" t="e">
        <f t="shared" si="51"/>
        <v>#REF!</v>
      </c>
      <c r="I557" s="366"/>
    </row>
    <row r="558" spans="1:9" s="369" customFormat="1" hidden="1">
      <c r="A558" s="372" t="e">
        <f>Koeien!#REF!</f>
        <v>#REF!</v>
      </c>
      <c r="B558" s="372" t="e">
        <f>Koeien!#REF!</f>
        <v>#REF!</v>
      </c>
      <c r="C558" s="373">
        <f t="shared" si="52"/>
        <v>495</v>
      </c>
      <c r="E558" s="366" t="e">
        <f t="shared" si="48"/>
        <v>#REF!</v>
      </c>
      <c r="F558" s="366" t="e">
        <f t="shared" si="49"/>
        <v>#REF!</v>
      </c>
      <c r="G558" s="366" t="e">
        <f t="shared" si="50"/>
        <v>#REF!</v>
      </c>
      <c r="H558" s="366" t="e">
        <f t="shared" si="51"/>
        <v>#REF!</v>
      </c>
      <c r="I558" s="366"/>
    </row>
    <row r="559" spans="1:9" s="369" customFormat="1" hidden="1">
      <c r="A559" s="372" t="e">
        <f>Koeien!#REF!</f>
        <v>#REF!</v>
      </c>
      <c r="B559" s="372" t="e">
        <f>Koeien!#REF!</f>
        <v>#REF!</v>
      </c>
      <c r="C559" s="373">
        <f t="shared" si="52"/>
        <v>496</v>
      </c>
      <c r="E559" s="366" t="e">
        <f t="shared" si="48"/>
        <v>#REF!</v>
      </c>
      <c r="F559" s="366" t="e">
        <f t="shared" si="49"/>
        <v>#REF!</v>
      </c>
      <c r="G559" s="366" t="e">
        <f t="shared" si="50"/>
        <v>#REF!</v>
      </c>
      <c r="H559" s="366" t="e">
        <f t="shared" si="51"/>
        <v>#REF!</v>
      </c>
      <c r="I559" s="366"/>
    </row>
    <row r="560" spans="1:9" s="369" customFormat="1" hidden="1">
      <c r="A560" s="372" t="e">
        <f>Koeien!#REF!</f>
        <v>#REF!</v>
      </c>
      <c r="B560" s="372" t="e">
        <f>Koeien!#REF!</f>
        <v>#REF!</v>
      </c>
      <c r="C560" s="373">
        <f t="shared" si="52"/>
        <v>497</v>
      </c>
      <c r="E560" s="366" t="e">
        <f t="shared" si="48"/>
        <v>#REF!</v>
      </c>
      <c r="F560" s="366" t="e">
        <f t="shared" si="49"/>
        <v>#REF!</v>
      </c>
      <c r="G560" s="366" t="e">
        <f t="shared" si="50"/>
        <v>#REF!</v>
      </c>
      <c r="H560" s="366" t="e">
        <f t="shared" si="51"/>
        <v>#REF!</v>
      </c>
      <c r="I560" s="366"/>
    </row>
    <row r="561" spans="1:9" s="369" customFormat="1" hidden="1">
      <c r="A561" s="372" t="e">
        <f>Koeien!#REF!</f>
        <v>#REF!</v>
      </c>
      <c r="B561" s="372" t="e">
        <f>Koeien!#REF!</f>
        <v>#REF!</v>
      </c>
      <c r="C561" s="373">
        <f t="shared" si="52"/>
        <v>498</v>
      </c>
      <c r="E561" s="366" t="e">
        <f t="shared" si="48"/>
        <v>#REF!</v>
      </c>
      <c r="F561" s="366" t="e">
        <f t="shared" si="49"/>
        <v>#REF!</v>
      </c>
      <c r="G561" s="366" t="e">
        <f t="shared" si="50"/>
        <v>#REF!</v>
      </c>
      <c r="H561" s="366" t="e">
        <f t="shared" si="51"/>
        <v>#REF!</v>
      </c>
      <c r="I561" s="366"/>
    </row>
    <row r="562" spans="1:9" s="369" customFormat="1" hidden="1">
      <c r="A562" s="372" t="e">
        <f>Koeien!#REF!</f>
        <v>#REF!</v>
      </c>
      <c r="B562" s="372" t="e">
        <f>Koeien!#REF!</f>
        <v>#REF!</v>
      </c>
      <c r="C562" s="373">
        <f t="shared" si="52"/>
        <v>499</v>
      </c>
      <c r="E562" s="366" t="e">
        <f t="shared" si="48"/>
        <v>#REF!</v>
      </c>
      <c r="F562" s="366" t="e">
        <f t="shared" si="49"/>
        <v>#REF!</v>
      </c>
      <c r="G562" s="366" t="e">
        <f t="shared" si="50"/>
        <v>#REF!</v>
      </c>
      <c r="H562" s="366" t="e">
        <f t="shared" si="51"/>
        <v>#REF!</v>
      </c>
      <c r="I562" s="366"/>
    </row>
    <row r="563" spans="1:9" s="369" customFormat="1" hidden="1">
      <c r="A563" s="372" t="e">
        <f>Koeien!#REF!</f>
        <v>#REF!</v>
      </c>
      <c r="B563" s="372" t="e">
        <f>Koeien!#REF!</f>
        <v>#REF!</v>
      </c>
      <c r="C563" s="373">
        <f t="shared" si="52"/>
        <v>500</v>
      </c>
      <c r="E563" s="366" t="e">
        <f t="shared" si="48"/>
        <v>#REF!</v>
      </c>
      <c r="F563" s="366" t="e">
        <f t="shared" si="49"/>
        <v>#REF!</v>
      </c>
      <c r="G563" s="366" t="e">
        <f t="shared" si="50"/>
        <v>#REF!</v>
      </c>
      <c r="H563" s="366" t="e">
        <f t="shared" si="51"/>
        <v>#REF!</v>
      </c>
      <c r="I563" s="366"/>
    </row>
    <row r="564" spans="1:9" s="369" customFormat="1" hidden="1">
      <c r="A564" s="372" t="e">
        <f>Koeien!#REF!</f>
        <v>#REF!</v>
      </c>
      <c r="B564" s="372" t="e">
        <f>Koeien!#REF!</f>
        <v>#REF!</v>
      </c>
      <c r="C564" s="373">
        <f t="shared" si="52"/>
        <v>501</v>
      </c>
      <c r="E564" s="366" t="e">
        <f t="shared" si="48"/>
        <v>#REF!</v>
      </c>
      <c r="F564" s="366" t="e">
        <f t="shared" si="49"/>
        <v>#REF!</v>
      </c>
      <c r="G564" s="366" t="e">
        <f t="shared" si="50"/>
        <v>#REF!</v>
      </c>
      <c r="H564" s="366" t="e">
        <f t="shared" si="51"/>
        <v>#REF!</v>
      </c>
      <c r="I564" s="366"/>
    </row>
    <row r="565" spans="1:9" s="369" customFormat="1" hidden="1">
      <c r="A565" s="372" t="e">
        <f>Koeien!#REF!</f>
        <v>#REF!</v>
      </c>
      <c r="B565" s="372" t="e">
        <f>Koeien!#REF!</f>
        <v>#REF!</v>
      </c>
      <c r="C565" s="373">
        <f t="shared" si="52"/>
        <v>502</v>
      </c>
      <c r="E565" s="366" t="e">
        <f t="shared" si="48"/>
        <v>#REF!</v>
      </c>
      <c r="F565" s="366" t="e">
        <f t="shared" si="49"/>
        <v>#REF!</v>
      </c>
      <c r="G565" s="366" t="e">
        <f t="shared" si="50"/>
        <v>#REF!</v>
      </c>
      <c r="H565" s="366" t="e">
        <f t="shared" si="51"/>
        <v>#REF!</v>
      </c>
      <c r="I565" s="366"/>
    </row>
    <row r="566" spans="1:9" s="369" customFormat="1" hidden="1">
      <c r="A566" s="372" t="e">
        <f>Koeien!#REF!</f>
        <v>#REF!</v>
      </c>
      <c r="B566" s="372" t="e">
        <f>Koeien!#REF!</f>
        <v>#REF!</v>
      </c>
      <c r="C566" s="373">
        <f t="shared" si="52"/>
        <v>503</v>
      </c>
      <c r="E566" s="366" t="e">
        <f t="shared" si="48"/>
        <v>#REF!</v>
      </c>
      <c r="F566" s="366" t="e">
        <f t="shared" si="49"/>
        <v>#REF!</v>
      </c>
      <c r="G566" s="366" t="e">
        <f t="shared" si="50"/>
        <v>#REF!</v>
      </c>
      <c r="H566" s="366" t="e">
        <f t="shared" si="51"/>
        <v>#REF!</v>
      </c>
      <c r="I566" s="366"/>
    </row>
    <row r="567" spans="1:9" s="369" customFormat="1" hidden="1">
      <c r="A567" s="372" t="e">
        <f>Koeien!#REF!</f>
        <v>#REF!</v>
      </c>
      <c r="B567" s="372" t="e">
        <f>Koeien!#REF!</f>
        <v>#REF!</v>
      </c>
      <c r="C567" s="373">
        <f t="shared" si="52"/>
        <v>504</v>
      </c>
      <c r="E567" s="366" t="e">
        <f t="shared" si="48"/>
        <v>#REF!</v>
      </c>
      <c r="F567" s="366" t="e">
        <f t="shared" si="49"/>
        <v>#REF!</v>
      </c>
      <c r="G567" s="366" t="e">
        <f t="shared" si="50"/>
        <v>#REF!</v>
      </c>
      <c r="H567" s="366" t="e">
        <f t="shared" si="51"/>
        <v>#REF!</v>
      </c>
      <c r="I567" s="366"/>
    </row>
    <row r="568" spans="1:9" s="369" customFormat="1" hidden="1">
      <c r="A568" s="372" t="e">
        <f>Koeien!#REF!</f>
        <v>#REF!</v>
      </c>
      <c r="B568" s="372" t="e">
        <f>Koeien!#REF!</f>
        <v>#REF!</v>
      </c>
      <c r="C568" s="373">
        <f t="shared" si="52"/>
        <v>505</v>
      </c>
      <c r="E568" s="366" t="e">
        <f t="shared" si="48"/>
        <v>#REF!</v>
      </c>
      <c r="F568" s="366" t="e">
        <f t="shared" si="49"/>
        <v>#REF!</v>
      </c>
      <c r="G568" s="366" t="e">
        <f t="shared" si="50"/>
        <v>#REF!</v>
      </c>
      <c r="H568" s="366" t="e">
        <f t="shared" si="51"/>
        <v>#REF!</v>
      </c>
      <c r="I568" s="366"/>
    </row>
    <row r="569" spans="1:9" s="369" customFormat="1" hidden="1">
      <c r="A569" s="372" t="e">
        <f>Koeien!#REF!</f>
        <v>#REF!</v>
      </c>
      <c r="B569" s="372" t="e">
        <f>Koeien!#REF!</f>
        <v>#REF!</v>
      </c>
      <c r="C569" s="373">
        <f t="shared" si="52"/>
        <v>506</v>
      </c>
      <c r="E569" s="366" t="e">
        <f t="shared" si="48"/>
        <v>#REF!</v>
      </c>
      <c r="F569" s="366" t="e">
        <f t="shared" si="49"/>
        <v>#REF!</v>
      </c>
      <c r="G569" s="366" t="e">
        <f t="shared" si="50"/>
        <v>#REF!</v>
      </c>
      <c r="H569" s="366" t="e">
        <f t="shared" si="51"/>
        <v>#REF!</v>
      </c>
      <c r="I569" s="366"/>
    </row>
    <row r="570" spans="1:9" s="369" customFormat="1" hidden="1">
      <c r="A570" s="372" t="e">
        <f>Koeien!#REF!</f>
        <v>#REF!</v>
      </c>
      <c r="B570" s="372" t="e">
        <f>Koeien!#REF!</f>
        <v>#REF!</v>
      </c>
      <c r="C570" s="373">
        <f t="shared" si="52"/>
        <v>507</v>
      </c>
      <c r="E570" s="366" t="e">
        <f t="shared" si="48"/>
        <v>#REF!</v>
      </c>
      <c r="F570" s="366" t="e">
        <f t="shared" si="49"/>
        <v>#REF!</v>
      </c>
      <c r="G570" s="366" t="e">
        <f t="shared" si="50"/>
        <v>#REF!</v>
      </c>
      <c r="H570" s="366" t="e">
        <f t="shared" si="51"/>
        <v>#REF!</v>
      </c>
      <c r="I570" s="366"/>
    </row>
    <row r="571" spans="1:9" s="369" customFormat="1" hidden="1">
      <c r="A571" s="372" t="e">
        <f>Koeien!#REF!</f>
        <v>#REF!</v>
      </c>
      <c r="B571" s="372" t="e">
        <f>Koeien!#REF!</f>
        <v>#REF!</v>
      </c>
      <c r="C571" s="373">
        <f t="shared" si="52"/>
        <v>508</v>
      </c>
      <c r="E571" s="366" t="e">
        <f t="shared" si="48"/>
        <v>#REF!</v>
      </c>
      <c r="F571" s="366" t="e">
        <f t="shared" si="49"/>
        <v>#REF!</v>
      </c>
      <c r="G571" s="366" t="e">
        <f t="shared" si="50"/>
        <v>#REF!</v>
      </c>
      <c r="H571" s="366" t="e">
        <f t="shared" si="51"/>
        <v>#REF!</v>
      </c>
      <c r="I571" s="366"/>
    </row>
    <row r="572" spans="1:9" s="369" customFormat="1" hidden="1">
      <c r="A572" s="372" t="e">
        <f>Koeien!#REF!</f>
        <v>#REF!</v>
      </c>
      <c r="B572" s="372" t="e">
        <f>Koeien!#REF!</f>
        <v>#REF!</v>
      </c>
      <c r="C572" s="373">
        <f t="shared" si="52"/>
        <v>509</v>
      </c>
      <c r="E572" s="366" t="e">
        <f t="shared" si="48"/>
        <v>#REF!</v>
      </c>
      <c r="F572" s="366" t="e">
        <f t="shared" si="49"/>
        <v>#REF!</v>
      </c>
      <c r="G572" s="366" t="e">
        <f t="shared" si="50"/>
        <v>#REF!</v>
      </c>
      <c r="H572" s="366" t="e">
        <f t="shared" si="51"/>
        <v>#REF!</v>
      </c>
      <c r="I572" s="366"/>
    </row>
    <row r="573" spans="1:9" s="369" customFormat="1" hidden="1">
      <c r="A573" s="372" t="e">
        <f>Koeien!#REF!</f>
        <v>#REF!</v>
      </c>
      <c r="B573" s="372" t="e">
        <f>Koeien!#REF!</f>
        <v>#REF!</v>
      </c>
      <c r="C573" s="373">
        <f t="shared" si="52"/>
        <v>510</v>
      </c>
      <c r="E573" s="366" t="e">
        <f t="shared" si="48"/>
        <v>#REF!</v>
      </c>
      <c r="F573" s="366" t="e">
        <f t="shared" si="49"/>
        <v>#REF!</v>
      </c>
      <c r="G573" s="366" t="e">
        <f t="shared" si="50"/>
        <v>#REF!</v>
      </c>
      <c r="H573" s="366" t="e">
        <f t="shared" si="51"/>
        <v>#REF!</v>
      </c>
      <c r="I573" s="366"/>
    </row>
    <row r="574" spans="1:9" s="369" customFormat="1" hidden="1">
      <c r="A574" s="372" t="e">
        <f>Koeien!#REF!</f>
        <v>#REF!</v>
      </c>
      <c r="B574" s="372" t="e">
        <f>Koeien!#REF!</f>
        <v>#REF!</v>
      </c>
      <c r="C574" s="373">
        <f t="shared" si="52"/>
        <v>511</v>
      </c>
      <c r="E574" s="366" t="e">
        <f t="shared" si="48"/>
        <v>#REF!</v>
      </c>
      <c r="F574" s="366" t="e">
        <f t="shared" si="49"/>
        <v>#REF!</v>
      </c>
      <c r="G574" s="366" t="e">
        <f t="shared" si="50"/>
        <v>#REF!</v>
      </c>
      <c r="H574" s="366" t="e">
        <f t="shared" si="51"/>
        <v>#REF!</v>
      </c>
      <c r="I574" s="366"/>
    </row>
    <row r="575" spans="1:9" s="369" customFormat="1" hidden="1">
      <c r="A575" s="372" t="e">
        <f>Koeien!#REF!</f>
        <v>#REF!</v>
      </c>
      <c r="B575" s="372" t="e">
        <f>Koeien!#REF!</f>
        <v>#REF!</v>
      </c>
      <c r="C575" s="373">
        <f t="shared" si="52"/>
        <v>512</v>
      </c>
      <c r="E575" s="366" t="e">
        <f t="shared" si="48"/>
        <v>#REF!</v>
      </c>
      <c r="F575" s="366" t="e">
        <f t="shared" si="49"/>
        <v>#REF!</v>
      </c>
      <c r="G575" s="366" t="e">
        <f t="shared" si="50"/>
        <v>#REF!</v>
      </c>
      <c r="H575" s="366" t="e">
        <f t="shared" si="51"/>
        <v>#REF!</v>
      </c>
      <c r="I575" s="366"/>
    </row>
    <row r="576" spans="1:9" s="369" customFormat="1" hidden="1">
      <c r="A576" s="372" t="e">
        <f>Koeien!#REF!</f>
        <v>#REF!</v>
      </c>
      <c r="B576" s="372" t="e">
        <f>Koeien!#REF!</f>
        <v>#REF!</v>
      </c>
      <c r="C576" s="373">
        <f t="shared" si="52"/>
        <v>513</v>
      </c>
      <c r="E576" s="366" t="e">
        <f t="shared" si="48"/>
        <v>#REF!</v>
      </c>
      <c r="F576" s="366" t="e">
        <f t="shared" si="49"/>
        <v>#REF!</v>
      </c>
      <c r="G576" s="366" t="e">
        <f t="shared" si="50"/>
        <v>#REF!</v>
      </c>
      <c r="H576" s="366" t="e">
        <f t="shared" si="51"/>
        <v>#REF!</v>
      </c>
      <c r="I576" s="366"/>
    </row>
    <row r="577" spans="1:9" s="369" customFormat="1" hidden="1">
      <c r="A577" s="372" t="e">
        <f>Koeien!#REF!</f>
        <v>#REF!</v>
      </c>
      <c r="B577" s="372" t="e">
        <f>Koeien!#REF!</f>
        <v>#REF!</v>
      </c>
      <c r="C577" s="373">
        <f t="shared" si="52"/>
        <v>514</v>
      </c>
      <c r="E577" s="366" t="e">
        <f t="shared" ref="E577:E640" si="53">B577</f>
        <v>#REF!</v>
      </c>
      <c r="F577" s="366" t="e">
        <f t="shared" ref="F577:F640" si="54">MID(E577,1,1)</f>
        <v>#REF!</v>
      </c>
      <c r="G577" s="366" t="e">
        <f t="shared" ref="G577:G640" si="55">MID(E577,2,1)</f>
        <v>#REF!</v>
      </c>
      <c r="H577" s="366" t="e">
        <f t="shared" ref="H577:H640" si="56">MID(E577,3,1)</f>
        <v>#REF!</v>
      </c>
      <c r="I577" s="366"/>
    </row>
    <row r="578" spans="1:9" s="369" customFormat="1" hidden="1">
      <c r="A578" s="372" t="e">
        <f>Koeien!#REF!</f>
        <v>#REF!</v>
      </c>
      <c r="B578" s="372" t="e">
        <f>Koeien!#REF!</f>
        <v>#REF!</v>
      </c>
      <c r="C578" s="373">
        <f t="shared" si="52"/>
        <v>515</v>
      </c>
      <c r="E578" s="366" t="e">
        <f t="shared" si="53"/>
        <v>#REF!</v>
      </c>
      <c r="F578" s="366" t="e">
        <f t="shared" si="54"/>
        <v>#REF!</v>
      </c>
      <c r="G578" s="366" t="e">
        <f t="shared" si="55"/>
        <v>#REF!</v>
      </c>
      <c r="H578" s="366" t="e">
        <f t="shared" si="56"/>
        <v>#REF!</v>
      </c>
      <c r="I578" s="366"/>
    </row>
    <row r="579" spans="1:9" s="369" customFormat="1" hidden="1">
      <c r="A579" s="372" t="e">
        <f>Koeien!#REF!</f>
        <v>#REF!</v>
      </c>
      <c r="B579" s="372" t="e">
        <f>Koeien!#REF!</f>
        <v>#REF!</v>
      </c>
      <c r="C579" s="373">
        <f t="shared" si="52"/>
        <v>516</v>
      </c>
      <c r="E579" s="366" t="e">
        <f t="shared" si="53"/>
        <v>#REF!</v>
      </c>
      <c r="F579" s="366" t="e">
        <f t="shared" si="54"/>
        <v>#REF!</v>
      </c>
      <c r="G579" s="366" t="e">
        <f t="shared" si="55"/>
        <v>#REF!</v>
      </c>
      <c r="H579" s="366" t="e">
        <f t="shared" si="56"/>
        <v>#REF!</v>
      </c>
      <c r="I579" s="366"/>
    </row>
    <row r="580" spans="1:9" s="369" customFormat="1" hidden="1">
      <c r="A580" s="372" t="e">
        <f>Koeien!#REF!</f>
        <v>#REF!</v>
      </c>
      <c r="B580" s="372" t="e">
        <f>Koeien!#REF!</f>
        <v>#REF!</v>
      </c>
      <c r="C580" s="373">
        <f t="shared" si="52"/>
        <v>517</v>
      </c>
      <c r="E580" s="366" t="e">
        <f t="shared" si="53"/>
        <v>#REF!</v>
      </c>
      <c r="F580" s="366" t="e">
        <f t="shared" si="54"/>
        <v>#REF!</v>
      </c>
      <c r="G580" s="366" t="e">
        <f t="shared" si="55"/>
        <v>#REF!</v>
      </c>
      <c r="H580" s="366" t="e">
        <f t="shared" si="56"/>
        <v>#REF!</v>
      </c>
      <c r="I580" s="366"/>
    </row>
    <row r="581" spans="1:9" s="369" customFormat="1" hidden="1">
      <c r="A581" s="372" t="e">
        <f>Koeien!#REF!</f>
        <v>#REF!</v>
      </c>
      <c r="B581" s="372" t="e">
        <f>Koeien!#REF!</f>
        <v>#REF!</v>
      </c>
      <c r="C581" s="373">
        <f t="shared" si="52"/>
        <v>518</v>
      </c>
      <c r="E581" s="366" t="e">
        <f t="shared" si="53"/>
        <v>#REF!</v>
      </c>
      <c r="F581" s="366" t="e">
        <f t="shared" si="54"/>
        <v>#REF!</v>
      </c>
      <c r="G581" s="366" t="e">
        <f t="shared" si="55"/>
        <v>#REF!</v>
      </c>
      <c r="H581" s="366" t="e">
        <f t="shared" si="56"/>
        <v>#REF!</v>
      </c>
      <c r="I581" s="366"/>
    </row>
    <row r="582" spans="1:9" s="369" customFormat="1" hidden="1">
      <c r="A582" s="372" t="e">
        <f>Koeien!#REF!</f>
        <v>#REF!</v>
      </c>
      <c r="B582" s="372" t="e">
        <f>Koeien!#REF!</f>
        <v>#REF!</v>
      </c>
      <c r="C582" s="373">
        <f t="shared" ref="C582:C645" si="57">C581+1</f>
        <v>519</v>
      </c>
      <c r="E582" s="366" t="e">
        <f t="shared" si="53"/>
        <v>#REF!</v>
      </c>
      <c r="F582" s="366" t="e">
        <f t="shared" si="54"/>
        <v>#REF!</v>
      </c>
      <c r="G582" s="366" t="e">
        <f t="shared" si="55"/>
        <v>#REF!</v>
      </c>
      <c r="H582" s="366" t="e">
        <f t="shared" si="56"/>
        <v>#REF!</v>
      </c>
      <c r="I582" s="366"/>
    </row>
    <row r="583" spans="1:9" s="369" customFormat="1" hidden="1">
      <c r="A583" s="372" t="e">
        <f>Koeien!#REF!</f>
        <v>#REF!</v>
      </c>
      <c r="B583" s="372" t="e">
        <f>Koeien!#REF!</f>
        <v>#REF!</v>
      </c>
      <c r="C583" s="373">
        <f t="shared" si="57"/>
        <v>520</v>
      </c>
      <c r="E583" s="366" t="e">
        <f t="shared" si="53"/>
        <v>#REF!</v>
      </c>
      <c r="F583" s="366" t="e">
        <f t="shared" si="54"/>
        <v>#REF!</v>
      </c>
      <c r="G583" s="366" t="e">
        <f t="shared" si="55"/>
        <v>#REF!</v>
      </c>
      <c r="H583" s="366" t="e">
        <f t="shared" si="56"/>
        <v>#REF!</v>
      </c>
      <c r="I583" s="366"/>
    </row>
    <row r="584" spans="1:9" s="369" customFormat="1" hidden="1">
      <c r="A584" s="372" t="e">
        <f>Koeien!#REF!</f>
        <v>#REF!</v>
      </c>
      <c r="B584" s="372" t="e">
        <f>Koeien!#REF!</f>
        <v>#REF!</v>
      </c>
      <c r="C584" s="373">
        <f t="shared" si="57"/>
        <v>521</v>
      </c>
      <c r="E584" s="366" t="e">
        <f t="shared" si="53"/>
        <v>#REF!</v>
      </c>
      <c r="F584" s="366" t="e">
        <f t="shared" si="54"/>
        <v>#REF!</v>
      </c>
      <c r="G584" s="366" t="e">
        <f t="shared" si="55"/>
        <v>#REF!</v>
      </c>
      <c r="H584" s="366" t="e">
        <f t="shared" si="56"/>
        <v>#REF!</v>
      </c>
      <c r="I584" s="366"/>
    </row>
    <row r="585" spans="1:9" s="369" customFormat="1" hidden="1">
      <c r="A585" s="372" t="e">
        <f>Koeien!#REF!</f>
        <v>#REF!</v>
      </c>
      <c r="B585" s="372" t="e">
        <f>Koeien!#REF!</f>
        <v>#REF!</v>
      </c>
      <c r="C585" s="373">
        <f t="shared" si="57"/>
        <v>522</v>
      </c>
      <c r="E585" s="366" t="e">
        <f t="shared" si="53"/>
        <v>#REF!</v>
      </c>
      <c r="F585" s="366" t="e">
        <f t="shared" si="54"/>
        <v>#REF!</v>
      </c>
      <c r="G585" s="366" t="e">
        <f t="shared" si="55"/>
        <v>#REF!</v>
      </c>
      <c r="H585" s="366" t="e">
        <f t="shared" si="56"/>
        <v>#REF!</v>
      </c>
      <c r="I585" s="366"/>
    </row>
    <row r="586" spans="1:9" s="369" customFormat="1" hidden="1">
      <c r="A586" s="372" t="e">
        <f>Koeien!#REF!</f>
        <v>#REF!</v>
      </c>
      <c r="B586" s="372" t="e">
        <f>Koeien!#REF!</f>
        <v>#REF!</v>
      </c>
      <c r="C586" s="373">
        <f t="shared" si="57"/>
        <v>523</v>
      </c>
      <c r="E586" s="366" t="e">
        <f t="shared" si="53"/>
        <v>#REF!</v>
      </c>
      <c r="F586" s="366" t="e">
        <f t="shared" si="54"/>
        <v>#REF!</v>
      </c>
      <c r="G586" s="366" t="e">
        <f t="shared" si="55"/>
        <v>#REF!</v>
      </c>
      <c r="H586" s="366" t="e">
        <f t="shared" si="56"/>
        <v>#REF!</v>
      </c>
      <c r="I586" s="366"/>
    </row>
    <row r="587" spans="1:9" s="369" customFormat="1" hidden="1">
      <c r="A587" s="372" t="e">
        <f>Koeien!#REF!</f>
        <v>#REF!</v>
      </c>
      <c r="B587" s="372" t="e">
        <f>Koeien!#REF!</f>
        <v>#REF!</v>
      </c>
      <c r="C587" s="373">
        <f t="shared" si="57"/>
        <v>524</v>
      </c>
      <c r="E587" s="366" t="e">
        <f t="shared" si="53"/>
        <v>#REF!</v>
      </c>
      <c r="F587" s="366" t="e">
        <f t="shared" si="54"/>
        <v>#REF!</v>
      </c>
      <c r="G587" s="366" t="e">
        <f t="shared" si="55"/>
        <v>#REF!</v>
      </c>
      <c r="H587" s="366" t="e">
        <f t="shared" si="56"/>
        <v>#REF!</v>
      </c>
      <c r="I587" s="366"/>
    </row>
    <row r="588" spans="1:9" s="369" customFormat="1" hidden="1">
      <c r="A588" s="372" t="e">
        <f>Koeien!#REF!</f>
        <v>#REF!</v>
      </c>
      <c r="B588" s="372" t="e">
        <f>Koeien!#REF!</f>
        <v>#REF!</v>
      </c>
      <c r="C588" s="373">
        <f t="shared" si="57"/>
        <v>525</v>
      </c>
      <c r="E588" s="366" t="e">
        <f t="shared" si="53"/>
        <v>#REF!</v>
      </c>
      <c r="F588" s="366" t="e">
        <f t="shared" si="54"/>
        <v>#REF!</v>
      </c>
      <c r="G588" s="366" t="e">
        <f t="shared" si="55"/>
        <v>#REF!</v>
      </c>
      <c r="H588" s="366" t="e">
        <f t="shared" si="56"/>
        <v>#REF!</v>
      </c>
      <c r="I588" s="366"/>
    </row>
    <row r="589" spans="1:9" s="369" customFormat="1" hidden="1">
      <c r="A589" s="372" t="e">
        <f>Koeien!#REF!</f>
        <v>#REF!</v>
      </c>
      <c r="B589" s="372" t="e">
        <f>Koeien!#REF!</f>
        <v>#REF!</v>
      </c>
      <c r="C589" s="373">
        <f t="shared" si="57"/>
        <v>526</v>
      </c>
      <c r="E589" s="366" t="e">
        <f t="shared" si="53"/>
        <v>#REF!</v>
      </c>
      <c r="F589" s="366" t="e">
        <f t="shared" si="54"/>
        <v>#REF!</v>
      </c>
      <c r="G589" s="366" t="e">
        <f t="shared" si="55"/>
        <v>#REF!</v>
      </c>
      <c r="H589" s="366" t="e">
        <f t="shared" si="56"/>
        <v>#REF!</v>
      </c>
      <c r="I589" s="366"/>
    </row>
    <row r="590" spans="1:9" s="369" customFormat="1" hidden="1">
      <c r="A590" s="372" t="e">
        <f>Koeien!#REF!</f>
        <v>#REF!</v>
      </c>
      <c r="B590" s="372" t="e">
        <f>Koeien!#REF!</f>
        <v>#REF!</v>
      </c>
      <c r="C590" s="373">
        <f t="shared" si="57"/>
        <v>527</v>
      </c>
      <c r="E590" s="366" t="e">
        <f t="shared" si="53"/>
        <v>#REF!</v>
      </c>
      <c r="F590" s="366" t="e">
        <f t="shared" si="54"/>
        <v>#REF!</v>
      </c>
      <c r="G590" s="366" t="e">
        <f t="shared" si="55"/>
        <v>#REF!</v>
      </c>
      <c r="H590" s="366" t="e">
        <f t="shared" si="56"/>
        <v>#REF!</v>
      </c>
      <c r="I590" s="366"/>
    </row>
    <row r="591" spans="1:9" s="369" customFormat="1" hidden="1">
      <c r="A591" s="372" t="e">
        <f>Koeien!#REF!</f>
        <v>#REF!</v>
      </c>
      <c r="B591" s="372" t="e">
        <f>Koeien!#REF!</f>
        <v>#REF!</v>
      </c>
      <c r="C591" s="373">
        <f t="shared" si="57"/>
        <v>528</v>
      </c>
      <c r="E591" s="366" t="e">
        <f t="shared" si="53"/>
        <v>#REF!</v>
      </c>
      <c r="F591" s="366" t="e">
        <f t="shared" si="54"/>
        <v>#REF!</v>
      </c>
      <c r="G591" s="366" t="e">
        <f t="shared" si="55"/>
        <v>#REF!</v>
      </c>
      <c r="H591" s="366" t="e">
        <f t="shared" si="56"/>
        <v>#REF!</v>
      </c>
      <c r="I591" s="366"/>
    </row>
    <row r="592" spans="1:9" s="369" customFormat="1" hidden="1">
      <c r="A592" s="372" t="e">
        <f>Koeien!#REF!</f>
        <v>#REF!</v>
      </c>
      <c r="B592" s="372" t="e">
        <f>Koeien!#REF!</f>
        <v>#REF!</v>
      </c>
      <c r="C592" s="373">
        <f t="shared" si="57"/>
        <v>529</v>
      </c>
      <c r="E592" s="366" t="e">
        <f t="shared" si="53"/>
        <v>#REF!</v>
      </c>
      <c r="F592" s="366" t="e">
        <f t="shared" si="54"/>
        <v>#REF!</v>
      </c>
      <c r="G592" s="366" t="e">
        <f t="shared" si="55"/>
        <v>#REF!</v>
      </c>
      <c r="H592" s="366" t="e">
        <f t="shared" si="56"/>
        <v>#REF!</v>
      </c>
      <c r="I592" s="366"/>
    </row>
    <row r="593" spans="1:9" s="369" customFormat="1" hidden="1">
      <c r="A593" s="372" t="e">
        <f>Koeien!#REF!</f>
        <v>#REF!</v>
      </c>
      <c r="B593" s="372" t="e">
        <f>Koeien!#REF!</f>
        <v>#REF!</v>
      </c>
      <c r="C593" s="373">
        <f t="shared" si="57"/>
        <v>530</v>
      </c>
      <c r="E593" s="366" t="e">
        <f t="shared" si="53"/>
        <v>#REF!</v>
      </c>
      <c r="F593" s="366" t="e">
        <f t="shared" si="54"/>
        <v>#REF!</v>
      </c>
      <c r="G593" s="366" t="e">
        <f t="shared" si="55"/>
        <v>#REF!</v>
      </c>
      <c r="H593" s="366" t="e">
        <f t="shared" si="56"/>
        <v>#REF!</v>
      </c>
      <c r="I593" s="366"/>
    </row>
    <row r="594" spans="1:9" s="369" customFormat="1" hidden="1">
      <c r="A594" s="372" t="e">
        <f>Koeien!#REF!</f>
        <v>#REF!</v>
      </c>
      <c r="B594" s="372" t="e">
        <f>Koeien!#REF!</f>
        <v>#REF!</v>
      </c>
      <c r="C594" s="373">
        <f t="shared" si="57"/>
        <v>531</v>
      </c>
      <c r="E594" s="366" t="e">
        <f t="shared" si="53"/>
        <v>#REF!</v>
      </c>
      <c r="F594" s="366" t="e">
        <f t="shared" si="54"/>
        <v>#REF!</v>
      </c>
      <c r="G594" s="366" t="e">
        <f t="shared" si="55"/>
        <v>#REF!</v>
      </c>
      <c r="H594" s="366" t="e">
        <f t="shared" si="56"/>
        <v>#REF!</v>
      </c>
      <c r="I594" s="366"/>
    </row>
    <row r="595" spans="1:9" s="369" customFormat="1" hidden="1">
      <c r="A595" s="372" t="e">
        <f>Koeien!#REF!</f>
        <v>#REF!</v>
      </c>
      <c r="B595" s="372" t="e">
        <f>Koeien!#REF!</f>
        <v>#REF!</v>
      </c>
      <c r="C595" s="373">
        <f t="shared" si="57"/>
        <v>532</v>
      </c>
      <c r="E595" s="366" t="e">
        <f t="shared" si="53"/>
        <v>#REF!</v>
      </c>
      <c r="F595" s="366" t="e">
        <f t="shared" si="54"/>
        <v>#REF!</v>
      </c>
      <c r="G595" s="366" t="e">
        <f t="shared" si="55"/>
        <v>#REF!</v>
      </c>
      <c r="H595" s="366" t="e">
        <f t="shared" si="56"/>
        <v>#REF!</v>
      </c>
      <c r="I595" s="366"/>
    </row>
    <row r="596" spans="1:9" s="369" customFormat="1" hidden="1">
      <c r="A596" s="372" t="e">
        <f>Koeien!#REF!</f>
        <v>#REF!</v>
      </c>
      <c r="B596" s="372" t="e">
        <f>Koeien!#REF!</f>
        <v>#REF!</v>
      </c>
      <c r="C596" s="373">
        <f t="shared" si="57"/>
        <v>533</v>
      </c>
      <c r="E596" s="366" t="e">
        <f t="shared" si="53"/>
        <v>#REF!</v>
      </c>
      <c r="F596" s="366" t="e">
        <f t="shared" si="54"/>
        <v>#REF!</v>
      </c>
      <c r="G596" s="366" t="e">
        <f t="shared" si="55"/>
        <v>#REF!</v>
      </c>
      <c r="H596" s="366" t="e">
        <f t="shared" si="56"/>
        <v>#REF!</v>
      </c>
      <c r="I596" s="366"/>
    </row>
    <row r="597" spans="1:9" s="369" customFormat="1" hidden="1">
      <c r="A597" s="372" t="e">
        <f>Koeien!#REF!</f>
        <v>#REF!</v>
      </c>
      <c r="B597" s="372" t="e">
        <f>Koeien!#REF!</f>
        <v>#REF!</v>
      </c>
      <c r="C597" s="373">
        <f t="shared" si="57"/>
        <v>534</v>
      </c>
      <c r="E597" s="366" t="e">
        <f t="shared" si="53"/>
        <v>#REF!</v>
      </c>
      <c r="F597" s="366" t="e">
        <f t="shared" si="54"/>
        <v>#REF!</v>
      </c>
      <c r="G597" s="366" t="e">
        <f t="shared" si="55"/>
        <v>#REF!</v>
      </c>
      <c r="H597" s="366" t="e">
        <f t="shared" si="56"/>
        <v>#REF!</v>
      </c>
      <c r="I597" s="366"/>
    </row>
    <row r="598" spans="1:9" s="369" customFormat="1" hidden="1">
      <c r="A598" s="372" t="e">
        <f>Koeien!#REF!</f>
        <v>#REF!</v>
      </c>
      <c r="B598" s="372" t="e">
        <f>Koeien!#REF!</f>
        <v>#REF!</v>
      </c>
      <c r="C598" s="373">
        <f t="shared" si="57"/>
        <v>535</v>
      </c>
      <c r="E598" s="366" t="e">
        <f t="shared" si="53"/>
        <v>#REF!</v>
      </c>
      <c r="F598" s="366" t="e">
        <f t="shared" si="54"/>
        <v>#REF!</v>
      </c>
      <c r="G598" s="366" t="e">
        <f t="shared" si="55"/>
        <v>#REF!</v>
      </c>
      <c r="H598" s="366" t="e">
        <f t="shared" si="56"/>
        <v>#REF!</v>
      </c>
      <c r="I598" s="366"/>
    </row>
    <row r="599" spans="1:9" s="369" customFormat="1" hidden="1">
      <c r="A599" s="372" t="e">
        <f>Koeien!#REF!</f>
        <v>#REF!</v>
      </c>
      <c r="B599" s="372" t="e">
        <f>Koeien!#REF!</f>
        <v>#REF!</v>
      </c>
      <c r="C599" s="373">
        <f t="shared" si="57"/>
        <v>536</v>
      </c>
      <c r="E599" s="366" t="e">
        <f t="shared" si="53"/>
        <v>#REF!</v>
      </c>
      <c r="F599" s="366" t="e">
        <f t="shared" si="54"/>
        <v>#REF!</v>
      </c>
      <c r="G599" s="366" t="e">
        <f t="shared" si="55"/>
        <v>#REF!</v>
      </c>
      <c r="H599" s="366" t="e">
        <f t="shared" si="56"/>
        <v>#REF!</v>
      </c>
      <c r="I599" s="366"/>
    </row>
    <row r="600" spans="1:9" s="369" customFormat="1" hidden="1">
      <c r="A600" s="372" t="e">
        <f>Koeien!#REF!</f>
        <v>#REF!</v>
      </c>
      <c r="B600" s="372" t="e">
        <f>Koeien!#REF!</f>
        <v>#REF!</v>
      </c>
      <c r="C600" s="373">
        <f t="shared" si="57"/>
        <v>537</v>
      </c>
      <c r="E600" s="366" t="e">
        <f t="shared" si="53"/>
        <v>#REF!</v>
      </c>
      <c r="F600" s="366" t="e">
        <f t="shared" si="54"/>
        <v>#REF!</v>
      </c>
      <c r="G600" s="366" t="e">
        <f t="shared" si="55"/>
        <v>#REF!</v>
      </c>
      <c r="H600" s="366" t="e">
        <f t="shared" si="56"/>
        <v>#REF!</v>
      </c>
      <c r="I600" s="366"/>
    </row>
    <row r="601" spans="1:9" s="369" customFormat="1" hidden="1">
      <c r="A601" s="372" t="e">
        <f>Koeien!#REF!</f>
        <v>#REF!</v>
      </c>
      <c r="B601" s="372" t="e">
        <f>Koeien!#REF!</f>
        <v>#REF!</v>
      </c>
      <c r="C601" s="373">
        <f t="shared" si="57"/>
        <v>538</v>
      </c>
      <c r="E601" s="366" t="e">
        <f t="shared" si="53"/>
        <v>#REF!</v>
      </c>
      <c r="F601" s="366" t="e">
        <f t="shared" si="54"/>
        <v>#REF!</v>
      </c>
      <c r="G601" s="366" t="e">
        <f t="shared" si="55"/>
        <v>#REF!</v>
      </c>
      <c r="H601" s="366" t="e">
        <f t="shared" si="56"/>
        <v>#REF!</v>
      </c>
      <c r="I601" s="366"/>
    </row>
    <row r="602" spans="1:9" s="369" customFormat="1" hidden="1">
      <c r="A602" s="372" t="e">
        <f>Koeien!#REF!</f>
        <v>#REF!</v>
      </c>
      <c r="B602" s="372" t="e">
        <f>Koeien!#REF!</f>
        <v>#REF!</v>
      </c>
      <c r="C602" s="373">
        <f t="shared" si="57"/>
        <v>539</v>
      </c>
      <c r="E602" s="366" t="e">
        <f t="shared" si="53"/>
        <v>#REF!</v>
      </c>
      <c r="F602" s="366" t="e">
        <f t="shared" si="54"/>
        <v>#REF!</v>
      </c>
      <c r="G602" s="366" t="e">
        <f t="shared" si="55"/>
        <v>#REF!</v>
      </c>
      <c r="H602" s="366" t="e">
        <f t="shared" si="56"/>
        <v>#REF!</v>
      </c>
      <c r="I602" s="366"/>
    </row>
    <row r="603" spans="1:9" s="369" customFormat="1" hidden="1">
      <c r="A603" s="372" t="e">
        <f>Koeien!#REF!</f>
        <v>#REF!</v>
      </c>
      <c r="B603" s="372" t="e">
        <f>Koeien!#REF!</f>
        <v>#REF!</v>
      </c>
      <c r="C603" s="373">
        <f t="shared" si="57"/>
        <v>540</v>
      </c>
      <c r="E603" s="366" t="e">
        <f t="shared" si="53"/>
        <v>#REF!</v>
      </c>
      <c r="F603" s="366" t="e">
        <f t="shared" si="54"/>
        <v>#REF!</v>
      </c>
      <c r="G603" s="366" t="e">
        <f t="shared" si="55"/>
        <v>#REF!</v>
      </c>
      <c r="H603" s="366" t="e">
        <f t="shared" si="56"/>
        <v>#REF!</v>
      </c>
      <c r="I603" s="366"/>
    </row>
    <row r="604" spans="1:9" s="369" customFormat="1" hidden="1">
      <c r="A604" s="372" t="e">
        <f>Koeien!#REF!</f>
        <v>#REF!</v>
      </c>
      <c r="B604" s="372" t="e">
        <f>Koeien!#REF!</f>
        <v>#REF!</v>
      </c>
      <c r="C604" s="373">
        <f t="shared" si="57"/>
        <v>541</v>
      </c>
      <c r="E604" s="366" t="e">
        <f t="shared" si="53"/>
        <v>#REF!</v>
      </c>
      <c r="F604" s="366" t="e">
        <f t="shared" si="54"/>
        <v>#REF!</v>
      </c>
      <c r="G604" s="366" t="e">
        <f t="shared" si="55"/>
        <v>#REF!</v>
      </c>
      <c r="H604" s="366" t="e">
        <f t="shared" si="56"/>
        <v>#REF!</v>
      </c>
      <c r="I604" s="366"/>
    </row>
    <row r="605" spans="1:9" s="369" customFormat="1" hidden="1">
      <c r="A605" s="372" t="e">
        <f>Koeien!#REF!</f>
        <v>#REF!</v>
      </c>
      <c r="B605" s="372" t="e">
        <f>Koeien!#REF!</f>
        <v>#REF!</v>
      </c>
      <c r="C605" s="373">
        <f t="shared" si="57"/>
        <v>542</v>
      </c>
      <c r="E605" s="366" t="e">
        <f t="shared" si="53"/>
        <v>#REF!</v>
      </c>
      <c r="F605" s="366" t="e">
        <f t="shared" si="54"/>
        <v>#REF!</v>
      </c>
      <c r="G605" s="366" t="e">
        <f t="shared" si="55"/>
        <v>#REF!</v>
      </c>
      <c r="H605" s="366" t="e">
        <f t="shared" si="56"/>
        <v>#REF!</v>
      </c>
      <c r="I605" s="366"/>
    </row>
    <row r="606" spans="1:9" s="369" customFormat="1" hidden="1">
      <c r="A606" s="372" t="e">
        <f>Koeien!#REF!</f>
        <v>#REF!</v>
      </c>
      <c r="B606" s="372" t="e">
        <f>Koeien!#REF!</f>
        <v>#REF!</v>
      </c>
      <c r="C606" s="373">
        <f t="shared" si="57"/>
        <v>543</v>
      </c>
      <c r="E606" s="366" t="e">
        <f t="shared" si="53"/>
        <v>#REF!</v>
      </c>
      <c r="F606" s="366" t="e">
        <f t="shared" si="54"/>
        <v>#REF!</v>
      </c>
      <c r="G606" s="366" t="e">
        <f t="shared" si="55"/>
        <v>#REF!</v>
      </c>
      <c r="H606" s="366" t="e">
        <f t="shared" si="56"/>
        <v>#REF!</v>
      </c>
      <c r="I606" s="366"/>
    </row>
    <row r="607" spans="1:9" s="369" customFormat="1" hidden="1">
      <c r="A607" s="372" t="e">
        <f>Koeien!#REF!</f>
        <v>#REF!</v>
      </c>
      <c r="B607" s="372" t="e">
        <f>Koeien!#REF!</f>
        <v>#REF!</v>
      </c>
      <c r="C607" s="373">
        <f t="shared" si="57"/>
        <v>544</v>
      </c>
      <c r="E607" s="366" t="e">
        <f t="shared" si="53"/>
        <v>#REF!</v>
      </c>
      <c r="F607" s="366" t="e">
        <f t="shared" si="54"/>
        <v>#REF!</v>
      </c>
      <c r="G607" s="366" t="e">
        <f t="shared" si="55"/>
        <v>#REF!</v>
      </c>
      <c r="H607" s="366" t="e">
        <f t="shared" si="56"/>
        <v>#REF!</v>
      </c>
      <c r="I607" s="366"/>
    </row>
    <row r="608" spans="1:9" s="369" customFormat="1" hidden="1">
      <c r="A608" s="372" t="e">
        <f>Koeien!#REF!</f>
        <v>#REF!</v>
      </c>
      <c r="B608" s="372" t="e">
        <f>Koeien!#REF!</f>
        <v>#REF!</v>
      </c>
      <c r="C608" s="373">
        <f t="shared" si="57"/>
        <v>545</v>
      </c>
      <c r="E608" s="366" t="e">
        <f t="shared" si="53"/>
        <v>#REF!</v>
      </c>
      <c r="F608" s="366" t="e">
        <f t="shared" si="54"/>
        <v>#REF!</v>
      </c>
      <c r="G608" s="366" t="e">
        <f t="shared" si="55"/>
        <v>#REF!</v>
      </c>
      <c r="H608" s="366" t="e">
        <f t="shared" si="56"/>
        <v>#REF!</v>
      </c>
      <c r="I608" s="366"/>
    </row>
    <row r="609" spans="1:9" s="369" customFormat="1" hidden="1">
      <c r="A609" s="372" t="e">
        <f>Koeien!#REF!</f>
        <v>#REF!</v>
      </c>
      <c r="B609" s="372" t="e">
        <f>Koeien!#REF!</f>
        <v>#REF!</v>
      </c>
      <c r="C609" s="373">
        <f t="shared" si="57"/>
        <v>546</v>
      </c>
      <c r="E609" s="366" t="e">
        <f t="shared" si="53"/>
        <v>#REF!</v>
      </c>
      <c r="F609" s="366" t="e">
        <f t="shared" si="54"/>
        <v>#REF!</v>
      </c>
      <c r="G609" s="366" t="e">
        <f t="shared" si="55"/>
        <v>#REF!</v>
      </c>
      <c r="H609" s="366" t="e">
        <f t="shared" si="56"/>
        <v>#REF!</v>
      </c>
      <c r="I609" s="366"/>
    </row>
    <row r="610" spans="1:9" s="369" customFormat="1" hidden="1">
      <c r="A610" s="372" t="e">
        <f>Koeien!#REF!</f>
        <v>#REF!</v>
      </c>
      <c r="B610" s="372" t="e">
        <f>Koeien!#REF!</f>
        <v>#REF!</v>
      </c>
      <c r="C610" s="373">
        <f t="shared" si="57"/>
        <v>547</v>
      </c>
      <c r="E610" s="366" t="e">
        <f t="shared" si="53"/>
        <v>#REF!</v>
      </c>
      <c r="F610" s="366" t="e">
        <f t="shared" si="54"/>
        <v>#REF!</v>
      </c>
      <c r="G610" s="366" t="e">
        <f t="shared" si="55"/>
        <v>#REF!</v>
      </c>
      <c r="H610" s="366" t="e">
        <f t="shared" si="56"/>
        <v>#REF!</v>
      </c>
      <c r="I610" s="366"/>
    </row>
    <row r="611" spans="1:9" s="369" customFormat="1" hidden="1">
      <c r="A611" s="372" t="e">
        <f>Koeien!#REF!</f>
        <v>#REF!</v>
      </c>
      <c r="B611" s="372" t="e">
        <f>Koeien!#REF!</f>
        <v>#REF!</v>
      </c>
      <c r="C611" s="373">
        <f t="shared" si="57"/>
        <v>548</v>
      </c>
      <c r="E611" s="366" t="e">
        <f t="shared" si="53"/>
        <v>#REF!</v>
      </c>
      <c r="F611" s="366" t="e">
        <f t="shared" si="54"/>
        <v>#REF!</v>
      </c>
      <c r="G611" s="366" t="e">
        <f t="shared" si="55"/>
        <v>#REF!</v>
      </c>
      <c r="H611" s="366" t="e">
        <f t="shared" si="56"/>
        <v>#REF!</v>
      </c>
      <c r="I611" s="366"/>
    </row>
    <row r="612" spans="1:9" s="369" customFormat="1" hidden="1">
      <c r="A612" s="372" t="e">
        <f>Koeien!#REF!</f>
        <v>#REF!</v>
      </c>
      <c r="B612" s="372" t="e">
        <f>Koeien!#REF!</f>
        <v>#REF!</v>
      </c>
      <c r="C612" s="373">
        <f t="shared" si="57"/>
        <v>549</v>
      </c>
      <c r="E612" s="366" t="e">
        <f t="shared" si="53"/>
        <v>#REF!</v>
      </c>
      <c r="F612" s="366" t="e">
        <f t="shared" si="54"/>
        <v>#REF!</v>
      </c>
      <c r="G612" s="366" t="e">
        <f t="shared" si="55"/>
        <v>#REF!</v>
      </c>
      <c r="H612" s="366" t="e">
        <f t="shared" si="56"/>
        <v>#REF!</v>
      </c>
      <c r="I612" s="366"/>
    </row>
    <row r="613" spans="1:9" s="369" customFormat="1" hidden="1">
      <c r="A613" s="372" t="e">
        <f>Koeien!#REF!</f>
        <v>#REF!</v>
      </c>
      <c r="B613" s="372" t="e">
        <f>Koeien!#REF!</f>
        <v>#REF!</v>
      </c>
      <c r="C613" s="373">
        <f t="shared" si="57"/>
        <v>550</v>
      </c>
      <c r="E613" s="366" t="e">
        <f t="shared" si="53"/>
        <v>#REF!</v>
      </c>
      <c r="F613" s="366" t="e">
        <f t="shared" si="54"/>
        <v>#REF!</v>
      </c>
      <c r="G613" s="366" t="e">
        <f t="shared" si="55"/>
        <v>#REF!</v>
      </c>
      <c r="H613" s="366" t="e">
        <f t="shared" si="56"/>
        <v>#REF!</v>
      </c>
      <c r="I613" s="366"/>
    </row>
    <row r="614" spans="1:9" s="369" customFormat="1" hidden="1">
      <c r="A614" s="372" t="e">
        <f>Koeien!#REF!</f>
        <v>#REF!</v>
      </c>
      <c r="B614" s="372" t="e">
        <f>Koeien!#REF!</f>
        <v>#REF!</v>
      </c>
      <c r="C614" s="373">
        <f t="shared" si="57"/>
        <v>551</v>
      </c>
      <c r="E614" s="366" t="e">
        <f t="shared" si="53"/>
        <v>#REF!</v>
      </c>
      <c r="F614" s="366" t="e">
        <f t="shared" si="54"/>
        <v>#REF!</v>
      </c>
      <c r="G614" s="366" t="e">
        <f t="shared" si="55"/>
        <v>#REF!</v>
      </c>
      <c r="H614" s="366" t="e">
        <f t="shared" si="56"/>
        <v>#REF!</v>
      </c>
      <c r="I614" s="366"/>
    </row>
    <row r="615" spans="1:9" s="369" customFormat="1" hidden="1">
      <c r="A615" s="372" t="e">
        <f>Koeien!#REF!</f>
        <v>#REF!</v>
      </c>
      <c r="B615" s="372" t="e">
        <f>Koeien!#REF!</f>
        <v>#REF!</v>
      </c>
      <c r="C615" s="373">
        <f t="shared" si="57"/>
        <v>552</v>
      </c>
      <c r="E615" s="366" t="e">
        <f t="shared" si="53"/>
        <v>#REF!</v>
      </c>
      <c r="F615" s="366" t="e">
        <f t="shared" si="54"/>
        <v>#REF!</v>
      </c>
      <c r="G615" s="366" t="e">
        <f t="shared" si="55"/>
        <v>#REF!</v>
      </c>
      <c r="H615" s="366" t="e">
        <f t="shared" si="56"/>
        <v>#REF!</v>
      </c>
      <c r="I615" s="366"/>
    </row>
    <row r="616" spans="1:9" s="369" customFormat="1" hidden="1">
      <c r="A616" s="372" t="e">
        <f>Koeien!#REF!</f>
        <v>#REF!</v>
      </c>
      <c r="B616" s="372" t="e">
        <f>Koeien!#REF!</f>
        <v>#REF!</v>
      </c>
      <c r="C616" s="373">
        <f t="shared" si="57"/>
        <v>553</v>
      </c>
      <c r="E616" s="366" t="e">
        <f t="shared" si="53"/>
        <v>#REF!</v>
      </c>
      <c r="F616" s="366" t="e">
        <f t="shared" si="54"/>
        <v>#REF!</v>
      </c>
      <c r="G616" s="366" t="e">
        <f t="shared" si="55"/>
        <v>#REF!</v>
      </c>
      <c r="H616" s="366" t="e">
        <f t="shared" si="56"/>
        <v>#REF!</v>
      </c>
      <c r="I616" s="366"/>
    </row>
    <row r="617" spans="1:9" s="369" customFormat="1" hidden="1">
      <c r="A617" s="372" t="e">
        <f>Koeien!#REF!</f>
        <v>#REF!</v>
      </c>
      <c r="B617" s="372" t="e">
        <f>Koeien!#REF!</f>
        <v>#REF!</v>
      </c>
      <c r="C617" s="373">
        <f t="shared" si="57"/>
        <v>554</v>
      </c>
      <c r="E617" s="366" t="e">
        <f t="shared" si="53"/>
        <v>#REF!</v>
      </c>
      <c r="F617" s="366" t="e">
        <f t="shared" si="54"/>
        <v>#REF!</v>
      </c>
      <c r="G617" s="366" t="e">
        <f t="shared" si="55"/>
        <v>#REF!</v>
      </c>
      <c r="H617" s="366" t="e">
        <f t="shared" si="56"/>
        <v>#REF!</v>
      </c>
      <c r="I617" s="366"/>
    </row>
    <row r="618" spans="1:9" s="369" customFormat="1" hidden="1">
      <c r="A618" s="372" t="e">
        <f>Koeien!#REF!</f>
        <v>#REF!</v>
      </c>
      <c r="B618" s="372" t="e">
        <f>Koeien!#REF!</f>
        <v>#REF!</v>
      </c>
      <c r="C618" s="373">
        <f t="shared" si="57"/>
        <v>555</v>
      </c>
      <c r="E618" s="366" t="e">
        <f t="shared" si="53"/>
        <v>#REF!</v>
      </c>
      <c r="F618" s="366" t="e">
        <f t="shared" si="54"/>
        <v>#REF!</v>
      </c>
      <c r="G618" s="366" t="e">
        <f t="shared" si="55"/>
        <v>#REF!</v>
      </c>
      <c r="H618" s="366" t="e">
        <f t="shared" si="56"/>
        <v>#REF!</v>
      </c>
      <c r="I618" s="366"/>
    </row>
    <row r="619" spans="1:9" s="369" customFormat="1" hidden="1">
      <c r="A619" s="372" t="e">
        <f>Koeien!#REF!</f>
        <v>#REF!</v>
      </c>
      <c r="B619" s="372" t="e">
        <f>Koeien!#REF!</f>
        <v>#REF!</v>
      </c>
      <c r="C619" s="373">
        <f t="shared" si="57"/>
        <v>556</v>
      </c>
      <c r="E619" s="366" t="e">
        <f t="shared" si="53"/>
        <v>#REF!</v>
      </c>
      <c r="F619" s="366" t="e">
        <f t="shared" si="54"/>
        <v>#REF!</v>
      </c>
      <c r="G619" s="366" t="e">
        <f t="shared" si="55"/>
        <v>#REF!</v>
      </c>
      <c r="H619" s="366" t="e">
        <f t="shared" si="56"/>
        <v>#REF!</v>
      </c>
      <c r="I619" s="366"/>
    </row>
    <row r="620" spans="1:9" s="369" customFormat="1" hidden="1">
      <c r="A620" s="372" t="e">
        <f>Koeien!#REF!</f>
        <v>#REF!</v>
      </c>
      <c r="B620" s="372" t="e">
        <f>Koeien!#REF!</f>
        <v>#REF!</v>
      </c>
      <c r="C620" s="373">
        <f t="shared" si="57"/>
        <v>557</v>
      </c>
      <c r="E620" s="366" t="e">
        <f t="shared" si="53"/>
        <v>#REF!</v>
      </c>
      <c r="F620" s="366" t="e">
        <f t="shared" si="54"/>
        <v>#REF!</v>
      </c>
      <c r="G620" s="366" t="e">
        <f t="shared" si="55"/>
        <v>#REF!</v>
      </c>
      <c r="H620" s="366" t="e">
        <f t="shared" si="56"/>
        <v>#REF!</v>
      </c>
      <c r="I620" s="366"/>
    </row>
    <row r="621" spans="1:9" s="369" customFormat="1" hidden="1">
      <c r="A621" s="372" t="e">
        <f>Koeien!#REF!</f>
        <v>#REF!</v>
      </c>
      <c r="B621" s="372" t="e">
        <f>Koeien!#REF!</f>
        <v>#REF!</v>
      </c>
      <c r="C621" s="373">
        <f t="shared" si="57"/>
        <v>558</v>
      </c>
      <c r="E621" s="366" t="e">
        <f t="shared" si="53"/>
        <v>#REF!</v>
      </c>
      <c r="F621" s="366" t="e">
        <f t="shared" si="54"/>
        <v>#REF!</v>
      </c>
      <c r="G621" s="366" t="e">
        <f t="shared" si="55"/>
        <v>#REF!</v>
      </c>
      <c r="H621" s="366" t="e">
        <f t="shared" si="56"/>
        <v>#REF!</v>
      </c>
      <c r="I621" s="366"/>
    </row>
    <row r="622" spans="1:9" s="369" customFormat="1" hidden="1">
      <c r="A622" s="372" t="e">
        <f>Koeien!#REF!</f>
        <v>#REF!</v>
      </c>
      <c r="B622" s="372" t="e">
        <f>Koeien!#REF!</f>
        <v>#REF!</v>
      </c>
      <c r="C622" s="373">
        <f t="shared" si="57"/>
        <v>559</v>
      </c>
      <c r="E622" s="366" t="e">
        <f t="shared" si="53"/>
        <v>#REF!</v>
      </c>
      <c r="F622" s="366" t="e">
        <f t="shared" si="54"/>
        <v>#REF!</v>
      </c>
      <c r="G622" s="366" t="e">
        <f t="shared" si="55"/>
        <v>#REF!</v>
      </c>
      <c r="H622" s="366" t="e">
        <f t="shared" si="56"/>
        <v>#REF!</v>
      </c>
      <c r="I622" s="366"/>
    </row>
    <row r="623" spans="1:9" s="369" customFormat="1" hidden="1">
      <c r="A623" s="372" t="e">
        <f>Koeien!#REF!</f>
        <v>#REF!</v>
      </c>
      <c r="B623" s="372" t="e">
        <f>Koeien!#REF!</f>
        <v>#REF!</v>
      </c>
      <c r="C623" s="373">
        <f t="shared" si="57"/>
        <v>560</v>
      </c>
      <c r="E623" s="366" t="e">
        <f t="shared" si="53"/>
        <v>#REF!</v>
      </c>
      <c r="F623" s="366" t="e">
        <f t="shared" si="54"/>
        <v>#REF!</v>
      </c>
      <c r="G623" s="366" t="e">
        <f t="shared" si="55"/>
        <v>#REF!</v>
      </c>
      <c r="H623" s="366" t="e">
        <f t="shared" si="56"/>
        <v>#REF!</v>
      </c>
      <c r="I623" s="366"/>
    </row>
    <row r="624" spans="1:9" s="369" customFormat="1" hidden="1">
      <c r="A624" s="372" t="e">
        <f>Koeien!#REF!</f>
        <v>#REF!</v>
      </c>
      <c r="B624" s="372" t="e">
        <f>Koeien!#REF!</f>
        <v>#REF!</v>
      </c>
      <c r="C624" s="373">
        <f t="shared" si="57"/>
        <v>561</v>
      </c>
      <c r="E624" s="366" t="e">
        <f t="shared" si="53"/>
        <v>#REF!</v>
      </c>
      <c r="F624" s="366" t="e">
        <f t="shared" si="54"/>
        <v>#REF!</v>
      </c>
      <c r="G624" s="366" t="e">
        <f t="shared" si="55"/>
        <v>#REF!</v>
      </c>
      <c r="H624" s="366" t="e">
        <f t="shared" si="56"/>
        <v>#REF!</v>
      </c>
      <c r="I624" s="366"/>
    </row>
    <row r="625" spans="1:9" s="369" customFormat="1" hidden="1">
      <c r="A625" s="372" t="e">
        <f>Koeien!#REF!</f>
        <v>#REF!</v>
      </c>
      <c r="B625" s="372" t="e">
        <f>Koeien!#REF!</f>
        <v>#REF!</v>
      </c>
      <c r="C625" s="373">
        <f t="shared" si="57"/>
        <v>562</v>
      </c>
      <c r="E625" s="366" t="e">
        <f t="shared" si="53"/>
        <v>#REF!</v>
      </c>
      <c r="F625" s="366" t="e">
        <f t="shared" si="54"/>
        <v>#REF!</v>
      </c>
      <c r="G625" s="366" t="e">
        <f t="shared" si="55"/>
        <v>#REF!</v>
      </c>
      <c r="H625" s="366" t="e">
        <f t="shared" si="56"/>
        <v>#REF!</v>
      </c>
      <c r="I625" s="366"/>
    </row>
    <row r="626" spans="1:9" s="369" customFormat="1" hidden="1">
      <c r="A626" s="372" t="e">
        <f>Koeien!#REF!</f>
        <v>#REF!</v>
      </c>
      <c r="B626" s="372" t="e">
        <f>Koeien!#REF!</f>
        <v>#REF!</v>
      </c>
      <c r="C626" s="373">
        <f t="shared" si="57"/>
        <v>563</v>
      </c>
      <c r="E626" s="366" t="e">
        <f t="shared" si="53"/>
        <v>#REF!</v>
      </c>
      <c r="F626" s="366" t="e">
        <f t="shared" si="54"/>
        <v>#REF!</v>
      </c>
      <c r="G626" s="366" t="e">
        <f t="shared" si="55"/>
        <v>#REF!</v>
      </c>
      <c r="H626" s="366" t="e">
        <f t="shared" si="56"/>
        <v>#REF!</v>
      </c>
      <c r="I626" s="366"/>
    </row>
    <row r="627" spans="1:9" s="369" customFormat="1" hidden="1">
      <c r="A627" s="372" t="e">
        <f>Koeien!#REF!</f>
        <v>#REF!</v>
      </c>
      <c r="B627" s="372" t="e">
        <f>Koeien!#REF!</f>
        <v>#REF!</v>
      </c>
      <c r="C627" s="373">
        <f t="shared" si="57"/>
        <v>564</v>
      </c>
      <c r="E627" s="366" t="e">
        <f t="shared" si="53"/>
        <v>#REF!</v>
      </c>
      <c r="F627" s="366" t="e">
        <f t="shared" si="54"/>
        <v>#REF!</v>
      </c>
      <c r="G627" s="366" t="e">
        <f t="shared" si="55"/>
        <v>#REF!</v>
      </c>
      <c r="H627" s="366" t="e">
        <f t="shared" si="56"/>
        <v>#REF!</v>
      </c>
      <c r="I627" s="366"/>
    </row>
    <row r="628" spans="1:9" s="369" customFormat="1" hidden="1">
      <c r="A628" s="372" t="e">
        <f>Koeien!#REF!</f>
        <v>#REF!</v>
      </c>
      <c r="B628" s="372" t="e">
        <f>Koeien!#REF!</f>
        <v>#REF!</v>
      </c>
      <c r="C628" s="373">
        <f t="shared" si="57"/>
        <v>565</v>
      </c>
      <c r="E628" s="366" t="e">
        <f t="shared" si="53"/>
        <v>#REF!</v>
      </c>
      <c r="F628" s="366" t="e">
        <f t="shared" si="54"/>
        <v>#REF!</v>
      </c>
      <c r="G628" s="366" t="e">
        <f t="shared" si="55"/>
        <v>#REF!</v>
      </c>
      <c r="H628" s="366" t="e">
        <f t="shared" si="56"/>
        <v>#REF!</v>
      </c>
      <c r="I628" s="366"/>
    </row>
    <row r="629" spans="1:9" s="369" customFormat="1" hidden="1">
      <c r="A629" s="372" t="e">
        <f>Koeien!#REF!</f>
        <v>#REF!</v>
      </c>
      <c r="B629" s="372" t="e">
        <f>Koeien!#REF!</f>
        <v>#REF!</v>
      </c>
      <c r="C629" s="373">
        <f t="shared" si="57"/>
        <v>566</v>
      </c>
      <c r="E629" s="366" t="e">
        <f t="shared" si="53"/>
        <v>#REF!</v>
      </c>
      <c r="F629" s="366" t="e">
        <f t="shared" si="54"/>
        <v>#REF!</v>
      </c>
      <c r="G629" s="366" t="e">
        <f t="shared" si="55"/>
        <v>#REF!</v>
      </c>
      <c r="H629" s="366" t="e">
        <f t="shared" si="56"/>
        <v>#REF!</v>
      </c>
      <c r="I629" s="366"/>
    </row>
    <row r="630" spans="1:9" s="369" customFormat="1" hidden="1">
      <c r="A630" s="372" t="e">
        <f>Koeien!#REF!</f>
        <v>#REF!</v>
      </c>
      <c r="B630" s="372" t="e">
        <f>Koeien!#REF!</f>
        <v>#REF!</v>
      </c>
      <c r="C630" s="373">
        <f t="shared" si="57"/>
        <v>567</v>
      </c>
      <c r="E630" s="366" t="e">
        <f t="shared" si="53"/>
        <v>#REF!</v>
      </c>
      <c r="F630" s="366" t="e">
        <f t="shared" si="54"/>
        <v>#REF!</v>
      </c>
      <c r="G630" s="366" t="e">
        <f t="shared" si="55"/>
        <v>#REF!</v>
      </c>
      <c r="H630" s="366" t="e">
        <f t="shared" si="56"/>
        <v>#REF!</v>
      </c>
      <c r="I630" s="366"/>
    </row>
    <row r="631" spans="1:9" s="369" customFormat="1" hidden="1">
      <c r="A631" s="372" t="e">
        <f>Koeien!#REF!</f>
        <v>#REF!</v>
      </c>
      <c r="B631" s="372" t="e">
        <f>Koeien!#REF!</f>
        <v>#REF!</v>
      </c>
      <c r="C631" s="373">
        <f t="shared" si="57"/>
        <v>568</v>
      </c>
      <c r="E631" s="366" t="e">
        <f t="shared" si="53"/>
        <v>#REF!</v>
      </c>
      <c r="F631" s="366" t="e">
        <f t="shared" si="54"/>
        <v>#REF!</v>
      </c>
      <c r="G631" s="366" t="e">
        <f t="shared" si="55"/>
        <v>#REF!</v>
      </c>
      <c r="H631" s="366" t="e">
        <f t="shared" si="56"/>
        <v>#REF!</v>
      </c>
      <c r="I631" s="366"/>
    </row>
    <row r="632" spans="1:9" s="369" customFormat="1" hidden="1">
      <c r="A632" s="372" t="e">
        <f>Koeien!#REF!</f>
        <v>#REF!</v>
      </c>
      <c r="B632" s="372" t="e">
        <f>Koeien!#REF!</f>
        <v>#REF!</v>
      </c>
      <c r="C632" s="373">
        <f t="shared" si="57"/>
        <v>569</v>
      </c>
      <c r="E632" s="366" t="e">
        <f t="shared" si="53"/>
        <v>#REF!</v>
      </c>
      <c r="F632" s="366" t="e">
        <f t="shared" si="54"/>
        <v>#REF!</v>
      </c>
      <c r="G632" s="366" t="e">
        <f t="shared" si="55"/>
        <v>#REF!</v>
      </c>
      <c r="H632" s="366" t="e">
        <f t="shared" si="56"/>
        <v>#REF!</v>
      </c>
      <c r="I632" s="366"/>
    </row>
    <row r="633" spans="1:9" s="369" customFormat="1" hidden="1">
      <c r="A633" s="372" t="e">
        <f>Koeien!#REF!</f>
        <v>#REF!</v>
      </c>
      <c r="B633" s="372" t="e">
        <f>Koeien!#REF!</f>
        <v>#REF!</v>
      </c>
      <c r="C633" s="373">
        <f t="shared" si="57"/>
        <v>570</v>
      </c>
      <c r="E633" s="366" t="e">
        <f t="shared" si="53"/>
        <v>#REF!</v>
      </c>
      <c r="F633" s="366" t="e">
        <f t="shared" si="54"/>
        <v>#REF!</v>
      </c>
      <c r="G633" s="366" t="e">
        <f t="shared" si="55"/>
        <v>#REF!</v>
      </c>
      <c r="H633" s="366" t="e">
        <f t="shared" si="56"/>
        <v>#REF!</v>
      </c>
      <c r="I633" s="366"/>
    </row>
    <row r="634" spans="1:9" s="369" customFormat="1" hidden="1">
      <c r="A634" s="372" t="e">
        <f>Koeien!#REF!</f>
        <v>#REF!</v>
      </c>
      <c r="B634" s="372" t="e">
        <f>Koeien!#REF!</f>
        <v>#REF!</v>
      </c>
      <c r="C634" s="373">
        <f t="shared" si="57"/>
        <v>571</v>
      </c>
      <c r="E634" s="366" t="e">
        <f t="shared" si="53"/>
        <v>#REF!</v>
      </c>
      <c r="F634" s="366" t="e">
        <f t="shared" si="54"/>
        <v>#REF!</v>
      </c>
      <c r="G634" s="366" t="e">
        <f t="shared" si="55"/>
        <v>#REF!</v>
      </c>
      <c r="H634" s="366" t="e">
        <f t="shared" si="56"/>
        <v>#REF!</v>
      </c>
      <c r="I634" s="366"/>
    </row>
    <row r="635" spans="1:9" s="369" customFormat="1" hidden="1">
      <c r="A635" s="372" t="e">
        <f>Koeien!#REF!</f>
        <v>#REF!</v>
      </c>
      <c r="B635" s="372" t="e">
        <f>Koeien!#REF!</f>
        <v>#REF!</v>
      </c>
      <c r="C635" s="373">
        <f t="shared" si="57"/>
        <v>572</v>
      </c>
      <c r="E635" s="366" t="e">
        <f t="shared" si="53"/>
        <v>#REF!</v>
      </c>
      <c r="F635" s="366" t="e">
        <f t="shared" si="54"/>
        <v>#REF!</v>
      </c>
      <c r="G635" s="366" t="e">
        <f t="shared" si="55"/>
        <v>#REF!</v>
      </c>
      <c r="H635" s="366" t="e">
        <f t="shared" si="56"/>
        <v>#REF!</v>
      </c>
      <c r="I635" s="366"/>
    </row>
    <row r="636" spans="1:9" s="369" customFormat="1" hidden="1">
      <c r="A636" s="372" t="e">
        <f>Koeien!#REF!</f>
        <v>#REF!</v>
      </c>
      <c r="B636" s="372" t="e">
        <f>Koeien!#REF!</f>
        <v>#REF!</v>
      </c>
      <c r="C636" s="373">
        <f t="shared" si="57"/>
        <v>573</v>
      </c>
      <c r="E636" s="366" t="e">
        <f t="shared" si="53"/>
        <v>#REF!</v>
      </c>
      <c r="F636" s="366" t="e">
        <f t="shared" si="54"/>
        <v>#REF!</v>
      </c>
      <c r="G636" s="366" t="e">
        <f t="shared" si="55"/>
        <v>#REF!</v>
      </c>
      <c r="H636" s="366" t="e">
        <f t="shared" si="56"/>
        <v>#REF!</v>
      </c>
      <c r="I636" s="366"/>
    </row>
    <row r="637" spans="1:9" s="369" customFormat="1" hidden="1">
      <c r="A637" s="372" t="e">
        <f>Koeien!#REF!</f>
        <v>#REF!</v>
      </c>
      <c r="B637" s="372" t="e">
        <f>Koeien!#REF!</f>
        <v>#REF!</v>
      </c>
      <c r="C637" s="373">
        <f t="shared" si="57"/>
        <v>574</v>
      </c>
      <c r="E637" s="366" t="e">
        <f t="shared" si="53"/>
        <v>#REF!</v>
      </c>
      <c r="F637" s="366" t="e">
        <f t="shared" si="54"/>
        <v>#REF!</v>
      </c>
      <c r="G637" s="366" t="e">
        <f t="shared" si="55"/>
        <v>#REF!</v>
      </c>
      <c r="H637" s="366" t="e">
        <f t="shared" si="56"/>
        <v>#REF!</v>
      </c>
      <c r="I637" s="366"/>
    </row>
    <row r="638" spans="1:9" s="369" customFormat="1" hidden="1">
      <c r="A638" s="372" t="e">
        <f>Koeien!#REF!</f>
        <v>#REF!</v>
      </c>
      <c r="B638" s="372" t="e">
        <f>Koeien!#REF!</f>
        <v>#REF!</v>
      </c>
      <c r="C638" s="373">
        <f t="shared" si="57"/>
        <v>575</v>
      </c>
      <c r="E638" s="366" t="e">
        <f t="shared" si="53"/>
        <v>#REF!</v>
      </c>
      <c r="F638" s="366" t="e">
        <f t="shared" si="54"/>
        <v>#REF!</v>
      </c>
      <c r="G638" s="366" t="e">
        <f t="shared" si="55"/>
        <v>#REF!</v>
      </c>
      <c r="H638" s="366" t="e">
        <f t="shared" si="56"/>
        <v>#REF!</v>
      </c>
      <c r="I638" s="366"/>
    </row>
    <row r="639" spans="1:9" s="369" customFormat="1" hidden="1">
      <c r="A639" s="372" t="e">
        <f>Koeien!#REF!</f>
        <v>#REF!</v>
      </c>
      <c r="B639" s="372" t="e">
        <f>Koeien!#REF!</f>
        <v>#REF!</v>
      </c>
      <c r="C639" s="373">
        <f t="shared" si="57"/>
        <v>576</v>
      </c>
      <c r="E639" s="366" t="e">
        <f t="shared" si="53"/>
        <v>#REF!</v>
      </c>
      <c r="F639" s="366" t="e">
        <f t="shared" si="54"/>
        <v>#REF!</v>
      </c>
      <c r="G639" s="366" t="e">
        <f t="shared" si="55"/>
        <v>#REF!</v>
      </c>
      <c r="H639" s="366" t="e">
        <f t="shared" si="56"/>
        <v>#REF!</v>
      </c>
      <c r="I639" s="366"/>
    </row>
    <row r="640" spans="1:9" s="369" customFormat="1" hidden="1">
      <c r="A640" s="372" t="e">
        <f>Koeien!#REF!</f>
        <v>#REF!</v>
      </c>
      <c r="B640" s="372" t="e">
        <f>Koeien!#REF!</f>
        <v>#REF!</v>
      </c>
      <c r="C640" s="373">
        <f t="shared" si="57"/>
        <v>577</v>
      </c>
      <c r="E640" s="366" t="e">
        <f t="shared" si="53"/>
        <v>#REF!</v>
      </c>
      <c r="F640" s="366" t="e">
        <f t="shared" si="54"/>
        <v>#REF!</v>
      </c>
      <c r="G640" s="366" t="e">
        <f t="shared" si="55"/>
        <v>#REF!</v>
      </c>
      <c r="H640" s="366" t="e">
        <f t="shared" si="56"/>
        <v>#REF!</v>
      </c>
      <c r="I640" s="366"/>
    </row>
    <row r="641" spans="1:9" s="369" customFormat="1" hidden="1">
      <c r="A641" s="372" t="e">
        <f>Koeien!#REF!</f>
        <v>#REF!</v>
      </c>
      <c r="B641" s="372" t="e">
        <f>Koeien!#REF!</f>
        <v>#REF!</v>
      </c>
      <c r="C641" s="373">
        <f t="shared" si="57"/>
        <v>578</v>
      </c>
      <c r="E641" s="366" t="e">
        <f t="shared" ref="E641:E704" si="58">B641</f>
        <v>#REF!</v>
      </c>
      <c r="F641" s="366" t="e">
        <f t="shared" ref="F641:F704" si="59">MID(E641,1,1)</f>
        <v>#REF!</v>
      </c>
      <c r="G641" s="366" t="e">
        <f t="shared" ref="G641:G704" si="60">MID(E641,2,1)</f>
        <v>#REF!</v>
      </c>
      <c r="H641" s="366" t="e">
        <f t="shared" ref="H641:H704" si="61">MID(E641,3,1)</f>
        <v>#REF!</v>
      </c>
      <c r="I641" s="366"/>
    </row>
    <row r="642" spans="1:9" s="369" customFormat="1" hidden="1">
      <c r="A642" s="372" t="e">
        <f>Koeien!#REF!</f>
        <v>#REF!</v>
      </c>
      <c r="B642" s="372" t="e">
        <f>Koeien!#REF!</f>
        <v>#REF!</v>
      </c>
      <c r="C642" s="373">
        <f t="shared" si="57"/>
        <v>579</v>
      </c>
      <c r="E642" s="366" t="e">
        <f t="shared" si="58"/>
        <v>#REF!</v>
      </c>
      <c r="F642" s="366" t="e">
        <f t="shared" si="59"/>
        <v>#REF!</v>
      </c>
      <c r="G642" s="366" t="e">
        <f t="shared" si="60"/>
        <v>#REF!</v>
      </c>
      <c r="H642" s="366" t="e">
        <f t="shared" si="61"/>
        <v>#REF!</v>
      </c>
      <c r="I642" s="366"/>
    </row>
    <row r="643" spans="1:9" s="369" customFormat="1" hidden="1">
      <c r="A643" s="372" t="e">
        <f>Koeien!#REF!</f>
        <v>#REF!</v>
      </c>
      <c r="B643" s="372" t="e">
        <f>Koeien!#REF!</f>
        <v>#REF!</v>
      </c>
      <c r="C643" s="373">
        <f t="shared" si="57"/>
        <v>580</v>
      </c>
      <c r="E643" s="366" t="e">
        <f t="shared" si="58"/>
        <v>#REF!</v>
      </c>
      <c r="F643" s="366" t="e">
        <f t="shared" si="59"/>
        <v>#REF!</v>
      </c>
      <c r="G643" s="366" t="e">
        <f t="shared" si="60"/>
        <v>#REF!</v>
      </c>
      <c r="H643" s="366" t="e">
        <f t="shared" si="61"/>
        <v>#REF!</v>
      </c>
      <c r="I643" s="366"/>
    </row>
    <row r="644" spans="1:9" s="369" customFormat="1" hidden="1">
      <c r="A644" s="372" t="e">
        <f>Koeien!#REF!</f>
        <v>#REF!</v>
      </c>
      <c r="B644" s="372" t="e">
        <f>Koeien!#REF!</f>
        <v>#REF!</v>
      </c>
      <c r="C644" s="373">
        <f t="shared" si="57"/>
        <v>581</v>
      </c>
      <c r="E644" s="366" t="e">
        <f t="shared" si="58"/>
        <v>#REF!</v>
      </c>
      <c r="F644" s="366" t="e">
        <f t="shared" si="59"/>
        <v>#REF!</v>
      </c>
      <c r="G644" s="366" t="e">
        <f t="shared" si="60"/>
        <v>#REF!</v>
      </c>
      <c r="H644" s="366" t="e">
        <f t="shared" si="61"/>
        <v>#REF!</v>
      </c>
      <c r="I644" s="366"/>
    </row>
    <row r="645" spans="1:9" s="369" customFormat="1" hidden="1">
      <c r="A645" s="372" t="e">
        <f>Koeien!#REF!</f>
        <v>#REF!</v>
      </c>
      <c r="B645" s="372" t="e">
        <f>Koeien!#REF!</f>
        <v>#REF!</v>
      </c>
      <c r="C645" s="373">
        <f t="shared" si="57"/>
        <v>582</v>
      </c>
      <c r="E645" s="366" t="e">
        <f t="shared" si="58"/>
        <v>#REF!</v>
      </c>
      <c r="F645" s="366" t="e">
        <f t="shared" si="59"/>
        <v>#REF!</v>
      </c>
      <c r="G645" s="366" t="e">
        <f t="shared" si="60"/>
        <v>#REF!</v>
      </c>
      <c r="H645" s="366" t="e">
        <f t="shared" si="61"/>
        <v>#REF!</v>
      </c>
      <c r="I645" s="366"/>
    </row>
    <row r="646" spans="1:9" s="369" customFormat="1" hidden="1">
      <c r="A646" s="372" t="e">
        <f>Koeien!#REF!</f>
        <v>#REF!</v>
      </c>
      <c r="B646" s="372" t="e">
        <f>Koeien!#REF!</f>
        <v>#REF!</v>
      </c>
      <c r="C646" s="373">
        <f t="shared" ref="C646:C709" si="62">C645+1</f>
        <v>583</v>
      </c>
      <c r="E646" s="366" t="e">
        <f t="shared" si="58"/>
        <v>#REF!</v>
      </c>
      <c r="F646" s="366" t="e">
        <f t="shared" si="59"/>
        <v>#REF!</v>
      </c>
      <c r="G646" s="366" t="e">
        <f t="shared" si="60"/>
        <v>#REF!</v>
      </c>
      <c r="H646" s="366" t="e">
        <f t="shared" si="61"/>
        <v>#REF!</v>
      </c>
      <c r="I646" s="366"/>
    </row>
    <row r="647" spans="1:9" s="369" customFormat="1" hidden="1">
      <c r="A647" s="372" t="e">
        <f>Koeien!#REF!</f>
        <v>#REF!</v>
      </c>
      <c r="B647" s="372" t="e">
        <f>Koeien!#REF!</f>
        <v>#REF!</v>
      </c>
      <c r="C647" s="373">
        <f t="shared" si="62"/>
        <v>584</v>
      </c>
      <c r="E647" s="366" t="e">
        <f t="shared" si="58"/>
        <v>#REF!</v>
      </c>
      <c r="F647" s="366" t="e">
        <f t="shared" si="59"/>
        <v>#REF!</v>
      </c>
      <c r="G647" s="366" t="e">
        <f t="shared" si="60"/>
        <v>#REF!</v>
      </c>
      <c r="H647" s="366" t="e">
        <f t="shared" si="61"/>
        <v>#REF!</v>
      </c>
      <c r="I647" s="366"/>
    </row>
    <row r="648" spans="1:9" s="369" customFormat="1" hidden="1">
      <c r="A648" s="372" t="e">
        <f>Koeien!#REF!</f>
        <v>#REF!</v>
      </c>
      <c r="B648" s="372" t="e">
        <f>Koeien!#REF!</f>
        <v>#REF!</v>
      </c>
      <c r="C648" s="373">
        <f t="shared" si="62"/>
        <v>585</v>
      </c>
      <c r="E648" s="366" t="e">
        <f t="shared" si="58"/>
        <v>#REF!</v>
      </c>
      <c r="F648" s="366" t="e">
        <f t="shared" si="59"/>
        <v>#REF!</v>
      </c>
      <c r="G648" s="366" t="e">
        <f t="shared" si="60"/>
        <v>#REF!</v>
      </c>
      <c r="H648" s="366" t="e">
        <f t="shared" si="61"/>
        <v>#REF!</v>
      </c>
      <c r="I648" s="366"/>
    </row>
    <row r="649" spans="1:9" s="369" customFormat="1" hidden="1">
      <c r="A649" s="372" t="e">
        <f>Koeien!#REF!</f>
        <v>#REF!</v>
      </c>
      <c r="B649" s="372" t="e">
        <f>Koeien!#REF!</f>
        <v>#REF!</v>
      </c>
      <c r="C649" s="373">
        <f t="shared" si="62"/>
        <v>586</v>
      </c>
      <c r="E649" s="366" t="e">
        <f t="shared" si="58"/>
        <v>#REF!</v>
      </c>
      <c r="F649" s="366" t="e">
        <f t="shared" si="59"/>
        <v>#REF!</v>
      </c>
      <c r="G649" s="366" t="e">
        <f t="shared" si="60"/>
        <v>#REF!</v>
      </c>
      <c r="H649" s="366" t="e">
        <f t="shared" si="61"/>
        <v>#REF!</v>
      </c>
      <c r="I649" s="366"/>
    </row>
    <row r="650" spans="1:9" s="369" customFormat="1" hidden="1">
      <c r="A650" s="372" t="e">
        <f>Koeien!#REF!</f>
        <v>#REF!</v>
      </c>
      <c r="B650" s="372" t="e">
        <f>Koeien!#REF!</f>
        <v>#REF!</v>
      </c>
      <c r="C650" s="373">
        <f t="shared" si="62"/>
        <v>587</v>
      </c>
      <c r="E650" s="366" t="e">
        <f t="shared" si="58"/>
        <v>#REF!</v>
      </c>
      <c r="F650" s="366" t="e">
        <f t="shared" si="59"/>
        <v>#REF!</v>
      </c>
      <c r="G650" s="366" t="e">
        <f t="shared" si="60"/>
        <v>#REF!</v>
      </c>
      <c r="H650" s="366" t="e">
        <f t="shared" si="61"/>
        <v>#REF!</v>
      </c>
      <c r="I650" s="366"/>
    </row>
    <row r="651" spans="1:9" s="369" customFormat="1" hidden="1">
      <c r="A651" s="372" t="e">
        <f>Koeien!#REF!</f>
        <v>#REF!</v>
      </c>
      <c r="B651" s="372" t="e">
        <f>Koeien!#REF!</f>
        <v>#REF!</v>
      </c>
      <c r="C651" s="373">
        <f t="shared" si="62"/>
        <v>588</v>
      </c>
      <c r="E651" s="366" t="e">
        <f t="shared" si="58"/>
        <v>#REF!</v>
      </c>
      <c r="F651" s="366" t="e">
        <f t="shared" si="59"/>
        <v>#REF!</v>
      </c>
      <c r="G651" s="366" t="e">
        <f t="shared" si="60"/>
        <v>#REF!</v>
      </c>
      <c r="H651" s="366" t="e">
        <f t="shared" si="61"/>
        <v>#REF!</v>
      </c>
      <c r="I651" s="366"/>
    </row>
    <row r="652" spans="1:9" s="369" customFormat="1" hidden="1">
      <c r="A652" s="372" t="e">
        <f>Koeien!#REF!</f>
        <v>#REF!</v>
      </c>
      <c r="B652" s="372" t="e">
        <f>Koeien!#REF!</f>
        <v>#REF!</v>
      </c>
      <c r="C652" s="373">
        <f t="shared" si="62"/>
        <v>589</v>
      </c>
      <c r="E652" s="366" t="e">
        <f t="shared" si="58"/>
        <v>#REF!</v>
      </c>
      <c r="F652" s="366" t="e">
        <f t="shared" si="59"/>
        <v>#REF!</v>
      </c>
      <c r="G652" s="366" t="e">
        <f t="shared" si="60"/>
        <v>#REF!</v>
      </c>
      <c r="H652" s="366" t="e">
        <f t="shared" si="61"/>
        <v>#REF!</v>
      </c>
      <c r="I652" s="366"/>
    </row>
    <row r="653" spans="1:9" s="369" customFormat="1" hidden="1">
      <c r="A653" s="372" t="e">
        <f>Koeien!#REF!</f>
        <v>#REF!</v>
      </c>
      <c r="B653" s="372" t="e">
        <f>Koeien!#REF!</f>
        <v>#REF!</v>
      </c>
      <c r="C653" s="373">
        <f t="shared" si="62"/>
        <v>590</v>
      </c>
      <c r="E653" s="366" t="e">
        <f t="shared" si="58"/>
        <v>#REF!</v>
      </c>
      <c r="F653" s="366" t="e">
        <f t="shared" si="59"/>
        <v>#REF!</v>
      </c>
      <c r="G653" s="366" t="e">
        <f t="shared" si="60"/>
        <v>#REF!</v>
      </c>
      <c r="H653" s="366" t="e">
        <f t="shared" si="61"/>
        <v>#REF!</v>
      </c>
      <c r="I653" s="366"/>
    </row>
    <row r="654" spans="1:9" s="369" customFormat="1" hidden="1">
      <c r="A654" s="372" t="e">
        <f>Koeien!#REF!</f>
        <v>#REF!</v>
      </c>
      <c r="B654" s="372" t="e">
        <f>Koeien!#REF!</f>
        <v>#REF!</v>
      </c>
      <c r="C654" s="373">
        <f t="shared" si="62"/>
        <v>591</v>
      </c>
      <c r="E654" s="366" t="e">
        <f t="shared" si="58"/>
        <v>#REF!</v>
      </c>
      <c r="F654" s="366" t="e">
        <f t="shared" si="59"/>
        <v>#REF!</v>
      </c>
      <c r="G654" s="366" t="e">
        <f t="shared" si="60"/>
        <v>#REF!</v>
      </c>
      <c r="H654" s="366" t="e">
        <f t="shared" si="61"/>
        <v>#REF!</v>
      </c>
      <c r="I654" s="366"/>
    </row>
    <row r="655" spans="1:9" s="369" customFormat="1" hidden="1">
      <c r="A655" s="372" t="e">
        <f>Koeien!#REF!</f>
        <v>#REF!</v>
      </c>
      <c r="B655" s="372" t="e">
        <f>Koeien!#REF!</f>
        <v>#REF!</v>
      </c>
      <c r="C655" s="373">
        <f t="shared" si="62"/>
        <v>592</v>
      </c>
      <c r="E655" s="366" t="e">
        <f t="shared" si="58"/>
        <v>#REF!</v>
      </c>
      <c r="F655" s="366" t="e">
        <f t="shared" si="59"/>
        <v>#REF!</v>
      </c>
      <c r="G655" s="366" t="e">
        <f t="shared" si="60"/>
        <v>#REF!</v>
      </c>
      <c r="H655" s="366" t="e">
        <f t="shared" si="61"/>
        <v>#REF!</v>
      </c>
      <c r="I655" s="366"/>
    </row>
    <row r="656" spans="1:9" s="369" customFormat="1" hidden="1">
      <c r="A656" s="372" t="e">
        <f>Koeien!#REF!</f>
        <v>#REF!</v>
      </c>
      <c r="B656" s="372" t="e">
        <f>Koeien!#REF!</f>
        <v>#REF!</v>
      </c>
      <c r="C656" s="373">
        <f t="shared" si="62"/>
        <v>593</v>
      </c>
      <c r="E656" s="366" t="e">
        <f t="shared" si="58"/>
        <v>#REF!</v>
      </c>
      <c r="F656" s="366" t="e">
        <f t="shared" si="59"/>
        <v>#REF!</v>
      </c>
      <c r="G656" s="366" t="e">
        <f t="shared" si="60"/>
        <v>#REF!</v>
      </c>
      <c r="H656" s="366" t="e">
        <f t="shared" si="61"/>
        <v>#REF!</v>
      </c>
      <c r="I656" s="366"/>
    </row>
    <row r="657" spans="1:9" s="369" customFormat="1" hidden="1">
      <c r="A657" s="372" t="e">
        <f>Koeien!#REF!</f>
        <v>#REF!</v>
      </c>
      <c r="B657" s="372" t="e">
        <f>Koeien!#REF!</f>
        <v>#REF!</v>
      </c>
      <c r="C657" s="373">
        <f t="shared" si="62"/>
        <v>594</v>
      </c>
      <c r="E657" s="366" t="e">
        <f t="shared" si="58"/>
        <v>#REF!</v>
      </c>
      <c r="F657" s="366" t="e">
        <f t="shared" si="59"/>
        <v>#REF!</v>
      </c>
      <c r="G657" s="366" t="e">
        <f t="shared" si="60"/>
        <v>#REF!</v>
      </c>
      <c r="H657" s="366" t="e">
        <f t="shared" si="61"/>
        <v>#REF!</v>
      </c>
      <c r="I657" s="366"/>
    </row>
    <row r="658" spans="1:9" s="369" customFormat="1" hidden="1">
      <c r="A658" s="372" t="e">
        <f>Koeien!#REF!</f>
        <v>#REF!</v>
      </c>
      <c r="B658" s="372" t="e">
        <f>Koeien!#REF!</f>
        <v>#REF!</v>
      </c>
      <c r="C658" s="373">
        <f t="shared" si="62"/>
        <v>595</v>
      </c>
      <c r="E658" s="366" t="e">
        <f t="shared" si="58"/>
        <v>#REF!</v>
      </c>
      <c r="F658" s="366" t="e">
        <f t="shared" si="59"/>
        <v>#REF!</v>
      </c>
      <c r="G658" s="366" t="e">
        <f t="shared" si="60"/>
        <v>#REF!</v>
      </c>
      <c r="H658" s="366" t="e">
        <f t="shared" si="61"/>
        <v>#REF!</v>
      </c>
      <c r="I658" s="366"/>
    </row>
    <row r="659" spans="1:9" s="369" customFormat="1" hidden="1">
      <c r="A659" s="372" t="e">
        <f>Koeien!#REF!</f>
        <v>#REF!</v>
      </c>
      <c r="B659" s="372" t="e">
        <f>Koeien!#REF!</f>
        <v>#REF!</v>
      </c>
      <c r="C659" s="373">
        <f t="shared" si="62"/>
        <v>596</v>
      </c>
      <c r="E659" s="366" t="e">
        <f t="shared" si="58"/>
        <v>#REF!</v>
      </c>
      <c r="F659" s="366" t="e">
        <f t="shared" si="59"/>
        <v>#REF!</v>
      </c>
      <c r="G659" s="366" t="e">
        <f t="shared" si="60"/>
        <v>#REF!</v>
      </c>
      <c r="H659" s="366" t="e">
        <f t="shared" si="61"/>
        <v>#REF!</v>
      </c>
      <c r="I659" s="366"/>
    </row>
    <row r="660" spans="1:9" s="369" customFormat="1" hidden="1">
      <c r="A660" s="372" t="e">
        <f>Koeien!#REF!</f>
        <v>#REF!</v>
      </c>
      <c r="B660" s="372" t="e">
        <f>Koeien!#REF!</f>
        <v>#REF!</v>
      </c>
      <c r="C660" s="373">
        <f t="shared" si="62"/>
        <v>597</v>
      </c>
      <c r="E660" s="366" t="e">
        <f t="shared" si="58"/>
        <v>#REF!</v>
      </c>
      <c r="F660" s="366" t="e">
        <f t="shared" si="59"/>
        <v>#REF!</v>
      </c>
      <c r="G660" s="366" t="e">
        <f t="shared" si="60"/>
        <v>#REF!</v>
      </c>
      <c r="H660" s="366" t="e">
        <f t="shared" si="61"/>
        <v>#REF!</v>
      </c>
      <c r="I660" s="366"/>
    </row>
    <row r="661" spans="1:9" s="369" customFormat="1" hidden="1">
      <c r="A661" s="372" t="e">
        <f>Koeien!#REF!</f>
        <v>#REF!</v>
      </c>
      <c r="B661" s="372" t="e">
        <f>Koeien!#REF!</f>
        <v>#REF!</v>
      </c>
      <c r="C661" s="373">
        <f t="shared" si="62"/>
        <v>598</v>
      </c>
      <c r="E661" s="366" t="e">
        <f t="shared" si="58"/>
        <v>#REF!</v>
      </c>
      <c r="F661" s="366" t="e">
        <f t="shared" si="59"/>
        <v>#REF!</v>
      </c>
      <c r="G661" s="366" t="e">
        <f t="shared" si="60"/>
        <v>#REF!</v>
      </c>
      <c r="H661" s="366" t="e">
        <f t="shared" si="61"/>
        <v>#REF!</v>
      </c>
      <c r="I661" s="366"/>
    </row>
    <row r="662" spans="1:9" s="369" customFormat="1" hidden="1">
      <c r="A662" s="372" t="e">
        <f>Koeien!#REF!</f>
        <v>#REF!</v>
      </c>
      <c r="B662" s="372" t="e">
        <f>Koeien!#REF!</f>
        <v>#REF!</v>
      </c>
      <c r="C662" s="373">
        <f t="shared" si="62"/>
        <v>599</v>
      </c>
      <c r="E662" s="366" t="e">
        <f t="shared" si="58"/>
        <v>#REF!</v>
      </c>
      <c r="F662" s="366" t="e">
        <f t="shared" si="59"/>
        <v>#REF!</v>
      </c>
      <c r="G662" s="366" t="e">
        <f t="shared" si="60"/>
        <v>#REF!</v>
      </c>
      <c r="H662" s="366" t="e">
        <f t="shared" si="61"/>
        <v>#REF!</v>
      </c>
      <c r="I662" s="366"/>
    </row>
    <row r="663" spans="1:9" s="369" customFormat="1" hidden="1">
      <c r="A663" s="372" t="e">
        <f>Koeien!#REF!</f>
        <v>#REF!</v>
      </c>
      <c r="B663" s="372" t="e">
        <f>Koeien!#REF!</f>
        <v>#REF!</v>
      </c>
      <c r="C663" s="373">
        <f t="shared" si="62"/>
        <v>600</v>
      </c>
      <c r="E663" s="366" t="e">
        <f t="shared" si="58"/>
        <v>#REF!</v>
      </c>
      <c r="F663" s="366" t="e">
        <f t="shared" si="59"/>
        <v>#REF!</v>
      </c>
      <c r="G663" s="366" t="e">
        <f t="shared" si="60"/>
        <v>#REF!</v>
      </c>
      <c r="H663" s="366" t="e">
        <f t="shared" si="61"/>
        <v>#REF!</v>
      </c>
      <c r="I663" s="366"/>
    </row>
    <row r="664" spans="1:9" s="369" customFormat="1" hidden="1">
      <c r="A664" s="372" t="e">
        <f>Koeien!#REF!</f>
        <v>#REF!</v>
      </c>
      <c r="B664" s="372" t="e">
        <f>Koeien!#REF!</f>
        <v>#REF!</v>
      </c>
      <c r="C664" s="373">
        <f t="shared" si="62"/>
        <v>601</v>
      </c>
      <c r="E664" s="366" t="e">
        <f t="shared" si="58"/>
        <v>#REF!</v>
      </c>
      <c r="F664" s="366" t="e">
        <f t="shared" si="59"/>
        <v>#REF!</v>
      </c>
      <c r="G664" s="366" t="e">
        <f t="shared" si="60"/>
        <v>#REF!</v>
      </c>
      <c r="H664" s="366" t="e">
        <f t="shared" si="61"/>
        <v>#REF!</v>
      </c>
      <c r="I664" s="366"/>
    </row>
    <row r="665" spans="1:9" s="369" customFormat="1" hidden="1">
      <c r="A665" s="372" t="e">
        <f>Koeien!#REF!</f>
        <v>#REF!</v>
      </c>
      <c r="B665" s="372" t="e">
        <f>Koeien!#REF!</f>
        <v>#REF!</v>
      </c>
      <c r="C665" s="373">
        <f t="shared" si="62"/>
        <v>602</v>
      </c>
      <c r="E665" s="366" t="e">
        <f t="shared" si="58"/>
        <v>#REF!</v>
      </c>
      <c r="F665" s="366" t="e">
        <f t="shared" si="59"/>
        <v>#REF!</v>
      </c>
      <c r="G665" s="366" t="e">
        <f t="shared" si="60"/>
        <v>#REF!</v>
      </c>
      <c r="H665" s="366" t="e">
        <f t="shared" si="61"/>
        <v>#REF!</v>
      </c>
      <c r="I665" s="366"/>
    </row>
    <row r="666" spans="1:9" s="369" customFormat="1" hidden="1">
      <c r="A666" s="372" t="e">
        <f>Koeien!#REF!</f>
        <v>#REF!</v>
      </c>
      <c r="B666" s="372" t="e">
        <f>Koeien!#REF!</f>
        <v>#REF!</v>
      </c>
      <c r="C666" s="373">
        <f t="shared" si="62"/>
        <v>603</v>
      </c>
      <c r="E666" s="366" t="e">
        <f t="shared" si="58"/>
        <v>#REF!</v>
      </c>
      <c r="F666" s="366" t="e">
        <f t="shared" si="59"/>
        <v>#REF!</v>
      </c>
      <c r="G666" s="366" t="e">
        <f t="shared" si="60"/>
        <v>#REF!</v>
      </c>
      <c r="H666" s="366" t="e">
        <f t="shared" si="61"/>
        <v>#REF!</v>
      </c>
      <c r="I666" s="366"/>
    </row>
    <row r="667" spans="1:9" s="369" customFormat="1" hidden="1">
      <c r="A667" s="372" t="e">
        <f>Koeien!#REF!</f>
        <v>#REF!</v>
      </c>
      <c r="B667" s="372" t="e">
        <f>Koeien!#REF!</f>
        <v>#REF!</v>
      </c>
      <c r="C667" s="373">
        <f t="shared" si="62"/>
        <v>604</v>
      </c>
      <c r="E667" s="366" t="e">
        <f t="shared" si="58"/>
        <v>#REF!</v>
      </c>
      <c r="F667" s="366" t="e">
        <f t="shared" si="59"/>
        <v>#REF!</v>
      </c>
      <c r="G667" s="366" t="e">
        <f t="shared" si="60"/>
        <v>#REF!</v>
      </c>
      <c r="H667" s="366" t="e">
        <f t="shared" si="61"/>
        <v>#REF!</v>
      </c>
      <c r="I667" s="366"/>
    </row>
    <row r="668" spans="1:9" s="369" customFormat="1" hidden="1">
      <c r="A668" s="372" t="e">
        <f>Koeien!#REF!</f>
        <v>#REF!</v>
      </c>
      <c r="B668" s="372" t="e">
        <f>Koeien!#REF!</f>
        <v>#REF!</v>
      </c>
      <c r="C668" s="373">
        <f t="shared" si="62"/>
        <v>605</v>
      </c>
      <c r="E668" s="366" t="e">
        <f t="shared" si="58"/>
        <v>#REF!</v>
      </c>
      <c r="F668" s="366" t="e">
        <f t="shared" si="59"/>
        <v>#REF!</v>
      </c>
      <c r="G668" s="366" t="e">
        <f t="shared" si="60"/>
        <v>#REF!</v>
      </c>
      <c r="H668" s="366" t="e">
        <f t="shared" si="61"/>
        <v>#REF!</v>
      </c>
      <c r="I668" s="366"/>
    </row>
    <row r="669" spans="1:9" s="369" customFormat="1" hidden="1">
      <c r="A669" s="372" t="e">
        <f>Koeien!#REF!</f>
        <v>#REF!</v>
      </c>
      <c r="B669" s="372" t="e">
        <f>Koeien!#REF!</f>
        <v>#REF!</v>
      </c>
      <c r="C669" s="373">
        <f t="shared" si="62"/>
        <v>606</v>
      </c>
      <c r="E669" s="366" t="e">
        <f t="shared" si="58"/>
        <v>#REF!</v>
      </c>
      <c r="F669" s="366" t="e">
        <f t="shared" si="59"/>
        <v>#REF!</v>
      </c>
      <c r="G669" s="366" t="e">
        <f t="shared" si="60"/>
        <v>#REF!</v>
      </c>
      <c r="H669" s="366" t="e">
        <f t="shared" si="61"/>
        <v>#REF!</v>
      </c>
      <c r="I669" s="366"/>
    </row>
    <row r="670" spans="1:9" s="369" customFormat="1" hidden="1">
      <c r="A670" s="372" t="e">
        <f>Koeien!#REF!</f>
        <v>#REF!</v>
      </c>
      <c r="B670" s="372" t="e">
        <f>Koeien!#REF!</f>
        <v>#REF!</v>
      </c>
      <c r="C670" s="373">
        <f t="shared" si="62"/>
        <v>607</v>
      </c>
      <c r="E670" s="366" t="e">
        <f t="shared" si="58"/>
        <v>#REF!</v>
      </c>
      <c r="F670" s="366" t="e">
        <f t="shared" si="59"/>
        <v>#REF!</v>
      </c>
      <c r="G670" s="366" t="e">
        <f t="shared" si="60"/>
        <v>#REF!</v>
      </c>
      <c r="H670" s="366" t="e">
        <f t="shared" si="61"/>
        <v>#REF!</v>
      </c>
      <c r="I670" s="366"/>
    </row>
    <row r="671" spans="1:9" s="369" customFormat="1" hidden="1">
      <c r="A671" s="372" t="e">
        <f>Koeien!#REF!</f>
        <v>#REF!</v>
      </c>
      <c r="B671" s="372" t="e">
        <f>Koeien!#REF!</f>
        <v>#REF!</v>
      </c>
      <c r="C671" s="373">
        <f t="shared" si="62"/>
        <v>608</v>
      </c>
      <c r="E671" s="366" t="e">
        <f t="shared" si="58"/>
        <v>#REF!</v>
      </c>
      <c r="F671" s="366" t="e">
        <f t="shared" si="59"/>
        <v>#REF!</v>
      </c>
      <c r="G671" s="366" t="e">
        <f t="shared" si="60"/>
        <v>#REF!</v>
      </c>
      <c r="H671" s="366" t="e">
        <f t="shared" si="61"/>
        <v>#REF!</v>
      </c>
      <c r="I671" s="366"/>
    </row>
    <row r="672" spans="1:9" s="369" customFormat="1" hidden="1">
      <c r="A672" s="372" t="e">
        <f>Koeien!#REF!</f>
        <v>#REF!</v>
      </c>
      <c r="B672" s="372" t="e">
        <f>Koeien!#REF!</f>
        <v>#REF!</v>
      </c>
      <c r="C672" s="373">
        <f t="shared" si="62"/>
        <v>609</v>
      </c>
      <c r="E672" s="366" t="e">
        <f t="shared" si="58"/>
        <v>#REF!</v>
      </c>
      <c r="F672" s="366" t="e">
        <f t="shared" si="59"/>
        <v>#REF!</v>
      </c>
      <c r="G672" s="366" t="e">
        <f t="shared" si="60"/>
        <v>#REF!</v>
      </c>
      <c r="H672" s="366" t="e">
        <f t="shared" si="61"/>
        <v>#REF!</v>
      </c>
      <c r="I672" s="366"/>
    </row>
    <row r="673" spans="1:9" s="369" customFormat="1" hidden="1">
      <c r="A673" s="372" t="e">
        <f>Koeien!#REF!</f>
        <v>#REF!</v>
      </c>
      <c r="B673" s="372" t="e">
        <f>Koeien!#REF!</f>
        <v>#REF!</v>
      </c>
      <c r="C673" s="373">
        <f t="shared" si="62"/>
        <v>610</v>
      </c>
      <c r="E673" s="366" t="e">
        <f t="shared" si="58"/>
        <v>#REF!</v>
      </c>
      <c r="F673" s="366" t="e">
        <f t="shared" si="59"/>
        <v>#REF!</v>
      </c>
      <c r="G673" s="366" t="e">
        <f t="shared" si="60"/>
        <v>#REF!</v>
      </c>
      <c r="H673" s="366" t="e">
        <f t="shared" si="61"/>
        <v>#REF!</v>
      </c>
      <c r="I673" s="366"/>
    </row>
    <row r="674" spans="1:9" s="369" customFormat="1" hidden="1">
      <c r="A674" s="372" t="e">
        <f>Koeien!#REF!</f>
        <v>#REF!</v>
      </c>
      <c r="B674" s="372" t="e">
        <f>Koeien!#REF!</f>
        <v>#REF!</v>
      </c>
      <c r="C674" s="373">
        <f t="shared" si="62"/>
        <v>611</v>
      </c>
      <c r="E674" s="366" t="e">
        <f t="shared" si="58"/>
        <v>#REF!</v>
      </c>
      <c r="F674" s="366" t="e">
        <f t="shared" si="59"/>
        <v>#REF!</v>
      </c>
      <c r="G674" s="366" t="e">
        <f t="shared" si="60"/>
        <v>#REF!</v>
      </c>
      <c r="H674" s="366" t="e">
        <f t="shared" si="61"/>
        <v>#REF!</v>
      </c>
      <c r="I674" s="366"/>
    </row>
    <row r="675" spans="1:9" s="369" customFormat="1" hidden="1">
      <c r="A675" s="372" t="e">
        <f>Koeien!#REF!</f>
        <v>#REF!</v>
      </c>
      <c r="B675" s="372" t="e">
        <f>Koeien!#REF!</f>
        <v>#REF!</v>
      </c>
      <c r="C675" s="373">
        <f t="shared" si="62"/>
        <v>612</v>
      </c>
      <c r="E675" s="366" t="e">
        <f t="shared" si="58"/>
        <v>#REF!</v>
      </c>
      <c r="F675" s="366" t="e">
        <f t="shared" si="59"/>
        <v>#REF!</v>
      </c>
      <c r="G675" s="366" t="e">
        <f t="shared" si="60"/>
        <v>#REF!</v>
      </c>
      <c r="H675" s="366" t="e">
        <f t="shared" si="61"/>
        <v>#REF!</v>
      </c>
      <c r="I675" s="366"/>
    </row>
    <row r="676" spans="1:9" s="369" customFormat="1" hidden="1">
      <c r="A676" s="372" t="e">
        <f>Koeien!#REF!</f>
        <v>#REF!</v>
      </c>
      <c r="B676" s="372" t="e">
        <f>Koeien!#REF!</f>
        <v>#REF!</v>
      </c>
      <c r="C676" s="373">
        <f t="shared" si="62"/>
        <v>613</v>
      </c>
      <c r="E676" s="366" t="e">
        <f t="shared" si="58"/>
        <v>#REF!</v>
      </c>
      <c r="F676" s="366" t="e">
        <f t="shared" si="59"/>
        <v>#REF!</v>
      </c>
      <c r="G676" s="366" t="e">
        <f t="shared" si="60"/>
        <v>#REF!</v>
      </c>
      <c r="H676" s="366" t="e">
        <f t="shared" si="61"/>
        <v>#REF!</v>
      </c>
      <c r="I676" s="366"/>
    </row>
    <row r="677" spans="1:9" s="369" customFormat="1" hidden="1">
      <c r="A677" s="372" t="e">
        <f>Koeien!#REF!</f>
        <v>#REF!</v>
      </c>
      <c r="B677" s="372" t="e">
        <f>Koeien!#REF!</f>
        <v>#REF!</v>
      </c>
      <c r="C677" s="373">
        <f t="shared" si="62"/>
        <v>614</v>
      </c>
      <c r="E677" s="366" t="e">
        <f t="shared" si="58"/>
        <v>#REF!</v>
      </c>
      <c r="F677" s="366" t="e">
        <f t="shared" si="59"/>
        <v>#REF!</v>
      </c>
      <c r="G677" s="366" t="e">
        <f t="shared" si="60"/>
        <v>#REF!</v>
      </c>
      <c r="H677" s="366" t="e">
        <f t="shared" si="61"/>
        <v>#REF!</v>
      </c>
      <c r="I677" s="366"/>
    </row>
    <row r="678" spans="1:9" s="369" customFormat="1" hidden="1">
      <c r="A678" s="372" t="e">
        <f>Koeien!#REF!</f>
        <v>#REF!</v>
      </c>
      <c r="B678" s="372" t="e">
        <f>Koeien!#REF!</f>
        <v>#REF!</v>
      </c>
      <c r="C678" s="373">
        <f t="shared" si="62"/>
        <v>615</v>
      </c>
      <c r="E678" s="366" t="e">
        <f t="shared" si="58"/>
        <v>#REF!</v>
      </c>
      <c r="F678" s="366" t="e">
        <f t="shared" si="59"/>
        <v>#REF!</v>
      </c>
      <c r="G678" s="366" t="e">
        <f t="shared" si="60"/>
        <v>#REF!</v>
      </c>
      <c r="H678" s="366" t="e">
        <f t="shared" si="61"/>
        <v>#REF!</v>
      </c>
      <c r="I678" s="366"/>
    </row>
    <row r="679" spans="1:9" s="369" customFormat="1" hidden="1">
      <c r="A679" s="372" t="e">
        <f>Koeien!#REF!</f>
        <v>#REF!</v>
      </c>
      <c r="B679" s="372" t="e">
        <f>Koeien!#REF!</f>
        <v>#REF!</v>
      </c>
      <c r="C679" s="373">
        <f t="shared" si="62"/>
        <v>616</v>
      </c>
      <c r="E679" s="366" t="e">
        <f t="shared" si="58"/>
        <v>#REF!</v>
      </c>
      <c r="F679" s="366" t="e">
        <f t="shared" si="59"/>
        <v>#REF!</v>
      </c>
      <c r="G679" s="366" t="e">
        <f t="shared" si="60"/>
        <v>#REF!</v>
      </c>
      <c r="H679" s="366" t="e">
        <f t="shared" si="61"/>
        <v>#REF!</v>
      </c>
      <c r="I679" s="366"/>
    </row>
    <row r="680" spans="1:9" s="369" customFormat="1" hidden="1">
      <c r="A680" s="372" t="e">
        <f>Koeien!#REF!</f>
        <v>#REF!</v>
      </c>
      <c r="B680" s="372" t="e">
        <f>Koeien!#REF!</f>
        <v>#REF!</v>
      </c>
      <c r="C680" s="373">
        <f t="shared" si="62"/>
        <v>617</v>
      </c>
      <c r="E680" s="366" t="e">
        <f t="shared" si="58"/>
        <v>#REF!</v>
      </c>
      <c r="F680" s="366" t="e">
        <f t="shared" si="59"/>
        <v>#REF!</v>
      </c>
      <c r="G680" s="366" t="e">
        <f t="shared" si="60"/>
        <v>#REF!</v>
      </c>
      <c r="H680" s="366" t="e">
        <f t="shared" si="61"/>
        <v>#REF!</v>
      </c>
      <c r="I680" s="366"/>
    </row>
    <row r="681" spans="1:9" s="369" customFormat="1" hidden="1">
      <c r="A681" s="372" t="e">
        <f>Koeien!#REF!</f>
        <v>#REF!</v>
      </c>
      <c r="B681" s="372" t="e">
        <f>Koeien!#REF!</f>
        <v>#REF!</v>
      </c>
      <c r="C681" s="373">
        <f t="shared" si="62"/>
        <v>618</v>
      </c>
      <c r="E681" s="366" t="e">
        <f t="shared" si="58"/>
        <v>#REF!</v>
      </c>
      <c r="F681" s="366" t="e">
        <f t="shared" si="59"/>
        <v>#REF!</v>
      </c>
      <c r="G681" s="366" t="e">
        <f t="shared" si="60"/>
        <v>#REF!</v>
      </c>
      <c r="H681" s="366" t="e">
        <f t="shared" si="61"/>
        <v>#REF!</v>
      </c>
      <c r="I681" s="366"/>
    </row>
    <row r="682" spans="1:9" s="369" customFormat="1" hidden="1">
      <c r="A682" s="372" t="e">
        <f>Koeien!#REF!</f>
        <v>#REF!</v>
      </c>
      <c r="B682" s="372" t="e">
        <f>Koeien!#REF!</f>
        <v>#REF!</v>
      </c>
      <c r="C682" s="373">
        <f t="shared" si="62"/>
        <v>619</v>
      </c>
      <c r="E682" s="366" t="e">
        <f t="shared" si="58"/>
        <v>#REF!</v>
      </c>
      <c r="F682" s="366" t="e">
        <f t="shared" si="59"/>
        <v>#REF!</v>
      </c>
      <c r="G682" s="366" t="e">
        <f t="shared" si="60"/>
        <v>#REF!</v>
      </c>
      <c r="H682" s="366" t="e">
        <f t="shared" si="61"/>
        <v>#REF!</v>
      </c>
      <c r="I682" s="366"/>
    </row>
    <row r="683" spans="1:9" s="369" customFormat="1" hidden="1">
      <c r="A683" s="372" t="e">
        <f>Koeien!#REF!</f>
        <v>#REF!</v>
      </c>
      <c r="B683" s="372" t="e">
        <f>Koeien!#REF!</f>
        <v>#REF!</v>
      </c>
      <c r="C683" s="373">
        <f t="shared" si="62"/>
        <v>620</v>
      </c>
      <c r="E683" s="366" t="e">
        <f t="shared" si="58"/>
        <v>#REF!</v>
      </c>
      <c r="F683" s="366" t="e">
        <f t="shared" si="59"/>
        <v>#REF!</v>
      </c>
      <c r="G683" s="366" t="e">
        <f t="shared" si="60"/>
        <v>#REF!</v>
      </c>
      <c r="H683" s="366" t="e">
        <f t="shared" si="61"/>
        <v>#REF!</v>
      </c>
      <c r="I683" s="366"/>
    </row>
    <row r="684" spans="1:9" s="369" customFormat="1" hidden="1">
      <c r="A684" s="372" t="e">
        <f>Koeien!#REF!</f>
        <v>#REF!</v>
      </c>
      <c r="B684" s="372" t="e">
        <f>Koeien!#REF!</f>
        <v>#REF!</v>
      </c>
      <c r="C684" s="373">
        <f t="shared" si="62"/>
        <v>621</v>
      </c>
      <c r="E684" s="366" t="e">
        <f t="shared" si="58"/>
        <v>#REF!</v>
      </c>
      <c r="F684" s="366" t="e">
        <f t="shared" si="59"/>
        <v>#REF!</v>
      </c>
      <c r="G684" s="366" t="e">
        <f t="shared" si="60"/>
        <v>#REF!</v>
      </c>
      <c r="H684" s="366" t="e">
        <f t="shared" si="61"/>
        <v>#REF!</v>
      </c>
      <c r="I684" s="366"/>
    </row>
    <row r="685" spans="1:9" s="369" customFormat="1" hidden="1">
      <c r="A685" s="372" t="e">
        <f>Koeien!#REF!</f>
        <v>#REF!</v>
      </c>
      <c r="B685" s="372" t="e">
        <f>Koeien!#REF!</f>
        <v>#REF!</v>
      </c>
      <c r="C685" s="373">
        <f t="shared" si="62"/>
        <v>622</v>
      </c>
      <c r="E685" s="366" t="e">
        <f t="shared" si="58"/>
        <v>#REF!</v>
      </c>
      <c r="F685" s="366" t="e">
        <f t="shared" si="59"/>
        <v>#REF!</v>
      </c>
      <c r="G685" s="366" t="e">
        <f t="shared" si="60"/>
        <v>#REF!</v>
      </c>
      <c r="H685" s="366" t="e">
        <f t="shared" si="61"/>
        <v>#REF!</v>
      </c>
      <c r="I685" s="366"/>
    </row>
    <row r="686" spans="1:9" s="369" customFormat="1" hidden="1">
      <c r="A686" s="372" t="e">
        <f>Koeien!#REF!</f>
        <v>#REF!</v>
      </c>
      <c r="B686" s="372" t="e">
        <f>Koeien!#REF!</f>
        <v>#REF!</v>
      </c>
      <c r="C686" s="373">
        <f t="shared" si="62"/>
        <v>623</v>
      </c>
      <c r="E686" s="366" t="e">
        <f t="shared" si="58"/>
        <v>#REF!</v>
      </c>
      <c r="F686" s="366" t="e">
        <f t="shared" si="59"/>
        <v>#REF!</v>
      </c>
      <c r="G686" s="366" t="e">
        <f t="shared" si="60"/>
        <v>#REF!</v>
      </c>
      <c r="H686" s="366" t="e">
        <f t="shared" si="61"/>
        <v>#REF!</v>
      </c>
      <c r="I686" s="366"/>
    </row>
    <row r="687" spans="1:9" s="369" customFormat="1" hidden="1">
      <c r="A687" s="372" t="e">
        <f>Koeien!#REF!</f>
        <v>#REF!</v>
      </c>
      <c r="B687" s="372" t="e">
        <f>Koeien!#REF!</f>
        <v>#REF!</v>
      </c>
      <c r="C687" s="373">
        <f t="shared" si="62"/>
        <v>624</v>
      </c>
      <c r="E687" s="366" t="e">
        <f t="shared" si="58"/>
        <v>#REF!</v>
      </c>
      <c r="F687" s="366" t="e">
        <f t="shared" si="59"/>
        <v>#REF!</v>
      </c>
      <c r="G687" s="366" t="e">
        <f t="shared" si="60"/>
        <v>#REF!</v>
      </c>
      <c r="H687" s="366" t="e">
        <f t="shared" si="61"/>
        <v>#REF!</v>
      </c>
      <c r="I687" s="366"/>
    </row>
    <row r="688" spans="1:9" s="369" customFormat="1" hidden="1">
      <c r="A688" s="372" t="e">
        <f>Koeien!#REF!</f>
        <v>#REF!</v>
      </c>
      <c r="B688" s="372" t="e">
        <f>Koeien!#REF!</f>
        <v>#REF!</v>
      </c>
      <c r="C688" s="373">
        <f t="shared" si="62"/>
        <v>625</v>
      </c>
      <c r="E688" s="366" t="e">
        <f t="shared" si="58"/>
        <v>#REF!</v>
      </c>
      <c r="F688" s="366" t="e">
        <f t="shared" si="59"/>
        <v>#REF!</v>
      </c>
      <c r="G688" s="366" t="e">
        <f t="shared" si="60"/>
        <v>#REF!</v>
      </c>
      <c r="H688" s="366" t="e">
        <f t="shared" si="61"/>
        <v>#REF!</v>
      </c>
      <c r="I688" s="366"/>
    </row>
    <row r="689" spans="1:9" s="369" customFormat="1" hidden="1">
      <c r="A689" s="372" t="e">
        <f>Koeien!#REF!</f>
        <v>#REF!</v>
      </c>
      <c r="B689" s="372" t="e">
        <f>Koeien!#REF!</f>
        <v>#REF!</v>
      </c>
      <c r="C689" s="373">
        <f t="shared" si="62"/>
        <v>626</v>
      </c>
      <c r="E689" s="366" t="e">
        <f t="shared" si="58"/>
        <v>#REF!</v>
      </c>
      <c r="F689" s="366" t="e">
        <f t="shared" si="59"/>
        <v>#REF!</v>
      </c>
      <c r="G689" s="366" t="e">
        <f t="shared" si="60"/>
        <v>#REF!</v>
      </c>
      <c r="H689" s="366" t="e">
        <f t="shared" si="61"/>
        <v>#REF!</v>
      </c>
      <c r="I689" s="366"/>
    </row>
    <row r="690" spans="1:9" s="369" customFormat="1" hidden="1">
      <c r="A690" s="372" t="e">
        <f>Koeien!#REF!</f>
        <v>#REF!</v>
      </c>
      <c r="B690" s="372" t="e">
        <f>Koeien!#REF!</f>
        <v>#REF!</v>
      </c>
      <c r="C690" s="373">
        <f t="shared" si="62"/>
        <v>627</v>
      </c>
      <c r="E690" s="366" t="e">
        <f t="shared" si="58"/>
        <v>#REF!</v>
      </c>
      <c r="F690" s="366" t="e">
        <f t="shared" si="59"/>
        <v>#REF!</v>
      </c>
      <c r="G690" s="366" t="e">
        <f t="shared" si="60"/>
        <v>#REF!</v>
      </c>
      <c r="H690" s="366" t="e">
        <f t="shared" si="61"/>
        <v>#REF!</v>
      </c>
      <c r="I690" s="366"/>
    </row>
    <row r="691" spans="1:9" s="369" customFormat="1" hidden="1">
      <c r="A691" s="372" t="e">
        <f>Koeien!#REF!</f>
        <v>#REF!</v>
      </c>
      <c r="B691" s="372" t="e">
        <f>Koeien!#REF!</f>
        <v>#REF!</v>
      </c>
      <c r="C691" s="373">
        <f t="shared" si="62"/>
        <v>628</v>
      </c>
      <c r="E691" s="366" t="e">
        <f t="shared" si="58"/>
        <v>#REF!</v>
      </c>
      <c r="F691" s="366" t="e">
        <f t="shared" si="59"/>
        <v>#REF!</v>
      </c>
      <c r="G691" s="366" t="e">
        <f t="shared" si="60"/>
        <v>#REF!</v>
      </c>
      <c r="H691" s="366" t="e">
        <f t="shared" si="61"/>
        <v>#REF!</v>
      </c>
      <c r="I691" s="366"/>
    </row>
    <row r="692" spans="1:9" s="369" customFormat="1" hidden="1">
      <c r="A692" s="372" t="e">
        <f>Koeien!#REF!</f>
        <v>#REF!</v>
      </c>
      <c r="B692" s="372" t="e">
        <f>Koeien!#REF!</f>
        <v>#REF!</v>
      </c>
      <c r="C692" s="373">
        <f t="shared" si="62"/>
        <v>629</v>
      </c>
      <c r="E692" s="366" t="e">
        <f t="shared" si="58"/>
        <v>#REF!</v>
      </c>
      <c r="F692" s="366" t="e">
        <f t="shared" si="59"/>
        <v>#REF!</v>
      </c>
      <c r="G692" s="366" t="e">
        <f t="shared" si="60"/>
        <v>#REF!</v>
      </c>
      <c r="H692" s="366" t="e">
        <f t="shared" si="61"/>
        <v>#REF!</v>
      </c>
      <c r="I692" s="366"/>
    </row>
    <row r="693" spans="1:9" s="369" customFormat="1" hidden="1">
      <c r="A693" s="372" t="e">
        <f>Koeien!#REF!</f>
        <v>#REF!</v>
      </c>
      <c r="B693" s="372" t="e">
        <f>Koeien!#REF!</f>
        <v>#REF!</v>
      </c>
      <c r="C693" s="373">
        <f t="shared" si="62"/>
        <v>630</v>
      </c>
      <c r="E693" s="366" t="e">
        <f t="shared" si="58"/>
        <v>#REF!</v>
      </c>
      <c r="F693" s="366" t="e">
        <f t="shared" si="59"/>
        <v>#REF!</v>
      </c>
      <c r="G693" s="366" t="e">
        <f t="shared" si="60"/>
        <v>#REF!</v>
      </c>
      <c r="H693" s="366" t="e">
        <f t="shared" si="61"/>
        <v>#REF!</v>
      </c>
      <c r="I693" s="366"/>
    </row>
    <row r="694" spans="1:9" s="369" customFormat="1" hidden="1">
      <c r="A694" s="372" t="e">
        <f>Koeien!#REF!</f>
        <v>#REF!</v>
      </c>
      <c r="B694" s="372" t="e">
        <f>Koeien!#REF!</f>
        <v>#REF!</v>
      </c>
      <c r="C694" s="373">
        <f t="shared" si="62"/>
        <v>631</v>
      </c>
      <c r="E694" s="366" t="e">
        <f t="shared" si="58"/>
        <v>#REF!</v>
      </c>
      <c r="F694" s="366" t="e">
        <f t="shared" si="59"/>
        <v>#REF!</v>
      </c>
      <c r="G694" s="366" t="e">
        <f t="shared" si="60"/>
        <v>#REF!</v>
      </c>
      <c r="H694" s="366" t="e">
        <f t="shared" si="61"/>
        <v>#REF!</v>
      </c>
      <c r="I694" s="366"/>
    </row>
    <row r="695" spans="1:9" s="369" customFormat="1" hidden="1">
      <c r="A695" s="372" t="e">
        <f>Koeien!#REF!</f>
        <v>#REF!</v>
      </c>
      <c r="B695" s="372" t="e">
        <f>Koeien!#REF!</f>
        <v>#REF!</v>
      </c>
      <c r="C695" s="373">
        <f t="shared" si="62"/>
        <v>632</v>
      </c>
      <c r="E695" s="366" t="e">
        <f t="shared" si="58"/>
        <v>#REF!</v>
      </c>
      <c r="F695" s="366" t="e">
        <f t="shared" si="59"/>
        <v>#REF!</v>
      </c>
      <c r="G695" s="366" t="e">
        <f t="shared" si="60"/>
        <v>#REF!</v>
      </c>
      <c r="H695" s="366" t="e">
        <f t="shared" si="61"/>
        <v>#REF!</v>
      </c>
      <c r="I695" s="366"/>
    </row>
    <row r="696" spans="1:9" s="369" customFormat="1" hidden="1">
      <c r="A696" s="372" t="e">
        <f>Koeien!#REF!</f>
        <v>#REF!</v>
      </c>
      <c r="B696" s="372" t="e">
        <f>Koeien!#REF!</f>
        <v>#REF!</v>
      </c>
      <c r="C696" s="373">
        <f t="shared" si="62"/>
        <v>633</v>
      </c>
      <c r="E696" s="366" t="e">
        <f t="shared" si="58"/>
        <v>#REF!</v>
      </c>
      <c r="F696" s="366" t="e">
        <f t="shared" si="59"/>
        <v>#REF!</v>
      </c>
      <c r="G696" s="366" t="e">
        <f t="shared" si="60"/>
        <v>#REF!</v>
      </c>
      <c r="H696" s="366" t="e">
        <f t="shared" si="61"/>
        <v>#REF!</v>
      </c>
      <c r="I696" s="366"/>
    </row>
    <row r="697" spans="1:9" s="369" customFormat="1" hidden="1">
      <c r="A697" s="372" t="e">
        <f>Koeien!#REF!</f>
        <v>#REF!</v>
      </c>
      <c r="B697" s="372" t="e">
        <f>Koeien!#REF!</f>
        <v>#REF!</v>
      </c>
      <c r="C697" s="373">
        <f t="shared" si="62"/>
        <v>634</v>
      </c>
      <c r="E697" s="366" t="e">
        <f t="shared" si="58"/>
        <v>#REF!</v>
      </c>
      <c r="F697" s="366" t="e">
        <f t="shared" si="59"/>
        <v>#REF!</v>
      </c>
      <c r="G697" s="366" t="e">
        <f t="shared" si="60"/>
        <v>#REF!</v>
      </c>
      <c r="H697" s="366" t="e">
        <f t="shared" si="61"/>
        <v>#REF!</v>
      </c>
      <c r="I697" s="366"/>
    </row>
    <row r="698" spans="1:9" s="369" customFormat="1" hidden="1">
      <c r="A698" s="372" t="e">
        <f>Koeien!#REF!</f>
        <v>#REF!</v>
      </c>
      <c r="B698" s="372" t="e">
        <f>Koeien!#REF!</f>
        <v>#REF!</v>
      </c>
      <c r="C698" s="373">
        <f t="shared" si="62"/>
        <v>635</v>
      </c>
      <c r="E698" s="366" t="e">
        <f t="shared" si="58"/>
        <v>#REF!</v>
      </c>
      <c r="F698" s="366" t="e">
        <f t="shared" si="59"/>
        <v>#REF!</v>
      </c>
      <c r="G698" s="366" t="e">
        <f t="shared" si="60"/>
        <v>#REF!</v>
      </c>
      <c r="H698" s="366" t="e">
        <f t="shared" si="61"/>
        <v>#REF!</v>
      </c>
      <c r="I698" s="366"/>
    </row>
    <row r="699" spans="1:9" s="369" customFormat="1" hidden="1">
      <c r="A699" s="372" t="e">
        <f>Koeien!#REF!</f>
        <v>#REF!</v>
      </c>
      <c r="B699" s="372" t="e">
        <f>Koeien!#REF!</f>
        <v>#REF!</v>
      </c>
      <c r="C699" s="373">
        <f t="shared" si="62"/>
        <v>636</v>
      </c>
      <c r="E699" s="366" t="e">
        <f t="shared" si="58"/>
        <v>#REF!</v>
      </c>
      <c r="F699" s="366" t="e">
        <f t="shared" si="59"/>
        <v>#REF!</v>
      </c>
      <c r="G699" s="366" t="e">
        <f t="shared" si="60"/>
        <v>#REF!</v>
      </c>
      <c r="H699" s="366" t="e">
        <f t="shared" si="61"/>
        <v>#REF!</v>
      </c>
      <c r="I699" s="366"/>
    </row>
    <row r="700" spans="1:9" s="369" customFormat="1" hidden="1">
      <c r="A700" s="372" t="e">
        <f>Koeien!#REF!</f>
        <v>#REF!</v>
      </c>
      <c r="B700" s="372" t="e">
        <f>Koeien!#REF!</f>
        <v>#REF!</v>
      </c>
      <c r="C700" s="373">
        <f t="shared" si="62"/>
        <v>637</v>
      </c>
      <c r="E700" s="366" t="e">
        <f t="shared" si="58"/>
        <v>#REF!</v>
      </c>
      <c r="F700" s="366" t="e">
        <f t="shared" si="59"/>
        <v>#REF!</v>
      </c>
      <c r="G700" s="366" t="e">
        <f t="shared" si="60"/>
        <v>#REF!</v>
      </c>
      <c r="H700" s="366" t="e">
        <f t="shared" si="61"/>
        <v>#REF!</v>
      </c>
      <c r="I700" s="366"/>
    </row>
    <row r="701" spans="1:9" s="369" customFormat="1" hidden="1">
      <c r="A701" s="372" t="e">
        <f>Koeien!#REF!</f>
        <v>#REF!</v>
      </c>
      <c r="B701" s="372" t="e">
        <f>Koeien!#REF!</f>
        <v>#REF!</v>
      </c>
      <c r="C701" s="373">
        <f t="shared" si="62"/>
        <v>638</v>
      </c>
      <c r="E701" s="366" t="e">
        <f t="shared" si="58"/>
        <v>#REF!</v>
      </c>
      <c r="F701" s="366" t="e">
        <f t="shared" si="59"/>
        <v>#REF!</v>
      </c>
      <c r="G701" s="366" t="e">
        <f t="shared" si="60"/>
        <v>#REF!</v>
      </c>
      <c r="H701" s="366" t="e">
        <f t="shared" si="61"/>
        <v>#REF!</v>
      </c>
      <c r="I701" s="366"/>
    </row>
    <row r="702" spans="1:9" s="369" customFormat="1" hidden="1">
      <c r="A702" s="372" t="e">
        <f>Koeien!#REF!</f>
        <v>#REF!</v>
      </c>
      <c r="B702" s="372" t="e">
        <f>Koeien!#REF!</f>
        <v>#REF!</v>
      </c>
      <c r="C702" s="373">
        <f t="shared" si="62"/>
        <v>639</v>
      </c>
      <c r="E702" s="366" t="e">
        <f t="shared" si="58"/>
        <v>#REF!</v>
      </c>
      <c r="F702" s="366" t="e">
        <f t="shared" si="59"/>
        <v>#REF!</v>
      </c>
      <c r="G702" s="366" t="e">
        <f t="shared" si="60"/>
        <v>#REF!</v>
      </c>
      <c r="H702" s="366" t="e">
        <f t="shared" si="61"/>
        <v>#REF!</v>
      </c>
      <c r="I702" s="366"/>
    </row>
    <row r="703" spans="1:9" s="369" customFormat="1" hidden="1">
      <c r="A703" s="372" t="e">
        <f>Koeien!#REF!</f>
        <v>#REF!</v>
      </c>
      <c r="B703" s="372" t="e">
        <f>Koeien!#REF!</f>
        <v>#REF!</v>
      </c>
      <c r="C703" s="373">
        <f t="shared" si="62"/>
        <v>640</v>
      </c>
      <c r="E703" s="366" t="e">
        <f t="shared" si="58"/>
        <v>#REF!</v>
      </c>
      <c r="F703" s="366" t="e">
        <f t="shared" si="59"/>
        <v>#REF!</v>
      </c>
      <c r="G703" s="366" t="e">
        <f t="shared" si="60"/>
        <v>#REF!</v>
      </c>
      <c r="H703" s="366" t="e">
        <f t="shared" si="61"/>
        <v>#REF!</v>
      </c>
      <c r="I703" s="366"/>
    </row>
    <row r="704" spans="1:9" s="369" customFormat="1" hidden="1">
      <c r="A704" s="372" t="e">
        <f>Koeien!#REF!</f>
        <v>#REF!</v>
      </c>
      <c r="B704" s="372" t="e">
        <f>Koeien!#REF!</f>
        <v>#REF!</v>
      </c>
      <c r="C704" s="373">
        <f t="shared" si="62"/>
        <v>641</v>
      </c>
      <c r="E704" s="366" t="e">
        <f t="shared" si="58"/>
        <v>#REF!</v>
      </c>
      <c r="F704" s="366" t="e">
        <f t="shared" si="59"/>
        <v>#REF!</v>
      </c>
      <c r="G704" s="366" t="e">
        <f t="shared" si="60"/>
        <v>#REF!</v>
      </c>
      <c r="H704" s="366" t="e">
        <f t="shared" si="61"/>
        <v>#REF!</v>
      </c>
      <c r="I704" s="366"/>
    </row>
    <row r="705" spans="1:9" s="369" customFormat="1" hidden="1">
      <c r="A705" s="372" t="e">
        <f>Koeien!#REF!</f>
        <v>#REF!</v>
      </c>
      <c r="B705" s="372" t="e">
        <f>Koeien!#REF!</f>
        <v>#REF!</v>
      </c>
      <c r="C705" s="373">
        <f t="shared" si="62"/>
        <v>642</v>
      </c>
      <c r="E705" s="366" t="e">
        <f t="shared" ref="E705:E768" si="63">B705</f>
        <v>#REF!</v>
      </c>
      <c r="F705" s="366" t="e">
        <f t="shared" ref="F705:F768" si="64">MID(E705,1,1)</f>
        <v>#REF!</v>
      </c>
      <c r="G705" s="366" t="e">
        <f t="shared" ref="G705:G768" si="65">MID(E705,2,1)</f>
        <v>#REF!</v>
      </c>
      <c r="H705" s="366" t="e">
        <f t="shared" ref="H705:H768" si="66">MID(E705,3,1)</f>
        <v>#REF!</v>
      </c>
      <c r="I705" s="366"/>
    </row>
    <row r="706" spans="1:9" s="369" customFormat="1" hidden="1">
      <c r="A706" s="372" t="e">
        <f>Koeien!#REF!</f>
        <v>#REF!</v>
      </c>
      <c r="B706" s="372" t="e">
        <f>Koeien!#REF!</f>
        <v>#REF!</v>
      </c>
      <c r="C706" s="373">
        <f t="shared" si="62"/>
        <v>643</v>
      </c>
      <c r="E706" s="366" t="e">
        <f t="shared" si="63"/>
        <v>#REF!</v>
      </c>
      <c r="F706" s="366" t="e">
        <f t="shared" si="64"/>
        <v>#REF!</v>
      </c>
      <c r="G706" s="366" t="e">
        <f t="shared" si="65"/>
        <v>#REF!</v>
      </c>
      <c r="H706" s="366" t="e">
        <f t="shared" si="66"/>
        <v>#REF!</v>
      </c>
      <c r="I706" s="366"/>
    </row>
    <row r="707" spans="1:9" s="369" customFormat="1" hidden="1">
      <c r="A707" s="372" t="e">
        <f>Koeien!#REF!</f>
        <v>#REF!</v>
      </c>
      <c r="B707" s="372" t="e">
        <f>Koeien!#REF!</f>
        <v>#REF!</v>
      </c>
      <c r="C707" s="373">
        <f t="shared" si="62"/>
        <v>644</v>
      </c>
      <c r="E707" s="366" t="e">
        <f t="shared" si="63"/>
        <v>#REF!</v>
      </c>
      <c r="F707" s="366" t="e">
        <f t="shared" si="64"/>
        <v>#REF!</v>
      </c>
      <c r="G707" s="366" t="e">
        <f t="shared" si="65"/>
        <v>#REF!</v>
      </c>
      <c r="H707" s="366" t="e">
        <f t="shared" si="66"/>
        <v>#REF!</v>
      </c>
      <c r="I707" s="366"/>
    </row>
    <row r="708" spans="1:9" s="369" customFormat="1" hidden="1">
      <c r="A708" s="372" t="e">
        <f>Koeien!#REF!</f>
        <v>#REF!</v>
      </c>
      <c r="B708" s="372" t="e">
        <f>Koeien!#REF!</f>
        <v>#REF!</v>
      </c>
      <c r="C708" s="373">
        <f t="shared" si="62"/>
        <v>645</v>
      </c>
      <c r="E708" s="366" t="e">
        <f t="shared" si="63"/>
        <v>#REF!</v>
      </c>
      <c r="F708" s="366" t="e">
        <f t="shared" si="64"/>
        <v>#REF!</v>
      </c>
      <c r="G708" s="366" t="e">
        <f t="shared" si="65"/>
        <v>#REF!</v>
      </c>
      <c r="H708" s="366" t="e">
        <f t="shared" si="66"/>
        <v>#REF!</v>
      </c>
      <c r="I708" s="366"/>
    </row>
    <row r="709" spans="1:9" s="369" customFormat="1" hidden="1">
      <c r="A709" s="372" t="e">
        <f>Koeien!#REF!</f>
        <v>#REF!</v>
      </c>
      <c r="B709" s="372" t="e">
        <f>Koeien!#REF!</f>
        <v>#REF!</v>
      </c>
      <c r="C709" s="373">
        <f t="shared" si="62"/>
        <v>646</v>
      </c>
      <c r="E709" s="366" t="e">
        <f t="shared" si="63"/>
        <v>#REF!</v>
      </c>
      <c r="F709" s="366" t="e">
        <f t="shared" si="64"/>
        <v>#REF!</v>
      </c>
      <c r="G709" s="366" t="e">
        <f t="shared" si="65"/>
        <v>#REF!</v>
      </c>
      <c r="H709" s="366" t="e">
        <f t="shared" si="66"/>
        <v>#REF!</v>
      </c>
      <c r="I709" s="366"/>
    </row>
    <row r="710" spans="1:9" s="369" customFormat="1" hidden="1">
      <c r="A710" s="372" t="e">
        <f>Koeien!#REF!</f>
        <v>#REF!</v>
      </c>
      <c r="B710" s="372" t="e">
        <f>Koeien!#REF!</f>
        <v>#REF!</v>
      </c>
      <c r="C710" s="373">
        <f t="shared" ref="C710:C773" si="67">C709+1</f>
        <v>647</v>
      </c>
      <c r="E710" s="366" t="e">
        <f t="shared" si="63"/>
        <v>#REF!</v>
      </c>
      <c r="F710" s="366" t="e">
        <f t="shared" si="64"/>
        <v>#REF!</v>
      </c>
      <c r="G710" s="366" t="e">
        <f t="shared" si="65"/>
        <v>#REF!</v>
      </c>
      <c r="H710" s="366" t="e">
        <f t="shared" si="66"/>
        <v>#REF!</v>
      </c>
      <c r="I710" s="366"/>
    </row>
    <row r="711" spans="1:9" s="369" customFormat="1" hidden="1">
      <c r="A711" s="372" t="e">
        <f>Koeien!#REF!</f>
        <v>#REF!</v>
      </c>
      <c r="B711" s="372" t="e">
        <f>Koeien!#REF!</f>
        <v>#REF!</v>
      </c>
      <c r="C711" s="373">
        <f t="shared" si="67"/>
        <v>648</v>
      </c>
      <c r="E711" s="366" t="e">
        <f t="shared" si="63"/>
        <v>#REF!</v>
      </c>
      <c r="F711" s="366" t="e">
        <f t="shared" si="64"/>
        <v>#REF!</v>
      </c>
      <c r="G711" s="366" t="e">
        <f t="shared" si="65"/>
        <v>#REF!</v>
      </c>
      <c r="H711" s="366" t="e">
        <f t="shared" si="66"/>
        <v>#REF!</v>
      </c>
      <c r="I711" s="366"/>
    </row>
    <row r="712" spans="1:9" s="369" customFormat="1" hidden="1">
      <c r="A712" s="372" t="e">
        <f>Koeien!#REF!</f>
        <v>#REF!</v>
      </c>
      <c r="B712" s="372" t="e">
        <f>Koeien!#REF!</f>
        <v>#REF!</v>
      </c>
      <c r="C712" s="373">
        <f t="shared" si="67"/>
        <v>649</v>
      </c>
      <c r="E712" s="366" t="e">
        <f t="shared" si="63"/>
        <v>#REF!</v>
      </c>
      <c r="F712" s="366" t="e">
        <f t="shared" si="64"/>
        <v>#REF!</v>
      </c>
      <c r="G712" s="366" t="e">
        <f t="shared" si="65"/>
        <v>#REF!</v>
      </c>
      <c r="H712" s="366" t="e">
        <f t="shared" si="66"/>
        <v>#REF!</v>
      </c>
      <c r="I712" s="366"/>
    </row>
    <row r="713" spans="1:9" s="369" customFormat="1" hidden="1">
      <c r="A713" s="372" t="e">
        <f>Koeien!#REF!</f>
        <v>#REF!</v>
      </c>
      <c r="B713" s="372" t="e">
        <f>Koeien!#REF!</f>
        <v>#REF!</v>
      </c>
      <c r="C713" s="373">
        <f t="shared" si="67"/>
        <v>650</v>
      </c>
      <c r="E713" s="366" t="e">
        <f t="shared" si="63"/>
        <v>#REF!</v>
      </c>
      <c r="F713" s="366" t="e">
        <f t="shared" si="64"/>
        <v>#REF!</v>
      </c>
      <c r="G713" s="366" t="e">
        <f t="shared" si="65"/>
        <v>#REF!</v>
      </c>
      <c r="H713" s="366" t="e">
        <f t="shared" si="66"/>
        <v>#REF!</v>
      </c>
      <c r="I713" s="366"/>
    </row>
    <row r="714" spans="1:9" s="369" customFormat="1" hidden="1">
      <c r="A714" s="372" t="e">
        <f>Koeien!#REF!</f>
        <v>#REF!</v>
      </c>
      <c r="B714" s="372" t="e">
        <f>Koeien!#REF!</f>
        <v>#REF!</v>
      </c>
      <c r="C714" s="373">
        <f t="shared" si="67"/>
        <v>651</v>
      </c>
      <c r="E714" s="366" t="e">
        <f t="shared" si="63"/>
        <v>#REF!</v>
      </c>
      <c r="F714" s="366" t="e">
        <f t="shared" si="64"/>
        <v>#REF!</v>
      </c>
      <c r="G714" s="366" t="e">
        <f t="shared" si="65"/>
        <v>#REF!</v>
      </c>
      <c r="H714" s="366" t="e">
        <f t="shared" si="66"/>
        <v>#REF!</v>
      </c>
      <c r="I714" s="366"/>
    </row>
    <row r="715" spans="1:9" s="369" customFormat="1" hidden="1">
      <c r="A715" s="372" t="e">
        <f>Koeien!#REF!</f>
        <v>#REF!</v>
      </c>
      <c r="B715" s="372" t="e">
        <f>Koeien!#REF!</f>
        <v>#REF!</v>
      </c>
      <c r="C715" s="373">
        <f t="shared" si="67"/>
        <v>652</v>
      </c>
      <c r="E715" s="366" t="e">
        <f t="shared" si="63"/>
        <v>#REF!</v>
      </c>
      <c r="F715" s="366" t="e">
        <f t="shared" si="64"/>
        <v>#REF!</v>
      </c>
      <c r="G715" s="366" t="e">
        <f t="shared" si="65"/>
        <v>#REF!</v>
      </c>
      <c r="H715" s="366" t="e">
        <f t="shared" si="66"/>
        <v>#REF!</v>
      </c>
      <c r="I715" s="366"/>
    </row>
    <row r="716" spans="1:9" s="369" customFormat="1" hidden="1">
      <c r="A716" s="372" t="e">
        <f>Koeien!#REF!</f>
        <v>#REF!</v>
      </c>
      <c r="B716" s="372" t="e">
        <f>Koeien!#REF!</f>
        <v>#REF!</v>
      </c>
      <c r="C716" s="373">
        <f t="shared" si="67"/>
        <v>653</v>
      </c>
      <c r="E716" s="366" t="e">
        <f t="shared" si="63"/>
        <v>#REF!</v>
      </c>
      <c r="F716" s="366" t="e">
        <f t="shared" si="64"/>
        <v>#REF!</v>
      </c>
      <c r="G716" s="366" t="e">
        <f t="shared" si="65"/>
        <v>#REF!</v>
      </c>
      <c r="H716" s="366" t="e">
        <f t="shared" si="66"/>
        <v>#REF!</v>
      </c>
      <c r="I716" s="366"/>
    </row>
    <row r="717" spans="1:9" s="369" customFormat="1" hidden="1">
      <c r="A717" s="372" t="e">
        <f>Koeien!#REF!</f>
        <v>#REF!</v>
      </c>
      <c r="B717" s="372" t="e">
        <f>Koeien!#REF!</f>
        <v>#REF!</v>
      </c>
      <c r="C717" s="373">
        <f t="shared" si="67"/>
        <v>654</v>
      </c>
      <c r="E717" s="366" t="e">
        <f t="shared" si="63"/>
        <v>#REF!</v>
      </c>
      <c r="F717" s="366" t="e">
        <f t="shared" si="64"/>
        <v>#REF!</v>
      </c>
      <c r="G717" s="366" t="e">
        <f t="shared" si="65"/>
        <v>#REF!</v>
      </c>
      <c r="H717" s="366" t="e">
        <f t="shared" si="66"/>
        <v>#REF!</v>
      </c>
      <c r="I717" s="366"/>
    </row>
    <row r="718" spans="1:9" s="369" customFormat="1" hidden="1">
      <c r="A718" s="372" t="e">
        <f>Koeien!#REF!</f>
        <v>#REF!</v>
      </c>
      <c r="B718" s="372" t="e">
        <f>Koeien!#REF!</f>
        <v>#REF!</v>
      </c>
      <c r="C718" s="373">
        <f t="shared" si="67"/>
        <v>655</v>
      </c>
      <c r="E718" s="366" t="e">
        <f t="shared" si="63"/>
        <v>#REF!</v>
      </c>
      <c r="F718" s="366" t="e">
        <f t="shared" si="64"/>
        <v>#REF!</v>
      </c>
      <c r="G718" s="366" t="e">
        <f t="shared" si="65"/>
        <v>#REF!</v>
      </c>
      <c r="H718" s="366" t="e">
        <f t="shared" si="66"/>
        <v>#REF!</v>
      </c>
      <c r="I718" s="366"/>
    </row>
    <row r="719" spans="1:9" s="369" customFormat="1" hidden="1">
      <c r="A719" s="372" t="e">
        <f>Koeien!#REF!</f>
        <v>#REF!</v>
      </c>
      <c r="B719" s="372" t="e">
        <f>Koeien!#REF!</f>
        <v>#REF!</v>
      </c>
      <c r="C719" s="373">
        <f t="shared" si="67"/>
        <v>656</v>
      </c>
      <c r="E719" s="366" t="e">
        <f t="shared" si="63"/>
        <v>#REF!</v>
      </c>
      <c r="F719" s="366" t="e">
        <f t="shared" si="64"/>
        <v>#REF!</v>
      </c>
      <c r="G719" s="366" t="e">
        <f t="shared" si="65"/>
        <v>#REF!</v>
      </c>
      <c r="H719" s="366" t="e">
        <f t="shared" si="66"/>
        <v>#REF!</v>
      </c>
      <c r="I719" s="366"/>
    </row>
    <row r="720" spans="1:9" s="369" customFormat="1" hidden="1">
      <c r="A720" s="372" t="e">
        <f>Koeien!#REF!</f>
        <v>#REF!</v>
      </c>
      <c r="B720" s="372" t="e">
        <f>Koeien!#REF!</f>
        <v>#REF!</v>
      </c>
      <c r="C720" s="373">
        <f t="shared" si="67"/>
        <v>657</v>
      </c>
      <c r="E720" s="366" t="e">
        <f t="shared" si="63"/>
        <v>#REF!</v>
      </c>
      <c r="F720" s="366" t="e">
        <f t="shared" si="64"/>
        <v>#REF!</v>
      </c>
      <c r="G720" s="366" t="e">
        <f t="shared" si="65"/>
        <v>#REF!</v>
      </c>
      <c r="H720" s="366" t="e">
        <f t="shared" si="66"/>
        <v>#REF!</v>
      </c>
      <c r="I720" s="366"/>
    </row>
    <row r="721" spans="1:9" s="369" customFormat="1" hidden="1">
      <c r="A721" s="372" t="e">
        <f>Koeien!#REF!</f>
        <v>#REF!</v>
      </c>
      <c r="B721" s="372" t="e">
        <f>Koeien!#REF!</f>
        <v>#REF!</v>
      </c>
      <c r="C721" s="373">
        <f t="shared" si="67"/>
        <v>658</v>
      </c>
      <c r="E721" s="366" t="e">
        <f t="shared" si="63"/>
        <v>#REF!</v>
      </c>
      <c r="F721" s="366" t="e">
        <f t="shared" si="64"/>
        <v>#REF!</v>
      </c>
      <c r="G721" s="366" t="e">
        <f t="shared" si="65"/>
        <v>#REF!</v>
      </c>
      <c r="H721" s="366" t="e">
        <f t="shared" si="66"/>
        <v>#REF!</v>
      </c>
      <c r="I721" s="366"/>
    </row>
    <row r="722" spans="1:9" s="369" customFormat="1" hidden="1">
      <c r="A722" s="372" t="e">
        <f>Koeien!#REF!</f>
        <v>#REF!</v>
      </c>
      <c r="B722" s="372" t="e">
        <f>Koeien!#REF!</f>
        <v>#REF!</v>
      </c>
      <c r="C722" s="373">
        <f t="shared" si="67"/>
        <v>659</v>
      </c>
      <c r="E722" s="366" t="e">
        <f t="shared" si="63"/>
        <v>#REF!</v>
      </c>
      <c r="F722" s="366" t="e">
        <f t="shared" si="64"/>
        <v>#REF!</v>
      </c>
      <c r="G722" s="366" t="e">
        <f t="shared" si="65"/>
        <v>#REF!</v>
      </c>
      <c r="H722" s="366" t="e">
        <f t="shared" si="66"/>
        <v>#REF!</v>
      </c>
      <c r="I722" s="366"/>
    </row>
    <row r="723" spans="1:9" s="369" customFormat="1" hidden="1">
      <c r="A723" s="372" t="e">
        <f>Koeien!#REF!</f>
        <v>#REF!</v>
      </c>
      <c r="B723" s="372" t="e">
        <f>Koeien!#REF!</f>
        <v>#REF!</v>
      </c>
      <c r="C723" s="373">
        <f t="shared" si="67"/>
        <v>660</v>
      </c>
      <c r="E723" s="366" t="e">
        <f t="shared" si="63"/>
        <v>#REF!</v>
      </c>
      <c r="F723" s="366" t="e">
        <f t="shared" si="64"/>
        <v>#REF!</v>
      </c>
      <c r="G723" s="366" t="e">
        <f t="shared" si="65"/>
        <v>#REF!</v>
      </c>
      <c r="H723" s="366" t="e">
        <f t="shared" si="66"/>
        <v>#REF!</v>
      </c>
      <c r="I723" s="366"/>
    </row>
    <row r="724" spans="1:9" s="369" customFormat="1" hidden="1">
      <c r="A724" s="372" t="e">
        <f>Koeien!#REF!</f>
        <v>#REF!</v>
      </c>
      <c r="B724" s="372" t="e">
        <f>Koeien!#REF!</f>
        <v>#REF!</v>
      </c>
      <c r="C724" s="373">
        <f t="shared" si="67"/>
        <v>661</v>
      </c>
      <c r="E724" s="366" t="e">
        <f t="shared" si="63"/>
        <v>#REF!</v>
      </c>
      <c r="F724" s="366" t="e">
        <f t="shared" si="64"/>
        <v>#REF!</v>
      </c>
      <c r="G724" s="366" t="e">
        <f t="shared" si="65"/>
        <v>#REF!</v>
      </c>
      <c r="H724" s="366" t="e">
        <f t="shared" si="66"/>
        <v>#REF!</v>
      </c>
      <c r="I724" s="366"/>
    </row>
    <row r="725" spans="1:9" s="369" customFormat="1" hidden="1">
      <c r="A725" s="372" t="e">
        <f>Koeien!#REF!</f>
        <v>#REF!</v>
      </c>
      <c r="B725" s="372" t="e">
        <f>Koeien!#REF!</f>
        <v>#REF!</v>
      </c>
      <c r="C725" s="373">
        <f t="shared" si="67"/>
        <v>662</v>
      </c>
      <c r="E725" s="366" t="e">
        <f t="shared" si="63"/>
        <v>#REF!</v>
      </c>
      <c r="F725" s="366" t="e">
        <f t="shared" si="64"/>
        <v>#REF!</v>
      </c>
      <c r="G725" s="366" t="e">
        <f t="shared" si="65"/>
        <v>#REF!</v>
      </c>
      <c r="H725" s="366" t="e">
        <f t="shared" si="66"/>
        <v>#REF!</v>
      </c>
      <c r="I725" s="366"/>
    </row>
    <row r="726" spans="1:9" s="369" customFormat="1" hidden="1">
      <c r="A726" s="372" t="e">
        <f>Koeien!#REF!</f>
        <v>#REF!</v>
      </c>
      <c r="B726" s="372" t="e">
        <f>Koeien!#REF!</f>
        <v>#REF!</v>
      </c>
      <c r="C726" s="373">
        <f t="shared" si="67"/>
        <v>663</v>
      </c>
      <c r="E726" s="366" t="e">
        <f t="shared" si="63"/>
        <v>#REF!</v>
      </c>
      <c r="F726" s="366" t="e">
        <f t="shared" si="64"/>
        <v>#REF!</v>
      </c>
      <c r="G726" s="366" t="e">
        <f t="shared" si="65"/>
        <v>#REF!</v>
      </c>
      <c r="H726" s="366" t="e">
        <f t="shared" si="66"/>
        <v>#REF!</v>
      </c>
      <c r="I726" s="366"/>
    </row>
    <row r="727" spans="1:9" s="369" customFormat="1" hidden="1">
      <c r="A727" s="372" t="e">
        <f>Koeien!#REF!</f>
        <v>#REF!</v>
      </c>
      <c r="B727" s="372" t="e">
        <f>Koeien!#REF!</f>
        <v>#REF!</v>
      </c>
      <c r="C727" s="373">
        <f t="shared" si="67"/>
        <v>664</v>
      </c>
      <c r="E727" s="366" t="e">
        <f t="shared" si="63"/>
        <v>#REF!</v>
      </c>
      <c r="F727" s="366" t="e">
        <f t="shared" si="64"/>
        <v>#REF!</v>
      </c>
      <c r="G727" s="366" t="e">
        <f t="shared" si="65"/>
        <v>#REF!</v>
      </c>
      <c r="H727" s="366" t="e">
        <f t="shared" si="66"/>
        <v>#REF!</v>
      </c>
      <c r="I727" s="366"/>
    </row>
    <row r="728" spans="1:9" s="369" customFormat="1" hidden="1">
      <c r="A728" s="372" t="e">
        <f>Koeien!#REF!</f>
        <v>#REF!</v>
      </c>
      <c r="B728" s="372" t="e">
        <f>Koeien!#REF!</f>
        <v>#REF!</v>
      </c>
      <c r="C728" s="373">
        <f t="shared" si="67"/>
        <v>665</v>
      </c>
      <c r="E728" s="366" t="e">
        <f t="shared" si="63"/>
        <v>#REF!</v>
      </c>
      <c r="F728" s="366" t="e">
        <f t="shared" si="64"/>
        <v>#REF!</v>
      </c>
      <c r="G728" s="366" t="e">
        <f t="shared" si="65"/>
        <v>#REF!</v>
      </c>
      <c r="H728" s="366" t="e">
        <f t="shared" si="66"/>
        <v>#REF!</v>
      </c>
      <c r="I728" s="366"/>
    </row>
    <row r="729" spans="1:9" s="369" customFormat="1" hidden="1">
      <c r="A729" s="372" t="e">
        <f>Koeien!#REF!</f>
        <v>#REF!</v>
      </c>
      <c r="B729" s="372" t="e">
        <f>Koeien!#REF!</f>
        <v>#REF!</v>
      </c>
      <c r="C729" s="373">
        <f t="shared" si="67"/>
        <v>666</v>
      </c>
      <c r="E729" s="366" t="e">
        <f t="shared" si="63"/>
        <v>#REF!</v>
      </c>
      <c r="F729" s="366" t="e">
        <f t="shared" si="64"/>
        <v>#REF!</v>
      </c>
      <c r="G729" s="366" t="e">
        <f t="shared" si="65"/>
        <v>#REF!</v>
      </c>
      <c r="H729" s="366" t="e">
        <f t="shared" si="66"/>
        <v>#REF!</v>
      </c>
      <c r="I729" s="366"/>
    </row>
    <row r="730" spans="1:9" s="369" customFormat="1" hidden="1">
      <c r="A730" s="372" t="e">
        <f>Koeien!#REF!</f>
        <v>#REF!</v>
      </c>
      <c r="B730" s="372" t="e">
        <f>Koeien!#REF!</f>
        <v>#REF!</v>
      </c>
      <c r="C730" s="373">
        <f t="shared" si="67"/>
        <v>667</v>
      </c>
      <c r="E730" s="366" t="e">
        <f t="shared" si="63"/>
        <v>#REF!</v>
      </c>
      <c r="F730" s="366" t="e">
        <f t="shared" si="64"/>
        <v>#REF!</v>
      </c>
      <c r="G730" s="366" t="e">
        <f t="shared" si="65"/>
        <v>#REF!</v>
      </c>
      <c r="H730" s="366" t="e">
        <f t="shared" si="66"/>
        <v>#REF!</v>
      </c>
      <c r="I730" s="366"/>
    </row>
    <row r="731" spans="1:9" s="369" customFormat="1" hidden="1">
      <c r="A731" s="372" t="e">
        <f>Koeien!#REF!</f>
        <v>#REF!</v>
      </c>
      <c r="B731" s="372" t="e">
        <f>Koeien!#REF!</f>
        <v>#REF!</v>
      </c>
      <c r="C731" s="373">
        <f t="shared" si="67"/>
        <v>668</v>
      </c>
      <c r="E731" s="366" t="e">
        <f t="shared" si="63"/>
        <v>#REF!</v>
      </c>
      <c r="F731" s="366" t="e">
        <f t="shared" si="64"/>
        <v>#REF!</v>
      </c>
      <c r="G731" s="366" t="e">
        <f t="shared" si="65"/>
        <v>#REF!</v>
      </c>
      <c r="H731" s="366" t="e">
        <f t="shared" si="66"/>
        <v>#REF!</v>
      </c>
      <c r="I731" s="366"/>
    </row>
    <row r="732" spans="1:9" s="369" customFormat="1" hidden="1">
      <c r="A732" s="372" t="e">
        <f>Koeien!#REF!</f>
        <v>#REF!</v>
      </c>
      <c r="B732" s="372" t="e">
        <f>Koeien!#REF!</f>
        <v>#REF!</v>
      </c>
      <c r="C732" s="373">
        <f t="shared" si="67"/>
        <v>669</v>
      </c>
      <c r="E732" s="366" t="e">
        <f t="shared" si="63"/>
        <v>#REF!</v>
      </c>
      <c r="F732" s="366" t="e">
        <f t="shared" si="64"/>
        <v>#REF!</v>
      </c>
      <c r="G732" s="366" t="e">
        <f t="shared" si="65"/>
        <v>#REF!</v>
      </c>
      <c r="H732" s="366" t="e">
        <f t="shared" si="66"/>
        <v>#REF!</v>
      </c>
      <c r="I732" s="366"/>
    </row>
    <row r="733" spans="1:9" s="369" customFormat="1" hidden="1">
      <c r="A733" s="372" t="e">
        <f>Koeien!#REF!</f>
        <v>#REF!</v>
      </c>
      <c r="B733" s="372" t="e">
        <f>Koeien!#REF!</f>
        <v>#REF!</v>
      </c>
      <c r="C733" s="373">
        <f t="shared" si="67"/>
        <v>670</v>
      </c>
      <c r="E733" s="366" t="e">
        <f t="shared" si="63"/>
        <v>#REF!</v>
      </c>
      <c r="F733" s="366" t="e">
        <f t="shared" si="64"/>
        <v>#REF!</v>
      </c>
      <c r="G733" s="366" t="e">
        <f t="shared" si="65"/>
        <v>#REF!</v>
      </c>
      <c r="H733" s="366" t="e">
        <f t="shared" si="66"/>
        <v>#REF!</v>
      </c>
      <c r="I733" s="366"/>
    </row>
    <row r="734" spans="1:9" s="369" customFormat="1" hidden="1">
      <c r="A734" s="372" t="e">
        <f>Koeien!#REF!</f>
        <v>#REF!</v>
      </c>
      <c r="B734" s="372" t="e">
        <f>Koeien!#REF!</f>
        <v>#REF!</v>
      </c>
      <c r="C734" s="373">
        <f t="shared" si="67"/>
        <v>671</v>
      </c>
      <c r="E734" s="366" t="e">
        <f t="shared" si="63"/>
        <v>#REF!</v>
      </c>
      <c r="F734" s="366" t="e">
        <f t="shared" si="64"/>
        <v>#REF!</v>
      </c>
      <c r="G734" s="366" t="e">
        <f t="shared" si="65"/>
        <v>#REF!</v>
      </c>
      <c r="H734" s="366" t="e">
        <f t="shared" si="66"/>
        <v>#REF!</v>
      </c>
      <c r="I734" s="366"/>
    </row>
    <row r="735" spans="1:9" s="369" customFormat="1" hidden="1">
      <c r="A735" s="372" t="e">
        <f>Koeien!#REF!</f>
        <v>#REF!</v>
      </c>
      <c r="B735" s="372" t="e">
        <f>Koeien!#REF!</f>
        <v>#REF!</v>
      </c>
      <c r="C735" s="373">
        <f t="shared" si="67"/>
        <v>672</v>
      </c>
      <c r="E735" s="366" t="e">
        <f t="shared" si="63"/>
        <v>#REF!</v>
      </c>
      <c r="F735" s="366" t="e">
        <f t="shared" si="64"/>
        <v>#REF!</v>
      </c>
      <c r="G735" s="366" t="e">
        <f t="shared" si="65"/>
        <v>#REF!</v>
      </c>
      <c r="H735" s="366" t="e">
        <f t="shared" si="66"/>
        <v>#REF!</v>
      </c>
      <c r="I735" s="366"/>
    </row>
    <row r="736" spans="1:9" s="369" customFormat="1" hidden="1">
      <c r="A736" s="372" t="e">
        <f>Koeien!#REF!</f>
        <v>#REF!</v>
      </c>
      <c r="B736" s="372" t="e">
        <f>Koeien!#REF!</f>
        <v>#REF!</v>
      </c>
      <c r="C736" s="373">
        <f t="shared" si="67"/>
        <v>673</v>
      </c>
      <c r="E736" s="366" t="e">
        <f t="shared" si="63"/>
        <v>#REF!</v>
      </c>
      <c r="F736" s="366" t="e">
        <f t="shared" si="64"/>
        <v>#REF!</v>
      </c>
      <c r="G736" s="366" t="e">
        <f t="shared" si="65"/>
        <v>#REF!</v>
      </c>
      <c r="H736" s="366" t="e">
        <f t="shared" si="66"/>
        <v>#REF!</v>
      </c>
      <c r="I736" s="366"/>
    </row>
    <row r="737" spans="1:9" s="369" customFormat="1" hidden="1">
      <c r="A737" s="372" t="e">
        <f>Koeien!#REF!</f>
        <v>#REF!</v>
      </c>
      <c r="B737" s="372" t="e">
        <f>Koeien!#REF!</f>
        <v>#REF!</v>
      </c>
      <c r="C737" s="373">
        <f t="shared" si="67"/>
        <v>674</v>
      </c>
      <c r="E737" s="366" t="e">
        <f t="shared" si="63"/>
        <v>#REF!</v>
      </c>
      <c r="F737" s="366" t="e">
        <f t="shared" si="64"/>
        <v>#REF!</v>
      </c>
      <c r="G737" s="366" t="e">
        <f t="shared" si="65"/>
        <v>#REF!</v>
      </c>
      <c r="H737" s="366" t="e">
        <f t="shared" si="66"/>
        <v>#REF!</v>
      </c>
      <c r="I737" s="366"/>
    </row>
    <row r="738" spans="1:9" s="369" customFormat="1" hidden="1">
      <c r="A738" s="372" t="e">
        <f>Koeien!#REF!</f>
        <v>#REF!</v>
      </c>
      <c r="B738" s="372" t="e">
        <f>Koeien!#REF!</f>
        <v>#REF!</v>
      </c>
      <c r="C738" s="373">
        <f t="shared" si="67"/>
        <v>675</v>
      </c>
      <c r="E738" s="366" t="e">
        <f t="shared" si="63"/>
        <v>#REF!</v>
      </c>
      <c r="F738" s="366" t="e">
        <f t="shared" si="64"/>
        <v>#REF!</v>
      </c>
      <c r="G738" s="366" t="e">
        <f t="shared" si="65"/>
        <v>#REF!</v>
      </c>
      <c r="H738" s="366" t="e">
        <f t="shared" si="66"/>
        <v>#REF!</v>
      </c>
      <c r="I738" s="366"/>
    </row>
    <row r="739" spans="1:9" s="369" customFormat="1" hidden="1">
      <c r="A739" s="372" t="e">
        <f>Koeien!#REF!</f>
        <v>#REF!</v>
      </c>
      <c r="B739" s="372" t="e">
        <f>Koeien!#REF!</f>
        <v>#REF!</v>
      </c>
      <c r="C739" s="373">
        <f t="shared" si="67"/>
        <v>676</v>
      </c>
      <c r="E739" s="366" t="e">
        <f t="shared" si="63"/>
        <v>#REF!</v>
      </c>
      <c r="F739" s="366" t="e">
        <f t="shared" si="64"/>
        <v>#REF!</v>
      </c>
      <c r="G739" s="366" t="e">
        <f t="shared" si="65"/>
        <v>#REF!</v>
      </c>
      <c r="H739" s="366" t="e">
        <f t="shared" si="66"/>
        <v>#REF!</v>
      </c>
      <c r="I739" s="366"/>
    </row>
    <row r="740" spans="1:9" s="369" customFormat="1" hidden="1">
      <c r="A740" s="372" t="e">
        <f>Koeien!#REF!</f>
        <v>#REF!</v>
      </c>
      <c r="B740" s="372" t="e">
        <f>Koeien!#REF!</f>
        <v>#REF!</v>
      </c>
      <c r="C740" s="373">
        <f t="shared" si="67"/>
        <v>677</v>
      </c>
      <c r="E740" s="366" t="e">
        <f t="shared" si="63"/>
        <v>#REF!</v>
      </c>
      <c r="F740" s="366" t="e">
        <f t="shared" si="64"/>
        <v>#REF!</v>
      </c>
      <c r="G740" s="366" t="e">
        <f t="shared" si="65"/>
        <v>#REF!</v>
      </c>
      <c r="H740" s="366" t="e">
        <f t="shared" si="66"/>
        <v>#REF!</v>
      </c>
      <c r="I740" s="366"/>
    </row>
    <row r="741" spans="1:9" s="369" customFormat="1" hidden="1">
      <c r="A741" s="372" t="e">
        <f>Koeien!#REF!</f>
        <v>#REF!</v>
      </c>
      <c r="B741" s="372" t="e">
        <f>Koeien!#REF!</f>
        <v>#REF!</v>
      </c>
      <c r="C741" s="373">
        <f t="shared" si="67"/>
        <v>678</v>
      </c>
      <c r="E741" s="366" t="e">
        <f t="shared" si="63"/>
        <v>#REF!</v>
      </c>
      <c r="F741" s="366" t="e">
        <f t="shared" si="64"/>
        <v>#REF!</v>
      </c>
      <c r="G741" s="366" t="e">
        <f t="shared" si="65"/>
        <v>#REF!</v>
      </c>
      <c r="H741" s="366" t="e">
        <f t="shared" si="66"/>
        <v>#REF!</v>
      </c>
      <c r="I741" s="366"/>
    </row>
    <row r="742" spans="1:9" s="369" customFormat="1" hidden="1">
      <c r="A742" s="372" t="e">
        <f>Koeien!#REF!</f>
        <v>#REF!</v>
      </c>
      <c r="B742" s="372" t="e">
        <f>Koeien!#REF!</f>
        <v>#REF!</v>
      </c>
      <c r="C742" s="373">
        <f t="shared" si="67"/>
        <v>679</v>
      </c>
      <c r="E742" s="366" t="e">
        <f t="shared" si="63"/>
        <v>#REF!</v>
      </c>
      <c r="F742" s="366" t="e">
        <f t="shared" si="64"/>
        <v>#REF!</v>
      </c>
      <c r="G742" s="366" t="e">
        <f t="shared" si="65"/>
        <v>#REF!</v>
      </c>
      <c r="H742" s="366" t="e">
        <f t="shared" si="66"/>
        <v>#REF!</v>
      </c>
      <c r="I742" s="366"/>
    </row>
    <row r="743" spans="1:9" s="369" customFormat="1" hidden="1">
      <c r="A743" s="372" t="e">
        <f>Koeien!#REF!</f>
        <v>#REF!</v>
      </c>
      <c r="B743" s="372" t="e">
        <f>Koeien!#REF!</f>
        <v>#REF!</v>
      </c>
      <c r="C743" s="373">
        <f t="shared" si="67"/>
        <v>680</v>
      </c>
      <c r="E743" s="366" t="e">
        <f t="shared" si="63"/>
        <v>#REF!</v>
      </c>
      <c r="F743" s="366" t="e">
        <f t="shared" si="64"/>
        <v>#REF!</v>
      </c>
      <c r="G743" s="366" t="e">
        <f t="shared" si="65"/>
        <v>#REF!</v>
      </c>
      <c r="H743" s="366" t="e">
        <f t="shared" si="66"/>
        <v>#REF!</v>
      </c>
      <c r="I743" s="366"/>
    </row>
    <row r="744" spans="1:9" s="369" customFormat="1" hidden="1">
      <c r="A744" s="372" t="e">
        <f>Koeien!#REF!</f>
        <v>#REF!</v>
      </c>
      <c r="B744" s="372" t="e">
        <f>Koeien!#REF!</f>
        <v>#REF!</v>
      </c>
      <c r="C744" s="373">
        <f t="shared" si="67"/>
        <v>681</v>
      </c>
      <c r="E744" s="366" t="e">
        <f t="shared" si="63"/>
        <v>#REF!</v>
      </c>
      <c r="F744" s="366" t="e">
        <f t="shared" si="64"/>
        <v>#REF!</v>
      </c>
      <c r="G744" s="366" t="e">
        <f t="shared" si="65"/>
        <v>#REF!</v>
      </c>
      <c r="H744" s="366" t="e">
        <f t="shared" si="66"/>
        <v>#REF!</v>
      </c>
      <c r="I744" s="366"/>
    </row>
    <row r="745" spans="1:9" s="369" customFormat="1" hidden="1">
      <c r="A745" s="372" t="e">
        <f>Koeien!#REF!</f>
        <v>#REF!</v>
      </c>
      <c r="B745" s="372" t="e">
        <f>Koeien!#REF!</f>
        <v>#REF!</v>
      </c>
      <c r="C745" s="373">
        <f t="shared" si="67"/>
        <v>682</v>
      </c>
      <c r="E745" s="366" t="e">
        <f t="shared" si="63"/>
        <v>#REF!</v>
      </c>
      <c r="F745" s="366" t="e">
        <f t="shared" si="64"/>
        <v>#REF!</v>
      </c>
      <c r="G745" s="366" t="e">
        <f t="shared" si="65"/>
        <v>#REF!</v>
      </c>
      <c r="H745" s="366" t="e">
        <f t="shared" si="66"/>
        <v>#REF!</v>
      </c>
      <c r="I745" s="366"/>
    </row>
    <row r="746" spans="1:9" s="369" customFormat="1" hidden="1">
      <c r="A746" s="372" t="e">
        <f>Koeien!#REF!</f>
        <v>#REF!</v>
      </c>
      <c r="B746" s="372" t="e">
        <f>Koeien!#REF!</f>
        <v>#REF!</v>
      </c>
      <c r="C746" s="373">
        <f t="shared" si="67"/>
        <v>683</v>
      </c>
      <c r="E746" s="366" t="e">
        <f t="shared" si="63"/>
        <v>#REF!</v>
      </c>
      <c r="F746" s="366" t="e">
        <f t="shared" si="64"/>
        <v>#REF!</v>
      </c>
      <c r="G746" s="366" t="e">
        <f t="shared" si="65"/>
        <v>#REF!</v>
      </c>
      <c r="H746" s="366" t="e">
        <f t="shared" si="66"/>
        <v>#REF!</v>
      </c>
      <c r="I746" s="366"/>
    </row>
    <row r="747" spans="1:9" s="369" customFormat="1" hidden="1">
      <c r="A747" s="372" t="e">
        <f>Koeien!#REF!</f>
        <v>#REF!</v>
      </c>
      <c r="B747" s="372" t="e">
        <f>Koeien!#REF!</f>
        <v>#REF!</v>
      </c>
      <c r="C747" s="373">
        <f t="shared" si="67"/>
        <v>684</v>
      </c>
      <c r="E747" s="366" t="e">
        <f t="shared" si="63"/>
        <v>#REF!</v>
      </c>
      <c r="F747" s="366" t="e">
        <f t="shared" si="64"/>
        <v>#REF!</v>
      </c>
      <c r="G747" s="366" t="e">
        <f t="shared" si="65"/>
        <v>#REF!</v>
      </c>
      <c r="H747" s="366" t="e">
        <f t="shared" si="66"/>
        <v>#REF!</v>
      </c>
      <c r="I747" s="366"/>
    </row>
    <row r="748" spans="1:9" s="369" customFormat="1" hidden="1">
      <c r="A748" s="372" t="e">
        <f>Koeien!#REF!</f>
        <v>#REF!</v>
      </c>
      <c r="B748" s="372" t="e">
        <f>Koeien!#REF!</f>
        <v>#REF!</v>
      </c>
      <c r="C748" s="373">
        <f t="shared" si="67"/>
        <v>685</v>
      </c>
      <c r="E748" s="366" t="e">
        <f t="shared" si="63"/>
        <v>#REF!</v>
      </c>
      <c r="F748" s="366" t="e">
        <f t="shared" si="64"/>
        <v>#REF!</v>
      </c>
      <c r="G748" s="366" t="e">
        <f t="shared" si="65"/>
        <v>#REF!</v>
      </c>
      <c r="H748" s="366" t="e">
        <f t="shared" si="66"/>
        <v>#REF!</v>
      </c>
      <c r="I748" s="366"/>
    </row>
    <row r="749" spans="1:9" s="369" customFormat="1" hidden="1">
      <c r="A749" s="372" t="e">
        <f>Koeien!#REF!</f>
        <v>#REF!</v>
      </c>
      <c r="B749" s="372" t="e">
        <f>Koeien!#REF!</f>
        <v>#REF!</v>
      </c>
      <c r="C749" s="373">
        <f t="shared" si="67"/>
        <v>686</v>
      </c>
      <c r="E749" s="366" t="e">
        <f t="shared" si="63"/>
        <v>#REF!</v>
      </c>
      <c r="F749" s="366" t="e">
        <f t="shared" si="64"/>
        <v>#REF!</v>
      </c>
      <c r="G749" s="366" t="e">
        <f t="shared" si="65"/>
        <v>#REF!</v>
      </c>
      <c r="H749" s="366" t="e">
        <f t="shared" si="66"/>
        <v>#REF!</v>
      </c>
      <c r="I749" s="366"/>
    </row>
    <row r="750" spans="1:9" s="369" customFormat="1" hidden="1">
      <c r="A750" s="372" t="e">
        <f>Koeien!#REF!</f>
        <v>#REF!</v>
      </c>
      <c r="B750" s="372" t="e">
        <f>Koeien!#REF!</f>
        <v>#REF!</v>
      </c>
      <c r="C750" s="373">
        <f t="shared" si="67"/>
        <v>687</v>
      </c>
      <c r="E750" s="366" t="e">
        <f t="shared" si="63"/>
        <v>#REF!</v>
      </c>
      <c r="F750" s="366" t="e">
        <f t="shared" si="64"/>
        <v>#REF!</v>
      </c>
      <c r="G750" s="366" t="e">
        <f t="shared" si="65"/>
        <v>#REF!</v>
      </c>
      <c r="H750" s="366" t="e">
        <f t="shared" si="66"/>
        <v>#REF!</v>
      </c>
      <c r="I750" s="366"/>
    </row>
    <row r="751" spans="1:9" s="369" customFormat="1" hidden="1">
      <c r="A751" s="372" t="e">
        <f>Koeien!#REF!</f>
        <v>#REF!</v>
      </c>
      <c r="B751" s="372" t="e">
        <f>Koeien!#REF!</f>
        <v>#REF!</v>
      </c>
      <c r="C751" s="373">
        <f t="shared" si="67"/>
        <v>688</v>
      </c>
      <c r="E751" s="366" t="e">
        <f t="shared" si="63"/>
        <v>#REF!</v>
      </c>
      <c r="F751" s="366" t="e">
        <f t="shared" si="64"/>
        <v>#REF!</v>
      </c>
      <c r="G751" s="366" t="e">
        <f t="shared" si="65"/>
        <v>#REF!</v>
      </c>
      <c r="H751" s="366" t="e">
        <f t="shared" si="66"/>
        <v>#REF!</v>
      </c>
      <c r="I751" s="366"/>
    </row>
    <row r="752" spans="1:9" s="369" customFormat="1" hidden="1">
      <c r="A752" s="372" t="e">
        <f>Koeien!#REF!</f>
        <v>#REF!</v>
      </c>
      <c r="B752" s="372" t="e">
        <f>Koeien!#REF!</f>
        <v>#REF!</v>
      </c>
      <c r="C752" s="373">
        <f t="shared" si="67"/>
        <v>689</v>
      </c>
      <c r="E752" s="366" t="e">
        <f t="shared" si="63"/>
        <v>#REF!</v>
      </c>
      <c r="F752" s="366" t="e">
        <f t="shared" si="64"/>
        <v>#REF!</v>
      </c>
      <c r="G752" s="366" t="e">
        <f t="shared" si="65"/>
        <v>#REF!</v>
      </c>
      <c r="H752" s="366" t="e">
        <f t="shared" si="66"/>
        <v>#REF!</v>
      </c>
      <c r="I752" s="366"/>
    </row>
    <row r="753" spans="1:9" s="369" customFormat="1" hidden="1">
      <c r="A753" s="372" t="e">
        <f>Koeien!#REF!</f>
        <v>#REF!</v>
      </c>
      <c r="B753" s="372" t="e">
        <f>Koeien!#REF!</f>
        <v>#REF!</v>
      </c>
      <c r="C753" s="373">
        <f t="shared" si="67"/>
        <v>690</v>
      </c>
      <c r="E753" s="366" t="e">
        <f t="shared" si="63"/>
        <v>#REF!</v>
      </c>
      <c r="F753" s="366" t="e">
        <f t="shared" si="64"/>
        <v>#REF!</v>
      </c>
      <c r="G753" s="366" t="e">
        <f t="shared" si="65"/>
        <v>#REF!</v>
      </c>
      <c r="H753" s="366" t="e">
        <f t="shared" si="66"/>
        <v>#REF!</v>
      </c>
      <c r="I753" s="366"/>
    </row>
    <row r="754" spans="1:9" s="369" customFormat="1" hidden="1">
      <c r="A754" s="372" t="e">
        <f>Koeien!#REF!</f>
        <v>#REF!</v>
      </c>
      <c r="B754" s="372" t="e">
        <f>Koeien!#REF!</f>
        <v>#REF!</v>
      </c>
      <c r="C754" s="373">
        <f t="shared" si="67"/>
        <v>691</v>
      </c>
      <c r="E754" s="366" t="e">
        <f t="shared" si="63"/>
        <v>#REF!</v>
      </c>
      <c r="F754" s="366" t="e">
        <f t="shared" si="64"/>
        <v>#REF!</v>
      </c>
      <c r="G754" s="366" t="e">
        <f t="shared" si="65"/>
        <v>#REF!</v>
      </c>
      <c r="H754" s="366" t="e">
        <f t="shared" si="66"/>
        <v>#REF!</v>
      </c>
      <c r="I754" s="366"/>
    </row>
    <row r="755" spans="1:9" s="369" customFormat="1" hidden="1">
      <c r="A755" s="372" t="e">
        <f>Koeien!#REF!</f>
        <v>#REF!</v>
      </c>
      <c r="B755" s="372" t="e">
        <f>Koeien!#REF!</f>
        <v>#REF!</v>
      </c>
      <c r="C755" s="373">
        <f t="shared" si="67"/>
        <v>692</v>
      </c>
      <c r="E755" s="366" t="e">
        <f t="shared" si="63"/>
        <v>#REF!</v>
      </c>
      <c r="F755" s="366" t="e">
        <f t="shared" si="64"/>
        <v>#REF!</v>
      </c>
      <c r="G755" s="366" t="e">
        <f t="shared" si="65"/>
        <v>#REF!</v>
      </c>
      <c r="H755" s="366" t="e">
        <f t="shared" si="66"/>
        <v>#REF!</v>
      </c>
      <c r="I755" s="366"/>
    </row>
    <row r="756" spans="1:9" s="369" customFormat="1" hidden="1">
      <c r="A756" s="372" t="e">
        <f>Koeien!#REF!</f>
        <v>#REF!</v>
      </c>
      <c r="B756" s="372" t="e">
        <f>Koeien!#REF!</f>
        <v>#REF!</v>
      </c>
      <c r="C756" s="373">
        <f t="shared" si="67"/>
        <v>693</v>
      </c>
      <c r="E756" s="366" t="e">
        <f t="shared" si="63"/>
        <v>#REF!</v>
      </c>
      <c r="F756" s="366" t="e">
        <f t="shared" si="64"/>
        <v>#REF!</v>
      </c>
      <c r="G756" s="366" t="e">
        <f t="shared" si="65"/>
        <v>#REF!</v>
      </c>
      <c r="H756" s="366" t="e">
        <f t="shared" si="66"/>
        <v>#REF!</v>
      </c>
      <c r="I756" s="366"/>
    </row>
    <row r="757" spans="1:9" s="369" customFormat="1" hidden="1">
      <c r="A757" s="372" t="e">
        <f>Koeien!#REF!</f>
        <v>#REF!</v>
      </c>
      <c r="B757" s="372" t="e">
        <f>Koeien!#REF!</f>
        <v>#REF!</v>
      </c>
      <c r="C757" s="373">
        <f t="shared" si="67"/>
        <v>694</v>
      </c>
      <c r="E757" s="366" t="e">
        <f t="shared" si="63"/>
        <v>#REF!</v>
      </c>
      <c r="F757" s="366" t="e">
        <f t="shared" si="64"/>
        <v>#REF!</v>
      </c>
      <c r="G757" s="366" t="e">
        <f t="shared" si="65"/>
        <v>#REF!</v>
      </c>
      <c r="H757" s="366" t="e">
        <f t="shared" si="66"/>
        <v>#REF!</v>
      </c>
      <c r="I757" s="366"/>
    </row>
    <row r="758" spans="1:9" s="369" customFormat="1" hidden="1">
      <c r="A758" s="372" t="e">
        <f>Koeien!#REF!</f>
        <v>#REF!</v>
      </c>
      <c r="B758" s="372" t="e">
        <f>Koeien!#REF!</f>
        <v>#REF!</v>
      </c>
      <c r="C758" s="373">
        <f t="shared" si="67"/>
        <v>695</v>
      </c>
      <c r="E758" s="366" t="e">
        <f t="shared" si="63"/>
        <v>#REF!</v>
      </c>
      <c r="F758" s="366" t="e">
        <f t="shared" si="64"/>
        <v>#REF!</v>
      </c>
      <c r="G758" s="366" t="e">
        <f t="shared" si="65"/>
        <v>#REF!</v>
      </c>
      <c r="H758" s="366" t="e">
        <f t="shared" si="66"/>
        <v>#REF!</v>
      </c>
      <c r="I758" s="366"/>
    </row>
    <row r="759" spans="1:9" s="369" customFormat="1" hidden="1">
      <c r="A759" s="372" t="e">
        <f>Koeien!#REF!</f>
        <v>#REF!</v>
      </c>
      <c r="B759" s="372" t="e">
        <f>Koeien!#REF!</f>
        <v>#REF!</v>
      </c>
      <c r="C759" s="373">
        <f t="shared" si="67"/>
        <v>696</v>
      </c>
      <c r="E759" s="366" t="e">
        <f t="shared" si="63"/>
        <v>#REF!</v>
      </c>
      <c r="F759" s="366" t="e">
        <f t="shared" si="64"/>
        <v>#REF!</v>
      </c>
      <c r="G759" s="366" t="e">
        <f t="shared" si="65"/>
        <v>#REF!</v>
      </c>
      <c r="H759" s="366" t="e">
        <f t="shared" si="66"/>
        <v>#REF!</v>
      </c>
      <c r="I759" s="366"/>
    </row>
    <row r="760" spans="1:9" s="369" customFormat="1" hidden="1">
      <c r="A760" s="372" t="e">
        <f>Koeien!#REF!</f>
        <v>#REF!</v>
      </c>
      <c r="B760" s="372" t="e">
        <f>Koeien!#REF!</f>
        <v>#REF!</v>
      </c>
      <c r="C760" s="373">
        <f t="shared" si="67"/>
        <v>697</v>
      </c>
      <c r="E760" s="366" t="e">
        <f t="shared" si="63"/>
        <v>#REF!</v>
      </c>
      <c r="F760" s="366" t="e">
        <f t="shared" si="64"/>
        <v>#REF!</v>
      </c>
      <c r="G760" s="366" t="e">
        <f t="shared" si="65"/>
        <v>#REF!</v>
      </c>
      <c r="H760" s="366" t="e">
        <f t="shared" si="66"/>
        <v>#REF!</v>
      </c>
      <c r="I760" s="366"/>
    </row>
    <row r="761" spans="1:9" s="369" customFormat="1" hidden="1">
      <c r="A761" s="372" t="e">
        <f>Koeien!#REF!</f>
        <v>#REF!</v>
      </c>
      <c r="B761" s="372" t="e">
        <f>Koeien!#REF!</f>
        <v>#REF!</v>
      </c>
      <c r="C761" s="373">
        <f t="shared" si="67"/>
        <v>698</v>
      </c>
      <c r="E761" s="366" t="e">
        <f t="shared" si="63"/>
        <v>#REF!</v>
      </c>
      <c r="F761" s="366" t="e">
        <f t="shared" si="64"/>
        <v>#REF!</v>
      </c>
      <c r="G761" s="366" t="e">
        <f t="shared" si="65"/>
        <v>#REF!</v>
      </c>
      <c r="H761" s="366" t="e">
        <f t="shared" si="66"/>
        <v>#REF!</v>
      </c>
      <c r="I761" s="366"/>
    </row>
    <row r="762" spans="1:9" s="369" customFormat="1" hidden="1">
      <c r="A762" s="372" t="e">
        <f>Koeien!#REF!</f>
        <v>#REF!</v>
      </c>
      <c r="B762" s="372" t="e">
        <f>Koeien!#REF!</f>
        <v>#REF!</v>
      </c>
      <c r="C762" s="373">
        <f t="shared" si="67"/>
        <v>699</v>
      </c>
      <c r="E762" s="366" t="e">
        <f t="shared" si="63"/>
        <v>#REF!</v>
      </c>
      <c r="F762" s="366" t="e">
        <f t="shared" si="64"/>
        <v>#REF!</v>
      </c>
      <c r="G762" s="366" t="e">
        <f t="shared" si="65"/>
        <v>#REF!</v>
      </c>
      <c r="H762" s="366" t="e">
        <f t="shared" si="66"/>
        <v>#REF!</v>
      </c>
      <c r="I762" s="366"/>
    </row>
    <row r="763" spans="1:9" s="369" customFormat="1" hidden="1">
      <c r="A763" s="372" t="e">
        <f>Koeien!#REF!</f>
        <v>#REF!</v>
      </c>
      <c r="B763" s="372" t="e">
        <f>Koeien!#REF!</f>
        <v>#REF!</v>
      </c>
      <c r="C763" s="373">
        <f t="shared" si="67"/>
        <v>700</v>
      </c>
      <c r="E763" s="366" t="e">
        <f t="shared" si="63"/>
        <v>#REF!</v>
      </c>
      <c r="F763" s="366" t="e">
        <f t="shared" si="64"/>
        <v>#REF!</v>
      </c>
      <c r="G763" s="366" t="e">
        <f t="shared" si="65"/>
        <v>#REF!</v>
      </c>
      <c r="H763" s="366" t="e">
        <f t="shared" si="66"/>
        <v>#REF!</v>
      </c>
      <c r="I763" s="366"/>
    </row>
    <row r="764" spans="1:9" s="369" customFormat="1" hidden="1">
      <c r="A764" s="372" t="e">
        <f>Koeien!#REF!</f>
        <v>#REF!</v>
      </c>
      <c r="B764" s="372" t="e">
        <f>Koeien!#REF!</f>
        <v>#REF!</v>
      </c>
      <c r="C764" s="373">
        <f t="shared" si="67"/>
        <v>701</v>
      </c>
      <c r="E764" s="366" t="e">
        <f t="shared" si="63"/>
        <v>#REF!</v>
      </c>
      <c r="F764" s="366" t="e">
        <f t="shared" si="64"/>
        <v>#REF!</v>
      </c>
      <c r="G764" s="366" t="e">
        <f t="shared" si="65"/>
        <v>#REF!</v>
      </c>
      <c r="H764" s="366" t="e">
        <f t="shared" si="66"/>
        <v>#REF!</v>
      </c>
      <c r="I764" s="366"/>
    </row>
    <row r="765" spans="1:9" s="369" customFormat="1" hidden="1">
      <c r="A765" s="372" t="e">
        <f>Koeien!#REF!</f>
        <v>#REF!</v>
      </c>
      <c r="B765" s="372" t="e">
        <f>Koeien!#REF!</f>
        <v>#REF!</v>
      </c>
      <c r="C765" s="373">
        <f t="shared" si="67"/>
        <v>702</v>
      </c>
      <c r="E765" s="366" t="e">
        <f t="shared" si="63"/>
        <v>#REF!</v>
      </c>
      <c r="F765" s="366" t="e">
        <f t="shared" si="64"/>
        <v>#REF!</v>
      </c>
      <c r="G765" s="366" t="e">
        <f t="shared" si="65"/>
        <v>#REF!</v>
      </c>
      <c r="H765" s="366" t="e">
        <f t="shared" si="66"/>
        <v>#REF!</v>
      </c>
      <c r="I765" s="366"/>
    </row>
    <row r="766" spans="1:9" s="369" customFormat="1" hidden="1">
      <c r="A766" s="372" t="e">
        <f>Koeien!#REF!</f>
        <v>#REF!</v>
      </c>
      <c r="B766" s="372" t="e">
        <f>Koeien!#REF!</f>
        <v>#REF!</v>
      </c>
      <c r="C766" s="373">
        <f t="shared" si="67"/>
        <v>703</v>
      </c>
      <c r="E766" s="366" t="e">
        <f t="shared" si="63"/>
        <v>#REF!</v>
      </c>
      <c r="F766" s="366" t="e">
        <f t="shared" si="64"/>
        <v>#REF!</v>
      </c>
      <c r="G766" s="366" t="e">
        <f t="shared" si="65"/>
        <v>#REF!</v>
      </c>
      <c r="H766" s="366" t="e">
        <f t="shared" si="66"/>
        <v>#REF!</v>
      </c>
      <c r="I766" s="366"/>
    </row>
    <row r="767" spans="1:9" s="369" customFormat="1" hidden="1">
      <c r="A767" s="372" t="e">
        <f>Koeien!#REF!</f>
        <v>#REF!</v>
      </c>
      <c r="B767" s="372" t="e">
        <f>Koeien!#REF!</f>
        <v>#REF!</v>
      </c>
      <c r="C767" s="373">
        <f t="shared" si="67"/>
        <v>704</v>
      </c>
      <c r="E767" s="366" t="e">
        <f t="shared" si="63"/>
        <v>#REF!</v>
      </c>
      <c r="F767" s="366" t="e">
        <f t="shared" si="64"/>
        <v>#REF!</v>
      </c>
      <c r="G767" s="366" t="e">
        <f t="shared" si="65"/>
        <v>#REF!</v>
      </c>
      <c r="H767" s="366" t="e">
        <f t="shared" si="66"/>
        <v>#REF!</v>
      </c>
      <c r="I767" s="366"/>
    </row>
    <row r="768" spans="1:9" s="369" customFormat="1" hidden="1">
      <c r="A768" s="372" t="e">
        <f>Koeien!#REF!</f>
        <v>#REF!</v>
      </c>
      <c r="B768" s="372" t="e">
        <f>Koeien!#REF!</f>
        <v>#REF!</v>
      </c>
      <c r="C768" s="373">
        <f t="shared" si="67"/>
        <v>705</v>
      </c>
      <c r="E768" s="366" t="e">
        <f t="shared" si="63"/>
        <v>#REF!</v>
      </c>
      <c r="F768" s="366" t="e">
        <f t="shared" si="64"/>
        <v>#REF!</v>
      </c>
      <c r="G768" s="366" t="e">
        <f t="shared" si="65"/>
        <v>#REF!</v>
      </c>
      <c r="H768" s="366" t="e">
        <f t="shared" si="66"/>
        <v>#REF!</v>
      </c>
      <c r="I768" s="366"/>
    </row>
    <row r="769" spans="1:9" s="369" customFormat="1" hidden="1">
      <c r="A769" s="372" t="e">
        <f>Koeien!#REF!</f>
        <v>#REF!</v>
      </c>
      <c r="B769" s="372" t="e">
        <f>Koeien!#REF!</f>
        <v>#REF!</v>
      </c>
      <c r="C769" s="373">
        <f t="shared" si="67"/>
        <v>706</v>
      </c>
      <c r="E769" s="366" t="e">
        <f t="shared" ref="E769:E832" si="68">B769</f>
        <v>#REF!</v>
      </c>
      <c r="F769" s="366" t="e">
        <f t="shared" ref="F769:F832" si="69">MID(E769,1,1)</f>
        <v>#REF!</v>
      </c>
      <c r="G769" s="366" t="e">
        <f t="shared" ref="G769:G832" si="70">MID(E769,2,1)</f>
        <v>#REF!</v>
      </c>
      <c r="H769" s="366" t="e">
        <f t="shared" ref="H769:H832" si="71">MID(E769,3,1)</f>
        <v>#REF!</v>
      </c>
      <c r="I769" s="366"/>
    </row>
    <row r="770" spans="1:9" s="369" customFormat="1" hidden="1">
      <c r="A770" s="372" t="e">
        <f>Koeien!#REF!</f>
        <v>#REF!</v>
      </c>
      <c r="B770" s="372" t="e">
        <f>Koeien!#REF!</f>
        <v>#REF!</v>
      </c>
      <c r="C770" s="373">
        <f t="shared" si="67"/>
        <v>707</v>
      </c>
      <c r="E770" s="366" t="e">
        <f t="shared" si="68"/>
        <v>#REF!</v>
      </c>
      <c r="F770" s="366" t="e">
        <f t="shared" si="69"/>
        <v>#REF!</v>
      </c>
      <c r="G770" s="366" t="e">
        <f t="shared" si="70"/>
        <v>#REF!</v>
      </c>
      <c r="H770" s="366" t="e">
        <f t="shared" si="71"/>
        <v>#REF!</v>
      </c>
      <c r="I770" s="366"/>
    </row>
    <row r="771" spans="1:9" s="369" customFormat="1" hidden="1">
      <c r="A771" s="372" t="e">
        <f>Koeien!#REF!</f>
        <v>#REF!</v>
      </c>
      <c r="B771" s="372" t="e">
        <f>Koeien!#REF!</f>
        <v>#REF!</v>
      </c>
      <c r="C771" s="373">
        <f t="shared" si="67"/>
        <v>708</v>
      </c>
      <c r="E771" s="366" t="e">
        <f t="shared" si="68"/>
        <v>#REF!</v>
      </c>
      <c r="F771" s="366" t="e">
        <f t="shared" si="69"/>
        <v>#REF!</v>
      </c>
      <c r="G771" s="366" t="e">
        <f t="shared" si="70"/>
        <v>#REF!</v>
      </c>
      <c r="H771" s="366" t="e">
        <f t="shared" si="71"/>
        <v>#REF!</v>
      </c>
      <c r="I771" s="366"/>
    </row>
    <row r="772" spans="1:9" s="369" customFormat="1" hidden="1">
      <c r="A772" s="372" t="e">
        <f>Koeien!#REF!</f>
        <v>#REF!</v>
      </c>
      <c r="B772" s="372" t="e">
        <f>Koeien!#REF!</f>
        <v>#REF!</v>
      </c>
      <c r="C772" s="373">
        <f t="shared" si="67"/>
        <v>709</v>
      </c>
      <c r="E772" s="366" t="e">
        <f t="shared" si="68"/>
        <v>#REF!</v>
      </c>
      <c r="F772" s="366" t="e">
        <f t="shared" si="69"/>
        <v>#REF!</v>
      </c>
      <c r="G772" s="366" t="e">
        <f t="shared" si="70"/>
        <v>#REF!</v>
      </c>
      <c r="H772" s="366" t="e">
        <f t="shared" si="71"/>
        <v>#REF!</v>
      </c>
      <c r="I772" s="366"/>
    </row>
    <row r="773" spans="1:9" s="369" customFormat="1" hidden="1">
      <c r="A773" s="372" t="e">
        <f>Koeien!#REF!</f>
        <v>#REF!</v>
      </c>
      <c r="B773" s="372" t="e">
        <f>Koeien!#REF!</f>
        <v>#REF!</v>
      </c>
      <c r="C773" s="373">
        <f t="shared" si="67"/>
        <v>710</v>
      </c>
      <c r="E773" s="366" t="e">
        <f t="shared" si="68"/>
        <v>#REF!</v>
      </c>
      <c r="F773" s="366" t="e">
        <f t="shared" si="69"/>
        <v>#REF!</v>
      </c>
      <c r="G773" s="366" t="e">
        <f t="shared" si="70"/>
        <v>#REF!</v>
      </c>
      <c r="H773" s="366" t="e">
        <f t="shared" si="71"/>
        <v>#REF!</v>
      </c>
      <c r="I773" s="366"/>
    </row>
    <row r="774" spans="1:9" s="369" customFormat="1" hidden="1">
      <c r="A774" s="372" t="e">
        <f>Koeien!#REF!</f>
        <v>#REF!</v>
      </c>
      <c r="B774" s="372" t="e">
        <f>Koeien!#REF!</f>
        <v>#REF!</v>
      </c>
      <c r="C774" s="373">
        <f t="shared" ref="C774:C837" si="72">C773+1</f>
        <v>711</v>
      </c>
      <c r="E774" s="366" t="e">
        <f t="shared" si="68"/>
        <v>#REF!</v>
      </c>
      <c r="F774" s="366" t="e">
        <f t="shared" si="69"/>
        <v>#REF!</v>
      </c>
      <c r="G774" s="366" t="e">
        <f t="shared" si="70"/>
        <v>#REF!</v>
      </c>
      <c r="H774" s="366" t="e">
        <f t="shared" si="71"/>
        <v>#REF!</v>
      </c>
      <c r="I774" s="366"/>
    </row>
    <row r="775" spans="1:9" s="369" customFormat="1" hidden="1">
      <c r="A775" s="372" t="e">
        <f>Koeien!#REF!</f>
        <v>#REF!</v>
      </c>
      <c r="B775" s="372" t="e">
        <f>Koeien!#REF!</f>
        <v>#REF!</v>
      </c>
      <c r="C775" s="373">
        <f t="shared" si="72"/>
        <v>712</v>
      </c>
      <c r="E775" s="366" t="e">
        <f t="shared" si="68"/>
        <v>#REF!</v>
      </c>
      <c r="F775" s="366" t="e">
        <f t="shared" si="69"/>
        <v>#REF!</v>
      </c>
      <c r="G775" s="366" t="e">
        <f t="shared" si="70"/>
        <v>#REF!</v>
      </c>
      <c r="H775" s="366" t="e">
        <f t="shared" si="71"/>
        <v>#REF!</v>
      </c>
      <c r="I775" s="366"/>
    </row>
    <row r="776" spans="1:9" s="369" customFormat="1" hidden="1">
      <c r="A776" s="372" t="e">
        <f>Koeien!#REF!</f>
        <v>#REF!</v>
      </c>
      <c r="B776" s="372" t="e">
        <f>Koeien!#REF!</f>
        <v>#REF!</v>
      </c>
      <c r="C776" s="373">
        <f t="shared" si="72"/>
        <v>713</v>
      </c>
      <c r="E776" s="366" t="e">
        <f t="shared" si="68"/>
        <v>#REF!</v>
      </c>
      <c r="F776" s="366" t="e">
        <f t="shared" si="69"/>
        <v>#REF!</v>
      </c>
      <c r="G776" s="366" t="e">
        <f t="shared" si="70"/>
        <v>#REF!</v>
      </c>
      <c r="H776" s="366" t="e">
        <f t="shared" si="71"/>
        <v>#REF!</v>
      </c>
      <c r="I776" s="366"/>
    </row>
    <row r="777" spans="1:9" s="369" customFormat="1" hidden="1">
      <c r="A777" s="372" t="e">
        <f>Koeien!#REF!</f>
        <v>#REF!</v>
      </c>
      <c r="B777" s="372" t="e">
        <f>Koeien!#REF!</f>
        <v>#REF!</v>
      </c>
      <c r="C777" s="373">
        <f t="shared" si="72"/>
        <v>714</v>
      </c>
      <c r="E777" s="366" t="e">
        <f t="shared" si="68"/>
        <v>#REF!</v>
      </c>
      <c r="F777" s="366" t="e">
        <f t="shared" si="69"/>
        <v>#REF!</v>
      </c>
      <c r="G777" s="366" t="e">
        <f t="shared" si="70"/>
        <v>#REF!</v>
      </c>
      <c r="H777" s="366" t="e">
        <f t="shared" si="71"/>
        <v>#REF!</v>
      </c>
      <c r="I777" s="366"/>
    </row>
    <row r="778" spans="1:9" s="369" customFormat="1" hidden="1">
      <c r="A778" s="372" t="e">
        <f>Koeien!#REF!</f>
        <v>#REF!</v>
      </c>
      <c r="B778" s="372" t="e">
        <f>Koeien!#REF!</f>
        <v>#REF!</v>
      </c>
      <c r="C778" s="373">
        <f t="shared" si="72"/>
        <v>715</v>
      </c>
      <c r="E778" s="366" t="e">
        <f t="shared" si="68"/>
        <v>#REF!</v>
      </c>
      <c r="F778" s="366" t="e">
        <f t="shared" si="69"/>
        <v>#REF!</v>
      </c>
      <c r="G778" s="366" t="e">
        <f t="shared" si="70"/>
        <v>#REF!</v>
      </c>
      <c r="H778" s="366" t="e">
        <f t="shared" si="71"/>
        <v>#REF!</v>
      </c>
      <c r="I778" s="366"/>
    </row>
    <row r="779" spans="1:9" s="369" customFormat="1" hidden="1">
      <c r="A779" s="372" t="e">
        <f>Koeien!#REF!</f>
        <v>#REF!</v>
      </c>
      <c r="B779" s="372" t="e">
        <f>Koeien!#REF!</f>
        <v>#REF!</v>
      </c>
      <c r="C779" s="373">
        <f t="shared" si="72"/>
        <v>716</v>
      </c>
      <c r="E779" s="366" t="e">
        <f t="shared" si="68"/>
        <v>#REF!</v>
      </c>
      <c r="F779" s="366" t="e">
        <f t="shared" si="69"/>
        <v>#REF!</v>
      </c>
      <c r="G779" s="366" t="e">
        <f t="shared" si="70"/>
        <v>#REF!</v>
      </c>
      <c r="H779" s="366" t="e">
        <f t="shared" si="71"/>
        <v>#REF!</v>
      </c>
      <c r="I779" s="366"/>
    </row>
    <row r="780" spans="1:9" s="369" customFormat="1" hidden="1">
      <c r="A780" s="372" t="e">
        <f>Koeien!#REF!</f>
        <v>#REF!</v>
      </c>
      <c r="B780" s="372" t="e">
        <f>Koeien!#REF!</f>
        <v>#REF!</v>
      </c>
      <c r="C780" s="373">
        <f t="shared" si="72"/>
        <v>717</v>
      </c>
      <c r="E780" s="366" t="e">
        <f t="shared" si="68"/>
        <v>#REF!</v>
      </c>
      <c r="F780" s="366" t="e">
        <f t="shared" si="69"/>
        <v>#REF!</v>
      </c>
      <c r="G780" s="366" t="e">
        <f t="shared" si="70"/>
        <v>#REF!</v>
      </c>
      <c r="H780" s="366" t="e">
        <f t="shared" si="71"/>
        <v>#REF!</v>
      </c>
      <c r="I780" s="366"/>
    </row>
    <row r="781" spans="1:9" s="369" customFormat="1" hidden="1">
      <c r="A781" s="372" t="e">
        <f>Koeien!#REF!</f>
        <v>#REF!</v>
      </c>
      <c r="B781" s="372" t="e">
        <f>Koeien!#REF!</f>
        <v>#REF!</v>
      </c>
      <c r="C781" s="373">
        <f t="shared" si="72"/>
        <v>718</v>
      </c>
      <c r="E781" s="366" t="e">
        <f t="shared" si="68"/>
        <v>#REF!</v>
      </c>
      <c r="F781" s="366" t="e">
        <f t="shared" si="69"/>
        <v>#REF!</v>
      </c>
      <c r="G781" s="366" t="e">
        <f t="shared" si="70"/>
        <v>#REF!</v>
      </c>
      <c r="H781" s="366" t="e">
        <f t="shared" si="71"/>
        <v>#REF!</v>
      </c>
      <c r="I781" s="366"/>
    </row>
    <row r="782" spans="1:9" s="369" customFormat="1" hidden="1">
      <c r="A782" s="372" t="e">
        <f>Koeien!#REF!</f>
        <v>#REF!</v>
      </c>
      <c r="B782" s="372" t="e">
        <f>Koeien!#REF!</f>
        <v>#REF!</v>
      </c>
      <c r="C782" s="373">
        <f t="shared" si="72"/>
        <v>719</v>
      </c>
      <c r="E782" s="366" t="e">
        <f t="shared" si="68"/>
        <v>#REF!</v>
      </c>
      <c r="F782" s="366" t="e">
        <f t="shared" si="69"/>
        <v>#REF!</v>
      </c>
      <c r="G782" s="366" t="e">
        <f t="shared" si="70"/>
        <v>#REF!</v>
      </c>
      <c r="H782" s="366" t="e">
        <f t="shared" si="71"/>
        <v>#REF!</v>
      </c>
      <c r="I782" s="366"/>
    </row>
    <row r="783" spans="1:9" s="369" customFormat="1" hidden="1">
      <c r="A783" s="372" t="e">
        <f>Koeien!#REF!</f>
        <v>#REF!</v>
      </c>
      <c r="B783" s="372" t="e">
        <f>Koeien!#REF!</f>
        <v>#REF!</v>
      </c>
      <c r="C783" s="373">
        <f t="shared" si="72"/>
        <v>720</v>
      </c>
      <c r="E783" s="366" t="e">
        <f t="shared" si="68"/>
        <v>#REF!</v>
      </c>
      <c r="F783" s="366" t="e">
        <f t="shared" si="69"/>
        <v>#REF!</v>
      </c>
      <c r="G783" s="366" t="e">
        <f t="shared" si="70"/>
        <v>#REF!</v>
      </c>
      <c r="H783" s="366" t="e">
        <f t="shared" si="71"/>
        <v>#REF!</v>
      </c>
      <c r="I783" s="366"/>
    </row>
    <row r="784" spans="1:9" s="369" customFormat="1" hidden="1">
      <c r="A784" s="372" t="e">
        <f>Koeien!#REF!</f>
        <v>#REF!</v>
      </c>
      <c r="B784" s="372" t="e">
        <f>Koeien!#REF!</f>
        <v>#REF!</v>
      </c>
      <c r="C784" s="373">
        <f t="shared" si="72"/>
        <v>721</v>
      </c>
      <c r="E784" s="366" t="e">
        <f t="shared" si="68"/>
        <v>#REF!</v>
      </c>
      <c r="F784" s="366" t="e">
        <f t="shared" si="69"/>
        <v>#REF!</v>
      </c>
      <c r="G784" s="366" t="e">
        <f t="shared" si="70"/>
        <v>#REF!</v>
      </c>
      <c r="H784" s="366" t="e">
        <f t="shared" si="71"/>
        <v>#REF!</v>
      </c>
      <c r="I784" s="366"/>
    </row>
    <row r="785" spans="1:9" s="369" customFormat="1" hidden="1">
      <c r="A785" s="372" t="e">
        <f>Koeien!#REF!</f>
        <v>#REF!</v>
      </c>
      <c r="B785" s="372" t="e">
        <f>Koeien!#REF!</f>
        <v>#REF!</v>
      </c>
      <c r="C785" s="373">
        <f t="shared" si="72"/>
        <v>722</v>
      </c>
      <c r="E785" s="366" t="e">
        <f t="shared" si="68"/>
        <v>#REF!</v>
      </c>
      <c r="F785" s="366" t="e">
        <f t="shared" si="69"/>
        <v>#REF!</v>
      </c>
      <c r="G785" s="366" t="e">
        <f t="shared" si="70"/>
        <v>#REF!</v>
      </c>
      <c r="H785" s="366" t="e">
        <f t="shared" si="71"/>
        <v>#REF!</v>
      </c>
      <c r="I785" s="366"/>
    </row>
    <row r="786" spans="1:9" s="369" customFormat="1" hidden="1">
      <c r="A786" s="372" t="e">
        <f>Koeien!#REF!</f>
        <v>#REF!</v>
      </c>
      <c r="B786" s="372" t="e">
        <f>Koeien!#REF!</f>
        <v>#REF!</v>
      </c>
      <c r="C786" s="373">
        <f t="shared" si="72"/>
        <v>723</v>
      </c>
      <c r="E786" s="366" t="e">
        <f t="shared" si="68"/>
        <v>#REF!</v>
      </c>
      <c r="F786" s="366" t="e">
        <f t="shared" si="69"/>
        <v>#REF!</v>
      </c>
      <c r="G786" s="366" t="e">
        <f t="shared" si="70"/>
        <v>#REF!</v>
      </c>
      <c r="H786" s="366" t="e">
        <f t="shared" si="71"/>
        <v>#REF!</v>
      </c>
      <c r="I786" s="366"/>
    </row>
    <row r="787" spans="1:9" s="369" customFormat="1" hidden="1">
      <c r="A787" s="372" t="e">
        <f>Koeien!#REF!</f>
        <v>#REF!</v>
      </c>
      <c r="B787" s="372" t="e">
        <f>Koeien!#REF!</f>
        <v>#REF!</v>
      </c>
      <c r="C787" s="373">
        <f t="shared" si="72"/>
        <v>724</v>
      </c>
      <c r="E787" s="366" t="e">
        <f t="shared" si="68"/>
        <v>#REF!</v>
      </c>
      <c r="F787" s="366" t="e">
        <f t="shared" si="69"/>
        <v>#REF!</v>
      </c>
      <c r="G787" s="366" t="e">
        <f t="shared" si="70"/>
        <v>#REF!</v>
      </c>
      <c r="H787" s="366" t="e">
        <f t="shared" si="71"/>
        <v>#REF!</v>
      </c>
      <c r="I787" s="366"/>
    </row>
    <row r="788" spans="1:9" s="369" customFormat="1" hidden="1">
      <c r="A788" s="372" t="e">
        <f>Koeien!#REF!</f>
        <v>#REF!</v>
      </c>
      <c r="B788" s="372" t="e">
        <f>Koeien!#REF!</f>
        <v>#REF!</v>
      </c>
      <c r="C788" s="373">
        <f t="shared" si="72"/>
        <v>725</v>
      </c>
      <c r="E788" s="366" t="e">
        <f t="shared" si="68"/>
        <v>#REF!</v>
      </c>
      <c r="F788" s="366" t="e">
        <f t="shared" si="69"/>
        <v>#REF!</v>
      </c>
      <c r="G788" s="366" t="e">
        <f t="shared" si="70"/>
        <v>#REF!</v>
      </c>
      <c r="H788" s="366" t="e">
        <f t="shared" si="71"/>
        <v>#REF!</v>
      </c>
      <c r="I788" s="366"/>
    </row>
    <row r="789" spans="1:9" s="369" customFormat="1" hidden="1">
      <c r="A789" s="372" t="e">
        <f>Koeien!#REF!</f>
        <v>#REF!</v>
      </c>
      <c r="B789" s="372" t="e">
        <f>Koeien!#REF!</f>
        <v>#REF!</v>
      </c>
      <c r="C789" s="373">
        <f t="shared" si="72"/>
        <v>726</v>
      </c>
      <c r="E789" s="366" t="e">
        <f t="shared" si="68"/>
        <v>#REF!</v>
      </c>
      <c r="F789" s="366" t="e">
        <f t="shared" si="69"/>
        <v>#REF!</v>
      </c>
      <c r="G789" s="366" t="e">
        <f t="shared" si="70"/>
        <v>#REF!</v>
      </c>
      <c r="H789" s="366" t="e">
        <f t="shared" si="71"/>
        <v>#REF!</v>
      </c>
      <c r="I789" s="366"/>
    </row>
    <row r="790" spans="1:9" s="369" customFormat="1" hidden="1">
      <c r="A790" s="372" t="e">
        <f>Koeien!#REF!</f>
        <v>#REF!</v>
      </c>
      <c r="B790" s="372" t="e">
        <f>Koeien!#REF!</f>
        <v>#REF!</v>
      </c>
      <c r="C790" s="373">
        <f t="shared" si="72"/>
        <v>727</v>
      </c>
      <c r="E790" s="366" t="e">
        <f t="shared" si="68"/>
        <v>#REF!</v>
      </c>
      <c r="F790" s="366" t="e">
        <f t="shared" si="69"/>
        <v>#REF!</v>
      </c>
      <c r="G790" s="366" t="e">
        <f t="shared" si="70"/>
        <v>#REF!</v>
      </c>
      <c r="H790" s="366" t="e">
        <f t="shared" si="71"/>
        <v>#REF!</v>
      </c>
      <c r="I790" s="366"/>
    </row>
    <row r="791" spans="1:9" s="369" customFormat="1" hidden="1">
      <c r="A791" s="372" t="e">
        <f>Koeien!#REF!</f>
        <v>#REF!</v>
      </c>
      <c r="B791" s="372" t="e">
        <f>Koeien!#REF!</f>
        <v>#REF!</v>
      </c>
      <c r="C791" s="373">
        <f t="shared" si="72"/>
        <v>728</v>
      </c>
      <c r="E791" s="366" t="e">
        <f t="shared" si="68"/>
        <v>#REF!</v>
      </c>
      <c r="F791" s="366" t="e">
        <f t="shared" si="69"/>
        <v>#REF!</v>
      </c>
      <c r="G791" s="366" t="e">
        <f t="shared" si="70"/>
        <v>#REF!</v>
      </c>
      <c r="H791" s="366" t="e">
        <f t="shared" si="71"/>
        <v>#REF!</v>
      </c>
      <c r="I791" s="366"/>
    </row>
    <row r="792" spans="1:9" s="369" customFormat="1" hidden="1">
      <c r="A792" s="372" t="e">
        <f>Koeien!#REF!</f>
        <v>#REF!</v>
      </c>
      <c r="B792" s="372" t="e">
        <f>Koeien!#REF!</f>
        <v>#REF!</v>
      </c>
      <c r="C792" s="373">
        <f t="shared" si="72"/>
        <v>729</v>
      </c>
      <c r="E792" s="366" t="e">
        <f t="shared" si="68"/>
        <v>#REF!</v>
      </c>
      <c r="F792" s="366" t="e">
        <f t="shared" si="69"/>
        <v>#REF!</v>
      </c>
      <c r="G792" s="366" t="e">
        <f t="shared" si="70"/>
        <v>#REF!</v>
      </c>
      <c r="H792" s="366" t="e">
        <f t="shared" si="71"/>
        <v>#REF!</v>
      </c>
      <c r="I792" s="366"/>
    </row>
    <row r="793" spans="1:9" s="369" customFormat="1" hidden="1">
      <c r="A793" s="372" t="e">
        <f>Koeien!#REF!</f>
        <v>#REF!</v>
      </c>
      <c r="B793" s="372" t="e">
        <f>Koeien!#REF!</f>
        <v>#REF!</v>
      </c>
      <c r="C793" s="373">
        <f t="shared" si="72"/>
        <v>730</v>
      </c>
      <c r="E793" s="366" t="e">
        <f t="shared" si="68"/>
        <v>#REF!</v>
      </c>
      <c r="F793" s="366" t="e">
        <f t="shared" si="69"/>
        <v>#REF!</v>
      </c>
      <c r="G793" s="366" t="e">
        <f t="shared" si="70"/>
        <v>#REF!</v>
      </c>
      <c r="H793" s="366" t="e">
        <f t="shared" si="71"/>
        <v>#REF!</v>
      </c>
      <c r="I793" s="366"/>
    </row>
    <row r="794" spans="1:9" s="369" customFormat="1" hidden="1">
      <c r="A794" s="372" t="e">
        <f>Koeien!#REF!</f>
        <v>#REF!</v>
      </c>
      <c r="B794" s="372" t="e">
        <f>Koeien!#REF!</f>
        <v>#REF!</v>
      </c>
      <c r="C794" s="373">
        <f t="shared" si="72"/>
        <v>731</v>
      </c>
      <c r="E794" s="366" t="e">
        <f t="shared" si="68"/>
        <v>#REF!</v>
      </c>
      <c r="F794" s="366" t="e">
        <f t="shared" si="69"/>
        <v>#REF!</v>
      </c>
      <c r="G794" s="366" t="e">
        <f t="shared" si="70"/>
        <v>#REF!</v>
      </c>
      <c r="H794" s="366" t="e">
        <f t="shared" si="71"/>
        <v>#REF!</v>
      </c>
      <c r="I794" s="366"/>
    </row>
    <row r="795" spans="1:9" s="369" customFormat="1" hidden="1">
      <c r="A795" s="372" t="e">
        <f>Koeien!#REF!</f>
        <v>#REF!</v>
      </c>
      <c r="B795" s="372" t="e">
        <f>Koeien!#REF!</f>
        <v>#REF!</v>
      </c>
      <c r="C795" s="373">
        <f t="shared" si="72"/>
        <v>732</v>
      </c>
      <c r="E795" s="366" t="e">
        <f t="shared" si="68"/>
        <v>#REF!</v>
      </c>
      <c r="F795" s="366" t="e">
        <f t="shared" si="69"/>
        <v>#REF!</v>
      </c>
      <c r="G795" s="366" t="e">
        <f t="shared" si="70"/>
        <v>#REF!</v>
      </c>
      <c r="H795" s="366" t="e">
        <f t="shared" si="71"/>
        <v>#REF!</v>
      </c>
      <c r="I795" s="366"/>
    </row>
    <row r="796" spans="1:9" s="369" customFormat="1" hidden="1">
      <c r="A796" s="372" t="e">
        <f>Koeien!#REF!</f>
        <v>#REF!</v>
      </c>
      <c r="B796" s="372" t="e">
        <f>Koeien!#REF!</f>
        <v>#REF!</v>
      </c>
      <c r="C796" s="373">
        <f t="shared" si="72"/>
        <v>733</v>
      </c>
      <c r="E796" s="366" t="e">
        <f t="shared" si="68"/>
        <v>#REF!</v>
      </c>
      <c r="F796" s="366" t="e">
        <f t="shared" si="69"/>
        <v>#REF!</v>
      </c>
      <c r="G796" s="366" t="e">
        <f t="shared" si="70"/>
        <v>#REF!</v>
      </c>
      <c r="H796" s="366" t="e">
        <f t="shared" si="71"/>
        <v>#REF!</v>
      </c>
      <c r="I796" s="366"/>
    </row>
    <row r="797" spans="1:9" s="369" customFormat="1" hidden="1">
      <c r="A797" s="372" t="e">
        <f>Koeien!#REF!</f>
        <v>#REF!</v>
      </c>
      <c r="B797" s="372" t="e">
        <f>Koeien!#REF!</f>
        <v>#REF!</v>
      </c>
      <c r="C797" s="373">
        <f t="shared" si="72"/>
        <v>734</v>
      </c>
      <c r="E797" s="366" t="e">
        <f t="shared" si="68"/>
        <v>#REF!</v>
      </c>
      <c r="F797" s="366" t="e">
        <f t="shared" si="69"/>
        <v>#REF!</v>
      </c>
      <c r="G797" s="366" t="e">
        <f t="shared" si="70"/>
        <v>#REF!</v>
      </c>
      <c r="H797" s="366" t="e">
        <f t="shared" si="71"/>
        <v>#REF!</v>
      </c>
      <c r="I797" s="366"/>
    </row>
    <row r="798" spans="1:9" s="369" customFormat="1" hidden="1">
      <c r="A798" s="372" t="e">
        <f>Koeien!#REF!</f>
        <v>#REF!</v>
      </c>
      <c r="B798" s="372" t="e">
        <f>Koeien!#REF!</f>
        <v>#REF!</v>
      </c>
      <c r="C798" s="373">
        <f t="shared" si="72"/>
        <v>735</v>
      </c>
      <c r="E798" s="366" t="e">
        <f t="shared" si="68"/>
        <v>#REF!</v>
      </c>
      <c r="F798" s="366" t="e">
        <f t="shared" si="69"/>
        <v>#REF!</v>
      </c>
      <c r="G798" s="366" t="e">
        <f t="shared" si="70"/>
        <v>#REF!</v>
      </c>
      <c r="H798" s="366" t="e">
        <f t="shared" si="71"/>
        <v>#REF!</v>
      </c>
      <c r="I798" s="366"/>
    </row>
    <row r="799" spans="1:9" s="369" customFormat="1" hidden="1">
      <c r="A799" s="372" t="e">
        <f>Koeien!#REF!</f>
        <v>#REF!</v>
      </c>
      <c r="B799" s="372" t="e">
        <f>Koeien!#REF!</f>
        <v>#REF!</v>
      </c>
      <c r="C799" s="373">
        <f t="shared" si="72"/>
        <v>736</v>
      </c>
      <c r="E799" s="366" t="e">
        <f t="shared" si="68"/>
        <v>#REF!</v>
      </c>
      <c r="F799" s="366" t="e">
        <f t="shared" si="69"/>
        <v>#REF!</v>
      </c>
      <c r="G799" s="366" t="e">
        <f t="shared" si="70"/>
        <v>#REF!</v>
      </c>
      <c r="H799" s="366" t="e">
        <f t="shared" si="71"/>
        <v>#REF!</v>
      </c>
      <c r="I799" s="366"/>
    </row>
    <row r="800" spans="1:9" s="369" customFormat="1" hidden="1">
      <c r="A800" s="372" t="e">
        <f>Koeien!#REF!</f>
        <v>#REF!</v>
      </c>
      <c r="B800" s="372" t="e">
        <f>Koeien!#REF!</f>
        <v>#REF!</v>
      </c>
      <c r="C800" s="373">
        <f t="shared" si="72"/>
        <v>737</v>
      </c>
      <c r="E800" s="366" t="e">
        <f t="shared" si="68"/>
        <v>#REF!</v>
      </c>
      <c r="F800" s="366" t="e">
        <f t="shared" si="69"/>
        <v>#REF!</v>
      </c>
      <c r="G800" s="366" t="e">
        <f t="shared" si="70"/>
        <v>#REF!</v>
      </c>
      <c r="H800" s="366" t="e">
        <f t="shared" si="71"/>
        <v>#REF!</v>
      </c>
      <c r="I800" s="366"/>
    </row>
    <row r="801" spans="1:9" s="369" customFormat="1" hidden="1">
      <c r="A801" s="372" t="e">
        <f>Koeien!#REF!</f>
        <v>#REF!</v>
      </c>
      <c r="B801" s="372" t="e">
        <f>Koeien!#REF!</f>
        <v>#REF!</v>
      </c>
      <c r="C801" s="373">
        <f t="shared" si="72"/>
        <v>738</v>
      </c>
      <c r="E801" s="366" t="e">
        <f t="shared" si="68"/>
        <v>#REF!</v>
      </c>
      <c r="F801" s="366" t="e">
        <f t="shared" si="69"/>
        <v>#REF!</v>
      </c>
      <c r="G801" s="366" t="e">
        <f t="shared" si="70"/>
        <v>#REF!</v>
      </c>
      <c r="H801" s="366" t="e">
        <f t="shared" si="71"/>
        <v>#REF!</v>
      </c>
      <c r="I801" s="366"/>
    </row>
    <row r="802" spans="1:9" s="369" customFormat="1" hidden="1">
      <c r="A802" s="372" t="e">
        <f>Koeien!#REF!</f>
        <v>#REF!</v>
      </c>
      <c r="B802" s="372" t="e">
        <f>Koeien!#REF!</f>
        <v>#REF!</v>
      </c>
      <c r="C802" s="373">
        <f t="shared" si="72"/>
        <v>739</v>
      </c>
      <c r="E802" s="366" t="e">
        <f t="shared" si="68"/>
        <v>#REF!</v>
      </c>
      <c r="F802" s="366" t="e">
        <f t="shared" si="69"/>
        <v>#REF!</v>
      </c>
      <c r="G802" s="366" t="e">
        <f t="shared" si="70"/>
        <v>#REF!</v>
      </c>
      <c r="H802" s="366" t="e">
        <f t="shared" si="71"/>
        <v>#REF!</v>
      </c>
      <c r="I802" s="366"/>
    </row>
    <row r="803" spans="1:9" s="369" customFormat="1" hidden="1">
      <c r="A803" s="372" t="e">
        <f>Koeien!#REF!</f>
        <v>#REF!</v>
      </c>
      <c r="B803" s="372" t="e">
        <f>Koeien!#REF!</f>
        <v>#REF!</v>
      </c>
      <c r="C803" s="373">
        <f t="shared" si="72"/>
        <v>740</v>
      </c>
      <c r="E803" s="366" t="e">
        <f t="shared" si="68"/>
        <v>#REF!</v>
      </c>
      <c r="F803" s="366" t="e">
        <f t="shared" si="69"/>
        <v>#REF!</v>
      </c>
      <c r="G803" s="366" t="e">
        <f t="shared" si="70"/>
        <v>#REF!</v>
      </c>
      <c r="H803" s="366" t="e">
        <f t="shared" si="71"/>
        <v>#REF!</v>
      </c>
      <c r="I803" s="366"/>
    </row>
    <row r="804" spans="1:9" s="369" customFormat="1" hidden="1">
      <c r="A804" s="372" t="e">
        <f>Koeien!#REF!</f>
        <v>#REF!</v>
      </c>
      <c r="B804" s="372" t="e">
        <f>Koeien!#REF!</f>
        <v>#REF!</v>
      </c>
      <c r="C804" s="373">
        <f t="shared" si="72"/>
        <v>741</v>
      </c>
      <c r="E804" s="366" t="e">
        <f t="shared" si="68"/>
        <v>#REF!</v>
      </c>
      <c r="F804" s="366" t="e">
        <f t="shared" si="69"/>
        <v>#REF!</v>
      </c>
      <c r="G804" s="366" t="e">
        <f t="shared" si="70"/>
        <v>#REF!</v>
      </c>
      <c r="H804" s="366" t="e">
        <f t="shared" si="71"/>
        <v>#REF!</v>
      </c>
      <c r="I804" s="366"/>
    </row>
    <row r="805" spans="1:9" s="369" customFormat="1" hidden="1">
      <c r="A805" s="372" t="e">
        <f>Koeien!#REF!</f>
        <v>#REF!</v>
      </c>
      <c r="B805" s="372" t="e">
        <f>Koeien!#REF!</f>
        <v>#REF!</v>
      </c>
      <c r="C805" s="373">
        <f t="shared" si="72"/>
        <v>742</v>
      </c>
      <c r="E805" s="366" t="e">
        <f t="shared" si="68"/>
        <v>#REF!</v>
      </c>
      <c r="F805" s="366" t="e">
        <f t="shared" si="69"/>
        <v>#REF!</v>
      </c>
      <c r="G805" s="366" t="e">
        <f t="shared" si="70"/>
        <v>#REF!</v>
      </c>
      <c r="H805" s="366" t="e">
        <f t="shared" si="71"/>
        <v>#REF!</v>
      </c>
      <c r="I805" s="366"/>
    </row>
    <row r="806" spans="1:9" s="369" customFormat="1" hidden="1">
      <c r="A806" s="372" t="e">
        <f>Koeien!#REF!</f>
        <v>#REF!</v>
      </c>
      <c r="B806" s="372" t="e">
        <f>Koeien!#REF!</f>
        <v>#REF!</v>
      </c>
      <c r="C806" s="373">
        <f t="shared" si="72"/>
        <v>743</v>
      </c>
      <c r="E806" s="366" t="e">
        <f t="shared" si="68"/>
        <v>#REF!</v>
      </c>
      <c r="F806" s="366" t="e">
        <f t="shared" si="69"/>
        <v>#REF!</v>
      </c>
      <c r="G806" s="366" t="e">
        <f t="shared" si="70"/>
        <v>#REF!</v>
      </c>
      <c r="H806" s="366" t="e">
        <f t="shared" si="71"/>
        <v>#REF!</v>
      </c>
      <c r="I806" s="366"/>
    </row>
    <row r="807" spans="1:9" s="369" customFormat="1" hidden="1">
      <c r="A807" s="372" t="e">
        <f>Koeien!#REF!</f>
        <v>#REF!</v>
      </c>
      <c r="B807" s="372" t="e">
        <f>Koeien!#REF!</f>
        <v>#REF!</v>
      </c>
      <c r="C807" s="373">
        <f t="shared" si="72"/>
        <v>744</v>
      </c>
      <c r="E807" s="366" t="e">
        <f t="shared" si="68"/>
        <v>#REF!</v>
      </c>
      <c r="F807" s="366" t="e">
        <f t="shared" si="69"/>
        <v>#REF!</v>
      </c>
      <c r="G807" s="366" t="e">
        <f t="shared" si="70"/>
        <v>#REF!</v>
      </c>
      <c r="H807" s="366" t="e">
        <f t="shared" si="71"/>
        <v>#REF!</v>
      </c>
      <c r="I807" s="366"/>
    </row>
    <row r="808" spans="1:9" s="369" customFormat="1" hidden="1">
      <c r="A808" s="372" t="e">
        <f>Koeien!#REF!</f>
        <v>#REF!</v>
      </c>
      <c r="B808" s="372" t="e">
        <f>Koeien!#REF!</f>
        <v>#REF!</v>
      </c>
      <c r="C808" s="373">
        <f t="shared" si="72"/>
        <v>745</v>
      </c>
      <c r="E808" s="366" t="e">
        <f t="shared" si="68"/>
        <v>#REF!</v>
      </c>
      <c r="F808" s="366" t="e">
        <f t="shared" si="69"/>
        <v>#REF!</v>
      </c>
      <c r="G808" s="366" t="e">
        <f t="shared" si="70"/>
        <v>#REF!</v>
      </c>
      <c r="H808" s="366" t="e">
        <f t="shared" si="71"/>
        <v>#REF!</v>
      </c>
      <c r="I808" s="366"/>
    </row>
    <row r="809" spans="1:9" s="369" customFormat="1" hidden="1">
      <c r="A809" s="372" t="e">
        <f>Koeien!#REF!</f>
        <v>#REF!</v>
      </c>
      <c r="B809" s="372" t="e">
        <f>Koeien!#REF!</f>
        <v>#REF!</v>
      </c>
      <c r="C809" s="373">
        <f t="shared" si="72"/>
        <v>746</v>
      </c>
      <c r="E809" s="366" t="e">
        <f t="shared" si="68"/>
        <v>#REF!</v>
      </c>
      <c r="F809" s="366" t="e">
        <f t="shared" si="69"/>
        <v>#REF!</v>
      </c>
      <c r="G809" s="366" t="e">
        <f t="shared" si="70"/>
        <v>#REF!</v>
      </c>
      <c r="H809" s="366" t="e">
        <f t="shared" si="71"/>
        <v>#REF!</v>
      </c>
      <c r="I809" s="366"/>
    </row>
    <row r="810" spans="1:9" s="369" customFormat="1" hidden="1">
      <c r="A810" s="372" t="e">
        <f>Koeien!#REF!</f>
        <v>#REF!</v>
      </c>
      <c r="B810" s="372" t="e">
        <f>Koeien!#REF!</f>
        <v>#REF!</v>
      </c>
      <c r="C810" s="373">
        <f t="shared" si="72"/>
        <v>747</v>
      </c>
      <c r="E810" s="366" t="e">
        <f t="shared" si="68"/>
        <v>#REF!</v>
      </c>
      <c r="F810" s="366" t="e">
        <f t="shared" si="69"/>
        <v>#REF!</v>
      </c>
      <c r="G810" s="366" t="e">
        <f t="shared" si="70"/>
        <v>#REF!</v>
      </c>
      <c r="H810" s="366" t="e">
        <f t="shared" si="71"/>
        <v>#REF!</v>
      </c>
      <c r="I810" s="366"/>
    </row>
    <row r="811" spans="1:9" s="369" customFormat="1" hidden="1">
      <c r="A811" s="372" t="e">
        <f>Koeien!#REF!</f>
        <v>#REF!</v>
      </c>
      <c r="B811" s="372" t="e">
        <f>Koeien!#REF!</f>
        <v>#REF!</v>
      </c>
      <c r="C811" s="373">
        <f t="shared" si="72"/>
        <v>748</v>
      </c>
      <c r="E811" s="366" t="e">
        <f t="shared" si="68"/>
        <v>#REF!</v>
      </c>
      <c r="F811" s="366" t="e">
        <f t="shared" si="69"/>
        <v>#REF!</v>
      </c>
      <c r="G811" s="366" t="e">
        <f t="shared" si="70"/>
        <v>#REF!</v>
      </c>
      <c r="H811" s="366" t="e">
        <f t="shared" si="71"/>
        <v>#REF!</v>
      </c>
      <c r="I811" s="366"/>
    </row>
    <row r="812" spans="1:9" s="369" customFormat="1" hidden="1">
      <c r="A812" s="372" t="e">
        <f>Koeien!#REF!</f>
        <v>#REF!</v>
      </c>
      <c r="B812" s="372" t="e">
        <f>Koeien!#REF!</f>
        <v>#REF!</v>
      </c>
      <c r="C812" s="373">
        <f t="shared" si="72"/>
        <v>749</v>
      </c>
      <c r="E812" s="366" t="e">
        <f t="shared" si="68"/>
        <v>#REF!</v>
      </c>
      <c r="F812" s="366" t="e">
        <f t="shared" si="69"/>
        <v>#REF!</v>
      </c>
      <c r="G812" s="366" t="e">
        <f t="shared" si="70"/>
        <v>#REF!</v>
      </c>
      <c r="H812" s="366" t="e">
        <f t="shared" si="71"/>
        <v>#REF!</v>
      </c>
      <c r="I812" s="366"/>
    </row>
    <row r="813" spans="1:9" s="369" customFormat="1" hidden="1">
      <c r="A813" s="372" t="e">
        <f>Koeien!#REF!</f>
        <v>#REF!</v>
      </c>
      <c r="B813" s="372" t="e">
        <f>Koeien!#REF!</f>
        <v>#REF!</v>
      </c>
      <c r="C813" s="373">
        <f t="shared" si="72"/>
        <v>750</v>
      </c>
      <c r="E813" s="366" t="e">
        <f t="shared" si="68"/>
        <v>#REF!</v>
      </c>
      <c r="F813" s="366" t="e">
        <f t="shared" si="69"/>
        <v>#REF!</v>
      </c>
      <c r="G813" s="366" t="e">
        <f t="shared" si="70"/>
        <v>#REF!</v>
      </c>
      <c r="H813" s="366" t="e">
        <f t="shared" si="71"/>
        <v>#REF!</v>
      </c>
      <c r="I813" s="366"/>
    </row>
    <row r="814" spans="1:9" s="369" customFormat="1" hidden="1">
      <c r="A814" s="372" t="e">
        <f>Koeien!#REF!</f>
        <v>#REF!</v>
      </c>
      <c r="B814" s="372" t="e">
        <f>Koeien!#REF!</f>
        <v>#REF!</v>
      </c>
      <c r="C814" s="373">
        <f t="shared" si="72"/>
        <v>751</v>
      </c>
      <c r="E814" s="366" t="e">
        <f t="shared" si="68"/>
        <v>#REF!</v>
      </c>
      <c r="F814" s="366" t="e">
        <f t="shared" si="69"/>
        <v>#REF!</v>
      </c>
      <c r="G814" s="366" t="e">
        <f t="shared" si="70"/>
        <v>#REF!</v>
      </c>
      <c r="H814" s="366" t="e">
        <f t="shared" si="71"/>
        <v>#REF!</v>
      </c>
      <c r="I814" s="366"/>
    </row>
    <row r="815" spans="1:9" s="369" customFormat="1" hidden="1">
      <c r="A815" s="372" t="e">
        <f>Koeien!#REF!</f>
        <v>#REF!</v>
      </c>
      <c r="B815" s="372" t="e">
        <f>Koeien!#REF!</f>
        <v>#REF!</v>
      </c>
      <c r="C815" s="373">
        <f t="shared" si="72"/>
        <v>752</v>
      </c>
      <c r="E815" s="366" t="e">
        <f t="shared" si="68"/>
        <v>#REF!</v>
      </c>
      <c r="F815" s="366" t="e">
        <f t="shared" si="69"/>
        <v>#REF!</v>
      </c>
      <c r="G815" s="366" t="e">
        <f t="shared" si="70"/>
        <v>#REF!</v>
      </c>
      <c r="H815" s="366" t="e">
        <f t="shared" si="71"/>
        <v>#REF!</v>
      </c>
      <c r="I815" s="366"/>
    </row>
    <row r="816" spans="1:9" s="369" customFormat="1" hidden="1">
      <c r="A816" s="372" t="e">
        <f>Koeien!#REF!</f>
        <v>#REF!</v>
      </c>
      <c r="B816" s="372" t="e">
        <f>Koeien!#REF!</f>
        <v>#REF!</v>
      </c>
      <c r="C816" s="373">
        <f t="shared" si="72"/>
        <v>753</v>
      </c>
      <c r="E816" s="366" t="e">
        <f t="shared" si="68"/>
        <v>#REF!</v>
      </c>
      <c r="F816" s="366" t="e">
        <f t="shared" si="69"/>
        <v>#REF!</v>
      </c>
      <c r="G816" s="366" t="e">
        <f t="shared" si="70"/>
        <v>#REF!</v>
      </c>
      <c r="H816" s="366" t="e">
        <f t="shared" si="71"/>
        <v>#REF!</v>
      </c>
      <c r="I816" s="366"/>
    </row>
    <row r="817" spans="1:9" s="369" customFormat="1" hidden="1">
      <c r="A817" s="372" t="e">
        <f>Koeien!#REF!</f>
        <v>#REF!</v>
      </c>
      <c r="B817" s="372" t="e">
        <f>Koeien!#REF!</f>
        <v>#REF!</v>
      </c>
      <c r="C817" s="373">
        <f t="shared" si="72"/>
        <v>754</v>
      </c>
      <c r="E817" s="366" t="e">
        <f t="shared" si="68"/>
        <v>#REF!</v>
      </c>
      <c r="F817" s="366" t="e">
        <f t="shared" si="69"/>
        <v>#REF!</v>
      </c>
      <c r="G817" s="366" t="e">
        <f t="shared" si="70"/>
        <v>#REF!</v>
      </c>
      <c r="H817" s="366" t="e">
        <f t="shared" si="71"/>
        <v>#REF!</v>
      </c>
      <c r="I817" s="366"/>
    </row>
    <row r="818" spans="1:9" s="369" customFormat="1" hidden="1">
      <c r="A818" s="372" t="e">
        <f>Koeien!#REF!</f>
        <v>#REF!</v>
      </c>
      <c r="B818" s="372" t="e">
        <f>Koeien!#REF!</f>
        <v>#REF!</v>
      </c>
      <c r="C818" s="373">
        <f t="shared" si="72"/>
        <v>755</v>
      </c>
      <c r="E818" s="366" t="e">
        <f t="shared" si="68"/>
        <v>#REF!</v>
      </c>
      <c r="F818" s="366" t="e">
        <f t="shared" si="69"/>
        <v>#REF!</v>
      </c>
      <c r="G818" s="366" t="e">
        <f t="shared" si="70"/>
        <v>#REF!</v>
      </c>
      <c r="H818" s="366" t="e">
        <f t="shared" si="71"/>
        <v>#REF!</v>
      </c>
      <c r="I818" s="366"/>
    </row>
    <row r="819" spans="1:9" s="369" customFormat="1" hidden="1">
      <c r="A819" s="372" t="e">
        <f>Koeien!#REF!</f>
        <v>#REF!</v>
      </c>
      <c r="B819" s="372" t="e">
        <f>Koeien!#REF!</f>
        <v>#REF!</v>
      </c>
      <c r="C819" s="373">
        <f t="shared" si="72"/>
        <v>756</v>
      </c>
      <c r="E819" s="366" t="e">
        <f t="shared" si="68"/>
        <v>#REF!</v>
      </c>
      <c r="F819" s="366" t="e">
        <f t="shared" si="69"/>
        <v>#REF!</v>
      </c>
      <c r="G819" s="366" t="e">
        <f t="shared" si="70"/>
        <v>#REF!</v>
      </c>
      <c r="H819" s="366" t="e">
        <f t="shared" si="71"/>
        <v>#REF!</v>
      </c>
      <c r="I819" s="366"/>
    </row>
    <row r="820" spans="1:9" s="369" customFormat="1" hidden="1">
      <c r="A820" s="372" t="e">
        <f>Koeien!#REF!</f>
        <v>#REF!</v>
      </c>
      <c r="B820" s="372" t="e">
        <f>Koeien!#REF!</f>
        <v>#REF!</v>
      </c>
      <c r="C820" s="373">
        <f t="shared" si="72"/>
        <v>757</v>
      </c>
      <c r="E820" s="366" t="e">
        <f t="shared" si="68"/>
        <v>#REF!</v>
      </c>
      <c r="F820" s="366" t="e">
        <f t="shared" si="69"/>
        <v>#REF!</v>
      </c>
      <c r="G820" s="366" t="e">
        <f t="shared" si="70"/>
        <v>#REF!</v>
      </c>
      <c r="H820" s="366" t="e">
        <f t="shared" si="71"/>
        <v>#REF!</v>
      </c>
      <c r="I820" s="366"/>
    </row>
    <row r="821" spans="1:9" s="369" customFormat="1" hidden="1">
      <c r="A821" s="372" t="e">
        <f>Koeien!#REF!</f>
        <v>#REF!</v>
      </c>
      <c r="B821" s="372" t="e">
        <f>Koeien!#REF!</f>
        <v>#REF!</v>
      </c>
      <c r="C821" s="373">
        <f t="shared" si="72"/>
        <v>758</v>
      </c>
      <c r="E821" s="366" t="e">
        <f t="shared" si="68"/>
        <v>#REF!</v>
      </c>
      <c r="F821" s="366" t="e">
        <f t="shared" si="69"/>
        <v>#REF!</v>
      </c>
      <c r="G821" s="366" t="e">
        <f t="shared" si="70"/>
        <v>#REF!</v>
      </c>
      <c r="H821" s="366" t="e">
        <f t="shared" si="71"/>
        <v>#REF!</v>
      </c>
      <c r="I821" s="366"/>
    </row>
    <row r="822" spans="1:9" s="369" customFormat="1" hidden="1">
      <c r="A822" s="372" t="e">
        <f>Koeien!#REF!</f>
        <v>#REF!</v>
      </c>
      <c r="B822" s="372" t="e">
        <f>Koeien!#REF!</f>
        <v>#REF!</v>
      </c>
      <c r="C822" s="373">
        <f t="shared" si="72"/>
        <v>759</v>
      </c>
      <c r="E822" s="366" t="e">
        <f t="shared" si="68"/>
        <v>#REF!</v>
      </c>
      <c r="F822" s="366" t="e">
        <f t="shared" si="69"/>
        <v>#REF!</v>
      </c>
      <c r="G822" s="366" t="e">
        <f t="shared" si="70"/>
        <v>#REF!</v>
      </c>
      <c r="H822" s="366" t="e">
        <f t="shared" si="71"/>
        <v>#REF!</v>
      </c>
      <c r="I822" s="366"/>
    </row>
    <row r="823" spans="1:9" s="369" customFormat="1" hidden="1">
      <c r="A823" s="372" t="e">
        <f>Koeien!#REF!</f>
        <v>#REF!</v>
      </c>
      <c r="B823" s="372" t="e">
        <f>Koeien!#REF!</f>
        <v>#REF!</v>
      </c>
      <c r="C823" s="373">
        <f t="shared" si="72"/>
        <v>760</v>
      </c>
      <c r="E823" s="366" t="e">
        <f t="shared" si="68"/>
        <v>#REF!</v>
      </c>
      <c r="F823" s="366" t="e">
        <f t="shared" si="69"/>
        <v>#REF!</v>
      </c>
      <c r="G823" s="366" t="e">
        <f t="shared" si="70"/>
        <v>#REF!</v>
      </c>
      <c r="H823" s="366" t="e">
        <f t="shared" si="71"/>
        <v>#REF!</v>
      </c>
      <c r="I823" s="366"/>
    </row>
    <row r="824" spans="1:9" s="369" customFormat="1" hidden="1">
      <c r="A824" s="372" t="e">
        <f>Koeien!#REF!</f>
        <v>#REF!</v>
      </c>
      <c r="B824" s="372" t="e">
        <f>Koeien!#REF!</f>
        <v>#REF!</v>
      </c>
      <c r="C824" s="373">
        <f t="shared" si="72"/>
        <v>761</v>
      </c>
      <c r="E824" s="366" t="e">
        <f t="shared" si="68"/>
        <v>#REF!</v>
      </c>
      <c r="F824" s="366" t="e">
        <f t="shared" si="69"/>
        <v>#REF!</v>
      </c>
      <c r="G824" s="366" t="e">
        <f t="shared" si="70"/>
        <v>#REF!</v>
      </c>
      <c r="H824" s="366" t="e">
        <f t="shared" si="71"/>
        <v>#REF!</v>
      </c>
      <c r="I824" s="366"/>
    </row>
    <row r="825" spans="1:9" s="369" customFormat="1" hidden="1">
      <c r="A825" s="372" t="e">
        <f>Koeien!#REF!</f>
        <v>#REF!</v>
      </c>
      <c r="B825" s="372" t="e">
        <f>Koeien!#REF!</f>
        <v>#REF!</v>
      </c>
      <c r="C825" s="373">
        <f t="shared" si="72"/>
        <v>762</v>
      </c>
      <c r="E825" s="366" t="e">
        <f t="shared" si="68"/>
        <v>#REF!</v>
      </c>
      <c r="F825" s="366" t="e">
        <f t="shared" si="69"/>
        <v>#REF!</v>
      </c>
      <c r="G825" s="366" t="e">
        <f t="shared" si="70"/>
        <v>#REF!</v>
      </c>
      <c r="H825" s="366" t="e">
        <f t="shared" si="71"/>
        <v>#REF!</v>
      </c>
      <c r="I825" s="366"/>
    </row>
    <row r="826" spans="1:9" s="369" customFormat="1" hidden="1">
      <c r="A826" s="372" t="e">
        <f>Koeien!#REF!</f>
        <v>#REF!</v>
      </c>
      <c r="B826" s="372" t="e">
        <f>Koeien!#REF!</f>
        <v>#REF!</v>
      </c>
      <c r="C826" s="373">
        <f t="shared" si="72"/>
        <v>763</v>
      </c>
      <c r="E826" s="366" t="e">
        <f t="shared" si="68"/>
        <v>#REF!</v>
      </c>
      <c r="F826" s="366" t="e">
        <f t="shared" si="69"/>
        <v>#REF!</v>
      </c>
      <c r="G826" s="366" t="e">
        <f t="shared" si="70"/>
        <v>#REF!</v>
      </c>
      <c r="H826" s="366" t="e">
        <f t="shared" si="71"/>
        <v>#REF!</v>
      </c>
      <c r="I826" s="366"/>
    </row>
    <row r="827" spans="1:9" s="369" customFormat="1" hidden="1">
      <c r="A827" s="372" t="e">
        <f>Koeien!#REF!</f>
        <v>#REF!</v>
      </c>
      <c r="B827" s="372" t="e">
        <f>Koeien!#REF!</f>
        <v>#REF!</v>
      </c>
      <c r="C827" s="373">
        <f t="shared" si="72"/>
        <v>764</v>
      </c>
      <c r="E827" s="366" t="e">
        <f t="shared" si="68"/>
        <v>#REF!</v>
      </c>
      <c r="F827" s="366" t="e">
        <f t="shared" si="69"/>
        <v>#REF!</v>
      </c>
      <c r="G827" s="366" t="e">
        <f t="shared" si="70"/>
        <v>#REF!</v>
      </c>
      <c r="H827" s="366" t="e">
        <f t="shared" si="71"/>
        <v>#REF!</v>
      </c>
      <c r="I827" s="366"/>
    </row>
    <row r="828" spans="1:9" s="369" customFormat="1" hidden="1">
      <c r="A828" s="372" t="e">
        <f>Koeien!#REF!</f>
        <v>#REF!</v>
      </c>
      <c r="B828" s="372" t="e">
        <f>Koeien!#REF!</f>
        <v>#REF!</v>
      </c>
      <c r="C828" s="373">
        <f t="shared" si="72"/>
        <v>765</v>
      </c>
      <c r="E828" s="366" t="e">
        <f t="shared" si="68"/>
        <v>#REF!</v>
      </c>
      <c r="F828" s="366" t="e">
        <f t="shared" si="69"/>
        <v>#REF!</v>
      </c>
      <c r="G828" s="366" t="e">
        <f t="shared" si="70"/>
        <v>#REF!</v>
      </c>
      <c r="H828" s="366" t="e">
        <f t="shared" si="71"/>
        <v>#REF!</v>
      </c>
      <c r="I828" s="366"/>
    </row>
    <row r="829" spans="1:9" s="369" customFormat="1" hidden="1">
      <c r="A829" s="372" t="e">
        <f>Koeien!#REF!</f>
        <v>#REF!</v>
      </c>
      <c r="B829" s="372" t="e">
        <f>Koeien!#REF!</f>
        <v>#REF!</v>
      </c>
      <c r="C829" s="373">
        <f t="shared" si="72"/>
        <v>766</v>
      </c>
      <c r="E829" s="366" t="e">
        <f t="shared" si="68"/>
        <v>#REF!</v>
      </c>
      <c r="F829" s="366" t="e">
        <f t="shared" si="69"/>
        <v>#REF!</v>
      </c>
      <c r="G829" s="366" t="e">
        <f t="shared" si="70"/>
        <v>#REF!</v>
      </c>
      <c r="H829" s="366" t="e">
        <f t="shared" si="71"/>
        <v>#REF!</v>
      </c>
      <c r="I829" s="366"/>
    </row>
    <row r="830" spans="1:9" s="369" customFormat="1" hidden="1">
      <c r="A830" s="372" t="e">
        <f>Koeien!#REF!</f>
        <v>#REF!</v>
      </c>
      <c r="B830" s="372" t="e">
        <f>Koeien!#REF!</f>
        <v>#REF!</v>
      </c>
      <c r="C830" s="373">
        <f t="shared" si="72"/>
        <v>767</v>
      </c>
      <c r="E830" s="366" t="e">
        <f t="shared" si="68"/>
        <v>#REF!</v>
      </c>
      <c r="F830" s="366" t="e">
        <f t="shared" si="69"/>
        <v>#REF!</v>
      </c>
      <c r="G830" s="366" t="e">
        <f t="shared" si="70"/>
        <v>#REF!</v>
      </c>
      <c r="H830" s="366" t="e">
        <f t="shared" si="71"/>
        <v>#REF!</v>
      </c>
      <c r="I830" s="366"/>
    </row>
    <row r="831" spans="1:9" s="369" customFormat="1" hidden="1">
      <c r="A831" s="372" t="e">
        <f>Koeien!#REF!</f>
        <v>#REF!</v>
      </c>
      <c r="B831" s="372" t="e">
        <f>Koeien!#REF!</f>
        <v>#REF!</v>
      </c>
      <c r="C831" s="373">
        <f t="shared" si="72"/>
        <v>768</v>
      </c>
      <c r="E831" s="366" t="e">
        <f t="shared" si="68"/>
        <v>#REF!</v>
      </c>
      <c r="F831" s="366" t="e">
        <f t="shared" si="69"/>
        <v>#REF!</v>
      </c>
      <c r="G831" s="366" t="e">
        <f t="shared" si="70"/>
        <v>#REF!</v>
      </c>
      <c r="H831" s="366" t="e">
        <f t="shared" si="71"/>
        <v>#REF!</v>
      </c>
      <c r="I831" s="366"/>
    </row>
    <row r="832" spans="1:9" s="369" customFormat="1" hidden="1">
      <c r="A832" s="372" t="e">
        <f>Koeien!#REF!</f>
        <v>#REF!</v>
      </c>
      <c r="B832" s="372" t="e">
        <f>Koeien!#REF!</f>
        <v>#REF!</v>
      </c>
      <c r="C832" s="373">
        <f t="shared" si="72"/>
        <v>769</v>
      </c>
      <c r="E832" s="366" t="e">
        <f t="shared" si="68"/>
        <v>#REF!</v>
      </c>
      <c r="F832" s="366" t="e">
        <f t="shared" si="69"/>
        <v>#REF!</v>
      </c>
      <c r="G832" s="366" t="e">
        <f t="shared" si="70"/>
        <v>#REF!</v>
      </c>
      <c r="H832" s="366" t="e">
        <f t="shared" si="71"/>
        <v>#REF!</v>
      </c>
      <c r="I832" s="366"/>
    </row>
    <row r="833" spans="1:9" s="369" customFormat="1" hidden="1">
      <c r="A833" s="372" t="e">
        <f>Koeien!#REF!</f>
        <v>#REF!</v>
      </c>
      <c r="B833" s="372" t="e">
        <f>Koeien!#REF!</f>
        <v>#REF!</v>
      </c>
      <c r="C833" s="373">
        <f t="shared" si="72"/>
        <v>770</v>
      </c>
      <c r="E833" s="366" t="e">
        <f t="shared" ref="E833:E896" si="73">B833</f>
        <v>#REF!</v>
      </c>
      <c r="F833" s="366" t="e">
        <f t="shared" ref="F833:F896" si="74">MID(E833,1,1)</f>
        <v>#REF!</v>
      </c>
      <c r="G833" s="366" t="e">
        <f t="shared" ref="G833:G896" si="75">MID(E833,2,1)</f>
        <v>#REF!</v>
      </c>
      <c r="H833" s="366" t="e">
        <f t="shared" ref="H833:H896" si="76">MID(E833,3,1)</f>
        <v>#REF!</v>
      </c>
      <c r="I833" s="366"/>
    </row>
    <row r="834" spans="1:9" s="369" customFormat="1" hidden="1">
      <c r="A834" s="372" t="e">
        <f>Koeien!#REF!</f>
        <v>#REF!</v>
      </c>
      <c r="B834" s="372" t="e">
        <f>Koeien!#REF!</f>
        <v>#REF!</v>
      </c>
      <c r="C834" s="373">
        <f t="shared" si="72"/>
        <v>771</v>
      </c>
      <c r="E834" s="366" t="e">
        <f t="shared" si="73"/>
        <v>#REF!</v>
      </c>
      <c r="F834" s="366" t="e">
        <f t="shared" si="74"/>
        <v>#REF!</v>
      </c>
      <c r="G834" s="366" t="e">
        <f t="shared" si="75"/>
        <v>#REF!</v>
      </c>
      <c r="H834" s="366" t="e">
        <f t="shared" si="76"/>
        <v>#REF!</v>
      </c>
      <c r="I834" s="366"/>
    </row>
    <row r="835" spans="1:9" s="369" customFormat="1" hidden="1">
      <c r="A835" s="372" t="e">
        <f>Koeien!#REF!</f>
        <v>#REF!</v>
      </c>
      <c r="B835" s="372" t="e">
        <f>Koeien!#REF!</f>
        <v>#REF!</v>
      </c>
      <c r="C835" s="373">
        <f t="shared" si="72"/>
        <v>772</v>
      </c>
      <c r="E835" s="366" t="e">
        <f t="shared" si="73"/>
        <v>#REF!</v>
      </c>
      <c r="F835" s="366" t="e">
        <f t="shared" si="74"/>
        <v>#REF!</v>
      </c>
      <c r="G835" s="366" t="e">
        <f t="shared" si="75"/>
        <v>#REF!</v>
      </c>
      <c r="H835" s="366" t="e">
        <f t="shared" si="76"/>
        <v>#REF!</v>
      </c>
      <c r="I835" s="366"/>
    </row>
    <row r="836" spans="1:9" s="369" customFormat="1" hidden="1">
      <c r="A836" s="372" t="e">
        <f>Koeien!#REF!</f>
        <v>#REF!</v>
      </c>
      <c r="B836" s="372" t="e">
        <f>Koeien!#REF!</f>
        <v>#REF!</v>
      </c>
      <c r="C836" s="373">
        <f t="shared" si="72"/>
        <v>773</v>
      </c>
      <c r="E836" s="366" t="e">
        <f t="shared" si="73"/>
        <v>#REF!</v>
      </c>
      <c r="F836" s="366" t="e">
        <f t="shared" si="74"/>
        <v>#REF!</v>
      </c>
      <c r="G836" s="366" t="e">
        <f t="shared" si="75"/>
        <v>#REF!</v>
      </c>
      <c r="H836" s="366" t="e">
        <f t="shared" si="76"/>
        <v>#REF!</v>
      </c>
      <c r="I836" s="366"/>
    </row>
    <row r="837" spans="1:9" s="369" customFormat="1" hidden="1">
      <c r="A837" s="372" t="e">
        <f>Koeien!#REF!</f>
        <v>#REF!</v>
      </c>
      <c r="B837" s="372" t="e">
        <f>Koeien!#REF!</f>
        <v>#REF!</v>
      </c>
      <c r="C837" s="373">
        <f t="shared" si="72"/>
        <v>774</v>
      </c>
      <c r="E837" s="366" t="e">
        <f t="shared" si="73"/>
        <v>#REF!</v>
      </c>
      <c r="F837" s="366" t="e">
        <f t="shared" si="74"/>
        <v>#REF!</v>
      </c>
      <c r="G837" s="366" t="e">
        <f t="shared" si="75"/>
        <v>#REF!</v>
      </c>
      <c r="H837" s="366" t="e">
        <f t="shared" si="76"/>
        <v>#REF!</v>
      </c>
      <c r="I837" s="366"/>
    </row>
    <row r="838" spans="1:9" s="369" customFormat="1" hidden="1">
      <c r="A838" s="372" t="e">
        <f>Koeien!#REF!</f>
        <v>#REF!</v>
      </c>
      <c r="B838" s="372" t="e">
        <f>Koeien!#REF!</f>
        <v>#REF!</v>
      </c>
      <c r="C838" s="373">
        <f t="shared" ref="C838:C901" si="77">C837+1</f>
        <v>775</v>
      </c>
      <c r="E838" s="366" t="e">
        <f t="shared" si="73"/>
        <v>#REF!</v>
      </c>
      <c r="F838" s="366" t="e">
        <f t="shared" si="74"/>
        <v>#REF!</v>
      </c>
      <c r="G838" s="366" t="e">
        <f t="shared" si="75"/>
        <v>#REF!</v>
      </c>
      <c r="H838" s="366" t="e">
        <f t="shared" si="76"/>
        <v>#REF!</v>
      </c>
      <c r="I838" s="366"/>
    </row>
    <row r="839" spans="1:9" s="369" customFormat="1" hidden="1">
      <c r="A839" s="372" t="e">
        <f>Koeien!#REF!</f>
        <v>#REF!</v>
      </c>
      <c r="B839" s="372" t="e">
        <f>Koeien!#REF!</f>
        <v>#REF!</v>
      </c>
      <c r="C839" s="373">
        <f t="shared" si="77"/>
        <v>776</v>
      </c>
      <c r="E839" s="366" t="e">
        <f t="shared" si="73"/>
        <v>#REF!</v>
      </c>
      <c r="F839" s="366" t="e">
        <f t="shared" si="74"/>
        <v>#REF!</v>
      </c>
      <c r="G839" s="366" t="e">
        <f t="shared" si="75"/>
        <v>#REF!</v>
      </c>
      <c r="H839" s="366" t="e">
        <f t="shared" si="76"/>
        <v>#REF!</v>
      </c>
      <c r="I839" s="366"/>
    </row>
    <row r="840" spans="1:9" s="369" customFormat="1" hidden="1">
      <c r="A840" s="372" t="e">
        <f>Koeien!#REF!</f>
        <v>#REF!</v>
      </c>
      <c r="B840" s="372" t="e">
        <f>Koeien!#REF!</f>
        <v>#REF!</v>
      </c>
      <c r="C840" s="373">
        <f t="shared" si="77"/>
        <v>777</v>
      </c>
      <c r="E840" s="366" t="e">
        <f t="shared" si="73"/>
        <v>#REF!</v>
      </c>
      <c r="F840" s="366" t="e">
        <f t="shared" si="74"/>
        <v>#REF!</v>
      </c>
      <c r="G840" s="366" t="e">
        <f t="shared" si="75"/>
        <v>#REF!</v>
      </c>
      <c r="H840" s="366" t="e">
        <f t="shared" si="76"/>
        <v>#REF!</v>
      </c>
      <c r="I840" s="366"/>
    </row>
    <row r="841" spans="1:9" s="369" customFormat="1" hidden="1">
      <c r="A841" s="372" t="e">
        <f>Koeien!#REF!</f>
        <v>#REF!</v>
      </c>
      <c r="B841" s="372" t="e">
        <f>Koeien!#REF!</f>
        <v>#REF!</v>
      </c>
      <c r="C841" s="373">
        <f t="shared" si="77"/>
        <v>778</v>
      </c>
      <c r="E841" s="366" t="e">
        <f t="shared" si="73"/>
        <v>#REF!</v>
      </c>
      <c r="F841" s="366" t="e">
        <f t="shared" si="74"/>
        <v>#REF!</v>
      </c>
      <c r="G841" s="366" t="e">
        <f t="shared" si="75"/>
        <v>#REF!</v>
      </c>
      <c r="H841" s="366" t="e">
        <f t="shared" si="76"/>
        <v>#REF!</v>
      </c>
      <c r="I841" s="366"/>
    </row>
    <row r="842" spans="1:9" s="369" customFormat="1" hidden="1">
      <c r="A842" s="372" t="e">
        <f>Koeien!#REF!</f>
        <v>#REF!</v>
      </c>
      <c r="B842" s="372" t="e">
        <f>Koeien!#REF!</f>
        <v>#REF!</v>
      </c>
      <c r="C842" s="373">
        <f t="shared" si="77"/>
        <v>779</v>
      </c>
      <c r="E842" s="366" t="e">
        <f t="shared" si="73"/>
        <v>#REF!</v>
      </c>
      <c r="F842" s="366" t="e">
        <f t="shared" si="74"/>
        <v>#REF!</v>
      </c>
      <c r="G842" s="366" t="e">
        <f t="shared" si="75"/>
        <v>#REF!</v>
      </c>
      <c r="H842" s="366" t="e">
        <f t="shared" si="76"/>
        <v>#REF!</v>
      </c>
      <c r="I842" s="366"/>
    </row>
    <row r="843" spans="1:9" s="369" customFormat="1" hidden="1">
      <c r="A843" s="372" t="e">
        <f>Koeien!#REF!</f>
        <v>#REF!</v>
      </c>
      <c r="B843" s="372" t="e">
        <f>Koeien!#REF!</f>
        <v>#REF!</v>
      </c>
      <c r="C843" s="373">
        <f t="shared" si="77"/>
        <v>780</v>
      </c>
      <c r="E843" s="366" t="e">
        <f t="shared" si="73"/>
        <v>#REF!</v>
      </c>
      <c r="F843" s="366" t="e">
        <f t="shared" si="74"/>
        <v>#REF!</v>
      </c>
      <c r="G843" s="366" t="e">
        <f t="shared" si="75"/>
        <v>#REF!</v>
      </c>
      <c r="H843" s="366" t="e">
        <f t="shared" si="76"/>
        <v>#REF!</v>
      </c>
      <c r="I843" s="366"/>
    </row>
    <row r="844" spans="1:9" s="369" customFormat="1" hidden="1">
      <c r="A844" s="372" t="e">
        <f>Koeien!#REF!</f>
        <v>#REF!</v>
      </c>
      <c r="B844" s="372" t="e">
        <f>Koeien!#REF!</f>
        <v>#REF!</v>
      </c>
      <c r="C844" s="373">
        <f t="shared" si="77"/>
        <v>781</v>
      </c>
      <c r="E844" s="366" t="e">
        <f t="shared" si="73"/>
        <v>#REF!</v>
      </c>
      <c r="F844" s="366" t="e">
        <f t="shared" si="74"/>
        <v>#REF!</v>
      </c>
      <c r="G844" s="366" t="e">
        <f t="shared" si="75"/>
        <v>#REF!</v>
      </c>
      <c r="H844" s="366" t="e">
        <f t="shared" si="76"/>
        <v>#REF!</v>
      </c>
      <c r="I844" s="366"/>
    </row>
    <row r="845" spans="1:9" s="369" customFormat="1" hidden="1">
      <c r="A845" s="372" t="e">
        <f>Koeien!#REF!</f>
        <v>#REF!</v>
      </c>
      <c r="B845" s="372" t="e">
        <f>Koeien!#REF!</f>
        <v>#REF!</v>
      </c>
      <c r="C845" s="373">
        <f t="shared" si="77"/>
        <v>782</v>
      </c>
      <c r="E845" s="366" t="e">
        <f t="shared" si="73"/>
        <v>#REF!</v>
      </c>
      <c r="F845" s="366" t="e">
        <f t="shared" si="74"/>
        <v>#REF!</v>
      </c>
      <c r="G845" s="366" t="e">
        <f t="shared" si="75"/>
        <v>#REF!</v>
      </c>
      <c r="H845" s="366" t="e">
        <f t="shared" si="76"/>
        <v>#REF!</v>
      </c>
      <c r="I845" s="366"/>
    </row>
    <row r="846" spans="1:9" s="369" customFormat="1" hidden="1">
      <c r="A846" s="372" t="e">
        <f>Koeien!#REF!</f>
        <v>#REF!</v>
      </c>
      <c r="B846" s="372" t="e">
        <f>Koeien!#REF!</f>
        <v>#REF!</v>
      </c>
      <c r="C846" s="373">
        <f t="shared" si="77"/>
        <v>783</v>
      </c>
      <c r="E846" s="366" t="e">
        <f t="shared" si="73"/>
        <v>#REF!</v>
      </c>
      <c r="F846" s="366" t="e">
        <f t="shared" si="74"/>
        <v>#REF!</v>
      </c>
      <c r="G846" s="366" t="e">
        <f t="shared" si="75"/>
        <v>#REF!</v>
      </c>
      <c r="H846" s="366" t="e">
        <f t="shared" si="76"/>
        <v>#REF!</v>
      </c>
      <c r="I846" s="366"/>
    </row>
    <row r="847" spans="1:9" s="369" customFormat="1" hidden="1">
      <c r="A847" s="372" t="e">
        <f>Koeien!#REF!</f>
        <v>#REF!</v>
      </c>
      <c r="B847" s="372" t="e">
        <f>Koeien!#REF!</f>
        <v>#REF!</v>
      </c>
      <c r="C847" s="373">
        <f t="shared" si="77"/>
        <v>784</v>
      </c>
      <c r="E847" s="366" t="e">
        <f t="shared" si="73"/>
        <v>#REF!</v>
      </c>
      <c r="F847" s="366" t="e">
        <f t="shared" si="74"/>
        <v>#REF!</v>
      </c>
      <c r="G847" s="366" t="e">
        <f t="shared" si="75"/>
        <v>#REF!</v>
      </c>
      <c r="H847" s="366" t="e">
        <f t="shared" si="76"/>
        <v>#REF!</v>
      </c>
      <c r="I847" s="366"/>
    </row>
    <row r="848" spans="1:9" s="369" customFormat="1" hidden="1">
      <c r="A848" s="372" t="e">
        <f>Koeien!#REF!</f>
        <v>#REF!</v>
      </c>
      <c r="B848" s="372" t="e">
        <f>Koeien!#REF!</f>
        <v>#REF!</v>
      </c>
      <c r="C848" s="373">
        <f t="shared" si="77"/>
        <v>785</v>
      </c>
      <c r="E848" s="366" t="e">
        <f t="shared" si="73"/>
        <v>#REF!</v>
      </c>
      <c r="F848" s="366" t="e">
        <f t="shared" si="74"/>
        <v>#REF!</v>
      </c>
      <c r="G848" s="366" t="e">
        <f t="shared" si="75"/>
        <v>#REF!</v>
      </c>
      <c r="H848" s="366" t="e">
        <f t="shared" si="76"/>
        <v>#REF!</v>
      </c>
      <c r="I848" s="366"/>
    </row>
    <row r="849" spans="1:9" s="369" customFormat="1" hidden="1">
      <c r="A849" s="372" t="e">
        <f>Koeien!#REF!</f>
        <v>#REF!</v>
      </c>
      <c r="B849" s="372" t="e">
        <f>Koeien!#REF!</f>
        <v>#REF!</v>
      </c>
      <c r="C849" s="373">
        <f t="shared" si="77"/>
        <v>786</v>
      </c>
      <c r="E849" s="366" t="e">
        <f t="shared" si="73"/>
        <v>#REF!</v>
      </c>
      <c r="F849" s="366" t="e">
        <f t="shared" si="74"/>
        <v>#REF!</v>
      </c>
      <c r="G849" s="366" t="e">
        <f t="shared" si="75"/>
        <v>#REF!</v>
      </c>
      <c r="H849" s="366" t="e">
        <f t="shared" si="76"/>
        <v>#REF!</v>
      </c>
      <c r="I849" s="366"/>
    </row>
    <row r="850" spans="1:9" s="369" customFormat="1" hidden="1">
      <c r="A850" s="372" t="e">
        <f>Koeien!#REF!</f>
        <v>#REF!</v>
      </c>
      <c r="B850" s="372" t="e">
        <f>Koeien!#REF!</f>
        <v>#REF!</v>
      </c>
      <c r="C850" s="373">
        <f t="shared" si="77"/>
        <v>787</v>
      </c>
      <c r="E850" s="366" t="e">
        <f t="shared" si="73"/>
        <v>#REF!</v>
      </c>
      <c r="F850" s="366" t="e">
        <f t="shared" si="74"/>
        <v>#REF!</v>
      </c>
      <c r="G850" s="366" t="e">
        <f t="shared" si="75"/>
        <v>#REF!</v>
      </c>
      <c r="H850" s="366" t="e">
        <f t="shared" si="76"/>
        <v>#REF!</v>
      </c>
      <c r="I850" s="366"/>
    </row>
    <row r="851" spans="1:9" s="369" customFormat="1" hidden="1">
      <c r="A851" s="372" t="e">
        <f>Koeien!#REF!</f>
        <v>#REF!</v>
      </c>
      <c r="B851" s="372" t="e">
        <f>Koeien!#REF!</f>
        <v>#REF!</v>
      </c>
      <c r="C851" s="373">
        <f t="shared" si="77"/>
        <v>788</v>
      </c>
      <c r="E851" s="366" t="e">
        <f t="shared" si="73"/>
        <v>#REF!</v>
      </c>
      <c r="F851" s="366" t="e">
        <f t="shared" si="74"/>
        <v>#REF!</v>
      </c>
      <c r="G851" s="366" t="e">
        <f t="shared" si="75"/>
        <v>#REF!</v>
      </c>
      <c r="H851" s="366" t="e">
        <f t="shared" si="76"/>
        <v>#REF!</v>
      </c>
      <c r="I851" s="366"/>
    </row>
    <row r="852" spans="1:9" s="369" customFormat="1" hidden="1">
      <c r="A852" s="372" t="e">
        <f>Koeien!#REF!</f>
        <v>#REF!</v>
      </c>
      <c r="B852" s="372" t="e">
        <f>Koeien!#REF!</f>
        <v>#REF!</v>
      </c>
      <c r="C852" s="373">
        <f t="shared" si="77"/>
        <v>789</v>
      </c>
      <c r="E852" s="366" t="e">
        <f t="shared" si="73"/>
        <v>#REF!</v>
      </c>
      <c r="F852" s="366" t="e">
        <f t="shared" si="74"/>
        <v>#REF!</v>
      </c>
      <c r="G852" s="366" t="e">
        <f t="shared" si="75"/>
        <v>#REF!</v>
      </c>
      <c r="H852" s="366" t="e">
        <f t="shared" si="76"/>
        <v>#REF!</v>
      </c>
      <c r="I852" s="366"/>
    </row>
    <row r="853" spans="1:9" s="369" customFormat="1" hidden="1">
      <c r="A853" s="372" t="e">
        <f>Koeien!#REF!</f>
        <v>#REF!</v>
      </c>
      <c r="B853" s="372" t="e">
        <f>Koeien!#REF!</f>
        <v>#REF!</v>
      </c>
      <c r="C853" s="373">
        <f t="shared" si="77"/>
        <v>790</v>
      </c>
      <c r="E853" s="366" t="e">
        <f t="shared" si="73"/>
        <v>#REF!</v>
      </c>
      <c r="F853" s="366" t="e">
        <f t="shared" si="74"/>
        <v>#REF!</v>
      </c>
      <c r="G853" s="366" t="e">
        <f t="shared" si="75"/>
        <v>#REF!</v>
      </c>
      <c r="H853" s="366" t="e">
        <f t="shared" si="76"/>
        <v>#REF!</v>
      </c>
      <c r="I853" s="366"/>
    </row>
    <row r="854" spans="1:9" s="369" customFormat="1" hidden="1">
      <c r="A854" s="372" t="e">
        <f>Koeien!#REF!</f>
        <v>#REF!</v>
      </c>
      <c r="B854" s="372" t="e">
        <f>Koeien!#REF!</f>
        <v>#REF!</v>
      </c>
      <c r="C854" s="373">
        <f t="shared" si="77"/>
        <v>791</v>
      </c>
      <c r="E854" s="366" t="e">
        <f t="shared" si="73"/>
        <v>#REF!</v>
      </c>
      <c r="F854" s="366" t="e">
        <f t="shared" si="74"/>
        <v>#REF!</v>
      </c>
      <c r="G854" s="366" t="e">
        <f t="shared" si="75"/>
        <v>#REF!</v>
      </c>
      <c r="H854" s="366" t="e">
        <f t="shared" si="76"/>
        <v>#REF!</v>
      </c>
      <c r="I854" s="366"/>
    </row>
    <row r="855" spans="1:9" s="369" customFormat="1" hidden="1">
      <c r="A855" s="372" t="e">
        <f>Koeien!#REF!</f>
        <v>#REF!</v>
      </c>
      <c r="B855" s="372" t="e">
        <f>Koeien!#REF!</f>
        <v>#REF!</v>
      </c>
      <c r="C855" s="373">
        <f t="shared" si="77"/>
        <v>792</v>
      </c>
      <c r="E855" s="366" t="e">
        <f t="shared" si="73"/>
        <v>#REF!</v>
      </c>
      <c r="F855" s="366" t="e">
        <f t="shared" si="74"/>
        <v>#REF!</v>
      </c>
      <c r="G855" s="366" t="e">
        <f t="shared" si="75"/>
        <v>#REF!</v>
      </c>
      <c r="H855" s="366" t="e">
        <f t="shared" si="76"/>
        <v>#REF!</v>
      </c>
      <c r="I855" s="366"/>
    </row>
    <row r="856" spans="1:9" s="369" customFormat="1" hidden="1">
      <c r="A856" s="372" t="e">
        <f>Koeien!#REF!</f>
        <v>#REF!</v>
      </c>
      <c r="B856" s="372" t="e">
        <f>Koeien!#REF!</f>
        <v>#REF!</v>
      </c>
      <c r="C856" s="373">
        <f t="shared" si="77"/>
        <v>793</v>
      </c>
      <c r="E856" s="366" t="e">
        <f t="shared" si="73"/>
        <v>#REF!</v>
      </c>
      <c r="F856" s="366" t="e">
        <f t="shared" si="74"/>
        <v>#REF!</v>
      </c>
      <c r="G856" s="366" t="e">
        <f t="shared" si="75"/>
        <v>#REF!</v>
      </c>
      <c r="H856" s="366" t="e">
        <f t="shared" si="76"/>
        <v>#REF!</v>
      </c>
      <c r="I856" s="366"/>
    </row>
    <row r="857" spans="1:9" s="369" customFormat="1" hidden="1">
      <c r="A857" s="372" t="e">
        <f>Koeien!#REF!</f>
        <v>#REF!</v>
      </c>
      <c r="B857" s="372" t="e">
        <f>Koeien!#REF!</f>
        <v>#REF!</v>
      </c>
      <c r="C857" s="373">
        <f t="shared" si="77"/>
        <v>794</v>
      </c>
      <c r="E857" s="366" t="e">
        <f t="shared" si="73"/>
        <v>#REF!</v>
      </c>
      <c r="F857" s="366" t="e">
        <f t="shared" si="74"/>
        <v>#REF!</v>
      </c>
      <c r="G857" s="366" t="e">
        <f t="shared" si="75"/>
        <v>#REF!</v>
      </c>
      <c r="H857" s="366" t="e">
        <f t="shared" si="76"/>
        <v>#REF!</v>
      </c>
      <c r="I857" s="366"/>
    </row>
    <row r="858" spans="1:9" s="369" customFormat="1" hidden="1">
      <c r="A858" s="372" t="e">
        <f>Koeien!#REF!</f>
        <v>#REF!</v>
      </c>
      <c r="B858" s="372" t="e">
        <f>Koeien!#REF!</f>
        <v>#REF!</v>
      </c>
      <c r="C858" s="373">
        <f t="shared" si="77"/>
        <v>795</v>
      </c>
      <c r="E858" s="366" t="e">
        <f t="shared" si="73"/>
        <v>#REF!</v>
      </c>
      <c r="F858" s="366" t="e">
        <f t="shared" si="74"/>
        <v>#REF!</v>
      </c>
      <c r="G858" s="366" t="e">
        <f t="shared" si="75"/>
        <v>#REF!</v>
      </c>
      <c r="H858" s="366" t="e">
        <f t="shared" si="76"/>
        <v>#REF!</v>
      </c>
      <c r="I858" s="366"/>
    </row>
    <row r="859" spans="1:9" s="369" customFormat="1" hidden="1">
      <c r="A859" s="372" t="e">
        <f>Koeien!#REF!</f>
        <v>#REF!</v>
      </c>
      <c r="B859" s="372" t="e">
        <f>Koeien!#REF!</f>
        <v>#REF!</v>
      </c>
      <c r="C859" s="373">
        <f t="shared" si="77"/>
        <v>796</v>
      </c>
      <c r="E859" s="366" t="e">
        <f t="shared" si="73"/>
        <v>#REF!</v>
      </c>
      <c r="F859" s="366" t="e">
        <f t="shared" si="74"/>
        <v>#REF!</v>
      </c>
      <c r="G859" s="366" t="e">
        <f t="shared" si="75"/>
        <v>#REF!</v>
      </c>
      <c r="H859" s="366" t="e">
        <f t="shared" si="76"/>
        <v>#REF!</v>
      </c>
      <c r="I859" s="366"/>
    </row>
    <row r="860" spans="1:9" s="369" customFormat="1" hidden="1">
      <c r="A860" s="372" t="e">
        <f>Koeien!#REF!</f>
        <v>#REF!</v>
      </c>
      <c r="B860" s="372" t="e">
        <f>Koeien!#REF!</f>
        <v>#REF!</v>
      </c>
      <c r="C860" s="373">
        <f t="shared" si="77"/>
        <v>797</v>
      </c>
      <c r="E860" s="366" t="e">
        <f t="shared" si="73"/>
        <v>#REF!</v>
      </c>
      <c r="F860" s="366" t="e">
        <f t="shared" si="74"/>
        <v>#REF!</v>
      </c>
      <c r="G860" s="366" t="e">
        <f t="shared" si="75"/>
        <v>#REF!</v>
      </c>
      <c r="H860" s="366" t="e">
        <f t="shared" si="76"/>
        <v>#REF!</v>
      </c>
      <c r="I860" s="366"/>
    </row>
    <row r="861" spans="1:9" s="369" customFormat="1" hidden="1">
      <c r="A861" s="372" t="e">
        <f>Koeien!#REF!</f>
        <v>#REF!</v>
      </c>
      <c r="B861" s="372" t="e">
        <f>Koeien!#REF!</f>
        <v>#REF!</v>
      </c>
      <c r="C861" s="373">
        <f t="shared" si="77"/>
        <v>798</v>
      </c>
      <c r="E861" s="366" t="e">
        <f t="shared" si="73"/>
        <v>#REF!</v>
      </c>
      <c r="F861" s="366" t="e">
        <f t="shared" si="74"/>
        <v>#REF!</v>
      </c>
      <c r="G861" s="366" t="e">
        <f t="shared" si="75"/>
        <v>#REF!</v>
      </c>
      <c r="H861" s="366" t="e">
        <f t="shared" si="76"/>
        <v>#REF!</v>
      </c>
      <c r="I861" s="366"/>
    </row>
    <row r="862" spans="1:9" s="369" customFormat="1" hidden="1">
      <c r="A862" s="372" t="e">
        <f>Koeien!#REF!</f>
        <v>#REF!</v>
      </c>
      <c r="B862" s="372" t="e">
        <f>Koeien!#REF!</f>
        <v>#REF!</v>
      </c>
      <c r="C862" s="373">
        <f t="shared" si="77"/>
        <v>799</v>
      </c>
      <c r="E862" s="366" t="e">
        <f t="shared" si="73"/>
        <v>#REF!</v>
      </c>
      <c r="F862" s="366" t="e">
        <f t="shared" si="74"/>
        <v>#REF!</v>
      </c>
      <c r="G862" s="366" t="e">
        <f t="shared" si="75"/>
        <v>#REF!</v>
      </c>
      <c r="H862" s="366" t="e">
        <f t="shared" si="76"/>
        <v>#REF!</v>
      </c>
      <c r="I862" s="366"/>
    </row>
    <row r="863" spans="1:9" s="369" customFormat="1" hidden="1">
      <c r="A863" s="372" t="e">
        <f>Koeien!#REF!</f>
        <v>#REF!</v>
      </c>
      <c r="B863" s="372" t="e">
        <f>Koeien!#REF!</f>
        <v>#REF!</v>
      </c>
      <c r="C863" s="373">
        <f t="shared" si="77"/>
        <v>800</v>
      </c>
      <c r="E863" s="366" t="e">
        <f t="shared" si="73"/>
        <v>#REF!</v>
      </c>
      <c r="F863" s="366" t="e">
        <f t="shared" si="74"/>
        <v>#REF!</v>
      </c>
      <c r="G863" s="366" t="e">
        <f t="shared" si="75"/>
        <v>#REF!</v>
      </c>
      <c r="H863" s="366" t="e">
        <f t="shared" si="76"/>
        <v>#REF!</v>
      </c>
      <c r="I863" s="366"/>
    </row>
    <row r="864" spans="1:9" s="369" customFormat="1" hidden="1">
      <c r="A864" s="372" t="e">
        <f>Koeien!#REF!</f>
        <v>#REF!</v>
      </c>
      <c r="B864" s="372" t="e">
        <f>Koeien!#REF!</f>
        <v>#REF!</v>
      </c>
      <c r="C864" s="373">
        <f t="shared" si="77"/>
        <v>801</v>
      </c>
      <c r="E864" s="366" t="e">
        <f t="shared" si="73"/>
        <v>#REF!</v>
      </c>
      <c r="F864" s="366" t="e">
        <f t="shared" si="74"/>
        <v>#REF!</v>
      </c>
      <c r="G864" s="366" t="e">
        <f t="shared" si="75"/>
        <v>#REF!</v>
      </c>
      <c r="H864" s="366" t="e">
        <f t="shared" si="76"/>
        <v>#REF!</v>
      </c>
      <c r="I864" s="366"/>
    </row>
    <row r="865" spans="1:9" s="369" customFormat="1" hidden="1">
      <c r="A865" s="372" t="e">
        <f>Koeien!#REF!</f>
        <v>#REF!</v>
      </c>
      <c r="B865" s="372" t="e">
        <f>Koeien!#REF!</f>
        <v>#REF!</v>
      </c>
      <c r="C865" s="373">
        <f t="shared" si="77"/>
        <v>802</v>
      </c>
      <c r="E865" s="366" t="e">
        <f t="shared" si="73"/>
        <v>#REF!</v>
      </c>
      <c r="F865" s="366" t="e">
        <f t="shared" si="74"/>
        <v>#REF!</v>
      </c>
      <c r="G865" s="366" t="e">
        <f t="shared" si="75"/>
        <v>#REF!</v>
      </c>
      <c r="H865" s="366" t="e">
        <f t="shared" si="76"/>
        <v>#REF!</v>
      </c>
      <c r="I865" s="366"/>
    </row>
    <row r="866" spans="1:9" s="369" customFormat="1" hidden="1">
      <c r="A866" s="372" t="e">
        <f>Koeien!#REF!</f>
        <v>#REF!</v>
      </c>
      <c r="B866" s="372" t="e">
        <f>Koeien!#REF!</f>
        <v>#REF!</v>
      </c>
      <c r="C866" s="373">
        <f t="shared" si="77"/>
        <v>803</v>
      </c>
      <c r="E866" s="366" t="e">
        <f t="shared" si="73"/>
        <v>#REF!</v>
      </c>
      <c r="F866" s="366" t="e">
        <f t="shared" si="74"/>
        <v>#REF!</v>
      </c>
      <c r="G866" s="366" t="e">
        <f t="shared" si="75"/>
        <v>#REF!</v>
      </c>
      <c r="H866" s="366" t="e">
        <f t="shared" si="76"/>
        <v>#REF!</v>
      </c>
      <c r="I866" s="366"/>
    </row>
    <row r="867" spans="1:9" s="369" customFormat="1" hidden="1">
      <c r="A867" s="372" t="e">
        <f>Koeien!#REF!</f>
        <v>#REF!</v>
      </c>
      <c r="B867" s="372" t="e">
        <f>Koeien!#REF!</f>
        <v>#REF!</v>
      </c>
      <c r="C867" s="373">
        <f t="shared" si="77"/>
        <v>804</v>
      </c>
      <c r="E867" s="366" t="e">
        <f t="shared" si="73"/>
        <v>#REF!</v>
      </c>
      <c r="F867" s="366" t="e">
        <f t="shared" si="74"/>
        <v>#REF!</v>
      </c>
      <c r="G867" s="366" t="e">
        <f t="shared" si="75"/>
        <v>#REF!</v>
      </c>
      <c r="H867" s="366" t="e">
        <f t="shared" si="76"/>
        <v>#REF!</v>
      </c>
      <c r="I867" s="366"/>
    </row>
    <row r="868" spans="1:9" s="369" customFormat="1" hidden="1">
      <c r="A868" s="372" t="e">
        <f>Koeien!#REF!</f>
        <v>#REF!</v>
      </c>
      <c r="B868" s="372" t="e">
        <f>Koeien!#REF!</f>
        <v>#REF!</v>
      </c>
      <c r="C868" s="373">
        <f t="shared" si="77"/>
        <v>805</v>
      </c>
      <c r="E868" s="366" t="e">
        <f t="shared" si="73"/>
        <v>#REF!</v>
      </c>
      <c r="F868" s="366" t="e">
        <f t="shared" si="74"/>
        <v>#REF!</v>
      </c>
      <c r="G868" s="366" t="e">
        <f t="shared" si="75"/>
        <v>#REF!</v>
      </c>
      <c r="H868" s="366" t="e">
        <f t="shared" si="76"/>
        <v>#REF!</v>
      </c>
      <c r="I868" s="366"/>
    </row>
    <row r="869" spans="1:9" s="369" customFormat="1" hidden="1">
      <c r="A869" s="372" t="e">
        <f>Koeien!#REF!</f>
        <v>#REF!</v>
      </c>
      <c r="B869" s="372" t="e">
        <f>Koeien!#REF!</f>
        <v>#REF!</v>
      </c>
      <c r="C869" s="373">
        <f t="shared" si="77"/>
        <v>806</v>
      </c>
      <c r="E869" s="366" t="e">
        <f t="shared" si="73"/>
        <v>#REF!</v>
      </c>
      <c r="F869" s="366" t="e">
        <f t="shared" si="74"/>
        <v>#REF!</v>
      </c>
      <c r="G869" s="366" t="e">
        <f t="shared" si="75"/>
        <v>#REF!</v>
      </c>
      <c r="H869" s="366" t="e">
        <f t="shared" si="76"/>
        <v>#REF!</v>
      </c>
      <c r="I869" s="366"/>
    </row>
    <row r="870" spans="1:9" s="369" customFormat="1" hidden="1">
      <c r="A870" s="372" t="e">
        <f>Koeien!#REF!</f>
        <v>#REF!</v>
      </c>
      <c r="B870" s="372" t="e">
        <f>Koeien!#REF!</f>
        <v>#REF!</v>
      </c>
      <c r="C870" s="373">
        <f t="shared" si="77"/>
        <v>807</v>
      </c>
      <c r="E870" s="366" t="e">
        <f t="shared" si="73"/>
        <v>#REF!</v>
      </c>
      <c r="F870" s="366" t="e">
        <f t="shared" si="74"/>
        <v>#REF!</v>
      </c>
      <c r="G870" s="366" t="e">
        <f t="shared" si="75"/>
        <v>#REF!</v>
      </c>
      <c r="H870" s="366" t="e">
        <f t="shared" si="76"/>
        <v>#REF!</v>
      </c>
      <c r="I870" s="366"/>
    </row>
    <row r="871" spans="1:9" s="369" customFormat="1" hidden="1">
      <c r="A871" s="372" t="e">
        <f>Koeien!#REF!</f>
        <v>#REF!</v>
      </c>
      <c r="B871" s="372" t="e">
        <f>Koeien!#REF!</f>
        <v>#REF!</v>
      </c>
      <c r="C871" s="373">
        <f t="shared" si="77"/>
        <v>808</v>
      </c>
      <c r="E871" s="366" t="e">
        <f t="shared" si="73"/>
        <v>#REF!</v>
      </c>
      <c r="F871" s="366" t="e">
        <f t="shared" si="74"/>
        <v>#REF!</v>
      </c>
      <c r="G871" s="366" t="e">
        <f t="shared" si="75"/>
        <v>#REF!</v>
      </c>
      <c r="H871" s="366" t="e">
        <f t="shared" si="76"/>
        <v>#REF!</v>
      </c>
      <c r="I871" s="366"/>
    </row>
    <row r="872" spans="1:9" s="369" customFormat="1" hidden="1">
      <c r="A872" s="372" t="e">
        <f>Koeien!#REF!</f>
        <v>#REF!</v>
      </c>
      <c r="B872" s="372" t="e">
        <f>Koeien!#REF!</f>
        <v>#REF!</v>
      </c>
      <c r="C872" s="373">
        <f t="shared" si="77"/>
        <v>809</v>
      </c>
      <c r="E872" s="366" t="e">
        <f t="shared" si="73"/>
        <v>#REF!</v>
      </c>
      <c r="F872" s="366" t="e">
        <f t="shared" si="74"/>
        <v>#REF!</v>
      </c>
      <c r="G872" s="366" t="e">
        <f t="shared" si="75"/>
        <v>#REF!</v>
      </c>
      <c r="H872" s="366" t="e">
        <f t="shared" si="76"/>
        <v>#REF!</v>
      </c>
      <c r="I872" s="366"/>
    </row>
    <row r="873" spans="1:9" s="369" customFormat="1" hidden="1">
      <c r="A873" s="372" t="e">
        <f>Koeien!#REF!</f>
        <v>#REF!</v>
      </c>
      <c r="B873" s="372" t="e">
        <f>Koeien!#REF!</f>
        <v>#REF!</v>
      </c>
      <c r="C873" s="373">
        <f t="shared" si="77"/>
        <v>810</v>
      </c>
      <c r="E873" s="366" t="e">
        <f t="shared" si="73"/>
        <v>#REF!</v>
      </c>
      <c r="F873" s="366" t="e">
        <f t="shared" si="74"/>
        <v>#REF!</v>
      </c>
      <c r="G873" s="366" t="e">
        <f t="shared" si="75"/>
        <v>#REF!</v>
      </c>
      <c r="H873" s="366" t="e">
        <f t="shared" si="76"/>
        <v>#REF!</v>
      </c>
      <c r="I873" s="366"/>
    </row>
    <row r="874" spans="1:9" s="369" customFormat="1" hidden="1">
      <c r="A874" s="372" t="e">
        <f>Koeien!#REF!</f>
        <v>#REF!</v>
      </c>
      <c r="B874" s="372" t="e">
        <f>Koeien!#REF!</f>
        <v>#REF!</v>
      </c>
      <c r="C874" s="373">
        <f t="shared" si="77"/>
        <v>811</v>
      </c>
      <c r="E874" s="366" t="e">
        <f t="shared" si="73"/>
        <v>#REF!</v>
      </c>
      <c r="F874" s="366" t="e">
        <f t="shared" si="74"/>
        <v>#REF!</v>
      </c>
      <c r="G874" s="366" t="e">
        <f t="shared" si="75"/>
        <v>#REF!</v>
      </c>
      <c r="H874" s="366" t="e">
        <f t="shared" si="76"/>
        <v>#REF!</v>
      </c>
      <c r="I874" s="366"/>
    </row>
    <row r="875" spans="1:9" s="369" customFormat="1" hidden="1">
      <c r="A875" s="372" t="e">
        <f>Koeien!#REF!</f>
        <v>#REF!</v>
      </c>
      <c r="B875" s="372" t="e">
        <f>Koeien!#REF!</f>
        <v>#REF!</v>
      </c>
      <c r="C875" s="373">
        <f t="shared" si="77"/>
        <v>812</v>
      </c>
      <c r="E875" s="366" t="e">
        <f t="shared" si="73"/>
        <v>#REF!</v>
      </c>
      <c r="F875" s="366" t="e">
        <f t="shared" si="74"/>
        <v>#REF!</v>
      </c>
      <c r="G875" s="366" t="e">
        <f t="shared" si="75"/>
        <v>#REF!</v>
      </c>
      <c r="H875" s="366" t="e">
        <f t="shared" si="76"/>
        <v>#REF!</v>
      </c>
      <c r="I875" s="366"/>
    </row>
    <row r="876" spans="1:9" s="369" customFormat="1" hidden="1">
      <c r="A876" s="372" t="e">
        <f>Koeien!#REF!</f>
        <v>#REF!</v>
      </c>
      <c r="B876" s="372" t="e">
        <f>Koeien!#REF!</f>
        <v>#REF!</v>
      </c>
      <c r="C876" s="373">
        <f t="shared" si="77"/>
        <v>813</v>
      </c>
      <c r="E876" s="366" t="e">
        <f t="shared" si="73"/>
        <v>#REF!</v>
      </c>
      <c r="F876" s="366" t="e">
        <f t="shared" si="74"/>
        <v>#REF!</v>
      </c>
      <c r="G876" s="366" t="e">
        <f t="shared" si="75"/>
        <v>#REF!</v>
      </c>
      <c r="H876" s="366" t="e">
        <f t="shared" si="76"/>
        <v>#REF!</v>
      </c>
      <c r="I876" s="366"/>
    </row>
    <row r="877" spans="1:9" s="369" customFormat="1" hidden="1">
      <c r="A877" s="372" t="e">
        <f>Koeien!#REF!</f>
        <v>#REF!</v>
      </c>
      <c r="B877" s="372" t="e">
        <f>Koeien!#REF!</f>
        <v>#REF!</v>
      </c>
      <c r="C877" s="373">
        <f t="shared" si="77"/>
        <v>814</v>
      </c>
      <c r="E877" s="366" t="e">
        <f t="shared" si="73"/>
        <v>#REF!</v>
      </c>
      <c r="F877" s="366" t="e">
        <f t="shared" si="74"/>
        <v>#REF!</v>
      </c>
      <c r="G877" s="366" t="e">
        <f t="shared" si="75"/>
        <v>#REF!</v>
      </c>
      <c r="H877" s="366" t="e">
        <f t="shared" si="76"/>
        <v>#REF!</v>
      </c>
      <c r="I877" s="366"/>
    </row>
    <row r="878" spans="1:9" s="369" customFormat="1" hidden="1">
      <c r="A878" s="372" t="e">
        <f>Koeien!#REF!</f>
        <v>#REF!</v>
      </c>
      <c r="B878" s="372" t="e">
        <f>Koeien!#REF!</f>
        <v>#REF!</v>
      </c>
      <c r="C878" s="373">
        <f t="shared" si="77"/>
        <v>815</v>
      </c>
      <c r="E878" s="366" t="e">
        <f t="shared" si="73"/>
        <v>#REF!</v>
      </c>
      <c r="F878" s="366" t="e">
        <f t="shared" si="74"/>
        <v>#REF!</v>
      </c>
      <c r="G878" s="366" t="e">
        <f t="shared" si="75"/>
        <v>#REF!</v>
      </c>
      <c r="H878" s="366" t="e">
        <f t="shared" si="76"/>
        <v>#REF!</v>
      </c>
      <c r="I878" s="366"/>
    </row>
    <row r="879" spans="1:9" s="369" customFormat="1" hidden="1">
      <c r="A879" s="372" t="e">
        <f>Koeien!#REF!</f>
        <v>#REF!</v>
      </c>
      <c r="B879" s="372" t="e">
        <f>Koeien!#REF!</f>
        <v>#REF!</v>
      </c>
      <c r="C879" s="373">
        <f t="shared" si="77"/>
        <v>816</v>
      </c>
      <c r="E879" s="366" t="e">
        <f t="shared" si="73"/>
        <v>#REF!</v>
      </c>
      <c r="F879" s="366" t="e">
        <f t="shared" si="74"/>
        <v>#REF!</v>
      </c>
      <c r="G879" s="366" t="e">
        <f t="shared" si="75"/>
        <v>#REF!</v>
      </c>
      <c r="H879" s="366" t="e">
        <f t="shared" si="76"/>
        <v>#REF!</v>
      </c>
      <c r="I879" s="366"/>
    </row>
    <row r="880" spans="1:9" s="369" customFormat="1" hidden="1">
      <c r="A880" s="372" t="e">
        <f>Koeien!#REF!</f>
        <v>#REF!</v>
      </c>
      <c r="B880" s="372" t="e">
        <f>Koeien!#REF!</f>
        <v>#REF!</v>
      </c>
      <c r="C880" s="373">
        <f t="shared" si="77"/>
        <v>817</v>
      </c>
      <c r="E880" s="366" t="e">
        <f t="shared" si="73"/>
        <v>#REF!</v>
      </c>
      <c r="F880" s="366" t="e">
        <f t="shared" si="74"/>
        <v>#REF!</v>
      </c>
      <c r="G880" s="366" t="e">
        <f t="shared" si="75"/>
        <v>#REF!</v>
      </c>
      <c r="H880" s="366" t="e">
        <f t="shared" si="76"/>
        <v>#REF!</v>
      </c>
      <c r="I880" s="366"/>
    </row>
    <row r="881" spans="1:9" s="369" customFormat="1" hidden="1">
      <c r="A881" s="372" t="e">
        <f>Koeien!#REF!</f>
        <v>#REF!</v>
      </c>
      <c r="B881" s="372" t="e">
        <f>Koeien!#REF!</f>
        <v>#REF!</v>
      </c>
      <c r="C881" s="373">
        <f t="shared" si="77"/>
        <v>818</v>
      </c>
      <c r="E881" s="366" t="e">
        <f t="shared" si="73"/>
        <v>#REF!</v>
      </c>
      <c r="F881" s="366" t="e">
        <f t="shared" si="74"/>
        <v>#REF!</v>
      </c>
      <c r="G881" s="366" t="e">
        <f t="shared" si="75"/>
        <v>#REF!</v>
      </c>
      <c r="H881" s="366" t="e">
        <f t="shared" si="76"/>
        <v>#REF!</v>
      </c>
      <c r="I881" s="366"/>
    </row>
    <row r="882" spans="1:9" s="369" customFormat="1" hidden="1">
      <c r="A882" s="372" t="e">
        <f>Koeien!#REF!</f>
        <v>#REF!</v>
      </c>
      <c r="B882" s="372" t="e">
        <f>Koeien!#REF!</f>
        <v>#REF!</v>
      </c>
      <c r="C882" s="373">
        <f t="shared" si="77"/>
        <v>819</v>
      </c>
      <c r="E882" s="366" t="e">
        <f t="shared" si="73"/>
        <v>#REF!</v>
      </c>
      <c r="F882" s="366" t="e">
        <f t="shared" si="74"/>
        <v>#REF!</v>
      </c>
      <c r="G882" s="366" t="e">
        <f t="shared" si="75"/>
        <v>#REF!</v>
      </c>
      <c r="H882" s="366" t="e">
        <f t="shared" si="76"/>
        <v>#REF!</v>
      </c>
      <c r="I882" s="366"/>
    </row>
    <row r="883" spans="1:9" s="369" customFormat="1" hidden="1">
      <c r="A883" s="372" t="e">
        <f>Koeien!#REF!</f>
        <v>#REF!</v>
      </c>
      <c r="B883" s="372" t="e">
        <f>Koeien!#REF!</f>
        <v>#REF!</v>
      </c>
      <c r="C883" s="373">
        <f t="shared" si="77"/>
        <v>820</v>
      </c>
      <c r="E883" s="366" t="e">
        <f t="shared" si="73"/>
        <v>#REF!</v>
      </c>
      <c r="F883" s="366" t="e">
        <f t="shared" si="74"/>
        <v>#REF!</v>
      </c>
      <c r="G883" s="366" t="e">
        <f t="shared" si="75"/>
        <v>#REF!</v>
      </c>
      <c r="H883" s="366" t="e">
        <f t="shared" si="76"/>
        <v>#REF!</v>
      </c>
      <c r="I883" s="366"/>
    </row>
    <row r="884" spans="1:9" s="369" customFormat="1" hidden="1">
      <c r="A884" s="372" t="e">
        <f>Koeien!#REF!</f>
        <v>#REF!</v>
      </c>
      <c r="B884" s="372" t="e">
        <f>Koeien!#REF!</f>
        <v>#REF!</v>
      </c>
      <c r="C884" s="373">
        <f t="shared" si="77"/>
        <v>821</v>
      </c>
      <c r="E884" s="366" t="e">
        <f t="shared" si="73"/>
        <v>#REF!</v>
      </c>
      <c r="F884" s="366" t="e">
        <f t="shared" si="74"/>
        <v>#REF!</v>
      </c>
      <c r="G884" s="366" t="e">
        <f t="shared" si="75"/>
        <v>#REF!</v>
      </c>
      <c r="H884" s="366" t="e">
        <f t="shared" si="76"/>
        <v>#REF!</v>
      </c>
      <c r="I884" s="366"/>
    </row>
    <row r="885" spans="1:9" s="369" customFormat="1" hidden="1">
      <c r="A885" s="372" t="e">
        <f>Koeien!#REF!</f>
        <v>#REF!</v>
      </c>
      <c r="B885" s="372" t="e">
        <f>Koeien!#REF!</f>
        <v>#REF!</v>
      </c>
      <c r="C885" s="373">
        <f t="shared" si="77"/>
        <v>822</v>
      </c>
      <c r="E885" s="366" t="e">
        <f t="shared" si="73"/>
        <v>#REF!</v>
      </c>
      <c r="F885" s="366" t="e">
        <f t="shared" si="74"/>
        <v>#REF!</v>
      </c>
      <c r="G885" s="366" t="e">
        <f t="shared" si="75"/>
        <v>#REF!</v>
      </c>
      <c r="H885" s="366" t="e">
        <f t="shared" si="76"/>
        <v>#REF!</v>
      </c>
      <c r="I885" s="366"/>
    </row>
    <row r="886" spans="1:9" s="369" customFormat="1" hidden="1">
      <c r="A886" s="372" t="e">
        <f>Koeien!#REF!</f>
        <v>#REF!</v>
      </c>
      <c r="B886" s="372" t="e">
        <f>Koeien!#REF!</f>
        <v>#REF!</v>
      </c>
      <c r="C886" s="373">
        <f t="shared" si="77"/>
        <v>823</v>
      </c>
      <c r="E886" s="366" t="e">
        <f t="shared" si="73"/>
        <v>#REF!</v>
      </c>
      <c r="F886" s="366" t="e">
        <f t="shared" si="74"/>
        <v>#REF!</v>
      </c>
      <c r="G886" s="366" t="e">
        <f t="shared" si="75"/>
        <v>#REF!</v>
      </c>
      <c r="H886" s="366" t="e">
        <f t="shared" si="76"/>
        <v>#REF!</v>
      </c>
      <c r="I886" s="366"/>
    </row>
    <row r="887" spans="1:9" s="369" customFormat="1" hidden="1">
      <c r="A887" s="372" t="e">
        <f>Koeien!#REF!</f>
        <v>#REF!</v>
      </c>
      <c r="B887" s="372" t="e">
        <f>Koeien!#REF!</f>
        <v>#REF!</v>
      </c>
      <c r="C887" s="373">
        <f t="shared" si="77"/>
        <v>824</v>
      </c>
      <c r="E887" s="366" t="e">
        <f t="shared" si="73"/>
        <v>#REF!</v>
      </c>
      <c r="F887" s="366" t="e">
        <f t="shared" si="74"/>
        <v>#REF!</v>
      </c>
      <c r="G887" s="366" t="e">
        <f t="shared" si="75"/>
        <v>#REF!</v>
      </c>
      <c r="H887" s="366" t="e">
        <f t="shared" si="76"/>
        <v>#REF!</v>
      </c>
      <c r="I887" s="366"/>
    </row>
    <row r="888" spans="1:9" s="369" customFormat="1" hidden="1">
      <c r="A888" s="372" t="e">
        <f>Koeien!#REF!</f>
        <v>#REF!</v>
      </c>
      <c r="B888" s="372" t="e">
        <f>Koeien!#REF!</f>
        <v>#REF!</v>
      </c>
      <c r="C888" s="373">
        <f t="shared" si="77"/>
        <v>825</v>
      </c>
      <c r="E888" s="366" t="e">
        <f t="shared" si="73"/>
        <v>#REF!</v>
      </c>
      <c r="F888" s="366" t="e">
        <f t="shared" si="74"/>
        <v>#REF!</v>
      </c>
      <c r="G888" s="366" t="e">
        <f t="shared" si="75"/>
        <v>#REF!</v>
      </c>
      <c r="H888" s="366" t="e">
        <f t="shared" si="76"/>
        <v>#REF!</v>
      </c>
      <c r="I888" s="366"/>
    </row>
    <row r="889" spans="1:9" s="369" customFormat="1" hidden="1">
      <c r="A889" s="372" t="e">
        <f>Koeien!#REF!</f>
        <v>#REF!</v>
      </c>
      <c r="B889" s="372" t="e">
        <f>Koeien!#REF!</f>
        <v>#REF!</v>
      </c>
      <c r="C889" s="373">
        <f t="shared" si="77"/>
        <v>826</v>
      </c>
      <c r="E889" s="366" t="e">
        <f t="shared" si="73"/>
        <v>#REF!</v>
      </c>
      <c r="F889" s="366" t="e">
        <f t="shared" si="74"/>
        <v>#REF!</v>
      </c>
      <c r="G889" s="366" t="e">
        <f t="shared" si="75"/>
        <v>#REF!</v>
      </c>
      <c r="H889" s="366" t="e">
        <f t="shared" si="76"/>
        <v>#REF!</v>
      </c>
      <c r="I889" s="366"/>
    </row>
    <row r="890" spans="1:9" s="369" customFormat="1" hidden="1">
      <c r="A890" s="372" t="e">
        <f>Koeien!#REF!</f>
        <v>#REF!</v>
      </c>
      <c r="B890" s="372" t="e">
        <f>Koeien!#REF!</f>
        <v>#REF!</v>
      </c>
      <c r="C890" s="373">
        <f t="shared" si="77"/>
        <v>827</v>
      </c>
      <c r="E890" s="366" t="e">
        <f t="shared" si="73"/>
        <v>#REF!</v>
      </c>
      <c r="F890" s="366" t="e">
        <f t="shared" si="74"/>
        <v>#REF!</v>
      </c>
      <c r="G890" s="366" t="e">
        <f t="shared" si="75"/>
        <v>#REF!</v>
      </c>
      <c r="H890" s="366" t="e">
        <f t="shared" si="76"/>
        <v>#REF!</v>
      </c>
      <c r="I890" s="366"/>
    </row>
    <row r="891" spans="1:9" s="369" customFormat="1" hidden="1">
      <c r="A891" s="372" t="e">
        <f>Koeien!#REF!</f>
        <v>#REF!</v>
      </c>
      <c r="B891" s="372" t="e">
        <f>Koeien!#REF!</f>
        <v>#REF!</v>
      </c>
      <c r="C891" s="373">
        <f t="shared" si="77"/>
        <v>828</v>
      </c>
      <c r="E891" s="366" t="e">
        <f t="shared" si="73"/>
        <v>#REF!</v>
      </c>
      <c r="F891" s="366" t="e">
        <f t="shared" si="74"/>
        <v>#REF!</v>
      </c>
      <c r="G891" s="366" t="e">
        <f t="shared" si="75"/>
        <v>#REF!</v>
      </c>
      <c r="H891" s="366" t="e">
        <f t="shared" si="76"/>
        <v>#REF!</v>
      </c>
      <c r="I891" s="366"/>
    </row>
    <row r="892" spans="1:9" s="369" customFormat="1" hidden="1">
      <c r="A892" s="372" t="e">
        <f>Koeien!#REF!</f>
        <v>#REF!</v>
      </c>
      <c r="B892" s="372" t="e">
        <f>Koeien!#REF!</f>
        <v>#REF!</v>
      </c>
      <c r="C892" s="373">
        <f t="shared" si="77"/>
        <v>829</v>
      </c>
      <c r="E892" s="366" t="e">
        <f t="shared" si="73"/>
        <v>#REF!</v>
      </c>
      <c r="F892" s="366" t="e">
        <f t="shared" si="74"/>
        <v>#REF!</v>
      </c>
      <c r="G892" s="366" t="e">
        <f t="shared" si="75"/>
        <v>#REF!</v>
      </c>
      <c r="H892" s="366" t="e">
        <f t="shared" si="76"/>
        <v>#REF!</v>
      </c>
      <c r="I892" s="366"/>
    </row>
    <row r="893" spans="1:9" s="369" customFormat="1" hidden="1">
      <c r="A893" s="372" t="e">
        <f>Koeien!#REF!</f>
        <v>#REF!</v>
      </c>
      <c r="B893" s="372" t="e">
        <f>Koeien!#REF!</f>
        <v>#REF!</v>
      </c>
      <c r="C893" s="373">
        <f t="shared" si="77"/>
        <v>830</v>
      </c>
      <c r="E893" s="366" t="e">
        <f t="shared" si="73"/>
        <v>#REF!</v>
      </c>
      <c r="F893" s="366" t="e">
        <f t="shared" si="74"/>
        <v>#REF!</v>
      </c>
      <c r="G893" s="366" t="e">
        <f t="shared" si="75"/>
        <v>#REF!</v>
      </c>
      <c r="H893" s="366" t="e">
        <f t="shared" si="76"/>
        <v>#REF!</v>
      </c>
      <c r="I893" s="366"/>
    </row>
    <row r="894" spans="1:9" s="369" customFormat="1" hidden="1">
      <c r="A894" s="372" t="e">
        <f>Koeien!#REF!</f>
        <v>#REF!</v>
      </c>
      <c r="B894" s="372" t="e">
        <f>Koeien!#REF!</f>
        <v>#REF!</v>
      </c>
      <c r="C894" s="373">
        <f t="shared" si="77"/>
        <v>831</v>
      </c>
      <c r="E894" s="366" t="e">
        <f t="shared" si="73"/>
        <v>#REF!</v>
      </c>
      <c r="F894" s="366" t="e">
        <f t="shared" si="74"/>
        <v>#REF!</v>
      </c>
      <c r="G894" s="366" t="e">
        <f t="shared" si="75"/>
        <v>#REF!</v>
      </c>
      <c r="H894" s="366" t="e">
        <f t="shared" si="76"/>
        <v>#REF!</v>
      </c>
      <c r="I894" s="366"/>
    </row>
    <row r="895" spans="1:9" s="369" customFormat="1" hidden="1">
      <c r="A895" s="372" t="e">
        <f>Koeien!#REF!</f>
        <v>#REF!</v>
      </c>
      <c r="B895" s="372" t="e">
        <f>Koeien!#REF!</f>
        <v>#REF!</v>
      </c>
      <c r="C895" s="373">
        <f t="shared" si="77"/>
        <v>832</v>
      </c>
      <c r="E895" s="366" t="e">
        <f t="shared" si="73"/>
        <v>#REF!</v>
      </c>
      <c r="F895" s="366" t="e">
        <f t="shared" si="74"/>
        <v>#REF!</v>
      </c>
      <c r="G895" s="366" t="e">
        <f t="shared" si="75"/>
        <v>#REF!</v>
      </c>
      <c r="H895" s="366" t="e">
        <f t="shared" si="76"/>
        <v>#REF!</v>
      </c>
      <c r="I895" s="366"/>
    </row>
    <row r="896" spans="1:9" s="369" customFormat="1" hidden="1">
      <c r="A896" s="372" t="e">
        <f>Koeien!#REF!</f>
        <v>#REF!</v>
      </c>
      <c r="B896" s="372" t="e">
        <f>Koeien!#REF!</f>
        <v>#REF!</v>
      </c>
      <c r="C896" s="373">
        <f t="shared" si="77"/>
        <v>833</v>
      </c>
      <c r="E896" s="366" t="e">
        <f t="shared" si="73"/>
        <v>#REF!</v>
      </c>
      <c r="F896" s="366" t="e">
        <f t="shared" si="74"/>
        <v>#REF!</v>
      </c>
      <c r="G896" s="366" t="e">
        <f t="shared" si="75"/>
        <v>#REF!</v>
      </c>
      <c r="H896" s="366" t="e">
        <f t="shared" si="76"/>
        <v>#REF!</v>
      </c>
      <c r="I896" s="366"/>
    </row>
    <row r="897" spans="1:9" s="369" customFormat="1" hidden="1">
      <c r="A897" s="372" t="e">
        <f>Koeien!#REF!</f>
        <v>#REF!</v>
      </c>
      <c r="B897" s="372" t="e">
        <f>Koeien!#REF!</f>
        <v>#REF!</v>
      </c>
      <c r="C897" s="373">
        <f t="shared" si="77"/>
        <v>834</v>
      </c>
      <c r="E897" s="366" t="e">
        <f t="shared" ref="E897:E960" si="78">B897</f>
        <v>#REF!</v>
      </c>
      <c r="F897" s="366" t="e">
        <f t="shared" ref="F897:F960" si="79">MID(E897,1,1)</f>
        <v>#REF!</v>
      </c>
      <c r="G897" s="366" t="e">
        <f t="shared" ref="G897:G960" si="80">MID(E897,2,1)</f>
        <v>#REF!</v>
      </c>
      <c r="H897" s="366" t="e">
        <f t="shared" ref="H897:H960" si="81">MID(E897,3,1)</f>
        <v>#REF!</v>
      </c>
      <c r="I897" s="366"/>
    </row>
    <row r="898" spans="1:9" s="369" customFormat="1" hidden="1">
      <c r="A898" s="372" t="e">
        <f>Koeien!#REF!</f>
        <v>#REF!</v>
      </c>
      <c r="B898" s="372" t="e">
        <f>Koeien!#REF!</f>
        <v>#REF!</v>
      </c>
      <c r="C898" s="373">
        <f t="shared" si="77"/>
        <v>835</v>
      </c>
      <c r="E898" s="366" t="e">
        <f t="shared" si="78"/>
        <v>#REF!</v>
      </c>
      <c r="F898" s="366" t="e">
        <f t="shared" si="79"/>
        <v>#REF!</v>
      </c>
      <c r="G898" s="366" t="e">
        <f t="shared" si="80"/>
        <v>#REF!</v>
      </c>
      <c r="H898" s="366" t="e">
        <f t="shared" si="81"/>
        <v>#REF!</v>
      </c>
      <c r="I898" s="366"/>
    </row>
    <row r="899" spans="1:9" s="369" customFormat="1" hidden="1">
      <c r="A899" s="372" t="e">
        <f>Koeien!#REF!</f>
        <v>#REF!</v>
      </c>
      <c r="B899" s="372" t="e">
        <f>Koeien!#REF!</f>
        <v>#REF!</v>
      </c>
      <c r="C899" s="373">
        <f t="shared" si="77"/>
        <v>836</v>
      </c>
      <c r="E899" s="366" t="e">
        <f t="shared" si="78"/>
        <v>#REF!</v>
      </c>
      <c r="F899" s="366" t="e">
        <f t="shared" si="79"/>
        <v>#REF!</v>
      </c>
      <c r="G899" s="366" t="e">
        <f t="shared" si="80"/>
        <v>#REF!</v>
      </c>
      <c r="H899" s="366" t="e">
        <f t="shared" si="81"/>
        <v>#REF!</v>
      </c>
      <c r="I899" s="366"/>
    </row>
    <row r="900" spans="1:9" s="369" customFormat="1" hidden="1">
      <c r="A900" s="372" t="e">
        <f>Koeien!#REF!</f>
        <v>#REF!</v>
      </c>
      <c r="B900" s="372" t="e">
        <f>Koeien!#REF!</f>
        <v>#REF!</v>
      </c>
      <c r="C900" s="373">
        <f t="shared" si="77"/>
        <v>837</v>
      </c>
      <c r="E900" s="366" t="e">
        <f t="shared" si="78"/>
        <v>#REF!</v>
      </c>
      <c r="F900" s="366" t="e">
        <f t="shared" si="79"/>
        <v>#REF!</v>
      </c>
      <c r="G900" s="366" t="e">
        <f t="shared" si="80"/>
        <v>#REF!</v>
      </c>
      <c r="H900" s="366" t="e">
        <f t="shared" si="81"/>
        <v>#REF!</v>
      </c>
      <c r="I900" s="366"/>
    </row>
    <row r="901" spans="1:9" s="369" customFormat="1" hidden="1">
      <c r="A901" s="372" t="e">
        <f>Koeien!#REF!</f>
        <v>#REF!</v>
      </c>
      <c r="B901" s="372" t="e">
        <f>Koeien!#REF!</f>
        <v>#REF!</v>
      </c>
      <c r="C901" s="373">
        <f t="shared" si="77"/>
        <v>838</v>
      </c>
      <c r="E901" s="366" t="e">
        <f t="shared" si="78"/>
        <v>#REF!</v>
      </c>
      <c r="F901" s="366" t="e">
        <f t="shared" si="79"/>
        <v>#REF!</v>
      </c>
      <c r="G901" s="366" t="e">
        <f t="shared" si="80"/>
        <v>#REF!</v>
      </c>
      <c r="H901" s="366" t="e">
        <f t="shared" si="81"/>
        <v>#REF!</v>
      </c>
      <c r="I901" s="366"/>
    </row>
    <row r="902" spans="1:9" s="369" customFormat="1" hidden="1">
      <c r="A902" s="372" t="e">
        <f>Koeien!#REF!</f>
        <v>#REF!</v>
      </c>
      <c r="B902" s="372" t="e">
        <f>Koeien!#REF!</f>
        <v>#REF!</v>
      </c>
      <c r="C902" s="373">
        <f t="shared" ref="C902:C965" si="82">C901+1</f>
        <v>839</v>
      </c>
      <c r="E902" s="366" t="e">
        <f t="shared" si="78"/>
        <v>#REF!</v>
      </c>
      <c r="F902" s="366" t="e">
        <f t="shared" si="79"/>
        <v>#REF!</v>
      </c>
      <c r="G902" s="366" t="e">
        <f t="shared" si="80"/>
        <v>#REF!</v>
      </c>
      <c r="H902" s="366" t="e">
        <f t="shared" si="81"/>
        <v>#REF!</v>
      </c>
      <c r="I902" s="366"/>
    </row>
    <row r="903" spans="1:9" s="369" customFormat="1" hidden="1">
      <c r="A903" s="372" t="e">
        <f>Koeien!#REF!</f>
        <v>#REF!</v>
      </c>
      <c r="B903" s="372" t="e">
        <f>Koeien!#REF!</f>
        <v>#REF!</v>
      </c>
      <c r="C903" s="373">
        <f t="shared" si="82"/>
        <v>840</v>
      </c>
      <c r="E903" s="366" t="e">
        <f t="shared" si="78"/>
        <v>#REF!</v>
      </c>
      <c r="F903" s="366" t="e">
        <f t="shared" si="79"/>
        <v>#REF!</v>
      </c>
      <c r="G903" s="366" t="e">
        <f t="shared" si="80"/>
        <v>#REF!</v>
      </c>
      <c r="H903" s="366" t="e">
        <f t="shared" si="81"/>
        <v>#REF!</v>
      </c>
      <c r="I903" s="366"/>
    </row>
    <row r="904" spans="1:9" s="369" customFormat="1" hidden="1">
      <c r="A904" s="372" t="e">
        <f>Koeien!#REF!</f>
        <v>#REF!</v>
      </c>
      <c r="B904" s="372" t="e">
        <f>Koeien!#REF!</f>
        <v>#REF!</v>
      </c>
      <c r="C904" s="373">
        <f t="shared" si="82"/>
        <v>841</v>
      </c>
      <c r="E904" s="366" t="e">
        <f t="shared" si="78"/>
        <v>#REF!</v>
      </c>
      <c r="F904" s="366" t="e">
        <f t="shared" si="79"/>
        <v>#REF!</v>
      </c>
      <c r="G904" s="366" t="e">
        <f t="shared" si="80"/>
        <v>#REF!</v>
      </c>
      <c r="H904" s="366" t="e">
        <f t="shared" si="81"/>
        <v>#REF!</v>
      </c>
      <c r="I904" s="366"/>
    </row>
    <row r="905" spans="1:9" s="369" customFormat="1" hidden="1">
      <c r="A905" s="372" t="e">
        <f>Koeien!#REF!</f>
        <v>#REF!</v>
      </c>
      <c r="B905" s="372" t="e">
        <f>Koeien!#REF!</f>
        <v>#REF!</v>
      </c>
      <c r="C905" s="373">
        <f t="shared" si="82"/>
        <v>842</v>
      </c>
      <c r="E905" s="366" t="e">
        <f t="shared" si="78"/>
        <v>#REF!</v>
      </c>
      <c r="F905" s="366" t="e">
        <f t="shared" si="79"/>
        <v>#REF!</v>
      </c>
      <c r="G905" s="366" t="e">
        <f t="shared" si="80"/>
        <v>#REF!</v>
      </c>
      <c r="H905" s="366" t="e">
        <f t="shared" si="81"/>
        <v>#REF!</v>
      </c>
      <c r="I905" s="366"/>
    </row>
    <row r="906" spans="1:9" s="369" customFormat="1" hidden="1">
      <c r="A906" s="372" t="e">
        <f>Koeien!#REF!</f>
        <v>#REF!</v>
      </c>
      <c r="B906" s="372" t="e">
        <f>Koeien!#REF!</f>
        <v>#REF!</v>
      </c>
      <c r="C906" s="373">
        <f t="shared" si="82"/>
        <v>843</v>
      </c>
      <c r="E906" s="366" t="e">
        <f t="shared" si="78"/>
        <v>#REF!</v>
      </c>
      <c r="F906" s="366" t="e">
        <f t="shared" si="79"/>
        <v>#REF!</v>
      </c>
      <c r="G906" s="366" t="e">
        <f t="shared" si="80"/>
        <v>#REF!</v>
      </c>
      <c r="H906" s="366" t="e">
        <f t="shared" si="81"/>
        <v>#REF!</v>
      </c>
      <c r="I906" s="366"/>
    </row>
    <row r="907" spans="1:9" s="369" customFormat="1" hidden="1">
      <c r="A907" s="372" t="e">
        <f>Koeien!#REF!</f>
        <v>#REF!</v>
      </c>
      <c r="B907" s="372" t="e">
        <f>Koeien!#REF!</f>
        <v>#REF!</v>
      </c>
      <c r="C907" s="373">
        <f t="shared" si="82"/>
        <v>844</v>
      </c>
      <c r="E907" s="366" t="e">
        <f t="shared" si="78"/>
        <v>#REF!</v>
      </c>
      <c r="F907" s="366" t="e">
        <f t="shared" si="79"/>
        <v>#REF!</v>
      </c>
      <c r="G907" s="366" t="e">
        <f t="shared" si="80"/>
        <v>#REF!</v>
      </c>
      <c r="H907" s="366" t="e">
        <f t="shared" si="81"/>
        <v>#REF!</v>
      </c>
      <c r="I907" s="366"/>
    </row>
    <row r="908" spans="1:9" s="369" customFormat="1" hidden="1">
      <c r="A908" s="372" t="e">
        <f>Koeien!#REF!</f>
        <v>#REF!</v>
      </c>
      <c r="B908" s="372" t="e">
        <f>Koeien!#REF!</f>
        <v>#REF!</v>
      </c>
      <c r="C908" s="373">
        <f t="shared" si="82"/>
        <v>845</v>
      </c>
      <c r="E908" s="366" t="e">
        <f t="shared" si="78"/>
        <v>#REF!</v>
      </c>
      <c r="F908" s="366" t="e">
        <f t="shared" si="79"/>
        <v>#REF!</v>
      </c>
      <c r="G908" s="366" t="e">
        <f t="shared" si="80"/>
        <v>#REF!</v>
      </c>
      <c r="H908" s="366" t="e">
        <f t="shared" si="81"/>
        <v>#REF!</v>
      </c>
      <c r="I908" s="366"/>
    </row>
    <row r="909" spans="1:9" s="369" customFormat="1" hidden="1">
      <c r="A909" s="372" t="e">
        <f>Koeien!#REF!</f>
        <v>#REF!</v>
      </c>
      <c r="B909" s="372" t="e">
        <f>Koeien!#REF!</f>
        <v>#REF!</v>
      </c>
      <c r="C909" s="373">
        <f t="shared" si="82"/>
        <v>846</v>
      </c>
      <c r="E909" s="366" t="e">
        <f t="shared" si="78"/>
        <v>#REF!</v>
      </c>
      <c r="F909" s="366" t="e">
        <f t="shared" si="79"/>
        <v>#REF!</v>
      </c>
      <c r="G909" s="366" t="e">
        <f t="shared" si="80"/>
        <v>#REF!</v>
      </c>
      <c r="H909" s="366" t="e">
        <f t="shared" si="81"/>
        <v>#REF!</v>
      </c>
      <c r="I909" s="366"/>
    </row>
    <row r="910" spans="1:9" s="369" customFormat="1" hidden="1">
      <c r="A910" s="372" t="e">
        <f>Koeien!#REF!</f>
        <v>#REF!</v>
      </c>
      <c r="B910" s="372" t="e">
        <f>Koeien!#REF!</f>
        <v>#REF!</v>
      </c>
      <c r="C910" s="373">
        <f t="shared" si="82"/>
        <v>847</v>
      </c>
      <c r="E910" s="366" t="e">
        <f t="shared" si="78"/>
        <v>#REF!</v>
      </c>
      <c r="F910" s="366" t="e">
        <f t="shared" si="79"/>
        <v>#REF!</v>
      </c>
      <c r="G910" s="366" t="e">
        <f t="shared" si="80"/>
        <v>#REF!</v>
      </c>
      <c r="H910" s="366" t="e">
        <f t="shared" si="81"/>
        <v>#REF!</v>
      </c>
      <c r="I910" s="366"/>
    </row>
    <row r="911" spans="1:9" s="369" customFormat="1" hidden="1">
      <c r="A911" s="372" t="e">
        <f>Koeien!#REF!</f>
        <v>#REF!</v>
      </c>
      <c r="B911" s="372" t="e">
        <f>Koeien!#REF!</f>
        <v>#REF!</v>
      </c>
      <c r="C911" s="373">
        <f t="shared" si="82"/>
        <v>848</v>
      </c>
      <c r="E911" s="366" t="e">
        <f t="shared" si="78"/>
        <v>#REF!</v>
      </c>
      <c r="F911" s="366" t="e">
        <f t="shared" si="79"/>
        <v>#REF!</v>
      </c>
      <c r="G911" s="366" t="e">
        <f t="shared" si="80"/>
        <v>#REF!</v>
      </c>
      <c r="H911" s="366" t="e">
        <f t="shared" si="81"/>
        <v>#REF!</v>
      </c>
      <c r="I911" s="366"/>
    </row>
    <row r="912" spans="1:9" s="369" customFormat="1" hidden="1">
      <c r="A912" s="372" t="e">
        <f>Koeien!#REF!</f>
        <v>#REF!</v>
      </c>
      <c r="B912" s="372" t="e">
        <f>Koeien!#REF!</f>
        <v>#REF!</v>
      </c>
      <c r="C912" s="373">
        <f t="shared" si="82"/>
        <v>849</v>
      </c>
      <c r="E912" s="366" t="e">
        <f t="shared" si="78"/>
        <v>#REF!</v>
      </c>
      <c r="F912" s="366" t="e">
        <f t="shared" si="79"/>
        <v>#REF!</v>
      </c>
      <c r="G912" s="366" t="e">
        <f t="shared" si="80"/>
        <v>#REF!</v>
      </c>
      <c r="H912" s="366" t="e">
        <f t="shared" si="81"/>
        <v>#REF!</v>
      </c>
      <c r="I912" s="366"/>
    </row>
    <row r="913" spans="1:9" s="369" customFormat="1" hidden="1">
      <c r="A913" s="372" t="e">
        <f>Koeien!#REF!</f>
        <v>#REF!</v>
      </c>
      <c r="B913" s="372" t="e">
        <f>Koeien!#REF!</f>
        <v>#REF!</v>
      </c>
      <c r="C913" s="373">
        <f t="shared" si="82"/>
        <v>850</v>
      </c>
      <c r="E913" s="366" t="e">
        <f t="shared" si="78"/>
        <v>#REF!</v>
      </c>
      <c r="F913" s="366" t="e">
        <f t="shared" si="79"/>
        <v>#REF!</v>
      </c>
      <c r="G913" s="366" t="e">
        <f t="shared" si="80"/>
        <v>#REF!</v>
      </c>
      <c r="H913" s="366" t="e">
        <f t="shared" si="81"/>
        <v>#REF!</v>
      </c>
      <c r="I913" s="366"/>
    </row>
    <row r="914" spans="1:9" s="369" customFormat="1" hidden="1">
      <c r="A914" s="372" t="e">
        <f>Koeien!#REF!</f>
        <v>#REF!</v>
      </c>
      <c r="B914" s="372" t="e">
        <f>Koeien!#REF!</f>
        <v>#REF!</v>
      </c>
      <c r="C914" s="373">
        <f t="shared" si="82"/>
        <v>851</v>
      </c>
      <c r="E914" s="366" t="e">
        <f t="shared" si="78"/>
        <v>#REF!</v>
      </c>
      <c r="F914" s="366" t="e">
        <f t="shared" si="79"/>
        <v>#REF!</v>
      </c>
      <c r="G914" s="366" t="e">
        <f t="shared" si="80"/>
        <v>#REF!</v>
      </c>
      <c r="H914" s="366" t="e">
        <f t="shared" si="81"/>
        <v>#REF!</v>
      </c>
      <c r="I914" s="366"/>
    </row>
    <row r="915" spans="1:9" s="369" customFormat="1" hidden="1">
      <c r="A915" s="372" t="e">
        <f>Koeien!#REF!</f>
        <v>#REF!</v>
      </c>
      <c r="B915" s="372" t="e">
        <f>Koeien!#REF!</f>
        <v>#REF!</v>
      </c>
      <c r="C915" s="373">
        <f t="shared" si="82"/>
        <v>852</v>
      </c>
      <c r="E915" s="366" t="e">
        <f t="shared" si="78"/>
        <v>#REF!</v>
      </c>
      <c r="F915" s="366" t="e">
        <f t="shared" si="79"/>
        <v>#REF!</v>
      </c>
      <c r="G915" s="366" t="e">
        <f t="shared" si="80"/>
        <v>#REF!</v>
      </c>
      <c r="H915" s="366" t="e">
        <f t="shared" si="81"/>
        <v>#REF!</v>
      </c>
      <c r="I915" s="366"/>
    </row>
    <row r="916" spans="1:9" s="369" customFormat="1" hidden="1">
      <c r="A916" s="372" t="e">
        <f>Koeien!#REF!</f>
        <v>#REF!</v>
      </c>
      <c r="B916" s="372" t="e">
        <f>Koeien!#REF!</f>
        <v>#REF!</v>
      </c>
      <c r="C916" s="373">
        <f t="shared" si="82"/>
        <v>853</v>
      </c>
      <c r="E916" s="366" t="e">
        <f t="shared" si="78"/>
        <v>#REF!</v>
      </c>
      <c r="F916" s="366" t="e">
        <f t="shared" si="79"/>
        <v>#REF!</v>
      </c>
      <c r="G916" s="366" t="e">
        <f t="shared" si="80"/>
        <v>#REF!</v>
      </c>
      <c r="H916" s="366" t="e">
        <f t="shared" si="81"/>
        <v>#REF!</v>
      </c>
      <c r="I916" s="366"/>
    </row>
    <row r="917" spans="1:9" s="369" customFormat="1" hidden="1">
      <c r="A917" s="372" t="e">
        <f>Koeien!#REF!</f>
        <v>#REF!</v>
      </c>
      <c r="B917" s="372" t="e">
        <f>Koeien!#REF!</f>
        <v>#REF!</v>
      </c>
      <c r="C917" s="373">
        <f t="shared" si="82"/>
        <v>854</v>
      </c>
      <c r="E917" s="366" t="e">
        <f t="shared" si="78"/>
        <v>#REF!</v>
      </c>
      <c r="F917" s="366" t="e">
        <f t="shared" si="79"/>
        <v>#REF!</v>
      </c>
      <c r="G917" s="366" t="e">
        <f t="shared" si="80"/>
        <v>#REF!</v>
      </c>
      <c r="H917" s="366" t="e">
        <f t="shared" si="81"/>
        <v>#REF!</v>
      </c>
      <c r="I917" s="366"/>
    </row>
    <row r="918" spans="1:9" s="369" customFormat="1" hidden="1">
      <c r="A918" s="372" t="e">
        <f>Koeien!#REF!</f>
        <v>#REF!</v>
      </c>
      <c r="B918" s="372" t="e">
        <f>Koeien!#REF!</f>
        <v>#REF!</v>
      </c>
      <c r="C918" s="373">
        <f t="shared" si="82"/>
        <v>855</v>
      </c>
      <c r="E918" s="366" t="e">
        <f t="shared" si="78"/>
        <v>#REF!</v>
      </c>
      <c r="F918" s="366" t="e">
        <f t="shared" si="79"/>
        <v>#REF!</v>
      </c>
      <c r="G918" s="366" t="e">
        <f t="shared" si="80"/>
        <v>#REF!</v>
      </c>
      <c r="H918" s="366" t="e">
        <f t="shared" si="81"/>
        <v>#REF!</v>
      </c>
      <c r="I918" s="366"/>
    </row>
    <row r="919" spans="1:9" s="369" customFormat="1" hidden="1">
      <c r="A919" s="372" t="e">
        <f>Koeien!#REF!</f>
        <v>#REF!</v>
      </c>
      <c r="B919" s="372" t="e">
        <f>Koeien!#REF!</f>
        <v>#REF!</v>
      </c>
      <c r="C919" s="373">
        <f t="shared" si="82"/>
        <v>856</v>
      </c>
      <c r="E919" s="366" t="e">
        <f t="shared" si="78"/>
        <v>#REF!</v>
      </c>
      <c r="F919" s="366" t="e">
        <f t="shared" si="79"/>
        <v>#REF!</v>
      </c>
      <c r="G919" s="366" t="e">
        <f t="shared" si="80"/>
        <v>#REF!</v>
      </c>
      <c r="H919" s="366" t="e">
        <f t="shared" si="81"/>
        <v>#REF!</v>
      </c>
      <c r="I919" s="366"/>
    </row>
    <row r="920" spans="1:9" s="369" customFormat="1" hidden="1">
      <c r="A920" s="372" t="e">
        <f>Koeien!#REF!</f>
        <v>#REF!</v>
      </c>
      <c r="B920" s="372" t="e">
        <f>Koeien!#REF!</f>
        <v>#REF!</v>
      </c>
      <c r="C920" s="373">
        <f t="shared" si="82"/>
        <v>857</v>
      </c>
      <c r="E920" s="366" t="e">
        <f t="shared" si="78"/>
        <v>#REF!</v>
      </c>
      <c r="F920" s="366" t="e">
        <f t="shared" si="79"/>
        <v>#REF!</v>
      </c>
      <c r="G920" s="366" t="e">
        <f t="shared" si="80"/>
        <v>#REF!</v>
      </c>
      <c r="H920" s="366" t="e">
        <f t="shared" si="81"/>
        <v>#REF!</v>
      </c>
      <c r="I920" s="366"/>
    </row>
    <row r="921" spans="1:9" s="369" customFormat="1" hidden="1">
      <c r="A921" s="372" t="e">
        <f>Koeien!#REF!</f>
        <v>#REF!</v>
      </c>
      <c r="B921" s="372" t="e">
        <f>Koeien!#REF!</f>
        <v>#REF!</v>
      </c>
      <c r="C921" s="373">
        <f t="shared" si="82"/>
        <v>858</v>
      </c>
      <c r="E921" s="366" t="e">
        <f t="shared" si="78"/>
        <v>#REF!</v>
      </c>
      <c r="F921" s="366" t="e">
        <f t="shared" si="79"/>
        <v>#REF!</v>
      </c>
      <c r="G921" s="366" t="e">
        <f t="shared" si="80"/>
        <v>#REF!</v>
      </c>
      <c r="H921" s="366" t="e">
        <f t="shared" si="81"/>
        <v>#REF!</v>
      </c>
      <c r="I921" s="366"/>
    </row>
    <row r="922" spans="1:9" s="369" customFormat="1" hidden="1">
      <c r="A922" s="372" t="e">
        <f>Koeien!#REF!</f>
        <v>#REF!</v>
      </c>
      <c r="B922" s="372" t="e">
        <f>Koeien!#REF!</f>
        <v>#REF!</v>
      </c>
      <c r="C922" s="373">
        <f t="shared" si="82"/>
        <v>859</v>
      </c>
      <c r="E922" s="366" t="e">
        <f t="shared" si="78"/>
        <v>#REF!</v>
      </c>
      <c r="F922" s="366" t="e">
        <f t="shared" si="79"/>
        <v>#REF!</v>
      </c>
      <c r="G922" s="366" t="e">
        <f t="shared" si="80"/>
        <v>#REF!</v>
      </c>
      <c r="H922" s="366" t="e">
        <f t="shared" si="81"/>
        <v>#REF!</v>
      </c>
      <c r="I922" s="366"/>
    </row>
    <row r="923" spans="1:9" s="369" customFormat="1" hidden="1">
      <c r="A923" s="372" t="e">
        <f>Koeien!#REF!</f>
        <v>#REF!</v>
      </c>
      <c r="B923" s="372" t="e">
        <f>Koeien!#REF!</f>
        <v>#REF!</v>
      </c>
      <c r="C923" s="373">
        <f t="shared" si="82"/>
        <v>860</v>
      </c>
      <c r="E923" s="366" t="e">
        <f t="shared" si="78"/>
        <v>#REF!</v>
      </c>
      <c r="F923" s="366" t="e">
        <f t="shared" si="79"/>
        <v>#REF!</v>
      </c>
      <c r="G923" s="366" t="e">
        <f t="shared" si="80"/>
        <v>#REF!</v>
      </c>
      <c r="H923" s="366" t="e">
        <f t="shared" si="81"/>
        <v>#REF!</v>
      </c>
      <c r="I923" s="366"/>
    </row>
    <row r="924" spans="1:9" s="369" customFormat="1" hidden="1">
      <c r="A924" s="372" t="e">
        <f>Koeien!#REF!</f>
        <v>#REF!</v>
      </c>
      <c r="B924" s="372" t="e">
        <f>Koeien!#REF!</f>
        <v>#REF!</v>
      </c>
      <c r="C924" s="373">
        <f t="shared" si="82"/>
        <v>861</v>
      </c>
      <c r="E924" s="366" t="e">
        <f t="shared" si="78"/>
        <v>#REF!</v>
      </c>
      <c r="F924" s="366" t="e">
        <f t="shared" si="79"/>
        <v>#REF!</v>
      </c>
      <c r="G924" s="366" t="e">
        <f t="shared" si="80"/>
        <v>#REF!</v>
      </c>
      <c r="H924" s="366" t="e">
        <f t="shared" si="81"/>
        <v>#REF!</v>
      </c>
      <c r="I924" s="366"/>
    </row>
    <row r="925" spans="1:9" s="369" customFormat="1" hidden="1">
      <c r="A925" s="372" t="e">
        <f>Koeien!#REF!</f>
        <v>#REF!</v>
      </c>
      <c r="B925" s="372" t="e">
        <f>Koeien!#REF!</f>
        <v>#REF!</v>
      </c>
      <c r="C925" s="373">
        <f t="shared" si="82"/>
        <v>862</v>
      </c>
      <c r="E925" s="366" t="e">
        <f t="shared" si="78"/>
        <v>#REF!</v>
      </c>
      <c r="F925" s="366" t="e">
        <f t="shared" si="79"/>
        <v>#REF!</v>
      </c>
      <c r="G925" s="366" t="e">
        <f t="shared" si="80"/>
        <v>#REF!</v>
      </c>
      <c r="H925" s="366" t="e">
        <f t="shared" si="81"/>
        <v>#REF!</v>
      </c>
      <c r="I925" s="366"/>
    </row>
    <row r="926" spans="1:9" s="369" customFormat="1" hidden="1">
      <c r="A926" s="372" t="e">
        <f>Koeien!#REF!</f>
        <v>#REF!</v>
      </c>
      <c r="B926" s="372" t="e">
        <f>Koeien!#REF!</f>
        <v>#REF!</v>
      </c>
      <c r="C926" s="373">
        <f t="shared" si="82"/>
        <v>863</v>
      </c>
      <c r="E926" s="366" t="e">
        <f t="shared" si="78"/>
        <v>#REF!</v>
      </c>
      <c r="F926" s="366" t="e">
        <f t="shared" si="79"/>
        <v>#REF!</v>
      </c>
      <c r="G926" s="366" t="e">
        <f t="shared" si="80"/>
        <v>#REF!</v>
      </c>
      <c r="H926" s="366" t="e">
        <f t="shared" si="81"/>
        <v>#REF!</v>
      </c>
      <c r="I926" s="366"/>
    </row>
    <row r="927" spans="1:9" s="369" customFormat="1" hidden="1">
      <c r="A927" s="372" t="e">
        <f>Koeien!#REF!</f>
        <v>#REF!</v>
      </c>
      <c r="B927" s="372" t="e">
        <f>Koeien!#REF!</f>
        <v>#REF!</v>
      </c>
      <c r="C927" s="373">
        <f t="shared" si="82"/>
        <v>864</v>
      </c>
      <c r="E927" s="366" t="e">
        <f t="shared" si="78"/>
        <v>#REF!</v>
      </c>
      <c r="F927" s="366" t="e">
        <f t="shared" si="79"/>
        <v>#REF!</v>
      </c>
      <c r="G927" s="366" t="e">
        <f t="shared" si="80"/>
        <v>#REF!</v>
      </c>
      <c r="H927" s="366" t="e">
        <f t="shared" si="81"/>
        <v>#REF!</v>
      </c>
      <c r="I927" s="366"/>
    </row>
    <row r="928" spans="1:9" s="369" customFormat="1" hidden="1">
      <c r="A928" s="372" t="e">
        <f>Koeien!#REF!</f>
        <v>#REF!</v>
      </c>
      <c r="B928" s="372" t="e">
        <f>Koeien!#REF!</f>
        <v>#REF!</v>
      </c>
      <c r="C928" s="373">
        <f t="shared" si="82"/>
        <v>865</v>
      </c>
      <c r="E928" s="366" t="e">
        <f t="shared" si="78"/>
        <v>#REF!</v>
      </c>
      <c r="F928" s="366" t="e">
        <f t="shared" si="79"/>
        <v>#REF!</v>
      </c>
      <c r="G928" s="366" t="e">
        <f t="shared" si="80"/>
        <v>#REF!</v>
      </c>
      <c r="H928" s="366" t="e">
        <f t="shared" si="81"/>
        <v>#REF!</v>
      </c>
      <c r="I928" s="366"/>
    </row>
    <row r="929" spans="1:9" s="369" customFormat="1" hidden="1">
      <c r="A929" s="372" t="e">
        <f>Koeien!#REF!</f>
        <v>#REF!</v>
      </c>
      <c r="B929" s="372" t="e">
        <f>Koeien!#REF!</f>
        <v>#REF!</v>
      </c>
      <c r="C929" s="373">
        <f t="shared" si="82"/>
        <v>866</v>
      </c>
      <c r="E929" s="366" t="e">
        <f t="shared" si="78"/>
        <v>#REF!</v>
      </c>
      <c r="F929" s="366" t="e">
        <f t="shared" si="79"/>
        <v>#REF!</v>
      </c>
      <c r="G929" s="366" t="e">
        <f t="shared" si="80"/>
        <v>#REF!</v>
      </c>
      <c r="H929" s="366" t="e">
        <f t="shared" si="81"/>
        <v>#REF!</v>
      </c>
      <c r="I929" s="366"/>
    </row>
    <row r="930" spans="1:9" s="369" customFormat="1" hidden="1">
      <c r="A930" s="372" t="e">
        <f>Koeien!#REF!</f>
        <v>#REF!</v>
      </c>
      <c r="B930" s="372" t="e">
        <f>Koeien!#REF!</f>
        <v>#REF!</v>
      </c>
      <c r="C930" s="373">
        <f t="shared" si="82"/>
        <v>867</v>
      </c>
      <c r="E930" s="366" t="e">
        <f t="shared" si="78"/>
        <v>#REF!</v>
      </c>
      <c r="F930" s="366" t="e">
        <f t="shared" si="79"/>
        <v>#REF!</v>
      </c>
      <c r="G930" s="366" t="e">
        <f t="shared" si="80"/>
        <v>#REF!</v>
      </c>
      <c r="H930" s="366" t="e">
        <f t="shared" si="81"/>
        <v>#REF!</v>
      </c>
      <c r="I930" s="366"/>
    </row>
    <row r="931" spans="1:9" s="369" customFormat="1" hidden="1">
      <c r="A931" s="372" t="e">
        <f>Koeien!#REF!</f>
        <v>#REF!</v>
      </c>
      <c r="B931" s="372" t="e">
        <f>Koeien!#REF!</f>
        <v>#REF!</v>
      </c>
      <c r="C931" s="373">
        <f t="shared" si="82"/>
        <v>868</v>
      </c>
      <c r="E931" s="366" t="e">
        <f t="shared" si="78"/>
        <v>#REF!</v>
      </c>
      <c r="F931" s="366" t="e">
        <f t="shared" si="79"/>
        <v>#REF!</v>
      </c>
      <c r="G931" s="366" t="e">
        <f t="shared" si="80"/>
        <v>#REF!</v>
      </c>
      <c r="H931" s="366" t="e">
        <f t="shared" si="81"/>
        <v>#REF!</v>
      </c>
      <c r="I931" s="366"/>
    </row>
    <row r="932" spans="1:9" s="369" customFormat="1" hidden="1">
      <c r="A932" s="372" t="e">
        <f>Koeien!#REF!</f>
        <v>#REF!</v>
      </c>
      <c r="B932" s="372" t="e">
        <f>Koeien!#REF!</f>
        <v>#REF!</v>
      </c>
      <c r="C932" s="373">
        <f t="shared" si="82"/>
        <v>869</v>
      </c>
      <c r="E932" s="366" t="e">
        <f t="shared" si="78"/>
        <v>#REF!</v>
      </c>
      <c r="F932" s="366" t="e">
        <f t="shared" si="79"/>
        <v>#REF!</v>
      </c>
      <c r="G932" s="366" t="e">
        <f t="shared" si="80"/>
        <v>#REF!</v>
      </c>
      <c r="H932" s="366" t="e">
        <f t="shared" si="81"/>
        <v>#REF!</v>
      </c>
      <c r="I932" s="366"/>
    </row>
    <row r="933" spans="1:9" s="369" customFormat="1" hidden="1">
      <c r="A933" s="372" t="e">
        <f>Koeien!#REF!</f>
        <v>#REF!</v>
      </c>
      <c r="B933" s="372" t="e">
        <f>Koeien!#REF!</f>
        <v>#REF!</v>
      </c>
      <c r="C933" s="373">
        <f t="shared" si="82"/>
        <v>870</v>
      </c>
      <c r="E933" s="366" t="e">
        <f t="shared" si="78"/>
        <v>#REF!</v>
      </c>
      <c r="F933" s="366" t="e">
        <f t="shared" si="79"/>
        <v>#REF!</v>
      </c>
      <c r="G933" s="366" t="e">
        <f t="shared" si="80"/>
        <v>#REF!</v>
      </c>
      <c r="H933" s="366" t="e">
        <f t="shared" si="81"/>
        <v>#REF!</v>
      </c>
      <c r="I933" s="366"/>
    </row>
    <row r="934" spans="1:9" s="369" customFormat="1" hidden="1">
      <c r="A934" s="372" t="e">
        <f>Koeien!#REF!</f>
        <v>#REF!</v>
      </c>
      <c r="B934" s="372" t="e">
        <f>Koeien!#REF!</f>
        <v>#REF!</v>
      </c>
      <c r="C934" s="373">
        <f t="shared" si="82"/>
        <v>871</v>
      </c>
      <c r="E934" s="366" t="e">
        <f t="shared" si="78"/>
        <v>#REF!</v>
      </c>
      <c r="F934" s="366" t="e">
        <f t="shared" si="79"/>
        <v>#REF!</v>
      </c>
      <c r="G934" s="366" t="e">
        <f t="shared" si="80"/>
        <v>#REF!</v>
      </c>
      <c r="H934" s="366" t="e">
        <f t="shared" si="81"/>
        <v>#REF!</v>
      </c>
      <c r="I934" s="366"/>
    </row>
    <row r="935" spans="1:9" s="369" customFormat="1" hidden="1">
      <c r="A935" s="372" t="e">
        <f>Koeien!#REF!</f>
        <v>#REF!</v>
      </c>
      <c r="B935" s="372" t="e">
        <f>Koeien!#REF!</f>
        <v>#REF!</v>
      </c>
      <c r="C935" s="373">
        <f t="shared" si="82"/>
        <v>872</v>
      </c>
      <c r="E935" s="366" t="e">
        <f t="shared" si="78"/>
        <v>#REF!</v>
      </c>
      <c r="F935" s="366" t="e">
        <f t="shared" si="79"/>
        <v>#REF!</v>
      </c>
      <c r="G935" s="366" t="e">
        <f t="shared" si="80"/>
        <v>#REF!</v>
      </c>
      <c r="H935" s="366" t="e">
        <f t="shared" si="81"/>
        <v>#REF!</v>
      </c>
      <c r="I935" s="366"/>
    </row>
    <row r="936" spans="1:9" s="369" customFormat="1" hidden="1">
      <c r="A936" s="372" t="e">
        <f>Koeien!#REF!</f>
        <v>#REF!</v>
      </c>
      <c r="B936" s="372" t="e">
        <f>Koeien!#REF!</f>
        <v>#REF!</v>
      </c>
      <c r="C936" s="373">
        <f t="shared" si="82"/>
        <v>873</v>
      </c>
      <c r="E936" s="366" t="e">
        <f t="shared" si="78"/>
        <v>#REF!</v>
      </c>
      <c r="F936" s="366" t="e">
        <f t="shared" si="79"/>
        <v>#REF!</v>
      </c>
      <c r="G936" s="366" t="e">
        <f t="shared" si="80"/>
        <v>#REF!</v>
      </c>
      <c r="H936" s="366" t="e">
        <f t="shared" si="81"/>
        <v>#REF!</v>
      </c>
      <c r="I936" s="366"/>
    </row>
    <row r="937" spans="1:9" s="369" customFormat="1" hidden="1">
      <c r="A937" s="372" t="e">
        <f>Koeien!#REF!</f>
        <v>#REF!</v>
      </c>
      <c r="B937" s="372" t="e">
        <f>Koeien!#REF!</f>
        <v>#REF!</v>
      </c>
      <c r="C937" s="373">
        <f t="shared" si="82"/>
        <v>874</v>
      </c>
      <c r="E937" s="366" t="e">
        <f t="shared" si="78"/>
        <v>#REF!</v>
      </c>
      <c r="F937" s="366" t="e">
        <f t="shared" si="79"/>
        <v>#REF!</v>
      </c>
      <c r="G937" s="366" t="e">
        <f t="shared" si="80"/>
        <v>#REF!</v>
      </c>
      <c r="H937" s="366" t="e">
        <f t="shared" si="81"/>
        <v>#REF!</v>
      </c>
      <c r="I937" s="366"/>
    </row>
    <row r="938" spans="1:9" s="369" customFormat="1" hidden="1">
      <c r="A938" s="372" t="e">
        <f>Koeien!#REF!</f>
        <v>#REF!</v>
      </c>
      <c r="B938" s="372" t="e">
        <f>Koeien!#REF!</f>
        <v>#REF!</v>
      </c>
      <c r="C938" s="373">
        <f t="shared" si="82"/>
        <v>875</v>
      </c>
      <c r="E938" s="366" t="e">
        <f t="shared" si="78"/>
        <v>#REF!</v>
      </c>
      <c r="F938" s="366" t="e">
        <f t="shared" si="79"/>
        <v>#REF!</v>
      </c>
      <c r="G938" s="366" t="e">
        <f t="shared" si="80"/>
        <v>#REF!</v>
      </c>
      <c r="H938" s="366" t="e">
        <f t="shared" si="81"/>
        <v>#REF!</v>
      </c>
      <c r="I938" s="366"/>
    </row>
    <row r="939" spans="1:9" s="369" customFormat="1" hidden="1">
      <c r="A939" s="372" t="e">
        <f>Koeien!#REF!</f>
        <v>#REF!</v>
      </c>
      <c r="B939" s="372" t="e">
        <f>Koeien!#REF!</f>
        <v>#REF!</v>
      </c>
      <c r="C939" s="373">
        <f t="shared" si="82"/>
        <v>876</v>
      </c>
      <c r="E939" s="366" t="e">
        <f t="shared" si="78"/>
        <v>#REF!</v>
      </c>
      <c r="F939" s="366" t="e">
        <f t="shared" si="79"/>
        <v>#REF!</v>
      </c>
      <c r="G939" s="366" t="e">
        <f t="shared" si="80"/>
        <v>#REF!</v>
      </c>
      <c r="H939" s="366" t="e">
        <f t="shared" si="81"/>
        <v>#REF!</v>
      </c>
      <c r="I939" s="366"/>
    </row>
    <row r="940" spans="1:9" s="369" customFormat="1" hidden="1">
      <c r="A940" s="372" t="e">
        <f>Koeien!#REF!</f>
        <v>#REF!</v>
      </c>
      <c r="B940" s="372" t="e">
        <f>Koeien!#REF!</f>
        <v>#REF!</v>
      </c>
      <c r="C940" s="373">
        <f t="shared" si="82"/>
        <v>877</v>
      </c>
      <c r="E940" s="366" t="e">
        <f t="shared" si="78"/>
        <v>#REF!</v>
      </c>
      <c r="F940" s="366" t="e">
        <f t="shared" si="79"/>
        <v>#REF!</v>
      </c>
      <c r="G940" s="366" t="e">
        <f t="shared" si="80"/>
        <v>#REF!</v>
      </c>
      <c r="H940" s="366" t="e">
        <f t="shared" si="81"/>
        <v>#REF!</v>
      </c>
      <c r="I940" s="366"/>
    </row>
    <row r="941" spans="1:9" s="369" customFormat="1" hidden="1">
      <c r="A941" s="372" t="e">
        <f>Koeien!#REF!</f>
        <v>#REF!</v>
      </c>
      <c r="B941" s="372" t="e">
        <f>Koeien!#REF!</f>
        <v>#REF!</v>
      </c>
      <c r="C941" s="373">
        <f t="shared" si="82"/>
        <v>878</v>
      </c>
      <c r="E941" s="366" t="e">
        <f t="shared" si="78"/>
        <v>#REF!</v>
      </c>
      <c r="F941" s="366" t="e">
        <f t="shared" si="79"/>
        <v>#REF!</v>
      </c>
      <c r="G941" s="366" t="e">
        <f t="shared" si="80"/>
        <v>#REF!</v>
      </c>
      <c r="H941" s="366" t="e">
        <f t="shared" si="81"/>
        <v>#REF!</v>
      </c>
      <c r="I941" s="366"/>
    </row>
    <row r="942" spans="1:9" s="369" customFormat="1" hidden="1">
      <c r="A942" s="372" t="e">
        <f>Koeien!#REF!</f>
        <v>#REF!</v>
      </c>
      <c r="B942" s="372" t="e">
        <f>Koeien!#REF!</f>
        <v>#REF!</v>
      </c>
      <c r="C942" s="373">
        <f t="shared" si="82"/>
        <v>879</v>
      </c>
      <c r="E942" s="366" t="e">
        <f t="shared" si="78"/>
        <v>#REF!</v>
      </c>
      <c r="F942" s="366" t="e">
        <f t="shared" si="79"/>
        <v>#REF!</v>
      </c>
      <c r="G942" s="366" t="e">
        <f t="shared" si="80"/>
        <v>#REF!</v>
      </c>
      <c r="H942" s="366" t="e">
        <f t="shared" si="81"/>
        <v>#REF!</v>
      </c>
      <c r="I942" s="366"/>
    </row>
    <row r="943" spans="1:9" s="369" customFormat="1" hidden="1">
      <c r="A943" s="372" t="e">
        <f>Koeien!#REF!</f>
        <v>#REF!</v>
      </c>
      <c r="B943" s="372" t="e">
        <f>Koeien!#REF!</f>
        <v>#REF!</v>
      </c>
      <c r="C943" s="373">
        <f t="shared" si="82"/>
        <v>880</v>
      </c>
      <c r="E943" s="366" t="e">
        <f t="shared" si="78"/>
        <v>#REF!</v>
      </c>
      <c r="F943" s="366" t="e">
        <f t="shared" si="79"/>
        <v>#REF!</v>
      </c>
      <c r="G943" s="366" t="e">
        <f t="shared" si="80"/>
        <v>#REF!</v>
      </c>
      <c r="H943" s="366" t="e">
        <f t="shared" si="81"/>
        <v>#REF!</v>
      </c>
      <c r="I943" s="366"/>
    </row>
    <row r="944" spans="1:9" s="369" customFormat="1" hidden="1">
      <c r="A944" s="372" t="e">
        <f>Koeien!#REF!</f>
        <v>#REF!</v>
      </c>
      <c r="B944" s="372" t="e">
        <f>Koeien!#REF!</f>
        <v>#REF!</v>
      </c>
      <c r="C944" s="373">
        <f t="shared" si="82"/>
        <v>881</v>
      </c>
      <c r="E944" s="366" t="e">
        <f t="shared" si="78"/>
        <v>#REF!</v>
      </c>
      <c r="F944" s="366" t="e">
        <f t="shared" si="79"/>
        <v>#REF!</v>
      </c>
      <c r="G944" s="366" t="e">
        <f t="shared" si="80"/>
        <v>#REF!</v>
      </c>
      <c r="H944" s="366" t="e">
        <f t="shared" si="81"/>
        <v>#REF!</v>
      </c>
      <c r="I944" s="366"/>
    </row>
    <row r="945" spans="1:9" s="369" customFormat="1" hidden="1">
      <c r="A945" s="372" t="e">
        <f>Koeien!#REF!</f>
        <v>#REF!</v>
      </c>
      <c r="B945" s="372" t="e">
        <f>Koeien!#REF!</f>
        <v>#REF!</v>
      </c>
      <c r="C945" s="373">
        <f t="shared" si="82"/>
        <v>882</v>
      </c>
      <c r="E945" s="366" t="e">
        <f t="shared" si="78"/>
        <v>#REF!</v>
      </c>
      <c r="F945" s="366" t="e">
        <f t="shared" si="79"/>
        <v>#REF!</v>
      </c>
      <c r="G945" s="366" t="e">
        <f t="shared" si="80"/>
        <v>#REF!</v>
      </c>
      <c r="H945" s="366" t="e">
        <f t="shared" si="81"/>
        <v>#REF!</v>
      </c>
      <c r="I945" s="366"/>
    </row>
    <row r="946" spans="1:9" s="369" customFormat="1" hidden="1">
      <c r="A946" s="372" t="e">
        <f>Koeien!#REF!</f>
        <v>#REF!</v>
      </c>
      <c r="B946" s="372" t="e">
        <f>Koeien!#REF!</f>
        <v>#REF!</v>
      </c>
      <c r="C946" s="373">
        <f t="shared" si="82"/>
        <v>883</v>
      </c>
      <c r="E946" s="366" t="e">
        <f t="shared" si="78"/>
        <v>#REF!</v>
      </c>
      <c r="F946" s="366" t="e">
        <f t="shared" si="79"/>
        <v>#REF!</v>
      </c>
      <c r="G946" s="366" t="e">
        <f t="shared" si="80"/>
        <v>#REF!</v>
      </c>
      <c r="H946" s="366" t="e">
        <f t="shared" si="81"/>
        <v>#REF!</v>
      </c>
      <c r="I946" s="366"/>
    </row>
    <row r="947" spans="1:9" s="369" customFormat="1" hidden="1">
      <c r="A947" s="372" t="e">
        <f>Koeien!#REF!</f>
        <v>#REF!</v>
      </c>
      <c r="B947" s="372" t="e">
        <f>Koeien!#REF!</f>
        <v>#REF!</v>
      </c>
      <c r="C947" s="373">
        <f t="shared" si="82"/>
        <v>884</v>
      </c>
      <c r="E947" s="366" t="e">
        <f t="shared" si="78"/>
        <v>#REF!</v>
      </c>
      <c r="F947" s="366" t="e">
        <f t="shared" si="79"/>
        <v>#REF!</v>
      </c>
      <c r="G947" s="366" t="e">
        <f t="shared" si="80"/>
        <v>#REF!</v>
      </c>
      <c r="H947" s="366" t="e">
        <f t="shared" si="81"/>
        <v>#REF!</v>
      </c>
      <c r="I947" s="366"/>
    </row>
    <row r="948" spans="1:9" s="369" customFormat="1" hidden="1">
      <c r="A948" s="372" t="e">
        <f>Koeien!#REF!</f>
        <v>#REF!</v>
      </c>
      <c r="B948" s="372" t="e">
        <f>Koeien!#REF!</f>
        <v>#REF!</v>
      </c>
      <c r="C948" s="373">
        <f t="shared" si="82"/>
        <v>885</v>
      </c>
      <c r="E948" s="366" t="e">
        <f t="shared" si="78"/>
        <v>#REF!</v>
      </c>
      <c r="F948" s="366" t="e">
        <f t="shared" si="79"/>
        <v>#REF!</v>
      </c>
      <c r="G948" s="366" t="e">
        <f t="shared" si="80"/>
        <v>#REF!</v>
      </c>
      <c r="H948" s="366" t="e">
        <f t="shared" si="81"/>
        <v>#REF!</v>
      </c>
      <c r="I948" s="366"/>
    </row>
    <row r="949" spans="1:9" s="369" customFormat="1" hidden="1">
      <c r="A949" s="372" t="e">
        <f>Koeien!#REF!</f>
        <v>#REF!</v>
      </c>
      <c r="B949" s="372" t="e">
        <f>Koeien!#REF!</f>
        <v>#REF!</v>
      </c>
      <c r="C949" s="373">
        <f t="shared" si="82"/>
        <v>886</v>
      </c>
      <c r="E949" s="366" t="e">
        <f t="shared" si="78"/>
        <v>#REF!</v>
      </c>
      <c r="F949" s="366" t="e">
        <f t="shared" si="79"/>
        <v>#REF!</v>
      </c>
      <c r="G949" s="366" t="e">
        <f t="shared" si="80"/>
        <v>#REF!</v>
      </c>
      <c r="H949" s="366" t="e">
        <f t="shared" si="81"/>
        <v>#REF!</v>
      </c>
      <c r="I949" s="366"/>
    </row>
    <row r="950" spans="1:9" s="369" customFormat="1" hidden="1">
      <c r="A950" s="372" t="e">
        <f>Koeien!#REF!</f>
        <v>#REF!</v>
      </c>
      <c r="B950" s="372" t="e">
        <f>Koeien!#REF!</f>
        <v>#REF!</v>
      </c>
      <c r="C950" s="373">
        <f t="shared" si="82"/>
        <v>887</v>
      </c>
      <c r="E950" s="366" t="e">
        <f t="shared" si="78"/>
        <v>#REF!</v>
      </c>
      <c r="F950" s="366" t="e">
        <f t="shared" si="79"/>
        <v>#REF!</v>
      </c>
      <c r="G950" s="366" t="e">
        <f t="shared" si="80"/>
        <v>#REF!</v>
      </c>
      <c r="H950" s="366" t="e">
        <f t="shared" si="81"/>
        <v>#REF!</v>
      </c>
      <c r="I950" s="366"/>
    </row>
    <row r="951" spans="1:9" s="369" customFormat="1" hidden="1">
      <c r="A951" s="372" t="e">
        <f>Koeien!#REF!</f>
        <v>#REF!</v>
      </c>
      <c r="B951" s="372" t="e">
        <f>Koeien!#REF!</f>
        <v>#REF!</v>
      </c>
      <c r="C951" s="373">
        <f t="shared" si="82"/>
        <v>888</v>
      </c>
      <c r="E951" s="366" t="e">
        <f t="shared" si="78"/>
        <v>#REF!</v>
      </c>
      <c r="F951" s="366" t="e">
        <f t="shared" si="79"/>
        <v>#REF!</v>
      </c>
      <c r="G951" s="366" t="e">
        <f t="shared" si="80"/>
        <v>#REF!</v>
      </c>
      <c r="H951" s="366" t="e">
        <f t="shared" si="81"/>
        <v>#REF!</v>
      </c>
      <c r="I951" s="366"/>
    </row>
    <row r="952" spans="1:9" s="369" customFormat="1" hidden="1">
      <c r="A952" s="372" t="e">
        <f>Koeien!#REF!</f>
        <v>#REF!</v>
      </c>
      <c r="B952" s="372" t="e">
        <f>Koeien!#REF!</f>
        <v>#REF!</v>
      </c>
      <c r="C952" s="373">
        <f t="shared" si="82"/>
        <v>889</v>
      </c>
      <c r="E952" s="366" t="e">
        <f t="shared" si="78"/>
        <v>#REF!</v>
      </c>
      <c r="F952" s="366" t="e">
        <f t="shared" si="79"/>
        <v>#REF!</v>
      </c>
      <c r="G952" s="366" t="e">
        <f t="shared" si="80"/>
        <v>#REF!</v>
      </c>
      <c r="H952" s="366" t="e">
        <f t="shared" si="81"/>
        <v>#REF!</v>
      </c>
      <c r="I952" s="366"/>
    </row>
    <row r="953" spans="1:9" s="369" customFormat="1" hidden="1">
      <c r="A953" s="372" t="e">
        <f>Koeien!#REF!</f>
        <v>#REF!</v>
      </c>
      <c r="B953" s="372" t="e">
        <f>Koeien!#REF!</f>
        <v>#REF!</v>
      </c>
      <c r="C953" s="373">
        <f t="shared" si="82"/>
        <v>890</v>
      </c>
      <c r="E953" s="366" t="e">
        <f t="shared" si="78"/>
        <v>#REF!</v>
      </c>
      <c r="F953" s="366" t="e">
        <f t="shared" si="79"/>
        <v>#REF!</v>
      </c>
      <c r="G953" s="366" t="e">
        <f t="shared" si="80"/>
        <v>#REF!</v>
      </c>
      <c r="H953" s="366" t="e">
        <f t="shared" si="81"/>
        <v>#REF!</v>
      </c>
      <c r="I953" s="366"/>
    </row>
    <row r="954" spans="1:9" s="369" customFormat="1" hidden="1">
      <c r="A954" s="372" t="e">
        <f>Koeien!#REF!</f>
        <v>#REF!</v>
      </c>
      <c r="B954" s="372" t="e">
        <f>Koeien!#REF!</f>
        <v>#REF!</v>
      </c>
      <c r="C954" s="373">
        <f t="shared" si="82"/>
        <v>891</v>
      </c>
      <c r="E954" s="366" t="e">
        <f t="shared" si="78"/>
        <v>#REF!</v>
      </c>
      <c r="F954" s="366" t="e">
        <f t="shared" si="79"/>
        <v>#REF!</v>
      </c>
      <c r="G954" s="366" t="e">
        <f t="shared" si="80"/>
        <v>#REF!</v>
      </c>
      <c r="H954" s="366" t="e">
        <f t="shared" si="81"/>
        <v>#REF!</v>
      </c>
      <c r="I954" s="366"/>
    </row>
    <row r="955" spans="1:9" s="369" customFormat="1" hidden="1">
      <c r="A955" s="372" t="e">
        <f>Koeien!#REF!</f>
        <v>#REF!</v>
      </c>
      <c r="B955" s="372" t="e">
        <f>Koeien!#REF!</f>
        <v>#REF!</v>
      </c>
      <c r="C955" s="373">
        <f t="shared" si="82"/>
        <v>892</v>
      </c>
      <c r="E955" s="366" t="e">
        <f t="shared" si="78"/>
        <v>#REF!</v>
      </c>
      <c r="F955" s="366" t="e">
        <f t="shared" si="79"/>
        <v>#REF!</v>
      </c>
      <c r="G955" s="366" t="e">
        <f t="shared" si="80"/>
        <v>#REF!</v>
      </c>
      <c r="H955" s="366" t="e">
        <f t="shared" si="81"/>
        <v>#REF!</v>
      </c>
      <c r="I955" s="366"/>
    </row>
    <row r="956" spans="1:9" s="369" customFormat="1" hidden="1">
      <c r="A956" s="372" t="e">
        <f>Koeien!#REF!</f>
        <v>#REF!</v>
      </c>
      <c r="B956" s="372" t="e">
        <f>Koeien!#REF!</f>
        <v>#REF!</v>
      </c>
      <c r="C956" s="373">
        <f t="shared" si="82"/>
        <v>893</v>
      </c>
      <c r="E956" s="366" t="e">
        <f t="shared" si="78"/>
        <v>#REF!</v>
      </c>
      <c r="F956" s="366" t="e">
        <f t="shared" si="79"/>
        <v>#REF!</v>
      </c>
      <c r="G956" s="366" t="e">
        <f t="shared" si="80"/>
        <v>#REF!</v>
      </c>
      <c r="H956" s="366" t="e">
        <f t="shared" si="81"/>
        <v>#REF!</v>
      </c>
      <c r="I956" s="366"/>
    </row>
    <row r="957" spans="1:9" s="369" customFormat="1" hidden="1">
      <c r="A957" s="372" t="e">
        <f>Koeien!#REF!</f>
        <v>#REF!</v>
      </c>
      <c r="B957" s="372" t="e">
        <f>Koeien!#REF!</f>
        <v>#REF!</v>
      </c>
      <c r="C957" s="373">
        <f t="shared" si="82"/>
        <v>894</v>
      </c>
      <c r="E957" s="366" t="e">
        <f t="shared" si="78"/>
        <v>#REF!</v>
      </c>
      <c r="F957" s="366" t="e">
        <f t="shared" si="79"/>
        <v>#REF!</v>
      </c>
      <c r="G957" s="366" t="e">
        <f t="shared" si="80"/>
        <v>#REF!</v>
      </c>
      <c r="H957" s="366" t="e">
        <f t="shared" si="81"/>
        <v>#REF!</v>
      </c>
      <c r="I957" s="366"/>
    </row>
    <row r="958" spans="1:9" s="369" customFormat="1" hidden="1">
      <c r="A958" s="372" t="e">
        <f>Koeien!#REF!</f>
        <v>#REF!</v>
      </c>
      <c r="B958" s="372" t="e">
        <f>Koeien!#REF!</f>
        <v>#REF!</v>
      </c>
      <c r="C958" s="373">
        <f t="shared" si="82"/>
        <v>895</v>
      </c>
      <c r="E958" s="366" t="e">
        <f t="shared" si="78"/>
        <v>#REF!</v>
      </c>
      <c r="F958" s="366" t="e">
        <f t="shared" si="79"/>
        <v>#REF!</v>
      </c>
      <c r="G958" s="366" t="e">
        <f t="shared" si="80"/>
        <v>#REF!</v>
      </c>
      <c r="H958" s="366" t="e">
        <f t="shared" si="81"/>
        <v>#REF!</v>
      </c>
      <c r="I958" s="366"/>
    </row>
    <row r="959" spans="1:9" s="369" customFormat="1" hidden="1">
      <c r="A959" s="372" t="e">
        <f>Koeien!#REF!</f>
        <v>#REF!</v>
      </c>
      <c r="B959" s="372" t="e">
        <f>Koeien!#REF!</f>
        <v>#REF!</v>
      </c>
      <c r="C959" s="373">
        <f t="shared" si="82"/>
        <v>896</v>
      </c>
      <c r="E959" s="366" t="e">
        <f t="shared" si="78"/>
        <v>#REF!</v>
      </c>
      <c r="F959" s="366" t="e">
        <f t="shared" si="79"/>
        <v>#REF!</v>
      </c>
      <c r="G959" s="366" t="e">
        <f t="shared" si="80"/>
        <v>#REF!</v>
      </c>
      <c r="H959" s="366" t="e">
        <f t="shared" si="81"/>
        <v>#REF!</v>
      </c>
      <c r="I959" s="366"/>
    </row>
    <row r="960" spans="1:9" s="369" customFormat="1" hidden="1">
      <c r="A960" s="372" t="e">
        <f>Koeien!#REF!</f>
        <v>#REF!</v>
      </c>
      <c r="B960" s="372" t="e">
        <f>Koeien!#REF!</f>
        <v>#REF!</v>
      </c>
      <c r="C960" s="373">
        <f t="shared" si="82"/>
        <v>897</v>
      </c>
      <c r="E960" s="366" t="e">
        <f t="shared" si="78"/>
        <v>#REF!</v>
      </c>
      <c r="F960" s="366" t="e">
        <f t="shared" si="79"/>
        <v>#REF!</v>
      </c>
      <c r="G960" s="366" t="e">
        <f t="shared" si="80"/>
        <v>#REF!</v>
      </c>
      <c r="H960" s="366" t="e">
        <f t="shared" si="81"/>
        <v>#REF!</v>
      </c>
      <c r="I960" s="366"/>
    </row>
    <row r="961" spans="1:9" s="369" customFormat="1" hidden="1">
      <c r="A961" s="372" t="e">
        <f>Koeien!#REF!</f>
        <v>#REF!</v>
      </c>
      <c r="B961" s="372" t="e">
        <f>Koeien!#REF!</f>
        <v>#REF!</v>
      </c>
      <c r="C961" s="373">
        <f t="shared" si="82"/>
        <v>898</v>
      </c>
      <c r="E961" s="366" t="e">
        <f t="shared" ref="E961:E1024" si="83">B961</f>
        <v>#REF!</v>
      </c>
      <c r="F961" s="366" t="e">
        <f t="shared" ref="F961:F1024" si="84">MID(E961,1,1)</f>
        <v>#REF!</v>
      </c>
      <c r="G961" s="366" t="e">
        <f t="shared" ref="G961:G1024" si="85">MID(E961,2,1)</f>
        <v>#REF!</v>
      </c>
      <c r="H961" s="366" t="e">
        <f t="shared" ref="H961:H1024" si="86">MID(E961,3,1)</f>
        <v>#REF!</v>
      </c>
      <c r="I961" s="366"/>
    </row>
    <row r="962" spans="1:9" s="369" customFormat="1" hidden="1">
      <c r="A962" s="372" t="e">
        <f>Koeien!#REF!</f>
        <v>#REF!</v>
      </c>
      <c r="B962" s="372" t="e">
        <f>Koeien!#REF!</f>
        <v>#REF!</v>
      </c>
      <c r="C962" s="373">
        <f t="shared" si="82"/>
        <v>899</v>
      </c>
      <c r="E962" s="366" t="e">
        <f t="shared" si="83"/>
        <v>#REF!</v>
      </c>
      <c r="F962" s="366" t="e">
        <f t="shared" si="84"/>
        <v>#REF!</v>
      </c>
      <c r="G962" s="366" t="e">
        <f t="shared" si="85"/>
        <v>#REF!</v>
      </c>
      <c r="H962" s="366" t="e">
        <f t="shared" si="86"/>
        <v>#REF!</v>
      </c>
      <c r="I962" s="366"/>
    </row>
    <row r="963" spans="1:9" s="369" customFormat="1" hidden="1">
      <c r="A963" s="372" t="e">
        <f>Koeien!#REF!</f>
        <v>#REF!</v>
      </c>
      <c r="B963" s="372" t="e">
        <f>Koeien!#REF!</f>
        <v>#REF!</v>
      </c>
      <c r="C963" s="373">
        <f t="shared" si="82"/>
        <v>900</v>
      </c>
      <c r="E963" s="366" t="e">
        <f t="shared" si="83"/>
        <v>#REF!</v>
      </c>
      <c r="F963" s="366" t="e">
        <f t="shared" si="84"/>
        <v>#REF!</v>
      </c>
      <c r="G963" s="366" t="e">
        <f t="shared" si="85"/>
        <v>#REF!</v>
      </c>
      <c r="H963" s="366" t="e">
        <f t="shared" si="86"/>
        <v>#REF!</v>
      </c>
      <c r="I963" s="366"/>
    </row>
    <row r="964" spans="1:9" s="369" customFormat="1" hidden="1">
      <c r="A964" s="372" t="e">
        <f>Koeien!#REF!</f>
        <v>#REF!</v>
      </c>
      <c r="B964" s="372" t="e">
        <f>Koeien!#REF!</f>
        <v>#REF!</v>
      </c>
      <c r="C964" s="373">
        <f t="shared" si="82"/>
        <v>901</v>
      </c>
      <c r="E964" s="366" t="e">
        <f t="shared" si="83"/>
        <v>#REF!</v>
      </c>
      <c r="F964" s="366" t="e">
        <f t="shared" si="84"/>
        <v>#REF!</v>
      </c>
      <c r="G964" s="366" t="e">
        <f t="shared" si="85"/>
        <v>#REF!</v>
      </c>
      <c r="H964" s="366" t="e">
        <f t="shared" si="86"/>
        <v>#REF!</v>
      </c>
      <c r="I964" s="366"/>
    </row>
    <row r="965" spans="1:9" s="369" customFormat="1" hidden="1">
      <c r="A965" s="372" t="e">
        <f>Koeien!#REF!</f>
        <v>#REF!</v>
      </c>
      <c r="B965" s="372" t="e">
        <f>Koeien!#REF!</f>
        <v>#REF!</v>
      </c>
      <c r="C965" s="373">
        <f t="shared" si="82"/>
        <v>902</v>
      </c>
      <c r="E965" s="366" t="e">
        <f t="shared" si="83"/>
        <v>#REF!</v>
      </c>
      <c r="F965" s="366" t="e">
        <f t="shared" si="84"/>
        <v>#REF!</v>
      </c>
      <c r="G965" s="366" t="e">
        <f t="shared" si="85"/>
        <v>#REF!</v>
      </c>
      <c r="H965" s="366" t="e">
        <f t="shared" si="86"/>
        <v>#REF!</v>
      </c>
      <c r="I965" s="366"/>
    </row>
    <row r="966" spans="1:9" s="369" customFormat="1" hidden="1">
      <c r="A966" s="372" t="e">
        <f>Koeien!#REF!</f>
        <v>#REF!</v>
      </c>
      <c r="B966" s="372" t="e">
        <f>Koeien!#REF!</f>
        <v>#REF!</v>
      </c>
      <c r="C966" s="373">
        <f t="shared" ref="C966:C1029" si="87">C965+1</f>
        <v>903</v>
      </c>
      <c r="E966" s="366" t="e">
        <f t="shared" si="83"/>
        <v>#REF!</v>
      </c>
      <c r="F966" s="366" t="e">
        <f t="shared" si="84"/>
        <v>#REF!</v>
      </c>
      <c r="G966" s="366" t="e">
        <f t="shared" si="85"/>
        <v>#REF!</v>
      </c>
      <c r="H966" s="366" t="e">
        <f t="shared" si="86"/>
        <v>#REF!</v>
      </c>
      <c r="I966" s="366"/>
    </row>
    <row r="967" spans="1:9" s="369" customFormat="1" hidden="1">
      <c r="A967" s="372" t="e">
        <f>Koeien!#REF!</f>
        <v>#REF!</v>
      </c>
      <c r="B967" s="372" t="e">
        <f>Koeien!#REF!</f>
        <v>#REF!</v>
      </c>
      <c r="C967" s="373">
        <f t="shared" si="87"/>
        <v>904</v>
      </c>
      <c r="E967" s="366" t="e">
        <f t="shared" si="83"/>
        <v>#REF!</v>
      </c>
      <c r="F967" s="366" t="e">
        <f t="shared" si="84"/>
        <v>#REF!</v>
      </c>
      <c r="G967" s="366" t="e">
        <f t="shared" si="85"/>
        <v>#REF!</v>
      </c>
      <c r="H967" s="366" t="e">
        <f t="shared" si="86"/>
        <v>#REF!</v>
      </c>
      <c r="I967" s="366"/>
    </row>
    <row r="968" spans="1:9" s="369" customFormat="1" hidden="1">
      <c r="A968" s="372" t="e">
        <f>Koeien!#REF!</f>
        <v>#REF!</v>
      </c>
      <c r="B968" s="372" t="e">
        <f>Koeien!#REF!</f>
        <v>#REF!</v>
      </c>
      <c r="C968" s="373">
        <f t="shared" si="87"/>
        <v>905</v>
      </c>
      <c r="E968" s="366" t="e">
        <f t="shared" si="83"/>
        <v>#REF!</v>
      </c>
      <c r="F968" s="366" t="e">
        <f t="shared" si="84"/>
        <v>#REF!</v>
      </c>
      <c r="G968" s="366" t="e">
        <f t="shared" si="85"/>
        <v>#REF!</v>
      </c>
      <c r="H968" s="366" t="e">
        <f t="shared" si="86"/>
        <v>#REF!</v>
      </c>
      <c r="I968" s="366"/>
    </row>
    <row r="969" spans="1:9" s="369" customFormat="1" hidden="1">
      <c r="A969" s="372" t="e">
        <f>Koeien!#REF!</f>
        <v>#REF!</v>
      </c>
      <c r="B969" s="372" t="e">
        <f>Koeien!#REF!</f>
        <v>#REF!</v>
      </c>
      <c r="C969" s="373">
        <f t="shared" si="87"/>
        <v>906</v>
      </c>
      <c r="E969" s="366" t="e">
        <f t="shared" si="83"/>
        <v>#REF!</v>
      </c>
      <c r="F969" s="366" t="e">
        <f t="shared" si="84"/>
        <v>#REF!</v>
      </c>
      <c r="G969" s="366" t="e">
        <f t="shared" si="85"/>
        <v>#REF!</v>
      </c>
      <c r="H969" s="366" t="e">
        <f t="shared" si="86"/>
        <v>#REF!</v>
      </c>
      <c r="I969" s="366"/>
    </row>
    <row r="970" spans="1:9" s="369" customFormat="1" hidden="1">
      <c r="A970" s="372" t="e">
        <f>Koeien!#REF!</f>
        <v>#REF!</v>
      </c>
      <c r="B970" s="372" t="e">
        <f>Koeien!#REF!</f>
        <v>#REF!</v>
      </c>
      <c r="C970" s="373">
        <f t="shared" si="87"/>
        <v>907</v>
      </c>
      <c r="E970" s="366" t="e">
        <f t="shared" si="83"/>
        <v>#REF!</v>
      </c>
      <c r="F970" s="366" t="e">
        <f t="shared" si="84"/>
        <v>#REF!</v>
      </c>
      <c r="G970" s="366" t="e">
        <f t="shared" si="85"/>
        <v>#REF!</v>
      </c>
      <c r="H970" s="366" t="e">
        <f t="shared" si="86"/>
        <v>#REF!</v>
      </c>
      <c r="I970" s="366"/>
    </row>
    <row r="971" spans="1:9" s="369" customFormat="1" hidden="1">
      <c r="A971" s="372" t="e">
        <f>Koeien!#REF!</f>
        <v>#REF!</v>
      </c>
      <c r="B971" s="372" t="e">
        <f>Koeien!#REF!</f>
        <v>#REF!</v>
      </c>
      <c r="C971" s="373">
        <f t="shared" si="87"/>
        <v>908</v>
      </c>
      <c r="E971" s="366" t="e">
        <f t="shared" si="83"/>
        <v>#REF!</v>
      </c>
      <c r="F971" s="366" t="e">
        <f t="shared" si="84"/>
        <v>#REF!</v>
      </c>
      <c r="G971" s="366" t="e">
        <f t="shared" si="85"/>
        <v>#REF!</v>
      </c>
      <c r="H971" s="366" t="e">
        <f t="shared" si="86"/>
        <v>#REF!</v>
      </c>
      <c r="I971" s="366"/>
    </row>
    <row r="972" spans="1:9" s="369" customFormat="1" hidden="1">
      <c r="A972" s="372" t="e">
        <f>Koeien!#REF!</f>
        <v>#REF!</v>
      </c>
      <c r="B972" s="372" t="e">
        <f>Koeien!#REF!</f>
        <v>#REF!</v>
      </c>
      <c r="C972" s="373">
        <f t="shared" si="87"/>
        <v>909</v>
      </c>
      <c r="E972" s="366" t="e">
        <f t="shared" si="83"/>
        <v>#REF!</v>
      </c>
      <c r="F972" s="366" t="e">
        <f t="shared" si="84"/>
        <v>#REF!</v>
      </c>
      <c r="G972" s="366" t="e">
        <f t="shared" si="85"/>
        <v>#REF!</v>
      </c>
      <c r="H972" s="366" t="e">
        <f t="shared" si="86"/>
        <v>#REF!</v>
      </c>
      <c r="I972" s="366"/>
    </row>
    <row r="973" spans="1:9" s="369" customFormat="1" hidden="1">
      <c r="A973" s="372" t="e">
        <f>Koeien!#REF!</f>
        <v>#REF!</v>
      </c>
      <c r="B973" s="372" t="e">
        <f>Koeien!#REF!</f>
        <v>#REF!</v>
      </c>
      <c r="C973" s="373">
        <f t="shared" si="87"/>
        <v>910</v>
      </c>
      <c r="E973" s="366" t="e">
        <f t="shared" si="83"/>
        <v>#REF!</v>
      </c>
      <c r="F973" s="366" t="e">
        <f t="shared" si="84"/>
        <v>#REF!</v>
      </c>
      <c r="G973" s="366" t="e">
        <f t="shared" si="85"/>
        <v>#REF!</v>
      </c>
      <c r="H973" s="366" t="e">
        <f t="shared" si="86"/>
        <v>#REF!</v>
      </c>
      <c r="I973" s="366"/>
    </row>
    <row r="974" spans="1:9" s="369" customFormat="1" hidden="1">
      <c r="A974" s="372" t="e">
        <f>Koeien!#REF!</f>
        <v>#REF!</v>
      </c>
      <c r="B974" s="372" t="e">
        <f>Koeien!#REF!</f>
        <v>#REF!</v>
      </c>
      <c r="C974" s="373">
        <f t="shared" si="87"/>
        <v>911</v>
      </c>
      <c r="E974" s="366" t="e">
        <f t="shared" si="83"/>
        <v>#REF!</v>
      </c>
      <c r="F974" s="366" t="e">
        <f t="shared" si="84"/>
        <v>#REF!</v>
      </c>
      <c r="G974" s="366" t="e">
        <f t="shared" si="85"/>
        <v>#REF!</v>
      </c>
      <c r="H974" s="366" t="e">
        <f t="shared" si="86"/>
        <v>#REF!</v>
      </c>
      <c r="I974" s="366"/>
    </row>
    <row r="975" spans="1:9" s="369" customFormat="1" hidden="1">
      <c r="A975" s="372" t="e">
        <f>Koeien!#REF!</f>
        <v>#REF!</v>
      </c>
      <c r="B975" s="372" t="e">
        <f>Koeien!#REF!</f>
        <v>#REF!</v>
      </c>
      <c r="C975" s="373">
        <f t="shared" si="87"/>
        <v>912</v>
      </c>
      <c r="E975" s="366" t="e">
        <f t="shared" si="83"/>
        <v>#REF!</v>
      </c>
      <c r="F975" s="366" t="e">
        <f t="shared" si="84"/>
        <v>#REF!</v>
      </c>
      <c r="G975" s="366" t="e">
        <f t="shared" si="85"/>
        <v>#REF!</v>
      </c>
      <c r="H975" s="366" t="e">
        <f t="shared" si="86"/>
        <v>#REF!</v>
      </c>
      <c r="I975" s="366"/>
    </row>
    <row r="976" spans="1:9" s="369" customFormat="1" hidden="1">
      <c r="A976" s="372" t="e">
        <f>Koeien!#REF!</f>
        <v>#REF!</v>
      </c>
      <c r="B976" s="372" t="e">
        <f>Koeien!#REF!</f>
        <v>#REF!</v>
      </c>
      <c r="C976" s="373">
        <f t="shared" si="87"/>
        <v>913</v>
      </c>
      <c r="E976" s="366" t="e">
        <f t="shared" si="83"/>
        <v>#REF!</v>
      </c>
      <c r="F976" s="366" t="e">
        <f t="shared" si="84"/>
        <v>#REF!</v>
      </c>
      <c r="G976" s="366" t="e">
        <f t="shared" si="85"/>
        <v>#REF!</v>
      </c>
      <c r="H976" s="366" t="e">
        <f t="shared" si="86"/>
        <v>#REF!</v>
      </c>
      <c r="I976" s="366"/>
    </row>
    <row r="977" spans="1:9" s="369" customFormat="1" hidden="1">
      <c r="A977" s="372" t="e">
        <f>Koeien!#REF!</f>
        <v>#REF!</v>
      </c>
      <c r="B977" s="372" t="e">
        <f>Koeien!#REF!</f>
        <v>#REF!</v>
      </c>
      <c r="C977" s="373">
        <f t="shared" si="87"/>
        <v>914</v>
      </c>
      <c r="E977" s="366" t="e">
        <f t="shared" si="83"/>
        <v>#REF!</v>
      </c>
      <c r="F977" s="366" t="e">
        <f t="shared" si="84"/>
        <v>#REF!</v>
      </c>
      <c r="G977" s="366" t="e">
        <f t="shared" si="85"/>
        <v>#REF!</v>
      </c>
      <c r="H977" s="366" t="e">
        <f t="shared" si="86"/>
        <v>#REF!</v>
      </c>
      <c r="I977" s="366"/>
    </row>
    <row r="978" spans="1:9" s="369" customFormat="1" hidden="1">
      <c r="A978" s="372" t="e">
        <f>Koeien!#REF!</f>
        <v>#REF!</v>
      </c>
      <c r="B978" s="372" t="e">
        <f>Koeien!#REF!</f>
        <v>#REF!</v>
      </c>
      <c r="C978" s="373">
        <f t="shared" si="87"/>
        <v>915</v>
      </c>
      <c r="E978" s="366" t="e">
        <f t="shared" si="83"/>
        <v>#REF!</v>
      </c>
      <c r="F978" s="366" t="e">
        <f t="shared" si="84"/>
        <v>#REF!</v>
      </c>
      <c r="G978" s="366" t="e">
        <f t="shared" si="85"/>
        <v>#REF!</v>
      </c>
      <c r="H978" s="366" t="e">
        <f t="shared" si="86"/>
        <v>#REF!</v>
      </c>
      <c r="I978" s="366"/>
    </row>
    <row r="979" spans="1:9" s="369" customFormat="1" hidden="1">
      <c r="A979" s="372" t="e">
        <f>Koeien!#REF!</f>
        <v>#REF!</v>
      </c>
      <c r="B979" s="372" t="e">
        <f>Koeien!#REF!</f>
        <v>#REF!</v>
      </c>
      <c r="C979" s="373">
        <f t="shared" si="87"/>
        <v>916</v>
      </c>
      <c r="E979" s="366" t="e">
        <f t="shared" si="83"/>
        <v>#REF!</v>
      </c>
      <c r="F979" s="366" t="e">
        <f t="shared" si="84"/>
        <v>#REF!</v>
      </c>
      <c r="G979" s="366" t="e">
        <f t="shared" si="85"/>
        <v>#REF!</v>
      </c>
      <c r="H979" s="366" t="e">
        <f t="shared" si="86"/>
        <v>#REF!</v>
      </c>
      <c r="I979" s="366"/>
    </row>
    <row r="980" spans="1:9" s="369" customFormat="1" hidden="1">
      <c r="A980" s="372" t="e">
        <f>Koeien!#REF!</f>
        <v>#REF!</v>
      </c>
      <c r="B980" s="372" t="e">
        <f>Koeien!#REF!</f>
        <v>#REF!</v>
      </c>
      <c r="C980" s="373">
        <f t="shared" si="87"/>
        <v>917</v>
      </c>
      <c r="E980" s="366" t="e">
        <f t="shared" si="83"/>
        <v>#REF!</v>
      </c>
      <c r="F980" s="366" t="e">
        <f t="shared" si="84"/>
        <v>#REF!</v>
      </c>
      <c r="G980" s="366" t="e">
        <f t="shared" si="85"/>
        <v>#REF!</v>
      </c>
      <c r="H980" s="366" t="e">
        <f t="shared" si="86"/>
        <v>#REF!</v>
      </c>
      <c r="I980" s="366"/>
    </row>
    <row r="981" spans="1:9" s="369" customFormat="1" hidden="1">
      <c r="A981" s="372" t="e">
        <f>Koeien!#REF!</f>
        <v>#REF!</v>
      </c>
      <c r="B981" s="372" t="e">
        <f>Koeien!#REF!</f>
        <v>#REF!</v>
      </c>
      <c r="C981" s="373">
        <f t="shared" si="87"/>
        <v>918</v>
      </c>
      <c r="E981" s="366" t="e">
        <f t="shared" si="83"/>
        <v>#REF!</v>
      </c>
      <c r="F981" s="366" t="e">
        <f t="shared" si="84"/>
        <v>#REF!</v>
      </c>
      <c r="G981" s="366" t="e">
        <f t="shared" si="85"/>
        <v>#REF!</v>
      </c>
      <c r="H981" s="366" t="e">
        <f t="shared" si="86"/>
        <v>#REF!</v>
      </c>
      <c r="I981" s="366"/>
    </row>
    <row r="982" spans="1:9" s="369" customFormat="1" hidden="1">
      <c r="A982" s="372" t="e">
        <f>Koeien!#REF!</f>
        <v>#REF!</v>
      </c>
      <c r="B982" s="372" t="e">
        <f>Koeien!#REF!</f>
        <v>#REF!</v>
      </c>
      <c r="C982" s="373">
        <f t="shared" si="87"/>
        <v>919</v>
      </c>
      <c r="E982" s="366" t="e">
        <f t="shared" si="83"/>
        <v>#REF!</v>
      </c>
      <c r="F982" s="366" t="e">
        <f t="shared" si="84"/>
        <v>#REF!</v>
      </c>
      <c r="G982" s="366" t="e">
        <f t="shared" si="85"/>
        <v>#REF!</v>
      </c>
      <c r="H982" s="366" t="e">
        <f t="shared" si="86"/>
        <v>#REF!</v>
      </c>
      <c r="I982" s="366"/>
    </row>
    <row r="983" spans="1:9" s="369" customFormat="1" hidden="1">
      <c r="A983" s="372" t="e">
        <f>Koeien!#REF!</f>
        <v>#REF!</v>
      </c>
      <c r="B983" s="372" t="e">
        <f>Koeien!#REF!</f>
        <v>#REF!</v>
      </c>
      <c r="C983" s="373">
        <f t="shared" si="87"/>
        <v>920</v>
      </c>
      <c r="E983" s="366" t="e">
        <f t="shared" si="83"/>
        <v>#REF!</v>
      </c>
      <c r="F983" s="366" t="e">
        <f t="shared" si="84"/>
        <v>#REF!</v>
      </c>
      <c r="G983" s="366" t="e">
        <f t="shared" si="85"/>
        <v>#REF!</v>
      </c>
      <c r="H983" s="366" t="e">
        <f t="shared" si="86"/>
        <v>#REF!</v>
      </c>
      <c r="I983" s="366"/>
    </row>
    <row r="984" spans="1:9" s="369" customFormat="1" hidden="1">
      <c r="A984" s="372" t="e">
        <f>Koeien!#REF!</f>
        <v>#REF!</v>
      </c>
      <c r="B984" s="372" t="e">
        <f>Koeien!#REF!</f>
        <v>#REF!</v>
      </c>
      <c r="C984" s="373">
        <f t="shared" si="87"/>
        <v>921</v>
      </c>
      <c r="E984" s="366" t="e">
        <f t="shared" si="83"/>
        <v>#REF!</v>
      </c>
      <c r="F984" s="366" t="e">
        <f t="shared" si="84"/>
        <v>#REF!</v>
      </c>
      <c r="G984" s="366" t="e">
        <f t="shared" si="85"/>
        <v>#REF!</v>
      </c>
      <c r="H984" s="366" t="e">
        <f t="shared" si="86"/>
        <v>#REF!</v>
      </c>
      <c r="I984" s="366"/>
    </row>
    <row r="985" spans="1:9" s="369" customFormat="1" hidden="1">
      <c r="A985" s="372" t="e">
        <f>Koeien!#REF!</f>
        <v>#REF!</v>
      </c>
      <c r="B985" s="372" t="e">
        <f>Koeien!#REF!</f>
        <v>#REF!</v>
      </c>
      <c r="C985" s="373">
        <f t="shared" si="87"/>
        <v>922</v>
      </c>
      <c r="E985" s="366" t="e">
        <f t="shared" si="83"/>
        <v>#REF!</v>
      </c>
      <c r="F985" s="366" t="e">
        <f t="shared" si="84"/>
        <v>#REF!</v>
      </c>
      <c r="G985" s="366" t="e">
        <f t="shared" si="85"/>
        <v>#REF!</v>
      </c>
      <c r="H985" s="366" t="e">
        <f t="shared" si="86"/>
        <v>#REF!</v>
      </c>
      <c r="I985" s="366"/>
    </row>
    <row r="986" spans="1:9" s="369" customFormat="1" hidden="1">
      <c r="A986" s="372" t="e">
        <f>Koeien!#REF!</f>
        <v>#REF!</v>
      </c>
      <c r="B986" s="372" t="e">
        <f>Koeien!#REF!</f>
        <v>#REF!</v>
      </c>
      <c r="C986" s="373">
        <f t="shared" si="87"/>
        <v>923</v>
      </c>
      <c r="E986" s="366" t="e">
        <f t="shared" si="83"/>
        <v>#REF!</v>
      </c>
      <c r="F986" s="366" t="e">
        <f t="shared" si="84"/>
        <v>#REF!</v>
      </c>
      <c r="G986" s="366" t="e">
        <f t="shared" si="85"/>
        <v>#REF!</v>
      </c>
      <c r="H986" s="366" t="e">
        <f t="shared" si="86"/>
        <v>#REF!</v>
      </c>
      <c r="I986" s="366"/>
    </row>
    <row r="987" spans="1:9" s="369" customFormat="1" hidden="1">
      <c r="A987" s="372" t="e">
        <f>Koeien!#REF!</f>
        <v>#REF!</v>
      </c>
      <c r="B987" s="372" t="e">
        <f>Koeien!#REF!</f>
        <v>#REF!</v>
      </c>
      <c r="C987" s="373">
        <f t="shared" si="87"/>
        <v>924</v>
      </c>
      <c r="E987" s="366" t="e">
        <f t="shared" si="83"/>
        <v>#REF!</v>
      </c>
      <c r="F987" s="366" t="e">
        <f t="shared" si="84"/>
        <v>#REF!</v>
      </c>
      <c r="G987" s="366" t="e">
        <f t="shared" si="85"/>
        <v>#REF!</v>
      </c>
      <c r="H987" s="366" t="e">
        <f t="shared" si="86"/>
        <v>#REF!</v>
      </c>
      <c r="I987" s="366"/>
    </row>
    <row r="988" spans="1:9" s="369" customFormat="1" hidden="1">
      <c r="A988" s="372" t="e">
        <f>Koeien!#REF!</f>
        <v>#REF!</v>
      </c>
      <c r="B988" s="372" t="e">
        <f>Koeien!#REF!</f>
        <v>#REF!</v>
      </c>
      <c r="C988" s="373">
        <f t="shared" si="87"/>
        <v>925</v>
      </c>
      <c r="E988" s="366" t="e">
        <f t="shared" si="83"/>
        <v>#REF!</v>
      </c>
      <c r="F988" s="366" t="e">
        <f t="shared" si="84"/>
        <v>#REF!</v>
      </c>
      <c r="G988" s="366" t="e">
        <f t="shared" si="85"/>
        <v>#REF!</v>
      </c>
      <c r="H988" s="366" t="e">
        <f t="shared" si="86"/>
        <v>#REF!</v>
      </c>
      <c r="I988" s="366"/>
    </row>
    <row r="989" spans="1:9" s="369" customFormat="1" hidden="1">
      <c r="A989" s="372" t="e">
        <f>Koeien!#REF!</f>
        <v>#REF!</v>
      </c>
      <c r="B989" s="372" t="e">
        <f>Koeien!#REF!</f>
        <v>#REF!</v>
      </c>
      <c r="C989" s="373">
        <f t="shared" si="87"/>
        <v>926</v>
      </c>
      <c r="E989" s="366" t="e">
        <f t="shared" si="83"/>
        <v>#REF!</v>
      </c>
      <c r="F989" s="366" t="e">
        <f t="shared" si="84"/>
        <v>#REF!</v>
      </c>
      <c r="G989" s="366" t="e">
        <f t="shared" si="85"/>
        <v>#REF!</v>
      </c>
      <c r="H989" s="366" t="e">
        <f t="shared" si="86"/>
        <v>#REF!</v>
      </c>
      <c r="I989" s="366"/>
    </row>
    <row r="990" spans="1:9" s="369" customFormat="1" hidden="1">
      <c r="A990" s="372" t="e">
        <f>Koeien!#REF!</f>
        <v>#REF!</v>
      </c>
      <c r="B990" s="372" t="e">
        <f>Koeien!#REF!</f>
        <v>#REF!</v>
      </c>
      <c r="C990" s="373">
        <f t="shared" si="87"/>
        <v>927</v>
      </c>
      <c r="E990" s="366" t="e">
        <f t="shared" si="83"/>
        <v>#REF!</v>
      </c>
      <c r="F990" s="366" t="e">
        <f t="shared" si="84"/>
        <v>#REF!</v>
      </c>
      <c r="G990" s="366" t="e">
        <f t="shared" si="85"/>
        <v>#REF!</v>
      </c>
      <c r="H990" s="366" t="e">
        <f t="shared" si="86"/>
        <v>#REF!</v>
      </c>
      <c r="I990" s="366"/>
    </row>
    <row r="991" spans="1:9" s="369" customFormat="1" hidden="1">
      <c r="A991" s="372" t="e">
        <f>Koeien!#REF!</f>
        <v>#REF!</v>
      </c>
      <c r="B991" s="372" t="e">
        <f>Koeien!#REF!</f>
        <v>#REF!</v>
      </c>
      <c r="C991" s="373">
        <f t="shared" si="87"/>
        <v>928</v>
      </c>
      <c r="E991" s="366" t="e">
        <f t="shared" si="83"/>
        <v>#REF!</v>
      </c>
      <c r="F991" s="366" t="e">
        <f t="shared" si="84"/>
        <v>#REF!</v>
      </c>
      <c r="G991" s="366" t="e">
        <f t="shared" si="85"/>
        <v>#REF!</v>
      </c>
      <c r="H991" s="366" t="e">
        <f t="shared" si="86"/>
        <v>#REF!</v>
      </c>
      <c r="I991" s="366"/>
    </row>
    <row r="992" spans="1:9" s="369" customFormat="1" hidden="1">
      <c r="A992" s="372" t="e">
        <f>Koeien!#REF!</f>
        <v>#REF!</v>
      </c>
      <c r="B992" s="372" t="e">
        <f>Koeien!#REF!</f>
        <v>#REF!</v>
      </c>
      <c r="C992" s="373">
        <f t="shared" si="87"/>
        <v>929</v>
      </c>
      <c r="E992" s="366" t="e">
        <f t="shared" si="83"/>
        <v>#REF!</v>
      </c>
      <c r="F992" s="366" t="e">
        <f t="shared" si="84"/>
        <v>#REF!</v>
      </c>
      <c r="G992" s="366" t="e">
        <f t="shared" si="85"/>
        <v>#REF!</v>
      </c>
      <c r="H992" s="366" t="e">
        <f t="shared" si="86"/>
        <v>#REF!</v>
      </c>
      <c r="I992" s="366"/>
    </row>
    <row r="993" spans="1:9" s="369" customFormat="1" hidden="1">
      <c r="A993" s="372" t="e">
        <f>Koeien!#REF!</f>
        <v>#REF!</v>
      </c>
      <c r="B993" s="372" t="e">
        <f>Koeien!#REF!</f>
        <v>#REF!</v>
      </c>
      <c r="C993" s="373">
        <f t="shared" si="87"/>
        <v>930</v>
      </c>
      <c r="E993" s="366" t="e">
        <f t="shared" si="83"/>
        <v>#REF!</v>
      </c>
      <c r="F993" s="366" t="e">
        <f t="shared" si="84"/>
        <v>#REF!</v>
      </c>
      <c r="G993" s="366" t="e">
        <f t="shared" si="85"/>
        <v>#REF!</v>
      </c>
      <c r="H993" s="366" t="e">
        <f t="shared" si="86"/>
        <v>#REF!</v>
      </c>
      <c r="I993" s="366"/>
    </row>
    <row r="994" spans="1:9" s="369" customFormat="1" hidden="1">
      <c r="A994" s="372" t="e">
        <f>Koeien!#REF!</f>
        <v>#REF!</v>
      </c>
      <c r="B994" s="372" t="e">
        <f>Koeien!#REF!</f>
        <v>#REF!</v>
      </c>
      <c r="C994" s="373">
        <f t="shared" si="87"/>
        <v>931</v>
      </c>
      <c r="E994" s="366" t="e">
        <f t="shared" si="83"/>
        <v>#REF!</v>
      </c>
      <c r="F994" s="366" t="e">
        <f t="shared" si="84"/>
        <v>#REF!</v>
      </c>
      <c r="G994" s="366" t="e">
        <f t="shared" si="85"/>
        <v>#REF!</v>
      </c>
      <c r="H994" s="366" t="e">
        <f t="shared" si="86"/>
        <v>#REF!</v>
      </c>
      <c r="I994" s="366"/>
    </row>
    <row r="995" spans="1:9" s="369" customFormat="1" hidden="1">
      <c r="A995" s="372" t="e">
        <f>Koeien!#REF!</f>
        <v>#REF!</v>
      </c>
      <c r="B995" s="372" t="e">
        <f>Koeien!#REF!</f>
        <v>#REF!</v>
      </c>
      <c r="C995" s="373">
        <f t="shared" si="87"/>
        <v>932</v>
      </c>
      <c r="E995" s="366" t="e">
        <f t="shared" si="83"/>
        <v>#REF!</v>
      </c>
      <c r="F995" s="366" t="e">
        <f t="shared" si="84"/>
        <v>#REF!</v>
      </c>
      <c r="G995" s="366" t="e">
        <f t="shared" si="85"/>
        <v>#REF!</v>
      </c>
      <c r="H995" s="366" t="e">
        <f t="shared" si="86"/>
        <v>#REF!</v>
      </c>
      <c r="I995" s="366"/>
    </row>
    <row r="996" spans="1:9" s="369" customFormat="1" hidden="1">
      <c r="A996" s="372" t="e">
        <f>Koeien!#REF!</f>
        <v>#REF!</v>
      </c>
      <c r="B996" s="372" t="e">
        <f>Koeien!#REF!</f>
        <v>#REF!</v>
      </c>
      <c r="C996" s="373">
        <f t="shared" si="87"/>
        <v>933</v>
      </c>
      <c r="E996" s="366" t="e">
        <f t="shared" si="83"/>
        <v>#REF!</v>
      </c>
      <c r="F996" s="366" t="e">
        <f t="shared" si="84"/>
        <v>#REF!</v>
      </c>
      <c r="G996" s="366" t="e">
        <f t="shared" si="85"/>
        <v>#REF!</v>
      </c>
      <c r="H996" s="366" t="e">
        <f t="shared" si="86"/>
        <v>#REF!</v>
      </c>
      <c r="I996" s="366"/>
    </row>
    <row r="997" spans="1:9" s="369" customFormat="1" hidden="1">
      <c r="A997" s="372" t="e">
        <f>Koeien!#REF!</f>
        <v>#REF!</v>
      </c>
      <c r="B997" s="372" t="e">
        <f>Koeien!#REF!</f>
        <v>#REF!</v>
      </c>
      <c r="C997" s="373">
        <f t="shared" si="87"/>
        <v>934</v>
      </c>
      <c r="E997" s="366" t="e">
        <f t="shared" si="83"/>
        <v>#REF!</v>
      </c>
      <c r="F997" s="366" t="e">
        <f t="shared" si="84"/>
        <v>#REF!</v>
      </c>
      <c r="G997" s="366" t="e">
        <f t="shared" si="85"/>
        <v>#REF!</v>
      </c>
      <c r="H997" s="366" t="e">
        <f t="shared" si="86"/>
        <v>#REF!</v>
      </c>
      <c r="I997" s="366"/>
    </row>
    <row r="998" spans="1:9" s="369" customFormat="1" hidden="1">
      <c r="A998" s="372" t="e">
        <f>Koeien!#REF!</f>
        <v>#REF!</v>
      </c>
      <c r="B998" s="372" t="e">
        <f>Koeien!#REF!</f>
        <v>#REF!</v>
      </c>
      <c r="C998" s="373">
        <f t="shared" si="87"/>
        <v>935</v>
      </c>
      <c r="E998" s="366" t="e">
        <f t="shared" si="83"/>
        <v>#REF!</v>
      </c>
      <c r="F998" s="366" t="e">
        <f t="shared" si="84"/>
        <v>#REF!</v>
      </c>
      <c r="G998" s="366" t="e">
        <f t="shared" si="85"/>
        <v>#REF!</v>
      </c>
      <c r="H998" s="366" t="e">
        <f t="shared" si="86"/>
        <v>#REF!</v>
      </c>
      <c r="I998" s="366"/>
    </row>
    <row r="999" spans="1:9" s="369" customFormat="1" hidden="1">
      <c r="A999" s="372" t="e">
        <f>Koeien!#REF!</f>
        <v>#REF!</v>
      </c>
      <c r="B999" s="372" t="e">
        <f>Koeien!#REF!</f>
        <v>#REF!</v>
      </c>
      <c r="C999" s="373">
        <f t="shared" si="87"/>
        <v>936</v>
      </c>
      <c r="E999" s="366" t="e">
        <f t="shared" si="83"/>
        <v>#REF!</v>
      </c>
      <c r="F999" s="366" t="e">
        <f t="shared" si="84"/>
        <v>#REF!</v>
      </c>
      <c r="G999" s="366" t="e">
        <f t="shared" si="85"/>
        <v>#REF!</v>
      </c>
      <c r="H999" s="366" t="e">
        <f t="shared" si="86"/>
        <v>#REF!</v>
      </c>
      <c r="I999" s="366"/>
    </row>
    <row r="1000" spans="1:9" s="369" customFormat="1" hidden="1">
      <c r="A1000" s="372" t="e">
        <f>Koeien!#REF!</f>
        <v>#REF!</v>
      </c>
      <c r="B1000" s="372" t="e">
        <f>Koeien!#REF!</f>
        <v>#REF!</v>
      </c>
      <c r="C1000" s="373">
        <f t="shared" si="87"/>
        <v>937</v>
      </c>
      <c r="E1000" s="366" t="e">
        <f t="shared" si="83"/>
        <v>#REF!</v>
      </c>
      <c r="F1000" s="366" t="e">
        <f t="shared" si="84"/>
        <v>#REF!</v>
      </c>
      <c r="G1000" s="366" t="e">
        <f t="shared" si="85"/>
        <v>#REF!</v>
      </c>
      <c r="H1000" s="366" t="e">
        <f t="shared" si="86"/>
        <v>#REF!</v>
      </c>
      <c r="I1000" s="366"/>
    </row>
    <row r="1001" spans="1:9" s="369" customFormat="1" hidden="1">
      <c r="A1001" s="372" t="e">
        <f>Koeien!#REF!</f>
        <v>#REF!</v>
      </c>
      <c r="B1001" s="372" t="e">
        <f>Koeien!#REF!</f>
        <v>#REF!</v>
      </c>
      <c r="C1001" s="373">
        <f t="shared" si="87"/>
        <v>938</v>
      </c>
      <c r="E1001" s="366" t="e">
        <f t="shared" si="83"/>
        <v>#REF!</v>
      </c>
      <c r="F1001" s="366" t="e">
        <f t="shared" si="84"/>
        <v>#REF!</v>
      </c>
      <c r="G1001" s="366" t="e">
        <f t="shared" si="85"/>
        <v>#REF!</v>
      </c>
      <c r="H1001" s="366" t="e">
        <f t="shared" si="86"/>
        <v>#REF!</v>
      </c>
      <c r="I1001" s="366"/>
    </row>
    <row r="1002" spans="1:9" s="369" customFormat="1" hidden="1">
      <c r="A1002" s="372" t="e">
        <f>Koeien!#REF!</f>
        <v>#REF!</v>
      </c>
      <c r="B1002" s="372" t="e">
        <f>Koeien!#REF!</f>
        <v>#REF!</v>
      </c>
      <c r="C1002" s="373">
        <f t="shared" si="87"/>
        <v>939</v>
      </c>
      <c r="E1002" s="366" t="e">
        <f t="shared" si="83"/>
        <v>#REF!</v>
      </c>
      <c r="F1002" s="366" t="e">
        <f t="shared" si="84"/>
        <v>#REF!</v>
      </c>
      <c r="G1002" s="366" t="e">
        <f t="shared" si="85"/>
        <v>#REF!</v>
      </c>
      <c r="H1002" s="366" t="e">
        <f t="shared" si="86"/>
        <v>#REF!</v>
      </c>
      <c r="I1002" s="366"/>
    </row>
    <row r="1003" spans="1:9" s="369" customFormat="1" hidden="1">
      <c r="A1003" s="372" t="e">
        <f>Koeien!#REF!</f>
        <v>#REF!</v>
      </c>
      <c r="B1003" s="372" t="e">
        <f>Koeien!#REF!</f>
        <v>#REF!</v>
      </c>
      <c r="C1003" s="373">
        <f t="shared" si="87"/>
        <v>940</v>
      </c>
      <c r="E1003" s="366" t="e">
        <f t="shared" si="83"/>
        <v>#REF!</v>
      </c>
      <c r="F1003" s="366" t="e">
        <f t="shared" si="84"/>
        <v>#REF!</v>
      </c>
      <c r="G1003" s="366" t="e">
        <f t="shared" si="85"/>
        <v>#REF!</v>
      </c>
      <c r="H1003" s="366" t="e">
        <f t="shared" si="86"/>
        <v>#REF!</v>
      </c>
      <c r="I1003" s="366"/>
    </row>
    <row r="1004" spans="1:9" s="369" customFormat="1" hidden="1">
      <c r="A1004" s="372" t="e">
        <f>Koeien!#REF!</f>
        <v>#REF!</v>
      </c>
      <c r="B1004" s="372" t="e">
        <f>Koeien!#REF!</f>
        <v>#REF!</v>
      </c>
      <c r="C1004" s="373">
        <f t="shared" si="87"/>
        <v>941</v>
      </c>
      <c r="E1004" s="366" t="e">
        <f t="shared" si="83"/>
        <v>#REF!</v>
      </c>
      <c r="F1004" s="366" t="e">
        <f t="shared" si="84"/>
        <v>#REF!</v>
      </c>
      <c r="G1004" s="366" t="e">
        <f t="shared" si="85"/>
        <v>#REF!</v>
      </c>
      <c r="H1004" s="366" t="e">
        <f t="shared" si="86"/>
        <v>#REF!</v>
      </c>
      <c r="I1004" s="366"/>
    </row>
    <row r="1005" spans="1:9" s="369" customFormat="1" hidden="1">
      <c r="A1005" s="372" t="e">
        <f>Koeien!#REF!</f>
        <v>#REF!</v>
      </c>
      <c r="B1005" s="372" t="e">
        <f>Koeien!#REF!</f>
        <v>#REF!</v>
      </c>
      <c r="C1005" s="373">
        <f t="shared" si="87"/>
        <v>942</v>
      </c>
      <c r="E1005" s="366" t="e">
        <f t="shared" si="83"/>
        <v>#REF!</v>
      </c>
      <c r="F1005" s="366" t="e">
        <f t="shared" si="84"/>
        <v>#REF!</v>
      </c>
      <c r="G1005" s="366" t="e">
        <f t="shared" si="85"/>
        <v>#REF!</v>
      </c>
      <c r="H1005" s="366" t="e">
        <f t="shared" si="86"/>
        <v>#REF!</v>
      </c>
      <c r="I1005" s="366"/>
    </row>
    <row r="1006" spans="1:9" s="369" customFormat="1" hidden="1">
      <c r="A1006" s="372" t="e">
        <f>Koeien!#REF!</f>
        <v>#REF!</v>
      </c>
      <c r="B1006" s="372" t="e">
        <f>Koeien!#REF!</f>
        <v>#REF!</v>
      </c>
      <c r="C1006" s="373">
        <f t="shared" si="87"/>
        <v>943</v>
      </c>
      <c r="E1006" s="366" t="e">
        <f t="shared" si="83"/>
        <v>#REF!</v>
      </c>
      <c r="F1006" s="366" t="e">
        <f t="shared" si="84"/>
        <v>#REF!</v>
      </c>
      <c r="G1006" s="366" t="e">
        <f t="shared" si="85"/>
        <v>#REF!</v>
      </c>
      <c r="H1006" s="366" t="e">
        <f t="shared" si="86"/>
        <v>#REF!</v>
      </c>
      <c r="I1006" s="366"/>
    </row>
    <row r="1007" spans="1:9" s="369" customFormat="1" hidden="1">
      <c r="A1007" s="372" t="e">
        <f>Koeien!#REF!</f>
        <v>#REF!</v>
      </c>
      <c r="B1007" s="372" t="e">
        <f>Koeien!#REF!</f>
        <v>#REF!</v>
      </c>
      <c r="C1007" s="373">
        <f t="shared" si="87"/>
        <v>944</v>
      </c>
      <c r="E1007" s="366" t="e">
        <f t="shared" si="83"/>
        <v>#REF!</v>
      </c>
      <c r="F1007" s="366" t="e">
        <f t="shared" si="84"/>
        <v>#REF!</v>
      </c>
      <c r="G1007" s="366" t="e">
        <f t="shared" si="85"/>
        <v>#REF!</v>
      </c>
      <c r="H1007" s="366" t="e">
        <f t="shared" si="86"/>
        <v>#REF!</v>
      </c>
      <c r="I1007" s="366"/>
    </row>
    <row r="1008" spans="1:9" s="369" customFormat="1" hidden="1">
      <c r="A1008" s="372" t="e">
        <f>Koeien!#REF!</f>
        <v>#REF!</v>
      </c>
      <c r="B1008" s="372" t="e">
        <f>Koeien!#REF!</f>
        <v>#REF!</v>
      </c>
      <c r="C1008" s="373">
        <f t="shared" si="87"/>
        <v>945</v>
      </c>
      <c r="E1008" s="366" t="e">
        <f t="shared" si="83"/>
        <v>#REF!</v>
      </c>
      <c r="F1008" s="366" t="e">
        <f t="shared" si="84"/>
        <v>#REF!</v>
      </c>
      <c r="G1008" s="366" t="e">
        <f t="shared" si="85"/>
        <v>#REF!</v>
      </c>
      <c r="H1008" s="366" t="e">
        <f t="shared" si="86"/>
        <v>#REF!</v>
      </c>
      <c r="I1008" s="366"/>
    </row>
    <row r="1009" spans="1:9" s="369" customFormat="1" hidden="1">
      <c r="A1009" s="372" t="e">
        <f>Koeien!#REF!</f>
        <v>#REF!</v>
      </c>
      <c r="B1009" s="372" t="e">
        <f>Koeien!#REF!</f>
        <v>#REF!</v>
      </c>
      <c r="C1009" s="373">
        <f t="shared" si="87"/>
        <v>946</v>
      </c>
      <c r="E1009" s="366" t="e">
        <f t="shared" si="83"/>
        <v>#REF!</v>
      </c>
      <c r="F1009" s="366" t="e">
        <f t="shared" si="84"/>
        <v>#REF!</v>
      </c>
      <c r="G1009" s="366" t="e">
        <f t="shared" si="85"/>
        <v>#REF!</v>
      </c>
      <c r="H1009" s="366" t="e">
        <f t="shared" si="86"/>
        <v>#REF!</v>
      </c>
      <c r="I1009" s="366"/>
    </row>
    <row r="1010" spans="1:9" s="369" customFormat="1" hidden="1">
      <c r="A1010" s="372" t="e">
        <f>Koeien!#REF!</f>
        <v>#REF!</v>
      </c>
      <c r="B1010" s="372" t="e">
        <f>Koeien!#REF!</f>
        <v>#REF!</v>
      </c>
      <c r="C1010" s="373">
        <f t="shared" si="87"/>
        <v>947</v>
      </c>
      <c r="E1010" s="366" t="e">
        <f t="shared" si="83"/>
        <v>#REF!</v>
      </c>
      <c r="F1010" s="366" t="e">
        <f t="shared" si="84"/>
        <v>#REF!</v>
      </c>
      <c r="G1010" s="366" t="e">
        <f t="shared" si="85"/>
        <v>#REF!</v>
      </c>
      <c r="H1010" s="366" t="e">
        <f t="shared" si="86"/>
        <v>#REF!</v>
      </c>
      <c r="I1010" s="366"/>
    </row>
    <row r="1011" spans="1:9" s="369" customFormat="1" hidden="1">
      <c r="A1011" s="372" t="e">
        <f>Koeien!#REF!</f>
        <v>#REF!</v>
      </c>
      <c r="B1011" s="372" t="e">
        <f>Koeien!#REF!</f>
        <v>#REF!</v>
      </c>
      <c r="C1011" s="373">
        <f t="shared" si="87"/>
        <v>948</v>
      </c>
      <c r="E1011" s="366" t="e">
        <f t="shared" si="83"/>
        <v>#REF!</v>
      </c>
      <c r="F1011" s="366" t="e">
        <f t="shared" si="84"/>
        <v>#REF!</v>
      </c>
      <c r="G1011" s="366" t="e">
        <f t="shared" si="85"/>
        <v>#REF!</v>
      </c>
      <c r="H1011" s="366" t="e">
        <f t="shared" si="86"/>
        <v>#REF!</v>
      </c>
      <c r="I1011" s="366"/>
    </row>
    <row r="1012" spans="1:9" s="369" customFormat="1" hidden="1">
      <c r="A1012" s="372" t="e">
        <f>Koeien!#REF!</f>
        <v>#REF!</v>
      </c>
      <c r="B1012" s="372" t="e">
        <f>Koeien!#REF!</f>
        <v>#REF!</v>
      </c>
      <c r="C1012" s="373">
        <f t="shared" si="87"/>
        <v>949</v>
      </c>
      <c r="E1012" s="366" t="e">
        <f t="shared" si="83"/>
        <v>#REF!</v>
      </c>
      <c r="F1012" s="366" t="e">
        <f t="shared" si="84"/>
        <v>#REF!</v>
      </c>
      <c r="G1012" s="366" t="e">
        <f t="shared" si="85"/>
        <v>#REF!</v>
      </c>
      <c r="H1012" s="366" t="e">
        <f t="shared" si="86"/>
        <v>#REF!</v>
      </c>
      <c r="I1012" s="366"/>
    </row>
    <row r="1013" spans="1:9" s="369" customFormat="1" hidden="1">
      <c r="A1013" s="372" t="e">
        <f>Koeien!#REF!</f>
        <v>#REF!</v>
      </c>
      <c r="B1013" s="372" t="e">
        <f>Koeien!#REF!</f>
        <v>#REF!</v>
      </c>
      <c r="C1013" s="373">
        <f t="shared" si="87"/>
        <v>950</v>
      </c>
      <c r="E1013" s="366" t="e">
        <f t="shared" si="83"/>
        <v>#REF!</v>
      </c>
      <c r="F1013" s="366" t="e">
        <f t="shared" si="84"/>
        <v>#REF!</v>
      </c>
      <c r="G1013" s="366" t="e">
        <f t="shared" si="85"/>
        <v>#REF!</v>
      </c>
      <c r="H1013" s="366" t="e">
        <f t="shared" si="86"/>
        <v>#REF!</v>
      </c>
      <c r="I1013" s="366"/>
    </row>
    <row r="1014" spans="1:9" s="369" customFormat="1" hidden="1">
      <c r="A1014" s="372" t="e">
        <f>Koeien!#REF!</f>
        <v>#REF!</v>
      </c>
      <c r="B1014" s="372" t="e">
        <f>Koeien!#REF!</f>
        <v>#REF!</v>
      </c>
      <c r="C1014" s="373">
        <f t="shared" si="87"/>
        <v>951</v>
      </c>
      <c r="E1014" s="366" t="e">
        <f t="shared" si="83"/>
        <v>#REF!</v>
      </c>
      <c r="F1014" s="366" t="e">
        <f t="shared" si="84"/>
        <v>#REF!</v>
      </c>
      <c r="G1014" s="366" t="e">
        <f t="shared" si="85"/>
        <v>#REF!</v>
      </c>
      <c r="H1014" s="366" t="e">
        <f t="shared" si="86"/>
        <v>#REF!</v>
      </c>
      <c r="I1014" s="366"/>
    </row>
    <row r="1015" spans="1:9" s="369" customFormat="1" hidden="1">
      <c r="A1015" s="372" t="e">
        <f>Koeien!#REF!</f>
        <v>#REF!</v>
      </c>
      <c r="B1015" s="372" t="e">
        <f>Koeien!#REF!</f>
        <v>#REF!</v>
      </c>
      <c r="C1015" s="373">
        <f t="shared" si="87"/>
        <v>952</v>
      </c>
      <c r="E1015" s="366" t="e">
        <f t="shared" si="83"/>
        <v>#REF!</v>
      </c>
      <c r="F1015" s="366" t="e">
        <f t="shared" si="84"/>
        <v>#REF!</v>
      </c>
      <c r="G1015" s="366" t="e">
        <f t="shared" si="85"/>
        <v>#REF!</v>
      </c>
      <c r="H1015" s="366" t="e">
        <f t="shared" si="86"/>
        <v>#REF!</v>
      </c>
      <c r="I1015" s="366"/>
    </row>
    <row r="1016" spans="1:9" s="369" customFormat="1" hidden="1">
      <c r="A1016" s="372" t="e">
        <f>Koeien!#REF!</f>
        <v>#REF!</v>
      </c>
      <c r="B1016" s="372" t="e">
        <f>Koeien!#REF!</f>
        <v>#REF!</v>
      </c>
      <c r="C1016" s="373">
        <f t="shared" si="87"/>
        <v>953</v>
      </c>
      <c r="E1016" s="366" t="e">
        <f t="shared" si="83"/>
        <v>#REF!</v>
      </c>
      <c r="F1016" s="366" t="e">
        <f t="shared" si="84"/>
        <v>#REF!</v>
      </c>
      <c r="G1016" s="366" t="e">
        <f t="shared" si="85"/>
        <v>#REF!</v>
      </c>
      <c r="H1016" s="366" t="e">
        <f t="shared" si="86"/>
        <v>#REF!</v>
      </c>
      <c r="I1016" s="366"/>
    </row>
    <row r="1017" spans="1:9" s="369" customFormat="1" hidden="1">
      <c r="A1017" s="372" t="e">
        <f>Koeien!#REF!</f>
        <v>#REF!</v>
      </c>
      <c r="B1017" s="372" t="e">
        <f>Koeien!#REF!</f>
        <v>#REF!</v>
      </c>
      <c r="C1017" s="373">
        <f t="shared" si="87"/>
        <v>954</v>
      </c>
      <c r="E1017" s="366" t="e">
        <f t="shared" si="83"/>
        <v>#REF!</v>
      </c>
      <c r="F1017" s="366" t="e">
        <f t="shared" si="84"/>
        <v>#REF!</v>
      </c>
      <c r="G1017" s="366" t="e">
        <f t="shared" si="85"/>
        <v>#REF!</v>
      </c>
      <c r="H1017" s="366" t="e">
        <f t="shared" si="86"/>
        <v>#REF!</v>
      </c>
      <c r="I1017" s="366"/>
    </row>
    <row r="1018" spans="1:9" s="369" customFormat="1" hidden="1">
      <c r="A1018" s="372" t="e">
        <f>Koeien!#REF!</f>
        <v>#REF!</v>
      </c>
      <c r="B1018" s="372" t="e">
        <f>Koeien!#REF!</f>
        <v>#REF!</v>
      </c>
      <c r="C1018" s="373">
        <f t="shared" si="87"/>
        <v>955</v>
      </c>
      <c r="E1018" s="366" t="e">
        <f t="shared" si="83"/>
        <v>#REF!</v>
      </c>
      <c r="F1018" s="366" t="e">
        <f t="shared" si="84"/>
        <v>#REF!</v>
      </c>
      <c r="G1018" s="366" t="e">
        <f t="shared" si="85"/>
        <v>#REF!</v>
      </c>
      <c r="H1018" s="366" t="e">
        <f t="shared" si="86"/>
        <v>#REF!</v>
      </c>
      <c r="I1018" s="366"/>
    </row>
    <row r="1019" spans="1:9" s="369" customFormat="1" hidden="1">
      <c r="A1019" s="372" t="e">
        <f>Koeien!#REF!</f>
        <v>#REF!</v>
      </c>
      <c r="B1019" s="372" t="e">
        <f>Koeien!#REF!</f>
        <v>#REF!</v>
      </c>
      <c r="C1019" s="373">
        <f t="shared" si="87"/>
        <v>956</v>
      </c>
      <c r="E1019" s="366" t="e">
        <f t="shared" si="83"/>
        <v>#REF!</v>
      </c>
      <c r="F1019" s="366" t="e">
        <f t="shared" si="84"/>
        <v>#REF!</v>
      </c>
      <c r="G1019" s="366" t="e">
        <f t="shared" si="85"/>
        <v>#REF!</v>
      </c>
      <c r="H1019" s="366" t="e">
        <f t="shared" si="86"/>
        <v>#REF!</v>
      </c>
      <c r="I1019" s="366"/>
    </row>
    <row r="1020" spans="1:9" s="369" customFormat="1" hidden="1">
      <c r="A1020" s="372" t="e">
        <f>Koeien!#REF!</f>
        <v>#REF!</v>
      </c>
      <c r="B1020" s="372" t="e">
        <f>Koeien!#REF!</f>
        <v>#REF!</v>
      </c>
      <c r="C1020" s="373">
        <f t="shared" si="87"/>
        <v>957</v>
      </c>
      <c r="E1020" s="366" t="e">
        <f t="shared" si="83"/>
        <v>#REF!</v>
      </c>
      <c r="F1020" s="366" t="e">
        <f t="shared" si="84"/>
        <v>#REF!</v>
      </c>
      <c r="G1020" s="366" t="e">
        <f t="shared" si="85"/>
        <v>#REF!</v>
      </c>
      <c r="H1020" s="366" t="e">
        <f t="shared" si="86"/>
        <v>#REF!</v>
      </c>
      <c r="I1020" s="366"/>
    </row>
    <row r="1021" spans="1:9" s="369" customFormat="1" hidden="1">
      <c r="A1021" s="372" t="e">
        <f>Koeien!#REF!</f>
        <v>#REF!</v>
      </c>
      <c r="B1021" s="372" t="e">
        <f>Koeien!#REF!</f>
        <v>#REF!</v>
      </c>
      <c r="C1021" s="373">
        <f t="shared" si="87"/>
        <v>958</v>
      </c>
      <c r="E1021" s="366" t="e">
        <f t="shared" si="83"/>
        <v>#REF!</v>
      </c>
      <c r="F1021" s="366" t="e">
        <f t="shared" si="84"/>
        <v>#REF!</v>
      </c>
      <c r="G1021" s="366" t="e">
        <f t="shared" si="85"/>
        <v>#REF!</v>
      </c>
      <c r="H1021" s="366" t="e">
        <f t="shared" si="86"/>
        <v>#REF!</v>
      </c>
      <c r="I1021" s="366"/>
    </row>
    <row r="1022" spans="1:9" s="369" customFormat="1" hidden="1">
      <c r="A1022" s="372" t="e">
        <f>Koeien!#REF!</f>
        <v>#REF!</v>
      </c>
      <c r="B1022" s="372" t="e">
        <f>Koeien!#REF!</f>
        <v>#REF!</v>
      </c>
      <c r="C1022" s="373">
        <f t="shared" si="87"/>
        <v>959</v>
      </c>
      <c r="E1022" s="366" t="e">
        <f t="shared" si="83"/>
        <v>#REF!</v>
      </c>
      <c r="F1022" s="366" t="e">
        <f t="shared" si="84"/>
        <v>#REF!</v>
      </c>
      <c r="G1022" s="366" t="e">
        <f t="shared" si="85"/>
        <v>#REF!</v>
      </c>
      <c r="H1022" s="366" t="e">
        <f t="shared" si="86"/>
        <v>#REF!</v>
      </c>
      <c r="I1022" s="366"/>
    </row>
    <row r="1023" spans="1:9" s="369" customFormat="1" hidden="1">
      <c r="A1023" s="372" t="e">
        <f>Koeien!#REF!</f>
        <v>#REF!</v>
      </c>
      <c r="B1023" s="372" t="e">
        <f>Koeien!#REF!</f>
        <v>#REF!</v>
      </c>
      <c r="C1023" s="373">
        <f t="shared" si="87"/>
        <v>960</v>
      </c>
      <c r="E1023" s="366" t="e">
        <f t="shared" si="83"/>
        <v>#REF!</v>
      </c>
      <c r="F1023" s="366" t="e">
        <f t="shared" si="84"/>
        <v>#REF!</v>
      </c>
      <c r="G1023" s="366" t="e">
        <f t="shared" si="85"/>
        <v>#REF!</v>
      </c>
      <c r="H1023" s="366" t="e">
        <f t="shared" si="86"/>
        <v>#REF!</v>
      </c>
      <c r="I1023" s="366"/>
    </row>
    <row r="1024" spans="1:9" s="369" customFormat="1" hidden="1">
      <c r="A1024" s="372" t="e">
        <f>Koeien!#REF!</f>
        <v>#REF!</v>
      </c>
      <c r="B1024" s="372" t="e">
        <f>Koeien!#REF!</f>
        <v>#REF!</v>
      </c>
      <c r="C1024" s="373">
        <f t="shared" si="87"/>
        <v>961</v>
      </c>
      <c r="E1024" s="366" t="e">
        <f t="shared" si="83"/>
        <v>#REF!</v>
      </c>
      <c r="F1024" s="366" t="e">
        <f t="shared" si="84"/>
        <v>#REF!</v>
      </c>
      <c r="G1024" s="366" t="e">
        <f t="shared" si="85"/>
        <v>#REF!</v>
      </c>
      <c r="H1024" s="366" t="e">
        <f t="shared" si="86"/>
        <v>#REF!</v>
      </c>
      <c r="I1024" s="366"/>
    </row>
    <row r="1025" spans="1:9" s="369" customFormat="1" hidden="1">
      <c r="A1025" s="372" t="e">
        <f>Koeien!#REF!</f>
        <v>#REF!</v>
      </c>
      <c r="B1025" s="372" t="e">
        <f>Koeien!#REF!</f>
        <v>#REF!</v>
      </c>
      <c r="C1025" s="373">
        <f t="shared" si="87"/>
        <v>962</v>
      </c>
      <c r="E1025" s="366" t="e">
        <f t="shared" ref="E1025:E1063" si="88">B1025</f>
        <v>#REF!</v>
      </c>
      <c r="F1025" s="366" t="e">
        <f t="shared" ref="F1025:F1063" si="89">MID(E1025,1,1)</f>
        <v>#REF!</v>
      </c>
      <c r="G1025" s="366" t="e">
        <f t="shared" ref="G1025:G1063" si="90">MID(E1025,2,1)</f>
        <v>#REF!</v>
      </c>
      <c r="H1025" s="366" t="e">
        <f t="shared" ref="H1025:H1063" si="91">MID(E1025,3,1)</f>
        <v>#REF!</v>
      </c>
      <c r="I1025" s="366"/>
    </row>
    <row r="1026" spans="1:9" s="369" customFormat="1" hidden="1">
      <c r="A1026" s="372" t="e">
        <f>Koeien!#REF!</f>
        <v>#REF!</v>
      </c>
      <c r="B1026" s="372" t="e">
        <f>Koeien!#REF!</f>
        <v>#REF!</v>
      </c>
      <c r="C1026" s="373">
        <f t="shared" si="87"/>
        <v>963</v>
      </c>
      <c r="E1026" s="366" t="e">
        <f t="shared" si="88"/>
        <v>#REF!</v>
      </c>
      <c r="F1026" s="366" t="e">
        <f t="shared" si="89"/>
        <v>#REF!</v>
      </c>
      <c r="G1026" s="366" t="e">
        <f t="shared" si="90"/>
        <v>#REF!</v>
      </c>
      <c r="H1026" s="366" t="e">
        <f t="shared" si="91"/>
        <v>#REF!</v>
      </c>
      <c r="I1026" s="366"/>
    </row>
    <row r="1027" spans="1:9" s="369" customFormat="1" hidden="1">
      <c r="A1027" s="372" t="e">
        <f>Koeien!#REF!</f>
        <v>#REF!</v>
      </c>
      <c r="B1027" s="372" t="e">
        <f>Koeien!#REF!</f>
        <v>#REF!</v>
      </c>
      <c r="C1027" s="373">
        <f t="shared" si="87"/>
        <v>964</v>
      </c>
      <c r="E1027" s="366" t="e">
        <f t="shared" si="88"/>
        <v>#REF!</v>
      </c>
      <c r="F1027" s="366" t="e">
        <f t="shared" si="89"/>
        <v>#REF!</v>
      </c>
      <c r="G1027" s="366" t="e">
        <f t="shared" si="90"/>
        <v>#REF!</v>
      </c>
      <c r="H1027" s="366" t="e">
        <f t="shared" si="91"/>
        <v>#REF!</v>
      </c>
      <c r="I1027" s="366"/>
    </row>
    <row r="1028" spans="1:9" s="369" customFormat="1" hidden="1">
      <c r="A1028" s="372" t="e">
        <f>Koeien!#REF!</f>
        <v>#REF!</v>
      </c>
      <c r="B1028" s="372" t="e">
        <f>Koeien!#REF!</f>
        <v>#REF!</v>
      </c>
      <c r="C1028" s="373">
        <f t="shared" si="87"/>
        <v>965</v>
      </c>
      <c r="E1028" s="366" t="e">
        <f t="shared" si="88"/>
        <v>#REF!</v>
      </c>
      <c r="F1028" s="366" t="e">
        <f t="shared" si="89"/>
        <v>#REF!</v>
      </c>
      <c r="G1028" s="366" t="e">
        <f t="shared" si="90"/>
        <v>#REF!</v>
      </c>
      <c r="H1028" s="366" t="e">
        <f t="shared" si="91"/>
        <v>#REF!</v>
      </c>
      <c r="I1028" s="366"/>
    </row>
    <row r="1029" spans="1:9" s="369" customFormat="1" hidden="1">
      <c r="A1029" s="372" t="e">
        <f>Koeien!#REF!</f>
        <v>#REF!</v>
      </c>
      <c r="B1029" s="372" t="e">
        <f>Koeien!#REF!</f>
        <v>#REF!</v>
      </c>
      <c r="C1029" s="373">
        <f t="shared" si="87"/>
        <v>966</v>
      </c>
      <c r="E1029" s="366" t="e">
        <f t="shared" si="88"/>
        <v>#REF!</v>
      </c>
      <c r="F1029" s="366" t="e">
        <f t="shared" si="89"/>
        <v>#REF!</v>
      </c>
      <c r="G1029" s="366" t="e">
        <f t="shared" si="90"/>
        <v>#REF!</v>
      </c>
      <c r="H1029" s="366" t="e">
        <f t="shared" si="91"/>
        <v>#REF!</v>
      </c>
      <c r="I1029" s="366"/>
    </row>
    <row r="1030" spans="1:9" s="369" customFormat="1" hidden="1">
      <c r="A1030" s="372" t="e">
        <f>Koeien!#REF!</f>
        <v>#REF!</v>
      </c>
      <c r="B1030" s="372" t="e">
        <f>Koeien!#REF!</f>
        <v>#REF!</v>
      </c>
      <c r="C1030" s="373">
        <f t="shared" ref="C1030:C1093" si="92">C1029+1</f>
        <v>967</v>
      </c>
      <c r="E1030" s="366" t="e">
        <f t="shared" si="88"/>
        <v>#REF!</v>
      </c>
      <c r="F1030" s="366" t="e">
        <f t="shared" si="89"/>
        <v>#REF!</v>
      </c>
      <c r="G1030" s="366" t="e">
        <f t="shared" si="90"/>
        <v>#REF!</v>
      </c>
      <c r="H1030" s="366" t="e">
        <f t="shared" si="91"/>
        <v>#REF!</v>
      </c>
      <c r="I1030" s="366"/>
    </row>
    <row r="1031" spans="1:9" s="369" customFormat="1" hidden="1">
      <c r="A1031" s="372" t="e">
        <f>Koeien!#REF!</f>
        <v>#REF!</v>
      </c>
      <c r="B1031" s="372" t="e">
        <f>Koeien!#REF!</f>
        <v>#REF!</v>
      </c>
      <c r="C1031" s="373">
        <f t="shared" si="92"/>
        <v>968</v>
      </c>
      <c r="E1031" s="366" t="e">
        <f t="shared" si="88"/>
        <v>#REF!</v>
      </c>
      <c r="F1031" s="366" t="e">
        <f t="shared" si="89"/>
        <v>#REF!</v>
      </c>
      <c r="G1031" s="366" t="e">
        <f t="shared" si="90"/>
        <v>#REF!</v>
      </c>
      <c r="H1031" s="366" t="e">
        <f t="shared" si="91"/>
        <v>#REF!</v>
      </c>
      <c r="I1031" s="366"/>
    </row>
    <row r="1032" spans="1:9" s="369" customFormat="1" hidden="1">
      <c r="A1032" s="372" t="e">
        <f>Koeien!#REF!</f>
        <v>#REF!</v>
      </c>
      <c r="B1032" s="372" t="e">
        <f>Koeien!#REF!</f>
        <v>#REF!</v>
      </c>
      <c r="C1032" s="373">
        <f t="shared" si="92"/>
        <v>969</v>
      </c>
      <c r="E1032" s="366" t="e">
        <f t="shared" si="88"/>
        <v>#REF!</v>
      </c>
      <c r="F1032" s="366" t="e">
        <f t="shared" si="89"/>
        <v>#REF!</v>
      </c>
      <c r="G1032" s="366" t="e">
        <f t="shared" si="90"/>
        <v>#REF!</v>
      </c>
      <c r="H1032" s="366" t="e">
        <f t="shared" si="91"/>
        <v>#REF!</v>
      </c>
      <c r="I1032" s="366"/>
    </row>
    <row r="1033" spans="1:9" s="369" customFormat="1" hidden="1">
      <c r="A1033" s="372" t="e">
        <f>Koeien!#REF!</f>
        <v>#REF!</v>
      </c>
      <c r="B1033" s="372" t="e">
        <f>Koeien!#REF!</f>
        <v>#REF!</v>
      </c>
      <c r="C1033" s="373">
        <f t="shared" si="92"/>
        <v>970</v>
      </c>
      <c r="E1033" s="366" t="e">
        <f t="shared" si="88"/>
        <v>#REF!</v>
      </c>
      <c r="F1033" s="366" t="e">
        <f t="shared" si="89"/>
        <v>#REF!</v>
      </c>
      <c r="G1033" s="366" t="e">
        <f t="shared" si="90"/>
        <v>#REF!</v>
      </c>
      <c r="H1033" s="366" t="e">
        <f t="shared" si="91"/>
        <v>#REF!</v>
      </c>
      <c r="I1033" s="366"/>
    </row>
    <row r="1034" spans="1:9" s="369" customFormat="1" hidden="1">
      <c r="A1034" s="372" t="e">
        <f>Koeien!#REF!</f>
        <v>#REF!</v>
      </c>
      <c r="B1034" s="372" t="e">
        <f>Koeien!#REF!</f>
        <v>#REF!</v>
      </c>
      <c r="C1034" s="373">
        <f t="shared" si="92"/>
        <v>971</v>
      </c>
      <c r="E1034" s="366" t="e">
        <f t="shared" si="88"/>
        <v>#REF!</v>
      </c>
      <c r="F1034" s="366" t="e">
        <f t="shared" si="89"/>
        <v>#REF!</v>
      </c>
      <c r="G1034" s="366" t="e">
        <f t="shared" si="90"/>
        <v>#REF!</v>
      </c>
      <c r="H1034" s="366" t="e">
        <f t="shared" si="91"/>
        <v>#REF!</v>
      </c>
      <c r="I1034" s="366"/>
    </row>
    <row r="1035" spans="1:9" s="369" customFormat="1" hidden="1">
      <c r="A1035" s="372" t="e">
        <f>Koeien!#REF!</f>
        <v>#REF!</v>
      </c>
      <c r="B1035" s="372" t="e">
        <f>Koeien!#REF!</f>
        <v>#REF!</v>
      </c>
      <c r="C1035" s="373">
        <f t="shared" si="92"/>
        <v>972</v>
      </c>
      <c r="E1035" s="366" t="e">
        <f t="shared" si="88"/>
        <v>#REF!</v>
      </c>
      <c r="F1035" s="366" t="e">
        <f t="shared" si="89"/>
        <v>#REF!</v>
      </c>
      <c r="G1035" s="366" t="e">
        <f t="shared" si="90"/>
        <v>#REF!</v>
      </c>
      <c r="H1035" s="366" t="e">
        <f t="shared" si="91"/>
        <v>#REF!</v>
      </c>
      <c r="I1035" s="366"/>
    </row>
    <row r="1036" spans="1:9" s="369" customFormat="1" hidden="1">
      <c r="A1036" s="372" t="e">
        <f>Koeien!#REF!</f>
        <v>#REF!</v>
      </c>
      <c r="B1036" s="372" t="e">
        <f>Koeien!#REF!</f>
        <v>#REF!</v>
      </c>
      <c r="C1036" s="373">
        <f t="shared" si="92"/>
        <v>973</v>
      </c>
      <c r="E1036" s="366" t="e">
        <f t="shared" si="88"/>
        <v>#REF!</v>
      </c>
      <c r="F1036" s="366" t="e">
        <f t="shared" si="89"/>
        <v>#REF!</v>
      </c>
      <c r="G1036" s="366" t="e">
        <f t="shared" si="90"/>
        <v>#REF!</v>
      </c>
      <c r="H1036" s="366" t="e">
        <f t="shared" si="91"/>
        <v>#REF!</v>
      </c>
      <c r="I1036" s="366"/>
    </row>
    <row r="1037" spans="1:9" s="369" customFormat="1" hidden="1">
      <c r="A1037" s="372" t="e">
        <f>Koeien!#REF!</f>
        <v>#REF!</v>
      </c>
      <c r="B1037" s="372" t="e">
        <f>Koeien!#REF!</f>
        <v>#REF!</v>
      </c>
      <c r="C1037" s="373">
        <f t="shared" si="92"/>
        <v>974</v>
      </c>
      <c r="E1037" s="366" t="e">
        <f t="shared" si="88"/>
        <v>#REF!</v>
      </c>
      <c r="F1037" s="366" t="e">
        <f t="shared" si="89"/>
        <v>#REF!</v>
      </c>
      <c r="G1037" s="366" t="e">
        <f t="shared" si="90"/>
        <v>#REF!</v>
      </c>
      <c r="H1037" s="366" t="e">
        <f t="shared" si="91"/>
        <v>#REF!</v>
      </c>
      <c r="I1037" s="366"/>
    </row>
    <row r="1038" spans="1:9" s="369" customFormat="1" hidden="1">
      <c r="A1038" s="372" t="e">
        <f>Koeien!#REF!</f>
        <v>#REF!</v>
      </c>
      <c r="B1038" s="372" t="e">
        <f>Koeien!#REF!</f>
        <v>#REF!</v>
      </c>
      <c r="C1038" s="373">
        <f t="shared" si="92"/>
        <v>975</v>
      </c>
      <c r="E1038" s="366" t="e">
        <f t="shared" si="88"/>
        <v>#REF!</v>
      </c>
      <c r="F1038" s="366" t="e">
        <f t="shared" si="89"/>
        <v>#REF!</v>
      </c>
      <c r="G1038" s="366" t="e">
        <f t="shared" si="90"/>
        <v>#REF!</v>
      </c>
      <c r="H1038" s="366" t="e">
        <f t="shared" si="91"/>
        <v>#REF!</v>
      </c>
      <c r="I1038" s="366"/>
    </row>
    <row r="1039" spans="1:9" s="369" customFormat="1" hidden="1">
      <c r="A1039" s="372" t="e">
        <f>Koeien!#REF!</f>
        <v>#REF!</v>
      </c>
      <c r="B1039" s="372" t="e">
        <f>Koeien!#REF!</f>
        <v>#REF!</v>
      </c>
      <c r="C1039" s="373">
        <f t="shared" si="92"/>
        <v>976</v>
      </c>
      <c r="E1039" s="366" t="e">
        <f t="shared" si="88"/>
        <v>#REF!</v>
      </c>
      <c r="F1039" s="366" t="e">
        <f t="shared" si="89"/>
        <v>#REF!</v>
      </c>
      <c r="G1039" s="366" t="e">
        <f t="shared" si="90"/>
        <v>#REF!</v>
      </c>
      <c r="H1039" s="366" t="e">
        <f t="shared" si="91"/>
        <v>#REF!</v>
      </c>
      <c r="I1039" s="366"/>
    </row>
    <row r="1040" spans="1:9" s="369" customFormat="1" hidden="1">
      <c r="A1040" s="372" t="e">
        <f>Koeien!#REF!</f>
        <v>#REF!</v>
      </c>
      <c r="B1040" s="372" t="e">
        <f>Koeien!#REF!</f>
        <v>#REF!</v>
      </c>
      <c r="C1040" s="373">
        <f t="shared" si="92"/>
        <v>977</v>
      </c>
      <c r="E1040" s="366" t="e">
        <f t="shared" si="88"/>
        <v>#REF!</v>
      </c>
      <c r="F1040" s="366" t="e">
        <f t="shared" si="89"/>
        <v>#REF!</v>
      </c>
      <c r="G1040" s="366" t="e">
        <f t="shared" si="90"/>
        <v>#REF!</v>
      </c>
      <c r="H1040" s="366" t="e">
        <f t="shared" si="91"/>
        <v>#REF!</v>
      </c>
      <c r="I1040" s="366"/>
    </row>
    <row r="1041" spans="1:9" s="369" customFormat="1" hidden="1">
      <c r="A1041" s="372" t="e">
        <f>Koeien!#REF!</f>
        <v>#REF!</v>
      </c>
      <c r="B1041" s="372" t="e">
        <f>Koeien!#REF!</f>
        <v>#REF!</v>
      </c>
      <c r="C1041" s="373">
        <f t="shared" si="92"/>
        <v>978</v>
      </c>
      <c r="E1041" s="366" t="e">
        <f t="shared" si="88"/>
        <v>#REF!</v>
      </c>
      <c r="F1041" s="366" t="e">
        <f t="shared" si="89"/>
        <v>#REF!</v>
      </c>
      <c r="G1041" s="366" t="e">
        <f t="shared" si="90"/>
        <v>#REF!</v>
      </c>
      <c r="H1041" s="366" t="e">
        <f t="shared" si="91"/>
        <v>#REF!</v>
      </c>
      <c r="I1041" s="366"/>
    </row>
    <row r="1042" spans="1:9" s="369" customFormat="1" hidden="1">
      <c r="A1042" s="372" t="e">
        <f>Koeien!#REF!</f>
        <v>#REF!</v>
      </c>
      <c r="B1042" s="372" t="e">
        <f>Koeien!#REF!</f>
        <v>#REF!</v>
      </c>
      <c r="C1042" s="373">
        <f t="shared" si="92"/>
        <v>979</v>
      </c>
      <c r="E1042" s="366" t="e">
        <f t="shared" si="88"/>
        <v>#REF!</v>
      </c>
      <c r="F1042" s="366" t="e">
        <f t="shared" si="89"/>
        <v>#REF!</v>
      </c>
      <c r="G1042" s="366" t="e">
        <f t="shared" si="90"/>
        <v>#REF!</v>
      </c>
      <c r="H1042" s="366" t="e">
        <f t="shared" si="91"/>
        <v>#REF!</v>
      </c>
      <c r="I1042" s="366"/>
    </row>
    <row r="1043" spans="1:9" s="369" customFormat="1" hidden="1">
      <c r="A1043" s="372" t="e">
        <f>Koeien!#REF!</f>
        <v>#REF!</v>
      </c>
      <c r="B1043" s="372" t="e">
        <f>Koeien!#REF!</f>
        <v>#REF!</v>
      </c>
      <c r="C1043" s="373">
        <f t="shared" si="92"/>
        <v>980</v>
      </c>
      <c r="E1043" s="366" t="e">
        <f t="shared" si="88"/>
        <v>#REF!</v>
      </c>
      <c r="F1043" s="366" t="e">
        <f t="shared" si="89"/>
        <v>#REF!</v>
      </c>
      <c r="G1043" s="366" t="e">
        <f t="shared" si="90"/>
        <v>#REF!</v>
      </c>
      <c r="H1043" s="366" t="e">
        <f t="shared" si="91"/>
        <v>#REF!</v>
      </c>
      <c r="I1043" s="366"/>
    </row>
    <row r="1044" spans="1:9" s="369" customFormat="1" hidden="1">
      <c r="A1044" s="372" t="e">
        <f>Koeien!#REF!</f>
        <v>#REF!</v>
      </c>
      <c r="B1044" s="372" t="e">
        <f>Koeien!#REF!</f>
        <v>#REF!</v>
      </c>
      <c r="C1044" s="373">
        <f t="shared" si="92"/>
        <v>981</v>
      </c>
      <c r="E1044" s="366" t="e">
        <f t="shared" si="88"/>
        <v>#REF!</v>
      </c>
      <c r="F1044" s="366" t="e">
        <f t="shared" si="89"/>
        <v>#REF!</v>
      </c>
      <c r="G1044" s="366" t="e">
        <f t="shared" si="90"/>
        <v>#REF!</v>
      </c>
      <c r="H1044" s="366" t="e">
        <f t="shared" si="91"/>
        <v>#REF!</v>
      </c>
      <c r="I1044" s="366"/>
    </row>
    <row r="1045" spans="1:9" s="369" customFormat="1" hidden="1">
      <c r="A1045" s="372" t="e">
        <f>Koeien!#REF!</f>
        <v>#REF!</v>
      </c>
      <c r="B1045" s="372" t="e">
        <f>Koeien!#REF!</f>
        <v>#REF!</v>
      </c>
      <c r="C1045" s="373">
        <f t="shared" si="92"/>
        <v>982</v>
      </c>
      <c r="E1045" s="366" t="e">
        <f t="shared" si="88"/>
        <v>#REF!</v>
      </c>
      <c r="F1045" s="366" t="e">
        <f t="shared" si="89"/>
        <v>#REF!</v>
      </c>
      <c r="G1045" s="366" t="e">
        <f t="shared" si="90"/>
        <v>#REF!</v>
      </c>
      <c r="H1045" s="366" t="e">
        <f t="shared" si="91"/>
        <v>#REF!</v>
      </c>
      <c r="I1045" s="366"/>
    </row>
    <row r="1046" spans="1:9" s="369" customFormat="1" hidden="1">
      <c r="A1046" s="372" t="e">
        <f>Koeien!#REF!</f>
        <v>#REF!</v>
      </c>
      <c r="B1046" s="372" t="e">
        <f>Koeien!#REF!</f>
        <v>#REF!</v>
      </c>
      <c r="C1046" s="373">
        <f t="shared" si="92"/>
        <v>983</v>
      </c>
      <c r="E1046" s="366" t="e">
        <f t="shared" si="88"/>
        <v>#REF!</v>
      </c>
      <c r="F1046" s="366" t="e">
        <f t="shared" si="89"/>
        <v>#REF!</v>
      </c>
      <c r="G1046" s="366" t="e">
        <f t="shared" si="90"/>
        <v>#REF!</v>
      </c>
      <c r="H1046" s="366" t="e">
        <f t="shared" si="91"/>
        <v>#REF!</v>
      </c>
      <c r="I1046" s="366"/>
    </row>
    <row r="1047" spans="1:9" s="369" customFormat="1" hidden="1">
      <c r="A1047" s="372" t="e">
        <f>Koeien!#REF!</f>
        <v>#REF!</v>
      </c>
      <c r="B1047" s="372" t="e">
        <f>Koeien!#REF!</f>
        <v>#REF!</v>
      </c>
      <c r="C1047" s="373">
        <f t="shared" si="92"/>
        <v>984</v>
      </c>
      <c r="E1047" s="366" t="e">
        <f t="shared" si="88"/>
        <v>#REF!</v>
      </c>
      <c r="F1047" s="366" t="e">
        <f t="shared" si="89"/>
        <v>#REF!</v>
      </c>
      <c r="G1047" s="366" t="e">
        <f t="shared" si="90"/>
        <v>#REF!</v>
      </c>
      <c r="H1047" s="366" t="e">
        <f t="shared" si="91"/>
        <v>#REF!</v>
      </c>
      <c r="I1047" s="366"/>
    </row>
    <row r="1048" spans="1:9" s="369" customFormat="1" hidden="1">
      <c r="A1048" s="372" t="e">
        <f>Koeien!#REF!</f>
        <v>#REF!</v>
      </c>
      <c r="B1048" s="372" t="e">
        <f>Koeien!#REF!</f>
        <v>#REF!</v>
      </c>
      <c r="C1048" s="373">
        <f t="shared" si="92"/>
        <v>985</v>
      </c>
      <c r="E1048" s="366" t="e">
        <f t="shared" si="88"/>
        <v>#REF!</v>
      </c>
      <c r="F1048" s="366" t="e">
        <f t="shared" si="89"/>
        <v>#REF!</v>
      </c>
      <c r="G1048" s="366" t="e">
        <f t="shared" si="90"/>
        <v>#REF!</v>
      </c>
      <c r="H1048" s="366" t="e">
        <f t="shared" si="91"/>
        <v>#REF!</v>
      </c>
      <c r="I1048" s="366"/>
    </row>
    <row r="1049" spans="1:9" s="369" customFormat="1" hidden="1">
      <c r="A1049" s="372" t="e">
        <f>Koeien!#REF!</f>
        <v>#REF!</v>
      </c>
      <c r="B1049" s="372" t="e">
        <f>Koeien!#REF!</f>
        <v>#REF!</v>
      </c>
      <c r="C1049" s="373">
        <f t="shared" si="92"/>
        <v>986</v>
      </c>
      <c r="E1049" s="366" t="e">
        <f t="shared" si="88"/>
        <v>#REF!</v>
      </c>
      <c r="F1049" s="366" t="e">
        <f t="shared" si="89"/>
        <v>#REF!</v>
      </c>
      <c r="G1049" s="366" t="e">
        <f t="shared" si="90"/>
        <v>#REF!</v>
      </c>
      <c r="H1049" s="366" t="e">
        <f t="shared" si="91"/>
        <v>#REF!</v>
      </c>
      <c r="I1049" s="366"/>
    </row>
    <row r="1050" spans="1:9" s="369" customFormat="1" hidden="1">
      <c r="A1050" s="372" t="e">
        <f>Koeien!#REF!</f>
        <v>#REF!</v>
      </c>
      <c r="B1050" s="372" t="e">
        <f>Koeien!#REF!</f>
        <v>#REF!</v>
      </c>
      <c r="C1050" s="373">
        <f t="shared" si="92"/>
        <v>987</v>
      </c>
      <c r="E1050" s="366" t="e">
        <f t="shared" si="88"/>
        <v>#REF!</v>
      </c>
      <c r="F1050" s="366" t="e">
        <f t="shared" si="89"/>
        <v>#REF!</v>
      </c>
      <c r="G1050" s="366" t="e">
        <f t="shared" si="90"/>
        <v>#REF!</v>
      </c>
      <c r="H1050" s="366" t="e">
        <f t="shared" si="91"/>
        <v>#REF!</v>
      </c>
      <c r="I1050" s="366"/>
    </row>
    <row r="1051" spans="1:9" s="369" customFormat="1" hidden="1">
      <c r="A1051" s="372" t="e">
        <f>Koeien!#REF!</f>
        <v>#REF!</v>
      </c>
      <c r="B1051" s="372" t="e">
        <f>Koeien!#REF!</f>
        <v>#REF!</v>
      </c>
      <c r="C1051" s="373">
        <f t="shared" si="92"/>
        <v>988</v>
      </c>
      <c r="E1051" s="366" t="e">
        <f t="shared" si="88"/>
        <v>#REF!</v>
      </c>
      <c r="F1051" s="366" t="e">
        <f t="shared" si="89"/>
        <v>#REF!</v>
      </c>
      <c r="G1051" s="366" t="e">
        <f t="shared" si="90"/>
        <v>#REF!</v>
      </c>
      <c r="H1051" s="366" t="e">
        <f t="shared" si="91"/>
        <v>#REF!</v>
      </c>
      <c r="I1051" s="366"/>
    </row>
    <row r="1052" spans="1:9" s="369" customFormat="1" hidden="1">
      <c r="A1052" s="372" t="e">
        <f>Koeien!#REF!</f>
        <v>#REF!</v>
      </c>
      <c r="B1052" s="372" t="e">
        <f>Koeien!#REF!</f>
        <v>#REF!</v>
      </c>
      <c r="C1052" s="373">
        <f t="shared" si="92"/>
        <v>989</v>
      </c>
      <c r="E1052" s="366" t="e">
        <f t="shared" si="88"/>
        <v>#REF!</v>
      </c>
      <c r="F1052" s="366" t="e">
        <f t="shared" si="89"/>
        <v>#REF!</v>
      </c>
      <c r="G1052" s="366" t="e">
        <f t="shared" si="90"/>
        <v>#REF!</v>
      </c>
      <c r="H1052" s="366" t="e">
        <f t="shared" si="91"/>
        <v>#REF!</v>
      </c>
      <c r="I1052" s="366"/>
    </row>
    <row r="1053" spans="1:9" s="369" customFormat="1" hidden="1">
      <c r="A1053" s="372" t="e">
        <f>Koeien!#REF!</f>
        <v>#REF!</v>
      </c>
      <c r="B1053" s="372" t="e">
        <f>Koeien!#REF!</f>
        <v>#REF!</v>
      </c>
      <c r="C1053" s="373">
        <f t="shared" si="92"/>
        <v>990</v>
      </c>
      <c r="E1053" s="366" t="e">
        <f t="shared" si="88"/>
        <v>#REF!</v>
      </c>
      <c r="F1053" s="366" t="e">
        <f t="shared" si="89"/>
        <v>#REF!</v>
      </c>
      <c r="G1053" s="366" t="e">
        <f t="shared" si="90"/>
        <v>#REF!</v>
      </c>
      <c r="H1053" s="366" t="e">
        <f t="shared" si="91"/>
        <v>#REF!</v>
      </c>
      <c r="I1053" s="366"/>
    </row>
    <row r="1054" spans="1:9" s="369" customFormat="1" hidden="1">
      <c r="A1054" s="372" t="e">
        <f>Koeien!#REF!</f>
        <v>#REF!</v>
      </c>
      <c r="B1054" s="372" t="e">
        <f>Koeien!#REF!</f>
        <v>#REF!</v>
      </c>
      <c r="C1054" s="373">
        <f t="shared" si="92"/>
        <v>991</v>
      </c>
      <c r="E1054" s="366" t="e">
        <f t="shared" si="88"/>
        <v>#REF!</v>
      </c>
      <c r="F1054" s="366" t="e">
        <f t="shared" si="89"/>
        <v>#REF!</v>
      </c>
      <c r="G1054" s="366" t="e">
        <f t="shared" si="90"/>
        <v>#REF!</v>
      </c>
      <c r="H1054" s="366" t="e">
        <f t="shared" si="91"/>
        <v>#REF!</v>
      </c>
      <c r="I1054" s="366"/>
    </row>
    <row r="1055" spans="1:9" s="369" customFormat="1" hidden="1">
      <c r="A1055" s="372" t="e">
        <f>Koeien!#REF!</f>
        <v>#REF!</v>
      </c>
      <c r="B1055" s="372" t="e">
        <f>Koeien!#REF!</f>
        <v>#REF!</v>
      </c>
      <c r="C1055" s="373">
        <f t="shared" si="92"/>
        <v>992</v>
      </c>
      <c r="E1055" s="366" t="e">
        <f t="shared" si="88"/>
        <v>#REF!</v>
      </c>
      <c r="F1055" s="366" t="e">
        <f t="shared" si="89"/>
        <v>#REF!</v>
      </c>
      <c r="G1055" s="366" t="e">
        <f t="shared" si="90"/>
        <v>#REF!</v>
      </c>
      <c r="H1055" s="366" t="e">
        <f t="shared" si="91"/>
        <v>#REF!</v>
      </c>
      <c r="I1055" s="366"/>
    </row>
    <row r="1056" spans="1:9" s="369" customFormat="1" hidden="1">
      <c r="A1056" s="372" t="e">
        <f>Koeien!#REF!</f>
        <v>#REF!</v>
      </c>
      <c r="B1056" s="372" t="e">
        <f>Koeien!#REF!</f>
        <v>#REF!</v>
      </c>
      <c r="C1056" s="373">
        <f t="shared" si="92"/>
        <v>993</v>
      </c>
      <c r="E1056" s="366" t="e">
        <f t="shared" si="88"/>
        <v>#REF!</v>
      </c>
      <c r="F1056" s="366" t="e">
        <f t="shared" si="89"/>
        <v>#REF!</v>
      </c>
      <c r="G1056" s="366" t="e">
        <f t="shared" si="90"/>
        <v>#REF!</v>
      </c>
      <c r="H1056" s="366" t="e">
        <f t="shared" si="91"/>
        <v>#REF!</v>
      </c>
      <c r="I1056" s="366"/>
    </row>
    <row r="1057" spans="1:9" s="369" customFormat="1" hidden="1">
      <c r="A1057" s="372" t="e">
        <f>Koeien!#REF!</f>
        <v>#REF!</v>
      </c>
      <c r="B1057" s="372" t="e">
        <f>Koeien!#REF!</f>
        <v>#REF!</v>
      </c>
      <c r="C1057" s="373">
        <f t="shared" si="92"/>
        <v>994</v>
      </c>
      <c r="E1057" s="366" t="e">
        <f t="shared" si="88"/>
        <v>#REF!</v>
      </c>
      <c r="F1057" s="366" t="e">
        <f t="shared" si="89"/>
        <v>#REF!</v>
      </c>
      <c r="G1057" s="366" t="e">
        <f t="shared" si="90"/>
        <v>#REF!</v>
      </c>
      <c r="H1057" s="366" t="e">
        <f t="shared" si="91"/>
        <v>#REF!</v>
      </c>
      <c r="I1057" s="366"/>
    </row>
    <row r="1058" spans="1:9" s="369" customFormat="1" hidden="1">
      <c r="A1058" s="372" t="e">
        <f>Koeien!#REF!</f>
        <v>#REF!</v>
      </c>
      <c r="B1058" s="372" t="e">
        <f>Koeien!#REF!</f>
        <v>#REF!</v>
      </c>
      <c r="C1058" s="373">
        <f t="shared" si="92"/>
        <v>995</v>
      </c>
      <c r="E1058" s="366" t="e">
        <f t="shared" si="88"/>
        <v>#REF!</v>
      </c>
      <c r="F1058" s="366" t="e">
        <f t="shared" si="89"/>
        <v>#REF!</v>
      </c>
      <c r="G1058" s="366" t="e">
        <f t="shared" si="90"/>
        <v>#REF!</v>
      </c>
      <c r="H1058" s="366" t="e">
        <f t="shared" si="91"/>
        <v>#REF!</v>
      </c>
      <c r="I1058" s="366"/>
    </row>
    <row r="1059" spans="1:9" s="369" customFormat="1" hidden="1">
      <c r="A1059" s="372" t="e">
        <f>Koeien!#REF!</f>
        <v>#REF!</v>
      </c>
      <c r="B1059" s="372" t="e">
        <f>Koeien!#REF!</f>
        <v>#REF!</v>
      </c>
      <c r="C1059" s="373">
        <f t="shared" si="92"/>
        <v>996</v>
      </c>
      <c r="E1059" s="366" t="e">
        <f t="shared" si="88"/>
        <v>#REF!</v>
      </c>
      <c r="F1059" s="366" t="e">
        <f t="shared" si="89"/>
        <v>#REF!</v>
      </c>
      <c r="G1059" s="366" t="e">
        <f t="shared" si="90"/>
        <v>#REF!</v>
      </c>
      <c r="H1059" s="366" t="e">
        <f t="shared" si="91"/>
        <v>#REF!</v>
      </c>
      <c r="I1059" s="366"/>
    </row>
    <row r="1060" spans="1:9" s="369" customFormat="1" hidden="1">
      <c r="A1060" s="372" t="e">
        <f>Koeien!#REF!</f>
        <v>#REF!</v>
      </c>
      <c r="B1060" s="372" t="e">
        <f>Koeien!#REF!</f>
        <v>#REF!</v>
      </c>
      <c r="C1060" s="373">
        <f t="shared" si="92"/>
        <v>997</v>
      </c>
      <c r="E1060" s="366" t="e">
        <f t="shared" si="88"/>
        <v>#REF!</v>
      </c>
      <c r="F1060" s="366" t="e">
        <f t="shared" si="89"/>
        <v>#REF!</v>
      </c>
      <c r="G1060" s="366" t="e">
        <f t="shared" si="90"/>
        <v>#REF!</v>
      </c>
      <c r="H1060" s="366" t="e">
        <f t="shared" si="91"/>
        <v>#REF!</v>
      </c>
      <c r="I1060" s="366"/>
    </row>
    <row r="1061" spans="1:9" s="369" customFormat="1" hidden="1">
      <c r="A1061" s="372" t="e">
        <f>Koeien!#REF!</f>
        <v>#REF!</v>
      </c>
      <c r="B1061" s="372" t="e">
        <f>Koeien!#REF!</f>
        <v>#REF!</v>
      </c>
      <c r="C1061" s="373">
        <f t="shared" si="92"/>
        <v>998</v>
      </c>
      <c r="E1061" s="366" t="e">
        <f t="shared" si="88"/>
        <v>#REF!</v>
      </c>
      <c r="F1061" s="366" t="e">
        <f t="shared" si="89"/>
        <v>#REF!</v>
      </c>
      <c r="G1061" s="366" t="e">
        <f t="shared" si="90"/>
        <v>#REF!</v>
      </c>
      <c r="H1061" s="366" t="e">
        <f t="shared" si="91"/>
        <v>#REF!</v>
      </c>
      <c r="I1061" s="366"/>
    </row>
    <row r="1062" spans="1:9" s="369" customFormat="1" hidden="1">
      <c r="A1062" s="372" t="e">
        <f>Koeien!#REF!</f>
        <v>#REF!</v>
      </c>
      <c r="B1062" s="372" t="e">
        <f>Koeien!#REF!</f>
        <v>#REF!</v>
      </c>
      <c r="C1062" s="373">
        <f t="shared" si="92"/>
        <v>999</v>
      </c>
      <c r="E1062" s="366" t="e">
        <f t="shared" si="88"/>
        <v>#REF!</v>
      </c>
      <c r="F1062" s="366" t="e">
        <f t="shared" si="89"/>
        <v>#REF!</v>
      </c>
      <c r="G1062" s="366" t="e">
        <f t="shared" si="90"/>
        <v>#REF!</v>
      </c>
      <c r="H1062" s="366" t="e">
        <f t="shared" si="91"/>
        <v>#REF!</v>
      </c>
      <c r="I1062" s="366"/>
    </row>
    <row r="1063" spans="1:9" s="369" customFormat="1" hidden="1">
      <c r="A1063" s="372" t="e">
        <f>Koeien!#REF!</f>
        <v>#REF!</v>
      </c>
      <c r="B1063" s="372" t="e">
        <f>Koeien!#REF!</f>
        <v>#REF!</v>
      </c>
      <c r="C1063" s="373">
        <f t="shared" si="92"/>
        <v>1000</v>
      </c>
      <c r="E1063" s="366" t="e">
        <f t="shared" si="88"/>
        <v>#REF!</v>
      </c>
      <c r="F1063" s="366" t="e">
        <f t="shared" si="89"/>
        <v>#REF!</v>
      </c>
      <c r="G1063" s="366" t="e">
        <f t="shared" si="90"/>
        <v>#REF!</v>
      </c>
      <c r="H1063" s="366" t="e">
        <f t="shared" si="91"/>
        <v>#REF!</v>
      </c>
      <c r="I1063" s="366"/>
    </row>
    <row r="1064" spans="1:9" s="369" customFormat="1" hidden="1">
      <c r="A1064" s="372" t="e">
        <f>Koeien!#REF!</f>
        <v>#REF!</v>
      </c>
      <c r="B1064" s="372" t="e">
        <f>Koeien!#REF!</f>
        <v>#REF!</v>
      </c>
      <c r="C1064" s="373">
        <f t="shared" si="92"/>
        <v>1001</v>
      </c>
      <c r="E1064" s="366" t="e">
        <f t="shared" ref="E1064:E1127" si="93">B1064</f>
        <v>#REF!</v>
      </c>
      <c r="F1064" s="366" t="e">
        <f t="shared" ref="F1064:F1127" si="94">MID(E1064,1,1)</f>
        <v>#REF!</v>
      </c>
      <c r="G1064" s="366" t="e">
        <f t="shared" ref="G1064:G1127" si="95">MID(E1064,2,1)</f>
        <v>#REF!</v>
      </c>
      <c r="H1064" s="366" t="e">
        <f t="shared" ref="H1064:H1127" si="96">MID(E1064,3,1)</f>
        <v>#REF!</v>
      </c>
      <c r="I1064" s="366"/>
    </row>
    <row r="1065" spans="1:9" s="369" customFormat="1" hidden="1">
      <c r="A1065" s="372" t="e">
        <f>Koeien!#REF!</f>
        <v>#REF!</v>
      </c>
      <c r="B1065" s="372" t="e">
        <f>Koeien!#REF!</f>
        <v>#REF!</v>
      </c>
      <c r="C1065" s="373">
        <f t="shared" si="92"/>
        <v>1002</v>
      </c>
      <c r="E1065" s="366" t="e">
        <f t="shared" si="93"/>
        <v>#REF!</v>
      </c>
      <c r="F1065" s="366" t="e">
        <f t="shared" si="94"/>
        <v>#REF!</v>
      </c>
      <c r="G1065" s="366" t="e">
        <f t="shared" si="95"/>
        <v>#REF!</v>
      </c>
      <c r="H1065" s="366" t="e">
        <f t="shared" si="96"/>
        <v>#REF!</v>
      </c>
      <c r="I1065" s="366"/>
    </row>
    <row r="1066" spans="1:9" s="369" customFormat="1" hidden="1">
      <c r="A1066" s="372" t="e">
        <f>Koeien!#REF!</f>
        <v>#REF!</v>
      </c>
      <c r="B1066" s="372" t="e">
        <f>Koeien!#REF!</f>
        <v>#REF!</v>
      </c>
      <c r="C1066" s="373">
        <f t="shared" si="92"/>
        <v>1003</v>
      </c>
      <c r="E1066" s="366" t="e">
        <f t="shared" si="93"/>
        <v>#REF!</v>
      </c>
      <c r="F1066" s="366" t="e">
        <f t="shared" si="94"/>
        <v>#REF!</v>
      </c>
      <c r="G1066" s="366" t="e">
        <f t="shared" si="95"/>
        <v>#REF!</v>
      </c>
      <c r="H1066" s="366" t="e">
        <f t="shared" si="96"/>
        <v>#REF!</v>
      </c>
      <c r="I1066" s="366"/>
    </row>
    <row r="1067" spans="1:9" s="369" customFormat="1" hidden="1">
      <c r="A1067" s="372" t="e">
        <f>Koeien!#REF!</f>
        <v>#REF!</v>
      </c>
      <c r="B1067" s="372" t="e">
        <f>Koeien!#REF!</f>
        <v>#REF!</v>
      </c>
      <c r="C1067" s="373">
        <f t="shared" si="92"/>
        <v>1004</v>
      </c>
      <c r="E1067" s="366" t="e">
        <f t="shared" si="93"/>
        <v>#REF!</v>
      </c>
      <c r="F1067" s="366" t="e">
        <f t="shared" si="94"/>
        <v>#REF!</v>
      </c>
      <c r="G1067" s="366" t="e">
        <f t="shared" si="95"/>
        <v>#REF!</v>
      </c>
      <c r="H1067" s="366" t="e">
        <f t="shared" si="96"/>
        <v>#REF!</v>
      </c>
      <c r="I1067" s="366"/>
    </row>
    <row r="1068" spans="1:9" s="369" customFormat="1" hidden="1">
      <c r="A1068" s="372" t="e">
        <f>Koeien!#REF!</f>
        <v>#REF!</v>
      </c>
      <c r="B1068" s="372" t="e">
        <f>Koeien!#REF!</f>
        <v>#REF!</v>
      </c>
      <c r="C1068" s="373">
        <f t="shared" si="92"/>
        <v>1005</v>
      </c>
      <c r="E1068" s="366" t="e">
        <f t="shared" si="93"/>
        <v>#REF!</v>
      </c>
      <c r="F1068" s="366" t="e">
        <f t="shared" si="94"/>
        <v>#REF!</v>
      </c>
      <c r="G1068" s="366" t="e">
        <f t="shared" si="95"/>
        <v>#REF!</v>
      </c>
      <c r="H1068" s="366" t="e">
        <f t="shared" si="96"/>
        <v>#REF!</v>
      </c>
      <c r="I1068" s="366"/>
    </row>
    <row r="1069" spans="1:9" s="369" customFormat="1" hidden="1">
      <c r="A1069" s="372" t="e">
        <f>Koeien!#REF!</f>
        <v>#REF!</v>
      </c>
      <c r="B1069" s="372" t="e">
        <f>Koeien!#REF!</f>
        <v>#REF!</v>
      </c>
      <c r="C1069" s="373">
        <f t="shared" si="92"/>
        <v>1006</v>
      </c>
      <c r="E1069" s="366" t="e">
        <f t="shared" si="93"/>
        <v>#REF!</v>
      </c>
      <c r="F1069" s="366" t="e">
        <f t="shared" si="94"/>
        <v>#REF!</v>
      </c>
      <c r="G1069" s="366" t="e">
        <f t="shared" si="95"/>
        <v>#REF!</v>
      </c>
      <c r="H1069" s="366" t="e">
        <f t="shared" si="96"/>
        <v>#REF!</v>
      </c>
      <c r="I1069" s="366"/>
    </row>
    <row r="1070" spans="1:9" s="369" customFormat="1" hidden="1">
      <c r="A1070" s="372" t="e">
        <f>Koeien!#REF!</f>
        <v>#REF!</v>
      </c>
      <c r="B1070" s="372" t="e">
        <f>Koeien!#REF!</f>
        <v>#REF!</v>
      </c>
      <c r="C1070" s="373">
        <f t="shared" si="92"/>
        <v>1007</v>
      </c>
      <c r="E1070" s="366" t="e">
        <f t="shared" si="93"/>
        <v>#REF!</v>
      </c>
      <c r="F1070" s="366" t="e">
        <f t="shared" si="94"/>
        <v>#REF!</v>
      </c>
      <c r="G1070" s="366" t="e">
        <f t="shared" si="95"/>
        <v>#REF!</v>
      </c>
      <c r="H1070" s="366" t="e">
        <f t="shared" si="96"/>
        <v>#REF!</v>
      </c>
      <c r="I1070" s="366"/>
    </row>
    <row r="1071" spans="1:9" s="369" customFormat="1" hidden="1">
      <c r="A1071" s="372" t="e">
        <f>Koeien!#REF!</f>
        <v>#REF!</v>
      </c>
      <c r="B1071" s="372" t="e">
        <f>Koeien!#REF!</f>
        <v>#REF!</v>
      </c>
      <c r="C1071" s="373">
        <f t="shared" si="92"/>
        <v>1008</v>
      </c>
      <c r="E1071" s="366" t="e">
        <f t="shared" si="93"/>
        <v>#REF!</v>
      </c>
      <c r="F1071" s="366" t="e">
        <f t="shared" si="94"/>
        <v>#REF!</v>
      </c>
      <c r="G1071" s="366" t="e">
        <f t="shared" si="95"/>
        <v>#REF!</v>
      </c>
      <c r="H1071" s="366" t="e">
        <f t="shared" si="96"/>
        <v>#REF!</v>
      </c>
      <c r="I1071" s="366"/>
    </row>
    <row r="1072" spans="1:9" s="369" customFormat="1" hidden="1">
      <c r="A1072" s="372" t="e">
        <f>Koeien!#REF!</f>
        <v>#REF!</v>
      </c>
      <c r="B1072" s="372" t="e">
        <f>Koeien!#REF!</f>
        <v>#REF!</v>
      </c>
      <c r="C1072" s="373">
        <f t="shared" si="92"/>
        <v>1009</v>
      </c>
      <c r="E1072" s="366" t="e">
        <f t="shared" si="93"/>
        <v>#REF!</v>
      </c>
      <c r="F1072" s="366" t="e">
        <f t="shared" si="94"/>
        <v>#REF!</v>
      </c>
      <c r="G1072" s="366" t="e">
        <f t="shared" si="95"/>
        <v>#REF!</v>
      </c>
      <c r="H1072" s="366" t="e">
        <f t="shared" si="96"/>
        <v>#REF!</v>
      </c>
      <c r="I1072" s="366"/>
    </row>
    <row r="1073" spans="1:9" s="369" customFormat="1" hidden="1">
      <c r="A1073" s="372" t="e">
        <f>Koeien!#REF!</f>
        <v>#REF!</v>
      </c>
      <c r="B1073" s="372" t="e">
        <f>Koeien!#REF!</f>
        <v>#REF!</v>
      </c>
      <c r="C1073" s="373">
        <f t="shared" si="92"/>
        <v>1010</v>
      </c>
      <c r="E1073" s="366" t="e">
        <f t="shared" si="93"/>
        <v>#REF!</v>
      </c>
      <c r="F1073" s="366" t="e">
        <f t="shared" si="94"/>
        <v>#REF!</v>
      </c>
      <c r="G1073" s="366" t="e">
        <f t="shared" si="95"/>
        <v>#REF!</v>
      </c>
      <c r="H1073" s="366" t="e">
        <f t="shared" si="96"/>
        <v>#REF!</v>
      </c>
      <c r="I1073" s="366"/>
    </row>
    <row r="1074" spans="1:9" s="369" customFormat="1" hidden="1">
      <c r="A1074" s="372" t="e">
        <f>Koeien!#REF!</f>
        <v>#REF!</v>
      </c>
      <c r="B1074" s="372" t="e">
        <f>Koeien!#REF!</f>
        <v>#REF!</v>
      </c>
      <c r="C1074" s="373">
        <f t="shared" si="92"/>
        <v>1011</v>
      </c>
      <c r="E1074" s="366" t="e">
        <f t="shared" si="93"/>
        <v>#REF!</v>
      </c>
      <c r="F1074" s="366" t="e">
        <f t="shared" si="94"/>
        <v>#REF!</v>
      </c>
      <c r="G1074" s="366" t="e">
        <f t="shared" si="95"/>
        <v>#REF!</v>
      </c>
      <c r="H1074" s="366" t="e">
        <f t="shared" si="96"/>
        <v>#REF!</v>
      </c>
      <c r="I1074" s="366"/>
    </row>
    <row r="1075" spans="1:9" s="369" customFormat="1" hidden="1">
      <c r="A1075" s="372" t="e">
        <f>Koeien!#REF!</f>
        <v>#REF!</v>
      </c>
      <c r="B1075" s="372" t="e">
        <f>Koeien!#REF!</f>
        <v>#REF!</v>
      </c>
      <c r="C1075" s="373">
        <f t="shared" si="92"/>
        <v>1012</v>
      </c>
      <c r="E1075" s="366" t="e">
        <f t="shared" si="93"/>
        <v>#REF!</v>
      </c>
      <c r="F1075" s="366" t="e">
        <f t="shared" si="94"/>
        <v>#REF!</v>
      </c>
      <c r="G1075" s="366" t="e">
        <f t="shared" si="95"/>
        <v>#REF!</v>
      </c>
      <c r="H1075" s="366" t="e">
        <f t="shared" si="96"/>
        <v>#REF!</v>
      </c>
      <c r="I1075" s="366"/>
    </row>
    <row r="1076" spans="1:9" s="369" customFormat="1" hidden="1">
      <c r="A1076" s="372" t="e">
        <f>Koeien!#REF!</f>
        <v>#REF!</v>
      </c>
      <c r="B1076" s="372" t="e">
        <f>Koeien!#REF!</f>
        <v>#REF!</v>
      </c>
      <c r="C1076" s="373">
        <f t="shared" si="92"/>
        <v>1013</v>
      </c>
      <c r="E1076" s="366" t="e">
        <f t="shared" si="93"/>
        <v>#REF!</v>
      </c>
      <c r="F1076" s="366" t="e">
        <f t="shared" si="94"/>
        <v>#REF!</v>
      </c>
      <c r="G1076" s="366" t="e">
        <f t="shared" si="95"/>
        <v>#REF!</v>
      </c>
      <c r="H1076" s="366" t="e">
        <f t="shared" si="96"/>
        <v>#REF!</v>
      </c>
      <c r="I1076" s="366"/>
    </row>
    <row r="1077" spans="1:9" s="369" customFormat="1" hidden="1">
      <c r="A1077" s="372" t="e">
        <f>Koeien!#REF!</f>
        <v>#REF!</v>
      </c>
      <c r="B1077" s="372" t="e">
        <f>Koeien!#REF!</f>
        <v>#REF!</v>
      </c>
      <c r="C1077" s="373">
        <f t="shared" si="92"/>
        <v>1014</v>
      </c>
      <c r="E1077" s="366" t="e">
        <f t="shared" si="93"/>
        <v>#REF!</v>
      </c>
      <c r="F1077" s="366" t="e">
        <f t="shared" si="94"/>
        <v>#REF!</v>
      </c>
      <c r="G1077" s="366" t="e">
        <f t="shared" si="95"/>
        <v>#REF!</v>
      </c>
      <c r="H1077" s="366" t="e">
        <f t="shared" si="96"/>
        <v>#REF!</v>
      </c>
      <c r="I1077" s="366"/>
    </row>
    <row r="1078" spans="1:9" s="369" customFormat="1" hidden="1">
      <c r="A1078" s="372" t="e">
        <f>Koeien!#REF!</f>
        <v>#REF!</v>
      </c>
      <c r="B1078" s="372" t="e">
        <f>Koeien!#REF!</f>
        <v>#REF!</v>
      </c>
      <c r="C1078" s="373">
        <f t="shared" si="92"/>
        <v>1015</v>
      </c>
      <c r="E1078" s="366" t="e">
        <f t="shared" si="93"/>
        <v>#REF!</v>
      </c>
      <c r="F1078" s="366" t="e">
        <f t="shared" si="94"/>
        <v>#REF!</v>
      </c>
      <c r="G1078" s="366" t="e">
        <f t="shared" si="95"/>
        <v>#REF!</v>
      </c>
      <c r="H1078" s="366" t="e">
        <f t="shared" si="96"/>
        <v>#REF!</v>
      </c>
      <c r="I1078" s="366"/>
    </row>
    <row r="1079" spans="1:9" s="369" customFormat="1" hidden="1">
      <c r="A1079" s="372" t="e">
        <f>Koeien!#REF!</f>
        <v>#REF!</v>
      </c>
      <c r="B1079" s="372" t="e">
        <f>Koeien!#REF!</f>
        <v>#REF!</v>
      </c>
      <c r="C1079" s="373">
        <f t="shared" si="92"/>
        <v>1016</v>
      </c>
      <c r="E1079" s="366" t="e">
        <f t="shared" si="93"/>
        <v>#REF!</v>
      </c>
      <c r="F1079" s="366" t="e">
        <f t="shared" si="94"/>
        <v>#REF!</v>
      </c>
      <c r="G1079" s="366" t="e">
        <f t="shared" si="95"/>
        <v>#REF!</v>
      </c>
      <c r="H1079" s="366" t="e">
        <f t="shared" si="96"/>
        <v>#REF!</v>
      </c>
      <c r="I1079" s="366"/>
    </row>
    <row r="1080" spans="1:9" s="369" customFormat="1" hidden="1">
      <c r="A1080" s="372" t="e">
        <f>Koeien!#REF!</f>
        <v>#REF!</v>
      </c>
      <c r="B1080" s="372" t="e">
        <f>Koeien!#REF!</f>
        <v>#REF!</v>
      </c>
      <c r="C1080" s="373">
        <f t="shared" si="92"/>
        <v>1017</v>
      </c>
      <c r="E1080" s="366" t="e">
        <f t="shared" si="93"/>
        <v>#REF!</v>
      </c>
      <c r="F1080" s="366" t="e">
        <f t="shared" si="94"/>
        <v>#REF!</v>
      </c>
      <c r="G1080" s="366" t="e">
        <f t="shared" si="95"/>
        <v>#REF!</v>
      </c>
      <c r="H1080" s="366" t="e">
        <f t="shared" si="96"/>
        <v>#REF!</v>
      </c>
      <c r="I1080" s="366"/>
    </row>
    <row r="1081" spans="1:9" s="369" customFormat="1" hidden="1">
      <c r="A1081" s="372" t="e">
        <f>Koeien!#REF!</f>
        <v>#REF!</v>
      </c>
      <c r="B1081" s="372" t="e">
        <f>Koeien!#REF!</f>
        <v>#REF!</v>
      </c>
      <c r="C1081" s="373">
        <f t="shared" si="92"/>
        <v>1018</v>
      </c>
      <c r="E1081" s="366" t="e">
        <f t="shared" si="93"/>
        <v>#REF!</v>
      </c>
      <c r="F1081" s="366" t="e">
        <f t="shared" si="94"/>
        <v>#REF!</v>
      </c>
      <c r="G1081" s="366" t="e">
        <f t="shared" si="95"/>
        <v>#REF!</v>
      </c>
      <c r="H1081" s="366" t="e">
        <f t="shared" si="96"/>
        <v>#REF!</v>
      </c>
      <c r="I1081" s="366"/>
    </row>
    <row r="1082" spans="1:9" s="369" customFormat="1" hidden="1">
      <c r="A1082" s="372" t="e">
        <f>Koeien!#REF!</f>
        <v>#REF!</v>
      </c>
      <c r="B1082" s="372" t="e">
        <f>Koeien!#REF!</f>
        <v>#REF!</v>
      </c>
      <c r="C1082" s="373">
        <f t="shared" si="92"/>
        <v>1019</v>
      </c>
      <c r="E1082" s="366" t="e">
        <f t="shared" si="93"/>
        <v>#REF!</v>
      </c>
      <c r="F1082" s="366" t="e">
        <f t="shared" si="94"/>
        <v>#REF!</v>
      </c>
      <c r="G1082" s="366" t="e">
        <f t="shared" si="95"/>
        <v>#REF!</v>
      </c>
      <c r="H1082" s="366" t="e">
        <f t="shared" si="96"/>
        <v>#REF!</v>
      </c>
      <c r="I1082" s="366"/>
    </row>
    <row r="1083" spans="1:9" s="369" customFormat="1" hidden="1">
      <c r="A1083" s="372" t="e">
        <f>Koeien!#REF!</f>
        <v>#REF!</v>
      </c>
      <c r="B1083" s="372" t="e">
        <f>Koeien!#REF!</f>
        <v>#REF!</v>
      </c>
      <c r="C1083" s="373">
        <f t="shared" si="92"/>
        <v>1020</v>
      </c>
      <c r="E1083" s="366" t="e">
        <f t="shared" si="93"/>
        <v>#REF!</v>
      </c>
      <c r="F1083" s="366" t="e">
        <f t="shared" si="94"/>
        <v>#REF!</v>
      </c>
      <c r="G1083" s="366" t="e">
        <f t="shared" si="95"/>
        <v>#REF!</v>
      </c>
      <c r="H1083" s="366" t="e">
        <f t="shared" si="96"/>
        <v>#REF!</v>
      </c>
      <c r="I1083" s="366"/>
    </row>
    <row r="1084" spans="1:9" s="369" customFormat="1" hidden="1">
      <c r="A1084" s="372" t="e">
        <f>Koeien!#REF!</f>
        <v>#REF!</v>
      </c>
      <c r="B1084" s="372" t="e">
        <f>Koeien!#REF!</f>
        <v>#REF!</v>
      </c>
      <c r="C1084" s="373">
        <f t="shared" si="92"/>
        <v>1021</v>
      </c>
      <c r="E1084" s="366" t="e">
        <f t="shared" si="93"/>
        <v>#REF!</v>
      </c>
      <c r="F1084" s="366" t="e">
        <f t="shared" si="94"/>
        <v>#REF!</v>
      </c>
      <c r="G1084" s="366" t="e">
        <f t="shared" si="95"/>
        <v>#REF!</v>
      </c>
      <c r="H1084" s="366" t="e">
        <f t="shared" si="96"/>
        <v>#REF!</v>
      </c>
      <c r="I1084" s="366"/>
    </row>
    <row r="1085" spans="1:9" s="369" customFormat="1" hidden="1">
      <c r="A1085" s="372" t="e">
        <f>Koeien!#REF!</f>
        <v>#REF!</v>
      </c>
      <c r="B1085" s="372" t="e">
        <f>Koeien!#REF!</f>
        <v>#REF!</v>
      </c>
      <c r="C1085" s="373">
        <f t="shared" si="92"/>
        <v>1022</v>
      </c>
      <c r="E1085" s="366" t="e">
        <f t="shared" si="93"/>
        <v>#REF!</v>
      </c>
      <c r="F1085" s="366" t="e">
        <f t="shared" si="94"/>
        <v>#REF!</v>
      </c>
      <c r="G1085" s="366" t="e">
        <f t="shared" si="95"/>
        <v>#REF!</v>
      </c>
      <c r="H1085" s="366" t="e">
        <f t="shared" si="96"/>
        <v>#REF!</v>
      </c>
      <c r="I1085" s="366"/>
    </row>
    <row r="1086" spans="1:9" s="369" customFormat="1" hidden="1">
      <c r="A1086" s="372" t="e">
        <f>Koeien!#REF!</f>
        <v>#REF!</v>
      </c>
      <c r="B1086" s="372" t="e">
        <f>Koeien!#REF!</f>
        <v>#REF!</v>
      </c>
      <c r="C1086" s="373">
        <f t="shared" si="92"/>
        <v>1023</v>
      </c>
      <c r="E1086" s="366" t="e">
        <f t="shared" si="93"/>
        <v>#REF!</v>
      </c>
      <c r="F1086" s="366" t="e">
        <f t="shared" si="94"/>
        <v>#REF!</v>
      </c>
      <c r="G1086" s="366" t="e">
        <f t="shared" si="95"/>
        <v>#REF!</v>
      </c>
      <c r="H1086" s="366" t="e">
        <f t="shared" si="96"/>
        <v>#REF!</v>
      </c>
      <c r="I1086" s="366"/>
    </row>
    <row r="1087" spans="1:9" s="369" customFormat="1" hidden="1">
      <c r="A1087" s="372" t="e">
        <f>Koeien!#REF!</f>
        <v>#REF!</v>
      </c>
      <c r="B1087" s="372" t="e">
        <f>Koeien!#REF!</f>
        <v>#REF!</v>
      </c>
      <c r="C1087" s="373">
        <f t="shared" si="92"/>
        <v>1024</v>
      </c>
      <c r="E1087" s="366" t="e">
        <f t="shared" si="93"/>
        <v>#REF!</v>
      </c>
      <c r="F1087" s="366" t="e">
        <f t="shared" si="94"/>
        <v>#REF!</v>
      </c>
      <c r="G1087" s="366" t="e">
        <f t="shared" si="95"/>
        <v>#REF!</v>
      </c>
      <c r="H1087" s="366" t="e">
        <f t="shared" si="96"/>
        <v>#REF!</v>
      </c>
      <c r="I1087" s="366"/>
    </row>
    <row r="1088" spans="1:9" s="369" customFormat="1" hidden="1">
      <c r="A1088" s="372" t="e">
        <f>Koeien!#REF!</f>
        <v>#REF!</v>
      </c>
      <c r="B1088" s="372" t="e">
        <f>Koeien!#REF!</f>
        <v>#REF!</v>
      </c>
      <c r="C1088" s="373">
        <f t="shared" si="92"/>
        <v>1025</v>
      </c>
      <c r="E1088" s="366" t="e">
        <f t="shared" si="93"/>
        <v>#REF!</v>
      </c>
      <c r="F1088" s="366" t="e">
        <f t="shared" si="94"/>
        <v>#REF!</v>
      </c>
      <c r="G1088" s="366" t="e">
        <f t="shared" si="95"/>
        <v>#REF!</v>
      </c>
      <c r="H1088" s="366" t="e">
        <f t="shared" si="96"/>
        <v>#REF!</v>
      </c>
      <c r="I1088" s="366"/>
    </row>
    <row r="1089" spans="1:9" s="369" customFormat="1" hidden="1">
      <c r="A1089" s="372" t="e">
        <f>Koeien!#REF!</f>
        <v>#REF!</v>
      </c>
      <c r="B1089" s="372" t="e">
        <f>Koeien!#REF!</f>
        <v>#REF!</v>
      </c>
      <c r="C1089" s="373">
        <f t="shared" si="92"/>
        <v>1026</v>
      </c>
      <c r="E1089" s="366" t="e">
        <f t="shared" si="93"/>
        <v>#REF!</v>
      </c>
      <c r="F1089" s="366" t="e">
        <f t="shared" si="94"/>
        <v>#REF!</v>
      </c>
      <c r="G1089" s="366" t="e">
        <f t="shared" si="95"/>
        <v>#REF!</v>
      </c>
      <c r="H1089" s="366" t="e">
        <f t="shared" si="96"/>
        <v>#REF!</v>
      </c>
      <c r="I1089" s="366"/>
    </row>
    <row r="1090" spans="1:9" s="369" customFormat="1" hidden="1">
      <c r="A1090" s="372" t="e">
        <f>Koeien!#REF!</f>
        <v>#REF!</v>
      </c>
      <c r="B1090" s="372" t="e">
        <f>Koeien!#REF!</f>
        <v>#REF!</v>
      </c>
      <c r="C1090" s="373">
        <f t="shared" si="92"/>
        <v>1027</v>
      </c>
      <c r="E1090" s="366" t="e">
        <f t="shared" si="93"/>
        <v>#REF!</v>
      </c>
      <c r="F1090" s="366" t="e">
        <f t="shared" si="94"/>
        <v>#REF!</v>
      </c>
      <c r="G1090" s="366" t="e">
        <f t="shared" si="95"/>
        <v>#REF!</v>
      </c>
      <c r="H1090" s="366" t="e">
        <f t="shared" si="96"/>
        <v>#REF!</v>
      </c>
      <c r="I1090" s="366"/>
    </row>
    <row r="1091" spans="1:9" s="369" customFormat="1" hidden="1">
      <c r="A1091" s="372" t="e">
        <f>Koeien!#REF!</f>
        <v>#REF!</v>
      </c>
      <c r="B1091" s="372" t="e">
        <f>Koeien!#REF!</f>
        <v>#REF!</v>
      </c>
      <c r="C1091" s="373">
        <f t="shared" si="92"/>
        <v>1028</v>
      </c>
      <c r="E1091" s="366" t="e">
        <f t="shared" si="93"/>
        <v>#REF!</v>
      </c>
      <c r="F1091" s="366" t="e">
        <f t="shared" si="94"/>
        <v>#REF!</v>
      </c>
      <c r="G1091" s="366" t="e">
        <f t="shared" si="95"/>
        <v>#REF!</v>
      </c>
      <c r="H1091" s="366" t="e">
        <f t="shared" si="96"/>
        <v>#REF!</v>
      </c>
      <c r="I1091" s="366"/>
    </row>
    <row r="1092" spans="1:9" s="369" customFormat="1" hidden="1">
      <c r="A1092" s="372" t="e">
        <f>Koeien!#REF!</f>
        <v>#REF!</v>
      </c>
      <c r="B1092" s="372" t="e">
        <f>Koeien!#REF!</f>
        <v>#REF!</v>
      </c>
      <c r="C1092" s="373">
        <f t="shared" si="92"/>
        <v>1029</v>
      </c>
      <c r="E1092" s="366" t="e">
        <f t="shared" si="93"/>
        <v>#REF!</v>
      </c>
      <c r="F1092" s="366" t="e">
        <f t="shared" si="94"/>
        <v>#REF!</v>
      </c>
      <c r="G1092" s="366" t="e">
        <f t="shared" si="95"/>
        <v>#REF!</v>
      </c>
      <c r="H1092" s="366" t="e">
        <f t="shared" si="96"/>
        <v>#REF!</v>
      </c>
      <c r="I1092" s="366"/>
    </row>
    <row r="1093" spans="1:9" s="369" customFormat="1" hidden="1">
      <c r="A1093" s="372" t="e">
        <f>Koeien!#REF!</f>
        <v>#REF!</v>
      </c>
      <c r="B1093" s="372" t="e">
        <f>Koeien!#REF!</f>
        <v>#REF!</v>
      </c>
      <c r="C1093" s="373">
        <f t="shared" si="92"/>
        <v>1030</v>
      </c>
      <c r="E1093" s="366" t="e">
        <f t="shared" si="93"/>
        <v>#REF!</v>
      </c>
      <c r="F1093" s="366" t="e">
        <f t="shared" si="94"/>
        <v>#REF!</v>
      </c>
      <c r="G1093" s="366" t="e">
        <f t="shared" si="95"/>
        <v>#REF!</v>
      </c>
      <c r="H1093" s="366" t="e">
        <f t="shared" si="96"/>
        <v>#REF!</v>
      </c>
      <c r="I1093" s="366"/>
    </row>
    <row r="1094" spans="1:9" s="369" customFormat="1" hidden="1">
      <c r="A1094" s="372" t="e">
        <f>Koeien!#REF!</f>
        <v>#REF!</v>
      </c>
      <c r="B1094" s="372" t="e">
        <f>Koeien!#REF!</f>
        <v>#REF!</v>
      </c>
      <c r="C1094" s="373">
        <f t="shared" ref="C1094:C1157" si="97">C1093+1</f>
        <v>1031</v>
      </c>
      <c r="E1094" s="366" t="e">
        <f t="shared" si="93"/>
        <v>#REF!</v>
      </c>
      <c r="F1094" s="366" t="e">
        <f t="shared" si="94"/>
        <v>#REF!</v>
      </c>
      <c r="G1094" s="366" t="e">
        <f t="shared" si="95"/>
        <v>#REF!</v>
      </c>
      <c r="H1094" s="366" t="e">
        <f t="shared" si="96"/>
        <v>#REF!</v>
      </c>
      <c r="I1094" s="366"/>
    </row>
    <row r="1095" spans="1:9" s="369" customFormat="1" hidden="1">
      <c r="A1095" s="372" t="e">
        <f>Koeien!#REF!</f>
        <v>#REF!</v>
      </c>
      <c r="B1095" s="372" t="e">
        <f>Koeien!#REF!</f>
        <v>#REF!</v>
      </c>
      <c r="C1095" s="373">
        <f t="shared" si="97"/>
        <v>1032</v>
      </c>
      <c r="E1095" s="366" t="e">
        <f t="shared" si="93"/>
        <v>#REF!</v>
      </c>
      <c r="F1095" s="366" t="e">
        <f t="shared" si="94"/>
        <v>#REF!</v>
      </c>
      <c r="G1095" s="366" t="e">
        <f t="shared" si="95"/>
        <v>#REF!</v>
      </c>
      <c r="H1095" s="366" t="e">
        <f t="shared" si="96"/>
        <v>#REF!</v>
      </c>
      <c r="I1095" s="366"/>
    </row>
    <row r="1096" spans="1:9" s="369" customFormat="1" hidden="1">
      <c r="A1096" s="372" t="e">
        <f>Koeien!#REF!</f>
        <v>#REF!</v>
      </c>
      <c r="B1096" s="372" t="e">
        <f>Koeien!#REF!</f>
        <v>#REF!</v>
      </c>
      <c r="C1096" s="373">
        <f t="shared" si="97"/>
        <v>1033</v>
      </c>
      <c r="E1096" s="366" t="e">
        <f t="shared" si="93"/>
        <v>#REF!</v>
      </c>
      <c r="F1096" s="366" t="e">
        <f t="shared" si="94"/>
        <v>#REF!</v>
      </c>
      <c r="G1096" s="366" t="e">
        <f t="shared" si="95"/>
        <v>#REF!</v>
      </c>
      <c r="H1096" s="366" t="e">
        <f t="shared" si="96"/>
        <v>#REF!</v>
      </c>
      <c r="I1096" s="366"/>
    </row>
    <row r="1097" spans="1:9" s="369" customFormat="1" hidden="1">
      <c r="A1097" s="372" t="e">
        <f>Koeien!#REF!</f>
        <v>#REF!</v>
      </c>
      <c r="B1097" s="372" t="e">
        <f>Koeien!#REF!</f>
        <v>#REF!</v>
      </c>
      <c r="C1097" s="373">
        <f t="shared" si="97"/>
        <v>1034</v>
      </c>
      <c r="E1097" s="366" t="e">
        <f t="shared" si="93"/>
        <v>#REF!</v>
      </c>
      <c r="F1097" s="366" t="e">
        <f t="shared" si="94"/>
        <v>#REF!</v>
      </c>
      <c r="G1097" s="366" t="e">
        <f t="shared" si="95"/>
        <v>#REF!</v>
      </c>
      <c r="H1097" s="366" t="e">
        <f t="shared" si="96"/>
        <v>#REF!</v>
      </c>
      <c r="I1097" s="366"/>
    </row>
    <row r="1098" spans="1:9" s="369" customFormat="1" hidden="1">
      <c r="A1098" s="372" t="e">
        <f>Koeien!#REF!</f>
        <v>#REF!</v>
      </c>
      <c r="B1098" s="372" t="e">
        <f>Koeien!#REF!</f>
        <v>#REF!</v>
      </c>
      <c r="C1098" s="373">
        <f t="shared" si="97"/>
        <v>1035</v>
      </c>
      <c r="E1098" s="366" t="e">
        <f t="shared" si="93"/>
        <v>#REF!</v>
      </c>
      <c r="F1098" s="366" t="e">
        <f t="shared" si="94"/>
        <v>#REF!</v>
      </c>
      <c r="G1098" s="366" t="e">
        <f t="shared" si="95"/>
        <v>#REF!</v>
      </c>
      <c r="H1098" s="366" t="e">
        <f t="shared" si="96"/>
        <v>#REF!</v>
      </c>
      <c r="I1098" s="366"/>
    </row>
    <row r="1099" spans="1:9" s="369" customFormat="1" hidden="1">
      <c r="A1099" s="372" t="e">
        <f>Koeien!#REF!</f>
        <v>#REF!</v>
      </c>
      <c r="B1099" s="372" t="e">
        <f>Koeien!#REF!</f>
        <v>#REF!</v>
      </c>
      <c r="C1099" s="373">
        <f t="shared" si="97"/>
        <v>1036</v>
      </c>
      <c r="E1099" s="366" t="e">
        <f t="shared" si="93"/>
        <v>#REF!</v>
      </c>
      <c r="F1099" s="366" t="e">
        <f t="shared" si="94"/>
        <v>#REF!</v>
      </c>
      <c r="G1099" s="366" t="e">
        <f t="shared" si="95"/>
        <v>#REF!</v>
      </c>
      <c r="H1099" s="366" t="e">
        <f t="shared" si="96"/>
        <v>#REF!</v>
      </c>
      <c r="I1099" s="366"/>
    </row>
    <row r="1100" spans="1:9" s="369" customFormat="1" hidden="1">
      <c r="A1100" s="372" t="e">
        <f>Koeien!#REF!</f>
        <v>#REF!</v>
      </c>
      <c r="B1100" s="372" t="e">
        <f>Koeien!#REF!</f>
        <v>#REF!</v>
      </c>
      <c r="C1100" s="373">
        <f t="shared" si="97"/>
        <v>1037</v>
      </c>
      <c r="E1100" s="366" t="e">
        <f t="shared" si="93"/>
        <v>#REF!</v>
      </c>
      <c r="F1100" s="366" t="e">
        <f t="shared" si="94"/>
        <v>#REF!</v>
      </c>
      <c r="G1100" s="366" t="e">
        <f t="shared" si="95"/>
        <v>#REF!</v>
      </c>
      <c r="H1100" s="366" t="e">
        <f t="shared" si="96"/>
        <v>#REF!</v>
      </c>
      <c r="I1100" s="366"/>
    </row>
    <row r="1101" spans="1:9" s="369" customFormat="1" hidden="1">
      <c r="A1101" s="372" t="e">
        <f>Koeien!#REF!</f>
        <v>#REF!</v>
      </c>
      <c r="B1101" s="372" t="e">
        <f>Koeien!#REF!</f>
        <v>#REF!</v>
      </c>
      <c r="C1101" s="373">
        <f t="shared" si="97"/>
        <v>1038</v>
      </c>
      <c r="E1101" s="366" t="e">
        <f t="shared" si="93"/>
        <v>#REF!</v>
      </c>
      <c r="F1101" s="366" t="e">
        <f t="shared" si="94"/>
        <v>#REF!</v>
      </c>
      <c r="G1101" s="366" t="e">
        <f t="shared" si="95"/>
        <v>#REF!</v>
      </c>
      <c r="H1101" s="366" t="e">
        <f t="shared" si="96"/>
        <v>#REF!</v>
      </c>
      <c r="I1101" s="366"/>
    </row>
    <row r="1102" spans="1:9" s="369" customFormat="1" hidden="1">
      <c r="A1102" s="372" t="e">
        <f>Koeien!#REF!</f>
        <v>#REF!</v>
      </c>
      <c r="B1102" s="372" t="e">
        <f>Koeien!#REF!</f>
        <v>#REF!</v>
      </c>
      <c r="C1102" s="373">
        <f t="shared" si="97"/>
        <v>1039</v>
      </c>
      <c r="E1102" s="366" t="e">
        <f t="shared" si="93"/>
        <v>#REF!</v>
      </c>
      <c r="F1102" s="366" t="e">
        <f t="shared" si="94"/>
        <v>#REF!</v>
      </c>
      <c r="G1102" s="366" t="e">
        <f t="shared" si="95"/>
        <v>#REF!</v>
      </c>
      <c r="H1102" s="366" t="e">
        <f t="shared" si="96"/>
        <v>#REF!</v>
      </c>
      <c r="I1102" s="366"/>
    </row>
    <row r="1103" spans="1:9" s="369" customFormat="1" hidden="1">
      <c r="A1103" s="372" t="e">
        <f>Koeien!#REF!</f>
        <v>#REF!</v>
      </c>
      <c r="B1103" s="372" t="e">
        <f>Koeien!#REF!</f>
        <v>#REF!</v>
      </c>
      <c r="C1103" s="373">
        <f t="shared" si="97"/>
        <v>1040</v>
      </c>
      <c r="E1103" s="366" t="e">
        <f t="shared" si="93"/>
        <v>#REF!</v>
      </c>
      <c r="F1103" s="366" t="e">
        <f t="shared" si="94"/>
        <v>#REF!</v>
      </c>
      <c r="G1103" s="366" t="e">
        <f t="shared" si="95"/>
        <v>#REF!</v>
      </c>
      <c r="H1103" s="366" t="e">
        <f t="shared" si="96"/>
        <v>#REF!</v>
      </c>
      <c r="I1103" s="366"/>
    </row>
    <row r="1104" spans="1:9" s="369" customFormat="1" hidden="1">
      <c r="A1104" s="372" t="e">
        <f>Koeien!#REF!</f>
        <v>#REF!</v>
      </c>
      <c r="B1104" s="372" t="e">
        <f>Koeien!#REF!</f>
        <v>#REF!</v>
      </c>
      <c r="C1104" s="373">
        <f t="shared" si="97"/>
        <v>1041</v>
      </c>
      <c r="E1104" s="366" t="e">
        <f t="shared" si="93"/>
        <v>#REF!</v>
      </c>
      <c r="F1104" s="366" t="e">
        <f t="shared" si="94"/>
        <v>#REF!</v>
      </c>
      <c r="G1104" s="366" t="e">
        <f t="shared" si="95"/>
        <v>#REF!</v>
      </c>
      <c r="H1104" s="366" t="e">
        <f t="shared" si="96"/>
        <v>#REF!</v>
      </c>
      <c r="I1104" s="366"/>
    </row>
    <row r="1105" spans="1:9" s="369" customFormat="1" hidden="1">
      <c r="A1105" s="372" t="e">
        <f>Koeien!#REF!</f>
        <v>#REF!</v>
      </c>
      <c r="B1105" s="372" t="e">
        <f>Koeien!#REF!</f>
        <v>#REF!</v>
      </c>
      <c r="C1105" s="373">
        <f t="shared" si="97"/>
        <v>1042</v>
      </c>
      <c r="E1105" s="366" t="e">
        <f t="shared" si="93"/>
        <v>#REF!</v>
      </c>
      <c r="F1105" s="366" t="e">
        <f t="shared" si="94"/>
        <v>#REF!</v>
      </c>
      <c r="G1105" s="366" t="e">
        <f t="shared" si="95"/>
        <v>#REF!</v>
      </c>
      <c r="H1105" s="366" t="e">
        <f t="shared" si="96"/>
        <v>#REF!</v>
      </c>
      <c r="I1105" s="366"/>
    </row>
    <row r="1106" spans="1:9" s="369" customFormat="1" hidden="1">
      <c r="A1106" s="372" t="e">
        <f>Koeien!#REF!</f>
        <v>#REF!</v>
      </c>
      <c r="B1106" s="372" t="e">
        <f>Koeien!#REF!</f>
        <v>#REF!</v>
      </c>
      <c r="C1106" s="373">
        <f t="shared" si="97"/>
        <v>1043</v>
      </c>
      <c r="E1106" s="366" t="e">
        <f t="shared" si="93"/>
        <v>#REF!</v>
      </c>
      <c r="F1106" s="366" t="e">
        <f t="shared" si="94"/>
        <v>#REF!</v>
      </c>
      <c r="G1106" s="366" t="e">
        <f t="shared" si="95"/>
        <v>#REF!</v>
      </c>
      <c r="H1106" s="366" t="e">
        <f t="shared" si="96"/>
        <v>#REF!</v>
      </c>
      <c r="I1106" s="366"/>
    </row>
    <row r="1107" spans="1:9" s="369" customFormat="1" hidden="1">
      <c r="A1107" s="372" t="e">
        <f>Koeien!#REF!</f>
        <v>#REF!</v>
      </c>
      <c r="B1107" s="372" t="e">
        <f>Koeien!#REF!</f>
        <v>#REF!</v>
      </c>
      <c r="C1107" s="373">
        <f t="shared" si="97"/>
        <v>1044</v>
      </c>
      <c r="E1107" s="366" t="e">
        <f t="shared" si="93"/>
        <v>#REF!</v>
      </c>
      <c r="F1107" s="366" t="e">
        <f t="shared" si="94"/>
        <v>#REF!</v>
      </c>
      <c r="G1107" s="366" t="e">
        <f t="shared" si="95"/>
        <v>#REF!</v>
      </c>
      <c r="H1107" s="366" t="e">
        <f t="shared" si="96"/>
        <v>#REF!</v>
      </c>
      <c r="I1107" s="366"/>
    </row>
    <row r="1108" spans="1:9" s="369" customFormat="1" hidden="1">
      <c r="A1108" s="372" t="e">
        <f>Koeien!#REF!</f>
        <v>#REF!</v>
      </c>
      <c r="B1108" s="372" t="e">
        <f>Koeien!#REF!</f>
        <v>#REF!</v>
      </c>
      <c r="C1108" s="373">
        <f t="shared" si="97"/>
        <v>1045</v>
      </c>
      <c r="E1108" s="366" t="e">
        <f t="shared" si="93"/>
        <v>#REF!</v>
      </c>
      <c r="F1108" s="366" t="e">
        <f t="shared" si="94"/>
        <v>#REF!</v>
      </c>
      <c r="G1108" s="366" t="e">
        <f t="shared" si="95"/>
        <v>#REF!</v>
      </c>
      <c r="H1108" s="366" t="e">
        <f t="shared" si="96"/>
        <v>#REF!</v>
      </c>
      <c r="I1108" s="366"/>
    </row>
    <row r="1109" spans="1:9" s="369" customFormat="1" hidden="1">
      <c r="A1109" s="372" t="e">
        <f>Koeien!#REF!</f>
        <v>#REF!</v>
      </c>
      <c r="B1109" s="372" t="e">
        <f>Koeien!#REF!</f>
        <v>#REF!</v>
      </c>
      <c r="C1109" s="373">
        <f t="shared" si="97"/>
        <v>1046</v>
      </c>
      <c r="E1109" s="366" t="e">
        <f t="shared" si="93"/>
        <v>#REF!</v>
      </c>
      <c r="F1109" s="366" t="e">
        <f t="shared" si="94"/>
        <v>#REF!</v>
      </c>
      <c r="G1109" s="366" t="e">
        <f t="shared" si="95"/>
        <v>#REF!</v>
      </c>
      <c r="H1109" s="366" t="e">
        <f t="shared" si="96"/>
        <v>#REF!</v>
      </c>
      <c r="I1109" s="366"/>
    </row>
    <row r="1110" spans="1:9" s="369" customFormat="1" hidden="1">
      <c r="A1110" s="372" t="e">
        <f>Koeien!#REF!</f>
        <v>#REF!</v>
      </c>
      <c r="B1110" s="372" t="e">
        <f>Koeien!#REF!</f>
        <v>#REF!</v>
      </c>
      <c r="C1110" s="373">
        <f t="shared" si="97"/>
        <v>1047</v>
      </c>
      <c r="E1110" s="366" t="e">
        <f t="shared" si="93"/>
        <v>#REF!</v>
      </c>
      <c r="F1110" s="366" t="e">
        <f t="shared" si="94"/>
        <v>#REF!</v>
      </c>
      <c r="G1110" s="366" t="e">
        <f t="shared" si="95"/>
        <v>#REF!</v>
      </c>
      <c r="H1110" s="366" t="e">
        <f t="shared" si="96"/>
        <v>#REF!</v>
      </c>
      <c r="I1110" s="366"/>
    </row>
    <row r="1111" spans="1:9" s="369" customFormat="1" hidden="1">
      <c r="A1111" s="372" t="e">
        <f>Koeien!#REF!</f>
        <v>#REF!</v>
      </c>
      <c r="B1111" s="372" t="e">
        <f>Koeien!#REF!</f>
        <v>#REF!</v>
      </c>
      <c r="C1111" s="373">
        <f t="shared" si="97"/>
        <v>1048</v>
      </c>
      <c r="E1111" s="366" t="e">
        <f t="shared" si="93"/>
        <v>#REF!</v>
      </c>
      <c r="F1111" s="366" t="e">
        <f t="shared" si="94"/>
        <v>#REF!</v>
      </c>
      <c r="G1111" s="366" t="e">
        <f t="shared" si="95"/>
        <v>#REF!</v>
      </c>
      <c r="H1111" s="366" t="e">
        <f t="shared" si="96"/>
        <v>#REF!</v>
      </c>
      <c r="I1111" s="366"/>
    </row>
    <row r="1112" spans="1:9" s="369" customFormat="1" hidden="1">
      <c r="A1112" s="372" t="e">
        <f>Koeien!#REF!</f>
        <v>#REF!</v>
      </c>
      <c r="B1112" s="372" t="e">
        <f>Koeien!#REF!</f>
        <v>#REF!</v>
      </c>
      <c r="C1112" s="373">
        <f t="shared" si="97"/>
        <v>1049</v>
      </c>
      <c r="E1112" s="366" t="e">
        <f t="shared" si="93"/>
        <v>#REF!</v>
      </c>
      <c r="F1112" s="366" t="e">
        <f t="shared" si="94"/>
        <v>#REF!</v>
      </c>
      <c r="G1112" s="366" t="e">
        <f t="shared" si="95"/>
        <v>#REF!</v>
      </c>
      <c r="H1112" s="366" t="e">
        <f t="shared" si="96"/>
        <v>#REF!</v>
      </c>
      <c r="I1112" s="366"/>
    </row>
    <row r="1113" spans="1:9" s="369" customFormat="1" hidden="1">
      <c r="A1113" s="372" t="e">
        <f>Koeien!#REF!</f>
        <v>#REF!</v>
      </c>
      <c r="B1113" s="372" t="e">
        <f>Koeien!#REF!</f>
        <v>#REF!</v>
      </c>
      <c r="C1113" s="373">
        <f t="shared" si="97"/>
        <v>1050</v>
      </c>
      <c r="E1113" s="366" t="e">
        <f t="shared" si="93"/>
        <v>#REF!</v>
      </c>
      <c r="F1113" s="366" t="e">
        <f t="shared" si="94"/>
        <v>#REF!</v>
      </c>
      <c r="G1113" s="366" t="e">
        <f t="shared" si="95"/>
        <v>#REF!</v>
      </c>
      <c r="H1113" s="366" t="e">
        <f t="shared" si="96"/>
        <v>#REF!</v>
      </c>
      <c r="I1113" s="366"/>
    </row>
    <row r="1114" spans="1:9" s="369" customFormat="1" hidden="1">
      <c r="A1114" s="372" t="e">
        <f>Koeien!#REF!</f>
        <v>#REF!</v>
      </c>
      <c r="B1114" s="372" t="e">
        <f>Koeien!#REF!</f>
        <v>#REF!</v>
      </c>
      <c r="C1114" s="373">
        <f t="shared" si="97"/>
        <v>1051</v>
      </c>
      <c r="E1114" s="366" t="e">
        <f t="shared" si="93"/>
        <v>#REF!</v>
      </c>
      <c r="F1114" s="366" t="e">
        <f t="shared" si="94"/>
        <v>#REF!</v>
      </c>
      <c r="G1114" s="366" t="e">
        <f t="shared" si="95"/>
        <v>#REF!</v>
      </c>
      <c r="H1114" s="366" t="e">
        <f t="shared" si="96"/>
        <v>#REF!</v>
      </c>
      <c r="I1114" s="366"/>
    </row>
    <row r="1115" spans="1:9" s="369" customFormat="1" hidden="1">
      <c r="A1115" s="372" t="e">
        <f>Koeien!#REF!</f>
        <v>#REF!</v>
      </c>
      <c r="B1115" s="372" t="e">
        <f>Koeien!#REF!</f>
        <v>#REF!</v>
      </c>
      <c r="C1115" s="373">
        <f t="shared" si="97"/>
        <v>1052</v>
      </c>
      <c r="E1115" s="366" t="e">
        <f t="shared" si="93"/>
        <v>#REF!</v>
      </c>
      <c r="F1115" s="366" t="e">
        <f t="shared" si="94"/>
        <v>#REF!</v>
      </c>
      <c r="G1115" s="366" t="e">
        <f t="shared" si="95"/>
        <v>#REF!</v>
      </c>
      <c r="H1115" s="366" t="e">
        <f t="shared" si="96"/>
        <v>#REF!</v>
      </c>
      <c r="I1115" s="366"/>
    </row>
    <row r="1116" spans="1:9" s="369" customFormat="1" hidden="1">
      <c r="A1116" s="372" t="e">
        <f>Koeien!#REF!</f>
        <v>#REF!</v>
      </c>
      <c r="B1116" s="372" t="e">
        <f>Koeien!#REF!</f>
        <v>#REF!</v>
      </c>
      <c r="C1116" s="373">
        <f t="shared" si="97"/>
        <v>1053</v>
      </c>
      <c r="E1116" s="366" t="e">
        <f t="shared" si="93"/>
        <v>#REF!</v>
      </c>
      <c r="F1116" s="366" t="e">
        <f t="shared" si="94"/>
        <v>#REF!</v>
      </c>
      <c r="G1116" s="366" t="e">
        <f t="shared" si="95"/>
        <v>#REF!</v>
      </c>
      <c r="H1116" s="366" t="e">
        <f t="shared" si="96"/>
        <v>#REF!</v>
      </c>
      <c r="I1116" s="366"/>
    </row>
    <row r="1117" spans="1:9" s="369" customFormat="1" hidden="1">
      <c r="A1117" s="372" t="e">
        <f>Koeien!#REF!</f>
        <v>#REF!</v>
      </c>
      <c r="B1117" s="372" t="e">
        <f>Koeien!#REF!</f>
        <v>#REF!</v>
      </c>
      <c r="C1117" s="373">
        <f t="shared" si="97"/>
        <v>1054</v>
      </c>
      <c r="E1117" s="366" t="e">
        <f t="shared" si="93"/>
        <v>#REF!</v>
      </c>
      <c r="F1117" s="366" t="e">
        <f t="shared" si="94"/>
        <v>#REF!</v>
      </c>
      <c r="G1117" s="366" t="e">
        <f t="shared" si="95"/>
        <v>#REF!</v>
      </c>
      <c r="H1117" s="366" t="e">
        <f t="shared" si="96"/>
        <v>#REF!</v>
      </c>
      <c r="I1117" s="366"/>
    </row>
    <row r="1118" spans="1:9" s="369" customFormat="1" hidden="1">
      <c r="A1118" s="372" t="e">
        <f>Koeien!#REF!</f>
        <v>#REF!</v>
      </c>
      <c r="B1118" s="372" t="e">
        <f>Koeien!#REF!</f>
        <v>#REF!</v>
      </c>
      <c r="C1118" s="373">
        <f t="shared" si="97"/>
        <v>1055</v>
      </c>
      <c r="E1118" s="366" t="e">
        <f t="shared" si="93"/>
        <v>#REF!</v>
      </c>
      <c r="F1118" s="366" t="e">
        <f t="shared" si="94"/>
        <v>#REF!</v>
      </c>
      <c r="G1118" s="366" t="e">
        <f t="shared" si="95"/>
        <v>#REF!</v>
      </c>
      <c r="H1118" s="366" t="e">
        <f t="shared" si="96"/>
        <v>#REF!</v>
      </c>
      <c r="I1118" s="366"/>
    </row>
    <row r="1119" spans="1:9" s="369" customFormat="1" hidden="1">
      <c r="A1119" s="372" t="e">
        <f>Koeien!#REF!</f>
        <v>#REF!</v>
      </c>
      <c r="B1119" s="372" t="e">
        <f>Koeien!#REF!</f>
        <v>#REF!</v>
      </c>
      <c r="C1119" s="373">
        <f t="shared" si="97"/>
        <v>1056</v>
      </c>
      <c r="E1119" s="366" t="e">
        <f t="shared" si="93"/>
        <v>#REF!</v>
      </c>
      <c r="F1119" s="366" t="e">
        <f t="shared" si="94"/>
        <v>#REF!</v>
      </c>
      <c r="G1119" s="366" t="e">
        <f t="shared" si="95"/>
        <v>#REF!</v>
      </c>
      <c r="H1119" s="366" t="e">
        <f t="shared" si="96"/>
        <v>#REF!</v>
      </c>
      <c r="I1119" s="366"/>
    </row>
    <row r="1120" spans="1:9" s="369" customFormat="1" hidden="1">
      <c r="A1120" s="372" t="e">
        <f>Koeien!#REF!</f>
        <v>#REF!</v>
      </c>
      <c r="B1120" s="372" t="e">
        <f>Koeien!#REF!</f>
        <v>#REF!</v>
      </c>
      <c r="C1120" s="373">
        <f t="shared" si="97"/>
        <v>1057</v>
      </c>
      <c r="E1120" s="366" t="e">
        <f t="shared" si="93"/>
        <v>#REF!</v>
      </c>
      <c r="F1120" s="366" t="e">
        <f t="shared" si="94"/>
        <v>#REF!</v>
      </c>
      <c r="G1120" s="366" t="e">
        <f t="shared" si="95"/>
        <v>#REF!</v>
      </c>
      <c r="H1120" s="366" t="e">
        <f t="shared" si="96"/>
        <v>#REF!</v>
      </c>
      <c r="I1120" s="366"/>
    </row>
    <row r="1121" spans="1:9" s="369" customFormat="1" hidden="1">
      <c r="A1121" s="372" t="e">
        <f>Koeien!#REF!</f>
        <v>#REF!</v>
      </c>
      <c r="B1121" s="372" t="e">
        <f>Koeien!#REF!</f>
        <v>#REF!</v>
      </c>
      <c r="C1121" s="373">
        <f t="shared" si="97"/>
        <v>1058</v>
      </c>
      <c r="E1121" s="366" t="e">
        <f t="shared" si="93"/>
        <v>#REF!</v>
      </c>
      <c r="F1121" s="366" t="e">
        <f t="shared" si="94"/>
        <v>#REF!</v>
      </c>
      <c r="G1121" s="366" t="e">
        <f t="shared" si="95"/>
        <v>#REF!</v>
      </c>
      <c r="H1121" s="366" t="e">
        <f t="shared" si="96"/>
        <v>#REF!</v>
      </c>
      <c r="I1121" s="366"/>
    </row>
    <row r="1122" spans="1:9" s="369" customFormat="1" hidden="1">
      <c r="A1122" s="372" t="e">
        <f>Koeien!#REF!</f>
        <v>#REF!</v>
      </c>
      <c r="B1122" s="372" t="e">
        <f>Koeien!#REF!</f>
        <v>#REF!</v>
      </c>
      <c r="C1122" s="373">
        <f t="shared" si="97"/>
        <v>1059</v>
      </c>
      <c r="E1122" s="366" t="e">
        <f t="shared" si="93"/>
        <v>#REF!</v>
      </c>
      <c r="F1122" s="366" t="e">
        <f t="shared" si="94"/>
        <v>#REF!</v>
      </c>
      <c r="G1122" s="366" t="e">
        <f t="shared" si="95"/>
        <v>#REF!</v>
      </c>
      <c r="H1122" s="366" t="e">
        <f t="shared" si="96"/>
        <v>#REF!</v>
      </c>
      <c r="I1122" s="366"/>
    </row>
    <row r="1123" spans="1:9" s="369" customFormat="1" hidden="1">
      <c r="A1123" s="372" t="e">
        <f>Koeien!#REF!</f>
        <v>#REF!</v>
      </c>
      <c r="B1123" s="372" t="e">
        <f>Koeien!#REF!</f>
        <v>#REF!</v>
      </c>
      <c r="C1123" s="373">
        <f t="shared" si="97"/>
        <v>1060</v>
      </c>
      <c r="E1123" s="366" t="e">
        <f t="shared" si="93"/>
        <v>#REF!</v>
      </c>
      <c r="F1123" s="366" t="e">
        <f t="shared" si="94"/>
        <v>#REF!</v>
      </c>
      <c r="G1123" s="366" t="e">
        <f t="shared" si="95"/>
        <v>#REF!</v>
      </c>
      <c r="H1123" s="366" t="e">
        <f t="shared" si="96"/>
        <v>#REF!</v>
      </c>
      <c r="I1123" s="366"/>
    </row>
    <row r="1124" spans="1:9" s="369" customFormat="1" hidden="1">
      <c r="A1124" s="372" t="e">
        <f>Koeien!#REF!</f>
        <v>#REF!</v>
      </c>
      <c r="B1124" s="372" t="e">
        <f>Koeien!#REF!</f>
        <v>#REF!</v>
      </c>
      <c r="C1124" s="373">
        <f t="shared" si="97"/>
        <v>1061</v>
      </c>
      <c r="E1124" s="366" t="e">
        <f t="shared" si="93"/>
        <v>#REF!</v>
      </c>
      <c r="F1124" s="366" t="e">
        <f t="shared" si="94"/>
        <v>#REF!</v>
      </c>
      <c r="G1124" s="366" t="e">
        <f t="shared" si="95"/>
        <v>#REF!</v>
      </c>
      <c r="H1124" s="366" t="e">
        <f t="shared" si="96"/>
        <v>#REF!</v>
      </c>
      <c r="I1124" s="366"/>
    </row>
    <row r="1125" spans="1:9" s="369" customFormat="1" hidden="1">
      <c r="A1125" s="372" t="e">
        <f>Koeien!#REF!</f>
        <v>#REF!</v>
      </c>
      <c r="B1125" s="372" t="e">
        <f>Koeien!#REF!</f>
        <v>#REF!</v>
      </c>
      <c r="C1125" s="373">
        <f t="shared" si="97"/>
        <v>1062</v>
      </c>
      <c r="E1125" s="366" t="e">
        <f t="shared" si="93"/>
        <v>#REF!</v>
      </c>
      <c r="F1125" s="366" t="e">
        <f t="shared" si="94"/>
        <v>#REF!</v>
      </c>
      <c r="G1125" s="366" t="e">
        <f t="shared" si="95"/>
        <v>#REF!</v>
      </c>
      <c r="H1125" s="366" t="e">
        <f t="shared" si="96"/>
        <v>#REF!</v>
      </c>
      <c r="I1125" s="366"/>
    </row>
    <row r="1126" spans="1:9" s="369" customFormat="1" hidden="1">
      <c r="A1126" s="372" t="e">
        <f>Koeien!#REF!</f>
        <v>#REF!</v>
      </c>
      <c r="B1126" s="372" t="e">
        <f>Koeien!#REF!</f>
        <v>#REF!</v>
      </c>
      <c r="C1126" s="373">
        <f t="shared" si="97"/>
        <v>1063</v>
      </c>
      <c r="E1126" s="366" t="e">
        <f t="shared" si="93"/>
        <v>#REF!</v>
      </c>
      <c r="F1126" s="366" t="e">
        <f t="shared" si="94"/>
        <v>#REF!</v>
      </c>
      <c r="G1126" s="366" t="e">
        <f t="shared" si="95"/>
        <v>#REF!</v>
      </c>
      <c r="H1126" s="366" t="e">
        <f t="shared" si="96"/>
        <v>#REF!</v>
      </c>
      <c r="I1126" s="366"/>
    </row>
    <row r="1127" spans="1:9" s="369" customFormat="1" hidden="1">
      <c r="A1127" s="372" t="e">
        <f>Koeien!#REF!</f>
        <v>#REF!</v>
      </c>
      <c r="B1127" s="372" t="e">
        <f>Koeien!#REF!</f>
        <v>#REF!</v>
      </c>
      <c r="C1127" s="373">
        <f t="shared" si="97"/>
        <v>1064</v>
      </c>
      <c r="E1127" s="366" t="e">
        <f t="shared" si="93"/>
        <v>#REF!</v>
      </c>
      <c r="F1127" s="366" t="e">
        <f t="shared" si="94"/>
        <v>#REF!</v>
      </c>
      <c r="G1127" s="366" t="e">
        <f t="shared" si="95"/>
        <v>#REF!</v>
      </c>
      <c r="H1127" s="366" t="e">
        <f t="shared" si="96"/>
        <v>#REF!</v>
      </c>
      <c r="I1127" s="366"/>
    </row>
    <row r="1128" spans="1:9" s="369" customFormat="1" hidden="1">
      <c r="A1128" s="372" t="e">
        <f>Koeien!#REF!</f>
        <v>#REF!</v>
      </c>
      <c r="B1128" s="372" t="e">
        <f>Koeien!#REF!</f>
        <v>#REF!</v>
      </c>
      <c r="C1128" s="373">
        <f t="shared" si="97"/>
        <v>1065</v>
      </c>
      <c r="E1128" s="366" t="e">
        <f t="shared" ref="E1128:E1191" si="98">B1128</f>
        <v>#REF!</v>
      </c>
      <c r="F1128" s="366" t="e">
        <f t="shared" ref="F1128:F1191" si="99">MID(E1128,1,1)</f>
        <v>#REF!</v>
      </c>
      <c r="G1128" s="366" t="e">
        <f t="shared" ref="G1128:G1191" si="100">MID(E1128,2,1)</f>
        <v>#REF!</v>
      </c>
      <c r="H1128" s="366" t="e">
        <f t="shared" ref="H1128:H1191" si="101">MID(E1128,3,1)</f>
        <v>#REF!</v>
      </c>
      <c r="I1128" s="366"/>
    </row>
    <row r="1129" spans="1:9" s="369" customFormat="1" hidden="1">
      <c r="A1129" s="372" t="e">
        <f>Koeien!#REF!</f>
        <v>#REF!</v>
      </c>
      <c r="B1129" s="372" t="e">
        <f>Koeien!#REF!</f>
        <v>#REF!</v>
      </c>
      <c r="C1129" s="373">
        <f t="shared" si="97"/>
        <v>1066</v>
      </c>
      <c r="E1129" s="366" t="e">
        <f t="shared" si="98"/>
        <v>#REF!</v>
      </c>
      <c r="F1129" s="366" t="e">
        <f t="shared" si="99"/>
        <v>#REF!</v>
      </c>
      <c r="G1129" s="366" t="e">
        <f t="shared" si="100"/>
        <v>#REF!</v>
      </c>
      <c r="H1129" s="366" t="e">
        <f t="shared" si="101"/>
        <v>#REF!</v>
      </c>
      <c r="I1129" s="366"/>
    </row>
    <row r="1130" spans="1:9" s="369" customFormat="1" hidden="1">
      <c r="A1130" s="372" t="e">
        <f>Koeien!#REF!</f>
        <v>#REF!</v>
      </c>
      <c r="B1130" s="372" t="e">
        <f>Koeien!#REF!</f>
        <v>#REF!</v>
      </c>
      <c r="C1130" s="373">
        <f t="shared" si="97"/>
        <v>1067</v>
      </c>
      <c r="E1130" s="366" t="e">
        <f t="shared" si="98"/>
        <v>#REF!</v>
      </c>
      <c r="F1130" s="366" t="e">
        <f t="shared" si="99"/>
        <v>#REF!</v>
      </c>
      <c r="G1130" s="366" t="e">
        <f t="shared" si="100"/>
        <v>#REF!</v>
      </c>
      <c r="H1130" s="366" t="e">
        <f t="shared" si="101"/>
        <v>#REF!</v>
      </c>
      <c r="I1130" s="366"/>
    </row>
    <row r="1131" spans="1:9" s="369" customFormat="1" hidden="1">
      <c r="A1131" s="372" t="e">
        <f>Koeien!#REF!</f>
        <v>#REF!</v>
      </c>
      <c r="B1131" s="372" t="e">
        <f>Koeien!#REF!</f>
        <v>#REF!</v>
      </c>
      <c r="C1131" s="373">
        <f t="shared" si="97"/>
        <v>1068</v>
      </c>
      <c r="E1131" s="366" t="e">
        <f t="shared" si="98"/>
        <v>#REF!</v>
      </c>
      <c r="F1131" s="366" t="e">
        <f t="shared" si="99"/>
        <v>#REF!</v>
      </c>
      <c r="G1131" s="366" t="e">
        <f t="shared" si="100"/>
        <v>#REF!</v>
      </c>
      <c r="H1131" s="366" t="e">
        <f t="shared" si="101"/>
        <v>#REF!</v>
      </c>
      <c r="I1131" s="366"/>
    </row>
    <row r="1132" spans="1:9" s="369" customFormat="1" hidden="1">
      <c r="A1132" s="372" t="e">
        <f>Koeien!#REF!</f>
        <v>#REF!</v>
      </c>
      <c r="B1132" s="372" t="e">
        <f>Koeien!#REF!</f>
        <v>#REF!</v>
      </c>
      <c r="C1132" s="373">
        <f t="shared" si="97"/>
        <v>1069</v>
      </c>
      <c r="E1132" s="366" t="e">
        <f t="shared" si="98"/>
        <v>#REF!</v>
      </c>
      <c r="F1132" s="366" t="e">
        <f t="shared" si="99"/>
        <v>#REF!</v>
      </c>
      <c r="G1132" s="366" t="e">
        <f t="shared" si="100"/>
        <v>#REF!</v>
      </c>
      <c r="H1132" s="366" t="e">
        <f t="shared" si="101"/>
        <v>#REF!</v>
      </c>
      <c r="I1132" s="366"/>
    </row>
    <row r="1133" spans="1:9" s="369" customFormat="1" hidden="1">
      <c r="A1133" s="372" t="e">
        <f>Koeien!#REF!</f>
        <v>#REF!</v>
      </c>
      <c r="B1133" s="372" t="e">
        <f>Koeien!#REF!</f>
        <v>#REF!</v>
      </c>
      <c r="C1133" s="373">
        <f t="shared" si="97"/>
        <v>1070</v>
      </c>
      <c r="E1133" s="366" t="e">
        <f t="shared" si="98"/>
        <v>#REF!</v>
      </c>
      <c r="F1133" s="366" t="e">
        <f t="shared" si="99"/>
        <v>#REF!</v>
      </c>
      <c r="G1133" s="366" t="e">
        <f t="shared" si="100"/>
        <v>#REF!</v>
      </c>
      <c r="H1133" s="366" t="e">
        <f t="shared" si="101"/>
        <v>#REF!</v>
      </c>
      <c r="I1133" s="366"/>
    </row>
    <row r="1134" spans="1:9" s="369" customFormat="1" hidden="1">
      <c r="A1134" s="372" t="e">
        <f>Koeien!#REF!</f>
        <v>#REF!</v>
      </c>
      <c r="B1134" s="372" t="e">
        <f>Koeien!#REF!</f>
        <v>#REF!</v>
      </c>
      <c r="C1134" s="373">
        <f t="shared" si="97"/>
        <v>1071</v>
      </c>
      <c r="E1134" s="366" t="e">
        <f t="shared" si="98"/>
        <v>#REF!</v>
      </c>
      <c r="F1134" s="366" t="e">
        <f t="shared" si="99"/>
        <v>#REF!</v>
      </c>
      <c r="G1134" s="366" t="e">
        <f t="shared" si="100"/>
        <v>#REF!</v>
      </c>
      <c r="H1134" s="366" t="e">
        <f t="shared" si="101"/>
        <v>#REF!</v>
      </c>
      <c r="I1134" s="366"/>
    </row>
    <row r="1135" spans="1:9" s="369" customFormat="1" hidden="1">
      <c r="A1135" s="372" t="e">
        <f>Koeien!#REF!</f>
        <v>#REF!</v>
      </c>
      <c r="B1135" s="372" t="e">
        <f>Koeien!#REF!</f>
        <v>#REF!</v>
      </c>
      <c r="C1135" s="373">
        <f t="shared" si="97"/>
        <v>1072</v>
      </c>
      <c r="E1135" s="366" t="e">
        <f t="shared" si="98"/>
        <v>#REF!</v>
      </c>
      <c r="F1135" s="366" t="e">
        <f t="shared" si="99"/>
        <v>#REF!</v>
      </c>
      <c r="G1135" s="366" t="e">
        <f t="shared" si="100"/>
        <v>#REF!</v>
      </c>
      <c r="H1135" s="366" t="e">
        <f t="shared" si="101"/>
        <v>#REF!</v>
      </c>
      <c r="I1135" s="366"/>
    </row>
    <row r="1136" spans="1:9" s="369" customFormat="1" hidden="1">
      <c r="A1136" s="372" t="e">
        <f>Koeien!#REF!</f>
        <v>#REF!</v>
      </c>
      <c r="B1136" s="372" t="e">
        <f>Koeien!#REF!</f>
        <v>#REF!</v>
      </c>
      <c r="C1136" s="373">
        <f t="shared" si="97"/>
        <v>1073</v>
      </c>
      <c r="E1136" s="366" t="e">
        <f t="shared" si="98"/>
        <v>#REF!</v>
      </c>
      <c r="F1136" s="366" t="e">
        <f t="shared" si="99"/>
        <v>#REF!</v>
      </c>
      <c r="G1136" s="366" t="e">
        <f t="shared" si="100"/>
        <v>#REF!</v>
      </c>
      <c r="H1136" s="366" t="e">
        <f t="shared" si="101"/>
        <v>#REF!</v>
      </c>
      <c r="I1136" s="366"/>
    </row>
    <row r="1137" spans="1:9" s="369" customFormat="1" hidden="1">
      <c r="A1137" s="372" t="e">
        <f>Koeien!#REF!</f>
        <v>#REF!</v>
      </c>
      <c r="B1137" s="372" t="e">
        <f>Koeien!#REF!</f>
        <v>#REF!</v>
      </c>
      <c r="C1137" s="373">
        <f t="shared" si="97"/>
        <v>1074</v>
      </c>
      <c r="E1137" s="366" t="e">
        <f t="shared" si="98"/>
        <v>#REF!</v>
      </c>
      <c r="F1137" s="366" t="e">
        <f t="shared" si="99"/>
        <v>#REF!</v>
      </c>
      <c r="G1137" s="366" t="e">
        <f t="shared" si="100"/>
        <v>#REF!</v>
      </c>
      <c r="H1137" s="366" t="e">
        <f t="shared" si="101"/>
        <v>#REF!</v>
      </c>
      <c r="I1137" s="366"/>
    </row>
    <row r="1138" spans="1:9" s="369" customFormat="1" hidden="1">
      <c r="A1138" s="372" t="e">
        <f>Koeien!#REF!</f>
        <v>#REF!</v>
      </c>
      <c r="B1138" s="372" t="e">
        <f>Koeien!#REF!</f>
        <v>#REF!</v>
      </c>
      <c r="C1138" s="373">
        <f t="shared" si="97"/>
        <v>1075</v>
      </c>
      <c r="E1138" s="366" t="e">
        <f t="shared" si="98"/>
        <v>#REF!</v>
      </c>
      <c r="F1138" s="366" t="e">
        <f t="shared" si="99"/>
        <v>#REF!</v>
      </c>
      <c r="G1138" s="366" t="e">
        <f t="shared" si="100"/>
        <v>#REF!</v>
      </c>
      <c r="H1138" s="366" t="e">
        <f t="shared" si="101"/>
        <v>#REF!</v>
      </c>
      <c r="I1138" s="366"/>
    </row>
    <row r="1139" spans="1:9" s="369" customFormat="1" hidden="1">
      <c r="A1139" s="372" t="e">
        <f>Koeien!#REF!</f>
        <v>#REF!</v>
      </c>
      <c r="B1139" s="372" t="e">
        <f>Koeien!#REF!</f>
        <v>#REF!</v>
      </c>
      <c r="C1139" s="373">
        <f t="shared" si="97"/>
        <v>1076</v>
      </c>
      <c r="E1139" s="366" t="e">
        <f t="shared" si="98"/>
        <v>#REF!</v>
      </c>
      <c r="F1139" s="366" t="e">
        <f t="shared" si="99"/>
        <v>#REF!</v>
      </c>
      <c r="G1139" s="366" t="e">
        <f t="shared" si="100"/>
        <v>#REF!</v>
      </c>
      <c r="H1139" s="366" t="e">
        <f t="shared" si="101"/>
        <v>#REF!</v>
      </c>
      <c r="I1139" s="366"/>
    </row>
    <row r="1140" spans="1:9" s="369" customFormat="1" hidden="1">
      <c r="A1140" s="372" t="e">
        <f>Koeien!#REF!</f>
        <v>#REF!</v>
      </c>
      <c r="B1140" s="372" t="e">
        <f>Koeien!#REF!</f>
        <v>#REF!</v>
      </c>
      <c r="C1140" s="373">
        <f t="shared" si="97"/>
        <v>1077</v>
      </c>
      <c r="E1140" s="366" t="e">
        <f t="shared" si="98"/>
        <v>#REF!</v>
      </c>
      <c r="F1140" s="366" t="e">
        <f t="shared" si="99"/>
        <v>#REF!</v>
      </c>
      <c r="G1140" s="366" t="e">
        <f t="shared" si="100"/>
        <v>#REF!</v>
      </c>
      <c r="H1140" s="366" t="e">
        <f t="shared" si="101"/>
        <v>#REF!</v>
      </c>
      <c r="I1140" s="366"/>
    </row>
    <row r="1141" spans="1:9" s="369" customFormat="1" hidden="1">
      <c r="A1141" s="372" t="e">
        <f>Koeien!#REF!</f>
        <v>#REF!</v>
      </c>
      <c r="B1141" s="372" t="e">
        <f>Koeien!#REF!</f>
        <v>#REF!</v>
      </c>
      <c r="C1141" s="373">
        <f t="shared" si="97"/>
        <v>1078</v>
      </c>
      <c r="E1141" s="366" t="e">
        <f t="shared" si="98"/>
        <v>#REF!</v>
      </c>
      <c r="F1141" s="366" t="e">
        <f t="shared" si="99"/>
        <v>#REF!</v>
      </c>
      <c r="G1141" s="366" t="e">
        <f t="shared" si="100"/>
        <v>#REF!</v>
      </c>
      <c r="H1141" s="366" t="e">
        <f t="shared" si="101"/>
        <v>#REF!</v>
      </c>
      <c r="I1141" s="366"/>
    </row>
    <row r="1142" spans="1:9" s="369" customFormat="1" hidden="1">
      <c r="A1142" s="372" t="e">
        <f>Koeien!#REF!</f>
        <v>#REF!</v>
      </c>
      <c r="B1142" s="372" t="e">
        <f>Koeien!#REF!</f>
        <v>#REF!</v>
      </c>
      <c r="C1142" s="373">
        <f t="shared" si="97"/>
        <v>1079</v>
      </c>
      <c r="E1142" s="366" t="e">
        <f t="shared" si="98"/>
        <v>#REF!</v>
      </c>
      <c r="F1142" s="366" t="e">
        <f t="shared" si="99"/>
        <v>#REF!</v>
      </c>
      <c r="G1142" s="366" t="e">
        <f t="shared" si="100"/>
        <v>#REF!</v>
      </c>
      <c r="H1142" s="366" t="e">
        <f t="shared" si="101"/>
        <v>#REF!</v>
      </c>
      <c r="I1142" s="366"/>
    </row>
    <row r="1143" spans="1:9" s="369" customFormat="1" hidden="1">
      <c r="A1143" s="372" t="e">
        <f>Koeien!#REF!</f>
        <v>#REF!</v>
      </c>
      <c r="B1143" s="372" t="e">
        <f>Koeien!#REF!</f>
        <v>#REF!</v>
      </c>
      <c r="C1143" s="373">
        <f t="shared" si="97"/>
        <v>1080</v>
      </c>
      <c r="E1143" s="366" t="e">
        <f t="shared" si="98"/>
        <v>#REF!</v>
      </c>
      <c r="F1143" s="366" t="e">
        <f t="shared" si="99"/>
        <v>#REF!</v>
      </c>
      <c r="G1143" s="366" t="e">
        <f t="shared" si="100"/>
        <v>#REF!</v>
      </c>
      <c r="H1143" s="366" t="e">
        <f t="shared" si="101"/>
        <v>#REF!</v>
      </c>
      <c r="I1143" s="366"/>
    </row>
    <row r="1144" spans="1:9" s="369" customFormat="1" hidden="1">
      <c r="A1144" s="372" t="e">
        <f>Koeien!#REF!</f>
        <v>#REF!</v>
      </c>
      <c r="B1144" s="372" t="e">
        <f>Koeien!#REF!</f>
        <v>#REF!</v>
      </c>
      <c r="C1144" s="373">
        <f t="shared" si="97"/>
        <v>1081</v>
      </c>
      <c r="E1144" s="366" t="e">
        <f t="shared" si="98"/>
        <v>#REF!</v>
      </c>
      <c r="F1144" s="366" t="e">
        <f t="shared" si="99"/>
        <v>#REF!</v>
      </c>
      <c r="G1144" s="366" t="e">
        <f t="shared" si="100"/>
        <v>#REF!</v>
      </c>
      <c r="H1144" s="366" t="e">
        <f t="shared" si="101"/>
        <v>#REF!</v>
      </c>
      <c r="I1144" s="366"/>
    </row>
    <row r="1145" spans="1:9" s="369" customFormat="1" hidden="1">
      <c r="A1145" s="372" t="e">
        <f>Koeien!#REF!</f>
        <v>#REF!</v>
      </c>
      <c r="B1145" s="372" t="e">
        <f>Koeien!#REF!</f>
        <v>#REF!</v>
      </c>
      <c r="C1145" s="373">
        <f t="shared" si="97"/>
        <v>1082</v>
      </c>
      <c r="E1145" s="366" t="e">
        <f t="shared" si="98"/>
        <v>#REF!</v>
      </c>
      <c r="F1145" s="366" t="e">
        <f t="shared" si="99"/>
        <v>#REF!</v>
      </c>
      <c r="G1145" s="366" t="e">
        <f t="shared" si="100"/>
        <v>#REF!</v>
      </c>
      <c r="H1145" s="366" t="e">
        <f t="shared" si="101"/>
        <v>#REF!</v>
      </c>
      <c r="I1145" s="366"/>
    </row>
    <row r="1146" spans="1:9" s="369" customFormat="1" hidden="1">
      <c r="A1146" s="372" t="e">
        <f>Koeien!#REF!</f>
        <v>#REF!</v>
      </c>
      <c r="B1146" s="372" t="e">
        <f>Koeien!#REF!</f>
        <v>#REF!</v>
      </c>
      <c r="C1146" s="373">
        <f t="shared" si="97"/>
        <v>1083</v>
      </c>
      <c r="E1146" s="366" t="e">
        <f t="shared" si="98"/>
        <v>#REF!</v>
      </c>
      <c r="F1146" s="366" t="e">
        <f t="shared" si="99"/>
        <v>#REF!</v>
      </c>
      <c r="G1146" s="366" t="e">
        <f t="shared" si="100"/>
        <v>#REF!</v>
      </c>
      <c r="H1146" s="366" t="e">
        <f t="shared" si="101"/>
        <v>#REF!</v>
      </c>
      <c r="I1146" s="366"/>
    </row>
    <row r="1147" spans="1:9" s="369" customFormat="1" hidden="1">
      <c r="A1147" s="372" t="e">
        <f>Koeien!#REF!</f>
        <v>#REF!</v>
      </c>
      <c r="B1147" s="372" t="e">
        <f>Koeien!#REF!</f>
        <v>#REF!</v>
      </c>
      <c r="C1147" s="373">
        <f t="shared" si="97"/>
        <v>1084</v>
      </c>
      <c r="E1147" s="366" t="e">
        <f t="shared" si="98"/>
        <v>#REF!</v>
      </c>
      <c r="F1147" s="366" t="e">
        <f t="shared" si="99"/>
        <v>#REF!</v>
      </c>
      <c r="G1147" s="366" t="e">
        <f t="shared" si="100"/>
        <v>#REF!</v>
      </c>
      <c r="H1147" s="366" t="e">
        <f t="shared" si="101"/>
        <v>#REF!</v>
      </c>
      <c r="I1147" s="366"/>
    </row>
    <row r="1148" spans="1:9" s="369" customFormat="1" hidden="1">
      <c r="A1148" s="372" t="e">
        <f>Koeien!#REF!</f>
        <v>#REF!</v>
      </c>
      <c r="B1148" s="372" t="e">
        <f>Koeien!#REF!</f>
        <v>#REF!</v>
      </c>
      <c r="C1148" s="373">
        <f t="shared" si="97"/>
        <v>1085</v>
      </c>
      <c r="E1148" s="366" t="e">
        <f t="shared" si="98"/>
        <v>#REF!</v>
      </c>
      <c r="F1148" s="366" t="e">
        <f t="shared" si="99"/>
        <v>#REF!</v>
      </c>
      <c r="G1148" s="366" t="e">
        <f t="shared" si="100"/>
        <v>#REF!</v>
      </c>
      <c r="H1148" s="366" t="e">
        <f t="shared" si="101"/>
        <v>#REF!</v>
      </c>
      <c r="I1148" s="366"/>
    </row>
    <row r="1149" spans="1:9" s="369" customFormat="1" hidden="1">
      <c r="A1149" s="372" t="e">
        <f>Koeien!#REF!</f>
        <v>#REF!</v>
      </c>
      <c r="B1149" s="372" t="e">
        <f>Koeien!#REF!</f>
        <v>#REF!</v>
      </c>
      <c r="C1149" s="373">
        <f t="shared" si="97"/>
        <v>1086</v>
      </c>
      <c r="E1149" s="366" t="e">
        <f t="shared" si="98"/>
        <v>#REF!</v>
      </c>
      <c r="F1149" s="366" t="e">
        <f t="shared" si="99"/>
        <v>#REF!</v>
      </c>
      <c r="G1149" s="366" t="e">
        <f t="shared" si="100"/>
        <v>#REF!</v>
      </c>
      <c r="H1149" s="366" t="e">
        <f t="shared" si="101"/>
        <v>#REF!</v>
      </c>
      <c r="I1149" s="366"/>
    </row>
    <row r="1150" spans="1:9" s="369" customFormat="1" hidden="1">
      <c r="A1150" s="372" t="e">
        <f>Koeien!#REF!</f>
        <v>#REF!</v>
      </c>
      <c r="B1150" s="372" t="e">
        <f>Koeien!#REF!</f>
        <v>#REF!</v>
      </c>
      <c r="C1150" s="373">
        <f t="shared" si="97"/>
        <v>1087</v>
      </c>
      <c r="E1150" s="366" t="e">
        <f t="shared" si="98"/>
        <v>#REF!</v>
      </c>
      <c r="F1150" s="366" t="e">
        <f t="shared" si="99"/>
        <v>#REF!</v>
      </c>
      <c r="G1150" s="366" t="e">
        <f t="shared" si="100"/>
        <v>#REF!</v>
      </c>
      <c r="H1150" s="366" t="e">
        <f t="shared" si="101"/>
        <v>#REF!</v>
      </c>
      <c r="I1150" s="366"/>
    </row>
    <row r="1151" spans="1:9" s="369" customFormat="1" hidden="1">
      <c r="A1151" s="372" t="e">
        <f>Koeien!#REF!</f>
        <v>#REF!</v>
      </c>
      <c r="B1151" s="372" t="e">
        <f>Koeien!#REF!</f>
        <v>#REF!</v>
      </c>
      <c r="C1151" s="373">
        <f t="shared" si="97"/>
        <v>1088</v>
      </c>
      <c r="E1151" s="366" t="e">
        <f t="shared" si="98"/>
        <v>#REF!</v>
      </c>
      <c r="F1151" s="366" t="e">
        <f t="shared" si="99"/>
        <v>#REF!</v>
      </c>
      <c r="G1151" s="366" t="e">
        <f t="shared" si="100"/>
        <v>#REF!</v>
      </c>
      <c r="H1151" s="366" t="e">
        <f t="shared" si="101"/>
        <v>#REF!</v>
      </c>
      <c r="I1151" s="366"/>
    </row>
    <row r="1152" spans="1:9" s="369" customFormat="1" hidden="1">
      <c r="A1152" s="372" t="e">
        <f>Koeien!#REF!</f>
        <v>#REF!</v>
      </c>
      <c r="B1152" s="372" t="e">
        <f>Koeien!#REF!</f>
        <v>#REF!</v>
      </c>
      <c r="C1152" s="373">
        <f t="shared" si="97"/>
        <v>1089</v>
      </c>
      <c r="E1152" s="366" t="e">
        <f t="shared" si="98"/>
        <v>#REF!</v>
      </c>
      <c r="F1152" s="366" t="e">
        <f t="shared" si="99"/>
        <v>#REF!</v>
      </c>
      <c r="G1152" s="366" t="e">
        <f t="shared" si="100"/>
        <v>#REF!</v>
      </c>
      <c r="H1152" s="366" t="e">
        <f t="shared" si="101"/>
        <v>#REF!</v>
      </c>
      <c r="I1152" s="366"/>
    </row>
    <row r="1153" spans="1:9" s="369" customFormat="1" hidden="1">
      <c r="A1153" s="372" t="e">
        <f>Koeien!#REF!</f>
        <v>#REF!</v>
      </c>
      <c r="B1153" s="372" t="e">
        <f>Koeien!#REF!</f>
        <v>#REF!</v>
      </c>
      <c r="C1153" s="373">
        <f t="shared" si="97"/>
        <v>1090</v>
      </c>
      <c r="E1153" s="366" t="e">
        <f t="shared" si="98"/>
        <v>#REF!</v>
      </c>
      <c r="F1153" s="366" t="e">
        <f t="shared" si="99"/>
        <v>#REF!</v>
      </c>
      <c r="G1153" s="366" t="e">
        <f t="shared" si="100"/>
        <v>#REF!</v>
      </c>
      <c r="H1153" s="366" t="e">
        <f t="shared" si="101"/>
        <v>#REF!</v>
      </c>
      <c r="I1153" s="366"/>
    </row>
    <row r="1154" spans="1:9" s="369" customFormat="1" hidden="1">
      <c r="A1154" s="372" t="e">
        <f>Koeien!#REF!</f>
        <v>#REF!</v>
      </c>
      <c r="B1154" s="372" t="e">
        <f>Koeien!#REF!</f>
        <v>#REF!</v>
      </c>
      <c r="C1154" s="373">
        <f t="shared" si="97"/>
        <v>1091</v>
      </c>
      <c r="E1154" s="366" t="e">
        <f t="shared" si="98"/>
        <v>#REF!</v>
      </c>
      <c r="F1154" s="366" t="e">
        <f t="shared" si="99"/>
        <v>#REF!</v>
      </c>
      <c r="G1154" s="366" t="e">
        <f t="shared" si="100"/>
        <v>#REF!</v>
      </c>
      <c r="H1154" s="366" t="e">
        <f t="shared" si="101"/>
        <v>#REF!</v>
      </c>
      <c r="I1154" s="366"/>
    </row>
    <row r="1155" spans="1:9" s="369" customFormat="1" hidden="1">
      <c r="A1155" s="372" t="e">
        <f>Koeien!#REF!</f>
        <v>#REF!</v>
      </c>
      <c r="B1155" s="372" t="e">
        <f>Koeien!#REF!</f>
        <v>#REF!</v>
      </c>
      <c r="C1155" s="373">
        <f t="shared" si="97"/>
        <v>1092</v>
      </c>
      <c r="E1155" s="366" t="e">
        <f t="shared" si="98"/>
        <v>#REF!</v>
      </c>
      <c r="F1155" s="366" t="e">
        <f t="shared" si="99"/>
        <v>#REF!</v>
      </c>
      <c r="G1155" s="366" t="e">
        <f t="shared" si="100"/>
        <v>#REF!</v>
      </c>
      <c r="H1155" s="366" t="e">
        <f t="shared" si="101"/>
        <v>#REF!</v>
      </c>
      <c r="I1155" s="366"/>
    </row>
    <row r="1156" spans="1:9" s="369" customFormat="1" hidden="1">
      <c r="A1156" s="372" t="e">
        <f>Koeien!#REF!</f>
        <v>#REF!</v>
      </c>
      <c r="B1156" s="372" t="e">
        <f>Koeien!#REF!</f>
        <v>#REF!</v>
      </c>
      <c r="C1156" s="373">
        <f t="shared" si="97"/>
        <v>1093</v>
      </c>
      <c r="E1156" s="366" t="e">
        <f t="shared" si="98"/>
        <v>#REF!</v>
      </c>
      <c r="F1156" s="366" t="e">
        <f t="shared" si="99"/>
        <v>#REF!</v>
      </c>
      <c r="G1156" s="366" t="e">
        <f t="shared" si="100"/>
        <v>#REF!</v>
      </c>
      <c r="H1156" s="366" t="e">
        <f t="shared" si="101"/>
        <v>#REF!</v>
      </c>
      <c r="I1156" s="366"/>
    </row>
    <row r="1157" spans="1:9" s="369" customFormat="1" hidden="1">
      <c r="A1157" s="372" t="e">
        <f>Koeien!#REF!</f>
        <v>#REF!</v>
      </c>
      <c r="B1157" s="372" t="e">
        <f>Koeien!#REF!</f>
        <v>#REF!</v>
      </c>
      <c r="C1157" s="373">
        <f t="shared" si="97"/>
        <v>1094</v>
      </c>
      <c r="E1157" s="366" t="e">
        <f t="shared" si="98"/>
        <v>#REF!</v>
      </c>
      <c r="F1157" s="366" t="e">
        <f t="shared" si="99"/>
        <v>#REF!</v>
      </c>
      <c r="G1157" s="366" t="e">
        <f t="shared" si="100"/>
        <v>#REF!</v>
      </c>
      <c r="H1157" s="366" t="e">
        <f t="shared" si="101"/>
        <v>#REF!</v>
      </c>
      <c r="I1157" s="366"/>
    </row>
    <row r="1158" spans="1:9" s="369" customFormat="1" hidden="1">
      <c r="A1158" s="372" t="e">
        <f>Koeien!#REF!</f>
        <v>#REF!</v>
      </c>
      <c r="B1158" s="372" t="e">
        <f>Koeien!#REF!</f>
        <v>#REF!</v>
      </c>
      <c r="C1158" s="373">
        <f t="shared" ref="C1158:C1221" si="102">C1157+1</f>
        <v>1095</v>
      </c>
      <c r="E1158" s="366" t="e">
        <f t="shared" si="98"/>
        <v>#REF!</v>
      </c>
      <c r="F1158" s="366" t="e">
        <f t="shared" si="99"/>
        <v>#REF!</v>
      </c>
      <c r="G1158" s="366" t="e">
        <f t="shared" si="100"/>
        <v>#REF!</v>
      </c>
      <c r="H1158" s="366" t="e">
        <f t="shared" si="101"/>
        <v>#REF!</v>
      </c>
      <c r="I1158" s="366"/>
    </row>
    <row r="1159" spans="1:9" s="369" customFormat="1" hidden="1">
      <c r="A1159" s="372" t="e">
        <f>Koeien!#REF!</f>
        <v>#REF!</v>
      </c>
      <c r="B1159" s="372" t="e">
        <f>Koeien!#REF!</f>
        <v>#REF!</v>
      </c>
      <c r="C1159" s="373">
        <f t="shared" si="102"/>
        <v>1096</v>
      </c>
      <c r="E1159" s="366" t="e">
        <f t="shared" si="98"/>
        <v>#REF!</v>
      </c>
      <c r="F1159" s="366" t="e">
        <f t="shared" si="99"/>
        <v>#REF!</v>
      </c>
      <c r="G1159" s="366" t="e">
        <f t="shared" si="100"/>
        <v>#REF!</v>
      </c>
      <c r="H1159" s="366" t="e">
        <f t="shared" si="101"/>
        <v>#REF!</v>
      </c>
      <c r="I1159" s="366"/>
    </row>
    <row r="1160" spans="1:9" s="369" customFormat="1" hidden="1">
      <c r="A1160" s="372" t="e">
        <f>Koeien!#REF!</f>
        <v>#REF!</v>
      </c>
      <c r="B1160" s="372" t="e">
        <f>Koeien!#REF!</f>
        <v>#REF!</v>
      </c>
      <c r="C1160" s="373">
        <f t="shared" si="102"/>
        <v>1097</v>
      </c>
      <c r="E1160" s="366" t="e">
        <f t="shared" si="98"/>
        <v>#REF!</v>
      </c>
      <c r="F1160" s="366" t="e">
        <f t="shared" si="99"/>
        <v>#REF!</v>
      </c>
      <c r="G1160" s="366" t="e">
        <f t="shared" si="100"/>
        <v>#REF!</v>
      </c>
      <c r="H1160" s="366" t="e">
        <f t="shared" si="101"/>
        <v>#REF!</v>
      </c>
      <c r="I1160" s="366"/>
    </row>
    <row r="1161" spans="1:9" s="369" customFormat="1" hidden="1">
      <c r="A1161" s="372" t="e">
        <f>Koeien!#REF!</f>
        <v>#REF!</v>
      </c>
      <c r="B1161" s="372" t="e">
        <f>Koeien!#REF!</f>
        <v>#REF!</v>
      </c>
      <c r="C1161" s="373">
        <f t="shared" si="102"/>
        <v>1098</v>
      </c>
      <c r="E1161" s="366" t="e">
        <f t="shared" si="98"/>
        <v>#REF!</v>
      </c>
      <c r="F1161" s="366" t="e">
        <f t="shared" si="99"/>
        <v>#REF!</v>
      </c>
      <c r="G1161" s="366" t="e">
        <f t="shared" si="100"/>
        <v>#REF!</v>
      </c>
      <c r="H1161" s="366" t="e">
        <f t="shared" si="101"/>
        <v>#REF!</v>
      </c>
      <c r="I1161" s="366"/>
    </row>
    <row r="1162" spans="1:9" s="369" customFormat="1" hidden="1">
      <c r="A1162" s="372" t="e">
        <f>Koeien!#REF!</f>
        <v>#REF!</v>
      </c>
      <c r="B1162" s="372" t="e">
        <f>Koeien!#REF!</f>
        <v>#REF!</v>
      </c>
      <c r="C1162" s="373">
        <f t="shared" si="102"/>
        <v>1099</v>
      </c>
      <c r="E1162" s="366" t="e">
        <f t="shared" si="98"/>
        <v>#REF!</v>
      </c>
      <c r="F1162" s="366" t="e">
        <f t="shared" si="99"/>
        <v>#REF!</v>
      </c>
      <c r="G1162" s="366" t="e">
        <f t="shared" si="100"/>
        <v>#REF!</v>
      </c>
      <c r="H1162" s="366" t="e">
        <f t="shared" si="101"/>
        <v>#REF!</v>
      </c>
      <c r="I1162" s="366"/>
    </row>
    <row r="1163" spans="1:9" s="369" customFormat="1" hidden="1">
      <c r="A1163" s="372" t="e">
        <f>Koeien!#REF!</f>
        <v>#REF!</v>
      </c>
      <c r="B1163" s="372" t="e">
        <f>Koeien!#REF!</f>
        <v>#REF!</v>
      </c>
      <c r="C1163" s="373">
        <f t="shared" si="102"/>
        <v>1100</v>
      </c>
      <c r="E1163" s="366" t="e">
        <f t="shared" si="98"/>
        <v>#REF!</v>
      </c>
      <c r="F1163" s="366" t="e">
        <f t="shared" si="99"/>
        <v>#REF!</v>
      </c>
      <c r="G1163" s="366" t="e">
        <f t="shared" si="100"/>
        <v>#REF!</v>
      </c>
      <c r="H1163" s="366" t="e">
        <f t="shared" si="101"/>
        <v>#REF!</v>
      </c>
      <c r="I1163" s="366"/>
    </row>
    <row r="1164" spans="1:9" s="369" customFormat="1" hidden="1">
      <c r="A1164" s="372" t="e">
        <f>Koeien!#REF!</f>
        <v>#REF!</v>
      </c>
      <c r="B1164" s="372" t="e">
        <f>Koeien!#REF!</f>
        <v>#REF!</v>
      </c>
      <c r="C1164" s="373">
        <f t="shared" si="102"/>
        <v>1101</v>
      </c>
      <c r="E1164" s="366" t="e">
        <f t="shared" si="98"/>
        <v>#REF!</v>
      </c>
      <c r="F1164" s="366" t="e">
        <f t="shared" si="99"/>
        <v>#REF!</v>
      </c>
      <c r="G1164" s="366" t="e">
        <f t="shared" si="100"/>
        <v>#REF!</v>
      </c>
      <c r="H1164" s="366" t="e">
        <f t="shared" si="101"/>
        <v>#REF!</v>
      </c>
      <c r="I1164" s="366"/>
    </row>
    <row r="1165" spans="1:9" s="369" customFormat="1" hidden="1">
      <c r="A1165" s="372" t="e">
        <f>Koeien!#REF!</f>
        <v>#REF!</v>
      </c>
      <c r="B1165" s="372" t="e">
        <f>Koeien!#REF!</f>
        <v>#REF!</v>
      </c>
      <c r="C1165" s="373">
        <f t="shared" si="102"/>
        <v>1102</v>
      </c>
      <c r="E1165" s="366" t="e">
        <f t="shared" si="98"/>
        <v>#REF!</v>
      </c>
      <c r="F1165" s="366" t="e">
        <f t="shared" si="99"/>
        <v>#REF!</v>
      </c>
      <c r="G1165" s="366" t="e">
        <f t="shared" si="100"/>
        <v>#REF!</v>
      </c>
      <c r="H1165" s="366" t="e">
        <f t="shared" si="101"/>
        <v>#REF!</v>
      </c>
      <c r="I1165" s="366"/>
    </row>
    <row r="1166" spans="1:9" s="369" customFormat="1" hidden="1">
      <c r="A1166" s="372" t="e">
        <f>Koeien!#REF!</f>
        <v>#REF!</v>
      </c>
      <c r="B1166" s="372" t="e">
        <f>Koeien!#REF!</f>
        <v>#REF!</v>
      </c>
      <c r="C1166" s="373">
        <f t="shared" si="102"/>
        <v>1103</v>
      </c>
      <c r="E1166" s="366" t="e">
        <f t="shared" si="98"/>
        <v>#REF!</v>
      </c>
      <c r="F1166" s="366" t="e">
        <f t="shared" si="99"/>
        <v>#REF!</v>
      </c>
      <c r="G1166" s="366" t="e">
        <f t="shared" si="100"/>
        <v>#REF!</v>
      </c>
      <c r="H1166" s="366" t="e">
        <f t="shared" si="101"/>
        <v>#REF!</v>
      </c>
      <c r="I1166" s="366"/>
    </row>
    <row r="1167" spans="1:9" s="369" customFormat="1" hidden="1">
      <c r="A1167" s="372" t="e">
        <f>Koeien!#REF!</f>
        <v>#REF!</v>
      </c>
      <c r="B1167" s="372" t="e">
        <f>Koeien!#REF!</f>
        <v>#REF!</v>
      </c>
      <c r="C1167" s="373">
        <f t="shared" si="102"/>
        <v>1104</v>
      </c>
      <c r="E1167" s="366" t="e">
        <f t="shared" si="98"/>
        <v>#REF!</v>
      </c>
      <c r="F1167" s="366" t="e">
        <f t="shared" si="99"/>
        <v>#REF!</v>
      </c>
      <c r="G1167" s="366" t="e">
        <f t="shared" si="100"/>
        <v>#REF!</v>
      </c>
      <c r="H1167" s="366" t="e">
        <f t="shared" si="101"/>
        <v>#REF!</v>
      </c>
      <c r="I1167" s="366"/>
    </row>
    <row r="1168" spans="1:9" s="369" customFormat="1" hidden="1">
      <c r="A1168" s="372" t="e">
        <f>Koeien!#REF!</f>
        <v>#REF!</v>
      </c>
      <c r="B1168" s="372" t="e">
        <f>Koeien!#REF!</f>
        <v>#REF!</v>
      </c>
      <c r="C1168" s="373">
        <f t="shared" si="102"/>
        <v>1105</v>
      </c>
      <c r="E1168" s="366" t="e">
        <f t="shared" si="98"/>
        <v>#REF!</v>
      </c>
      <c r="F1168" s="366" t="e">
        <f t="shared" si="99"/>
        <v>#REF!</v>
      </c>
      <c r="G1168" s="366" t="e">
        <f t="shared" si="100"/>
        <v>#REF!</v>
      </c>
      <c r="H1168" s="366" t="e">
        <f t="shared" si="101"/>
        <v>#REF!</v>
      </c>
      <c r="I1168" s="366"/>
    </row>
    <row r="1169" spans="1:9" s="369" customFormat="1" hidden="1">
      <c r="A1169" s="372" t="e">
        <f>Koeien!#REF!</f>
        <v>#REF!</v>
      </c>
      <c r="B1169" s="372" t="e">
        <f>Koeien!#REF!</f>
        <v>#REF!</v>
      </c>
      <c r="C1169" s="373">
        <f t="shared" si="102"/>
        <v>1106</v>
      </c>
      <c r="E1169" s="366" t="e">
        <f t="shared" si="98"/>
        <v>#REF!</v>
      </c>
      <c r="F1169" s="366" t="e">
        <f t="shared" si="99"/>
        <v>#REF!</v>
      </c>
      <c r="G1169" s="366" t="e">
        <f t="shared" si="100"/>
        <v>#REF!</v>
      </c>
      <c r="H1169" s="366" t="e">
        <f t="shared" si="101"/>
        <v>#REF!</v>
      </c>
      <c r="I1169" s="366"/>
    </row>
    <row r="1170" spans="1:9" s="369" customFormat="1" hidden="1">
      <c r="A1170" s="372" t="e">
        <f>Koeien!#REF!</f>
        <v>#REF!</v>
      </c>
      <c r="B1170" s="372" t="e">
        <f>Koeien!#REF!</f>
        <v>#REF!</v>
      </c>
      <c r="C1170" s="373">
        <f t="shared" si="102"/>
        <v>1107</v>
      </c>
      <c r="E1170" s="366" t="e">
        <f t="shared" si="98"/>
        <v>#REF!</v>
      </c>
      <c r="F1170" s="366" t="e">
        <f t="shared" si="99"/>
        <v>#REF!</v>
      </c>
      <c r="G1170" s="366" t="e">
        <f t="shared" si="100"/>
        <v>#REF!</v>
      </c>
      <c r="H1170" s="366" t="e">
        <f t="shared" si="101"/>
        <v>#REF!</v>
      </c>
      <c r="I1170" s="366"/>
    </row>
    <row r="1171" spans="1:9" s="369" customFormat="1" hidden="1">
      <c r="A1171" s="372" t="e">
        <f>Koeien!#REF!</f>
        <v>#REF!</v>
      </c>
      <c r="B1171" s="372" t="e">
        <f>Koeien!#REF!</f>
        <v>#REF!</v>
      </c>
      <c r="C1171" s="373">
        <f t="shared" si="102"/>
        <v>1108</v>
      </c>
      <c r="E1171" s="366" t="e">
        <f t="shared" si="98"/>
        <v>#REF!</v>
      </c>
      <c r="F1171" s="366" t="e">
        <f t="shared" si="99"/>
        <v>#REF!</v>
      </c>
      <c r="G1171" s="366" t="e">
        <f t="shared" si="100"/>
        <v>#REF!</v>
      </c>
      <c r="H1171" s="366" t="e">
        <f t="shared" si="101"/>
        <v>#REF!</v>
      </c>
      <c r="I1171" s="366"/>
    </row>
    <row r="1172" spans="1:9" s="369" customFormat="1" hidden="1">
      <c r="A1172" s="372" t="e">
        <f>Koeien!#REF!</f>
        <v>#REF!</v>
      </c>
      <c r="B1172" s="372" t="e">
        <f>Koeien!#REF!</f>
        <v>#REF!</v>
      </c>
      <c r="C1172" s="373">
        <f t="shared" si="102"/>
        <v>1109</v>
      </c>
      <c r="E1172" s="366" t="e">
        <f t="shared" si="98"/>
        <v>#REF!</v>
      </c>
      <c r="F1172" s="366" t="e">
        <f t="shared" si="99"/>
        <v>#REF!</v>
      </c>
      <c r="G1172" s="366" t="e">
        <f t="shared" si="100"/>
        <v>#REF!</v>
      </c>
      <c r="H1172" s="366" t="e">
        <f t="shared" si="101"/>
        <v>#REF!</v>
      </c>
      <c r="I1172" s="366"/>
    </row>
    <row r="1173" spans="1:9" s="369" customFormat="1" hidden="1">
      <c r="A1173" s="372" t="e">
        <f>Koeien!#REF!</f>
        <v>#REF!</v>
      </c>
      <c r="B1173" s="372" t="e">
        <f>Koeien!#REF!</f>
        <v>#REF!</v>
      </c>
      <c r="C1173" s="373">
        <f t="shared" si="102"/>
        <v>1110</v>
      </c>
      <c r="E1173" s="366" t="e">
        <f t="shared" si="98"/>
        <v>#REF!</v>
      </c>
      <c r="F1173" s="366" t="e">
        <f t="shared" si="99"/>
        <v>#REF!</v>
      </c>
      <c r="G1173" s="366" t="e">
        <f t="shared" si="100"/>
        <v>#REF!</v>
      </c>
      <c r="H1173" s="366" t="e">
        <f t="shared" si="101"/>
        <v>#REF!</v>
      </c>
      <c r="I1173" s="366"/>
    </row>
    <row r="1174" spans="1:9" s="369" customFormat="1" hidden="1">
      <c r="A1174" s="372" t="e">
        <f>Koeien!#REF!</f>
        <v>#REF!</v>
      </c>
      <c r="B1174" s="372" t="e">
        <f>Koeien!#REF!</f>
        <v>#REF!</v>
      </c>
      <c r="C1174" s="373">
        <f t="shared" si="102"/>
        <v>1111</v>
      </c>
      <c r="E1174" s="366" t="e">
        <f t="shared" si="98"/>
        <v>#REF!</v>
      </c>
      <c r="F1174" s="366" t="e">
        <f t="shared" si="99"/>
        <v>#REF!</v>
      </c>
      <c r="G1174" s="366" t="e">
        <f t="shared" si="100"/>
        <v>#REF!</v>
      </c>
      <c r="H1174" s="366" t="e">
        <f t="shared" si="101"/>
        <v>#REF!</v>
      </c>
      <c r="I1174" s="366"/>
    </row>
    <row r="1175" spans="1:9" s="369" customFormat="1" hidden="1">
      <c r="A1175" s="372" t="e">
        <f>Koeien!#REF!</f>
        <v>#REF!</v>
      </c>
      <c r="B1175" s="372" t="e">
        <f>Koeien!#REF!</f>
        <v>#REF!</v>
      </c>
      <c r="C1175" s="373">
        <f t="shared" si="102"/>
        <v>1112</v>
      </c>
      <c r="E1175" s="366" t="e">
        <f t="shared" si="98"/>
        <v>#REF!</v>
      </c>
      <c r="F1175" s="366" t="e">
        <f t="shared" si="99"/>
        <v>#REF!</v>
      </c>
      <c r="G1175" s="366" t="e">
        <f t="shared" si="100"/>
        <v>#REF!</v>
      </c>
      <c r="H1175" s="366" t="e">
        <f t="shared" si="101"/>
        <v>#REF!</v>
      </c>
      <c r="I1175" s="366"/>
    </row>
    <row r="1176" spans="1:9" s="369" customFormat="1" hidden="1">
      <c r="A1176" s="372" t="e">
        <f>Koeien!#REF!</f>
        <v>#REF!</v>
      </c>
      <c r="B1176" s="372" t="e">
        <f>Koeien!#REF!</f>
        <v>#REF!</v>
      </c>
      <c r="C1176" s="373">
        <f t="shared" si="102"/>
        <v>1113</v>
      </c>
      <c r="E1176" s="366" t="e">
        <f t="shared" si="98"/>
        <v>#REF!</v>
      </c>
      <c r="F1176" s="366" t="e">
        <f t="shared" si="99"/>
        <v>#REF!</v>
      </c>
      <c r="G1176" s="366" t="e">
        <f t="shared" si="100"/>
        <v>#REF!</v>
      </c>
      <c r="H1176" s="366" t="e">
        <f t="shared" si="101"/>
        <v>#REF!</v>
      </c>
      <c r="I1176" s="366"/>
    </row>
    <row r="1177" spans="1:9" s="369" customFormat="1" hidden="1">
      <c r="A1177" s="372" t="e">
        <f>Koeien!#REF!</f>
        <v>#REF!</v>
      </c>
      <c r="B1177" s="372" t="e">
        <f>Koeien!#REF!</f>
        <v>#REF!</v>
      </c>
      <c r="C1177" s="373">
        <f t="shared" si="102"/>
        <v>1114</v>
      </c>
      <c r="E1177" s="366" t="e">
        <f t="shared" si="98"/>
        <v>#REF!</v>
      </c>
      <c r="F1177" s="366" t="e">
        <f t="shared" si="99"/>
        <v>#REF!</v>
      </c>
      <c r="G1177" s="366" t="e">
        <f t="shared" si="100"/>
        <v>#REF!</v>
      </c>
      <c r="H1177" s="366" t="e">
        <f t="shared" si="101"/>
        <v>#REF!</v>
      </c>
      <c r="I1177" s="366"/>
    </row>
    <row r="1178" spans="1:9" s="369" customFormat="1" hidden="1">
      <c r="A1178" s="372" t="e">
        <f>Koeien!#REF!</f>
        <v>#REF!</v>
      </c>
      <c r="B1178" s="372" t="e">
        <f>Koeien!#REF!</f>
        <v>#REF!</v>
      </c>
      <c r="C1178" s="373">
        <f t="shared" si="102"/>
        <v>1115</v>
      </c>
      <c r="E1178" s="366" t="e">
        <f t="shared" si="98"/>
        <v>#REF!</v>
      </c>
      <c r="F1178" s="366" t="e">
        <f t="shared" si="99"/>
        <v>#REF!</v>
      </c>
      <c r="G1178" s="366" t="e">
        <f t="shared" si="100"/>
        <v>#REF!</v>
      </c>
      <c r="H1178" s="366" t="e">
        <f t="shared" si="101"/>
        <v>#REF!</v>
      </c>
      <c r="I1178" s="366"/>
    </row>
    <row r="1179" spans="1:9" s="369" customFormat="1" hidden="1">
      <c r="A1179" s="372" t="e">
        <f>Koeien!#REF!</f>
        <v>#REF!</v>
      </c>
      <c r="B1179" s="372" t="e">
        <f>Koeien!#REF!</f>
        <v>#REF!</v>
      </c>
      <c r="C1179" s="373">
        <f t="shared" si="102"/>
        <v>1116</v>
      </c>
      <c r="E1179" s="366" t="e">
        <f t="shared" si="98"/>
        <v>#REF!</v>
      </c>
      <c r="F1179" s="366" t="e">
        <f t="shared" si="99"/>
        <v>#REF!</v>
      </c>
      <c r="G1179" s="366" t="e">
        <f t="shared" si="100"/>
        <v>#REF!</v>
      </c>
      <c r="H1179" s="366" t="e">
        <f t="shared" si="101"/>
        <v>#REF!</v>
      </c>
      <c r="I1179" s="366"/>
    </row>
    <row r="1180" spans="1:9" s="369" customFormat="1" hidden="1">
      <c r="A1180" s="372" t="e">
        <f>Koeien!#REF!</f>
        <v>#REF!</v>
      </c>
      <c r="B1180" s="372" t="e">
        <f>Koeien!#REF!</f>
        <v>#REF!</v>
      </c>
      <c r="C1180" s="373">
        <f t="shared" si="102"/>
        <v>1117</v>
      </c>
      <c r="E1180" s="366" t="e">
        <f t="shared" si="98"/>
        <v>#REF!</v>
      </c>
      <c r="F1180" s="366" t="e">
        <f t="shared" si="99"/>
        <v>#REF!</v>
      </c>
      <c r="G1180" s="366" t="e">
        <f t="shared" si="100"/>
        <v>#REF!</v>
      </c>
      <c r="H1180" s="366" t="e">
        <f t="shared" si="101"/>
        <v>#REF!</v>
      </c>
      <c r="I1180" s="366"/>
    </row>
    <row r="1181" spans="1:9" s="369" customFormat="1" hidden="1">
      <c r="A1181" s="372" t="e">
        <f>Koeien!#REF!</f>
        <v>#REF!</v>
      </c>
      <c r="B1181" s="372" t="e">
        <f>Koeien!#REF!</f>
        <v>#REF!</v>
      </c>
      <c r="C1181" s="373">
        <f t="shared" si="102"/>
        <v>1118</v>
      </c>
      <c r="E1181" s="366" t="e">
        <f t="shared" si="98"/>
        <v>#REF!</v>
      </c>
      <c r="F1181" s="366" t="e">
        <f t="shared" si="99"/>
        <v>#REF!</v>
      </c>
      <c r="G1181" s="366" t="e">
        <f t="shared" si="100"/>
        <v>#REF!</v>
      </c>
      <c r="H1181" s="366" t="e">
        <f t="shared" si="101"/>
        <v>#REF!</v>
      </c>
      <c r="I1181" s="366"/>
    </row>
    <row r="1182" spans="1:9" s="369" customFormat="1" hidden="1">
      <c r="A1182" s="372" t="e">
        <f>Koeien!#REF!</f>
        <v>#REF!</v>
      </c>
      <c r="B1182" s="372" t="e">
        <f>Koeien!#REF!</f>
        <v>#REF!</v>
      </c>
      <c r="C1182" s="373">
        <f t="shared" si="102"/>
        <v>1119</v>
      </c>
      <c r="E1182" s="366" t="e">
        <f t="shared" si="98"/>
        <v>#REF!</v>
      </c>
      <c r="F1182" s="366" t="e">
        <f t="shared" si="99"/>
        <v>#REF!</v>
      </c>
      <c r="G1182" s="366" t="e">
        <f t="shared" si="100"/>
        <v>#REF!</v>
      </c>
      <c r="H1182" s="366" t="e">
        <f t="shared" si="101"/>
        <v>#REF!</v>
      </c>
      <c r="I1182" s="366"/>
    </row>
    <row r="1183" spans="1:9" s="369" customFormat="1" hidden="1">
      <c r="A1183" s="372" t="e">
        <f>Koeien!#REF!</f>
        <v>#REF!</v>
      </c>
      <c r="B1183" s="372" t="e">
        <f>Koeien!#REF!</f>
        <v>#REF!</v>
      </c>
      <c r="C1183" s="373">
        <f t="shared" si="102"/>
        <v>1120</v>
      </c>
      <c r="E1183" s="366" t="e">
        <f t="shared" si="98"/>
        <v>#REF!</v>
      </c>
      <c r="F1183" s="366" t="e">
        <f t="shared" si="99"/>
        <v>#REF!</v>
      </c>
      <c r="G1183" s="366" t="e">
        <f t="shared" si="100"/>
        <v>#REF!</v>
      </c>
      <c r="H1183" s="366" t="e">
        <f t="shared" si="101"/>
        <v>#REF!</v>
      </c>
      <c r="I1183" s="366"/>
    </row>
    <row r="1184" spans="1:9" s="369" customFormat="1" hidden="1">
      <c r="A1184" s="372" t="e">
        <f>Koeien!#REF!</f>
        <v>#REF!</v>
      </c>
      <c r="B1184" s="372" t="e">
        <f>Koeien!#REF!</f>
        <v>#REF!</v>
      </c>
      <c r="C1184" s="373">
        <f t="shared" si="102"/>
        <v>1121</v>
      </c>
      <c r="E1184" s="366" t="e">
        <f t="shared" si="98"/>
        <v>#REF!</v>
      </c>
      <c r="F1184" s="366" t="e">
        <f t="shared" si="99"/>
        <v>#REF!</v>
      </c>
      <c r="G1184" s="366" t="e">
        <f t="shared" si="100"/>
        <v>#REF!</v>
      </c>
      <c r="H1184" s="366" t="e">
        <f t="shared" si="101"/>
        <v>#REF!</v>
      </c>
      <c r="I1184" s="366"/>
    </row>
    <row r="1185" spans="1:9" s="369" customFormat="1" hidden="1">
      <c r="A1185" s="372" t="e">
        <f>Koeien!#REF!</f>
        <v>#REF!</v>
      </c>
      <c r="B1185" s="372" t="e">
        <f>Koeien!#REF!</f>
        <v>#REF!</v>
      </c>
      <c r="C1185" s="373">
        <f t="shared" si="102"/>
        <v>1122</v>
      </c>
      <c r="E1185" s="366" t="e">
        <f t="shared" si="98"/>
        <v>#REF!</v>
      </c>
      <c r="F1185" s="366" t="e">
        <f t="shared" si="99"/>
        <v>#REF!</v>
      </c>
      <c r="G1185" s="366" t="e">
        <f t="shared" si="100"/>
        <v>#REF!</v>
      </c>
      <c r="H1185" s="366" t="e">
        <f t="shared" si="101"/>
        <v>#REF!</v>
      </c>
      <c r="I1185" s="366"/>
    </row>
    <row r="1186" spans="1:9" s="369" customFormat="1" hidden="1">
      <c r="A1186" s="372" t="e">
        <f>Koeien!#REF!</f>
        <v>#REF!</v>
      </c>
      <c r="B1186" s="372" t="e">
        <f>Koeien!#REF!</f>
        <v>#REF!</v>
      </c>
      <c r="C1186" s="373">
        <f t="shared" si="102"/>
        <v>1123</v>
      </c>
      <c r="E1186" s="366" t="e">
        <f t="shared" si="98"/>
        <v>#REF!</v>
      </c>
      <c r="F1186" s="366" t="e">
        <f t="shared" si="99"/>
        <v>#REF!</v>
      </c>
      <c r="G1186" s="366" t="e">
        <f t="shared" si="100"/>
        <v>#REF!</v>
      </c>
      <c r="H1186" s="366" t="e">
        <f t="shared" si="101"/>
        <v>#REF!</v>
      </c>
      <c r="I1186" s="366"/>
    </row>
    <row r="1187" spans="1:9" s="369" customFormat="1" hidden="1">
      <c r="A1187" s="372" t="e">
        <f>Koeien!#REF!</f>
        <v>#REF!</v>
      </c>
      <c r="B1187" s="372" t="e">
        <f>Koeien!#REF!</f>
        <v>#REF!</v>
      </c>
      <c r="C1187" s="373">
        <f t="shared" si="102"/>
        <v>1124</v>
      </c>
      <c r="E1187" s="366" t="e">
        <f t="shared" si="98"/>
        <v>#REF!</v>
      </c>
      <c r="F1187" s="366" t="e">
        <f t="shared" si="99"/>
        <v>#REF!</v>
      </c>
      <c r="G1187" s="366" t="e">
        <f t="shared" si="100"/>
        <v>#REF!</v>
      </c>
      <c r="H1187" s="366" t="e">
        <f t="shared" si="101"/>
        <v>#REF!</v>
      </c>
      <c r="I1187" s="366"/>
    </row>
    <row r="1188" spans="1:9" s="369" customFormat="1" hidden="1">
      <c r="A1188" s="372" t="e">
        <f>Koeien!#REF!</f>
        <v>#REF!</v>
      </c>
      <c r="B1188" s="372" t="e">
        <f>Koeien!#REF!</f>
        <v>#REF!</v>
      </c>
      <c r="C1188" s="373">
        <f t="shared" si="102"/>
        <v>1125</v>
      </c>
      <c r="E1188" s="366" t="e">
        <f t="shared" si="98"/>
        <v>#REF!</v>
      </c>
      <c r="F1188" s="366" t="e">
        <f t="shared" si="99"/>
        <v>#REF!</v>
      </c>
      <c r="G1188" s="366" t="e">
        <f t="shared" si="100"/>
        <v>#REF!</v>
      </c>
      <c r="H1188" s="366" t="e">
        <f t="shared" si="101"/>
        <v>#REF!</v>
      </c>
      <c r="I1188" s="366"/>
    </row>
    <row r="1189" spans="1:9" s="369" customFormat="1" hidden="1">
      <c r="A1189" s="372" t="e">
        <f>Koeien!#REF!</f>
        <v>#REF!</v>
      </c>
      <c r="B1189" s="372" t="e">
        <f>Koeien!#REF!</f>
        <v>#REF!</v>
      </c>
      <c r="C1189" s="373">
        <f t="shared" si="102"/>
        <v>1126</v>
      </c>
      <c r="E1189" s="366" t="e">
        <f t="shared" si="98"/>
        <v>#REF!</v>
      </c>
      <c r="F1189" s="366" t="e">
        <f t="shared" si="99"/>
        <v>#REF!</v>
      </c>
      <c r="G1189" s="366" t="e">
        <f t="shared" si="100"/>
        <v>#REF!</v>
      </c>
      <c r="H1189" s="366" t="e">
        <f t="shared" si="101"/>
        <v>#REF!</v>
      </c>
      <c r="I1189" s="366"/>
    </row>
    <row r="1190" spans="1:9" s="369" customFormat="1" hidden="1">
      <c r="A1190" s="372" t="e">
        <f>Koeien!#REF!</f>
        <v>#REF!</v>
      </c>
      <c r="B1190" s="372" t="e">
        <f>Koeien!#REF!</f>
        <v>#REF!</v>
      </c>
      <c r="C1190" s="373">
        <f t="shared" si="102"/>
        <v>1127</v>
      </c>
      <c r="E1190" s="366" t="e">
        <f t="shared" si="98"/>
        <v>#REF!</v>
      </c>
      <c r="F1190" s="366" t="e">
        <f t="shared" si="99"/>
        <v>#REF!</v>
      </c>
      <c r="G1190" s="366" t="e">
        <f t="shared" si="100"/>
        <v>#REF!</v>
      </c>
      <c r="H1190" s="366" t="e">
        <f t="shared" si="101"/>
        <v>#REF!</v>
      </c>
      <c r="I1190" s="366"/>
    </row>
    <row r="1191" spans="1:9" s="369" customFormat="1" hidden="1">
      <c r="A1191" s="372" t="e">
        <f>Koeien!#REF!</f>
        <v>#REF!</v>
      </c>
      <c r="B1191" s="372" t="e">
        <f>Koeien!#REF!</f>
        <v>#REF!</v>
      </c>
      <c r="C1191" s="373">
        <f t="shared" si="102"/>
        <v>1128</v>
      </c>
      <c r="E1191" s="366" t="e">
        <f t="shared" si="98"/>
        <v>#REF!</v>
      </c>
      <c r="F1191" s="366" t="e">
        <f t="shared" si="99"/>
        <v>#REF!</v>
      </c>
      <c r="G1191" s="366" t="e">
        <f t="shared" si="100"/>
        <v>#REF!</v>
      </c>
      <c r="H1191" s="366" t="e">
        <f t="shared" si="101"/>
        <v>#REF!</v>
      </c>
      <c r="I1191" s="366"/>
    </row>
    <row r="1192" spans="1:9" s="369" customFormat="1" hidden="1">
      <c r="A1192" s="372" t="e">
        <f>Koeien!#REF!</f>
        <v>#REF!</v>
      </c>
      <c r="B1192" s="372" t="e">
        <f>Koeien!#REF!</f>
        <v>#REF!</v>
      </c>
      <c r="C1192" s="373">
        <f t="shared" si="102"/>
        <v>1129</v>
      </c>
      <c r="E1192" s="366" t="e">
        <f t="shared" ref="E1192:E1255" si="103">B1192</f>
        <v>#REF!</v>
      </c>
      <c r="F1192" s="366" t="e">
        <f t="shared" ref="F1192:F1255" si="104">MID(E1192,1,1)</f>
        <v>#REF!</v>
      </c>
      <c r="G1192" s="366" t="e">
        <f t="shared" ref="G1192:G1255" si="105">MID(E1192,2,1)</f>
        <v>#REF!</v>
      </c>
      <c r="H1192" s="366" t="e">
        <f t="shared" ref="H1192:H1255" si="106">MID(E1192,3,1)</f>
        <v>#REF!</v>
      </c>
      <c r="I1192" s="366"/>
    </row>
    <row r="1193" spans="1:9" s="369" customFormat="1" hidden="1">
      <c r="A1193" s="372" t="e">
        <f>Koeien!#REF!</f>
        <v>#REF!</v>
      </c>
      <c r="B1193" s="372" t="e">
        <f>Koeien!#REF!</f>
        <v>#REF!</v>
      </c>
      <c r="C1193" s="373">
        <f t="shared" si="102"/>
        <v>1130</v>
      </c>
      <c r="E1193" s="366" t="e">
        <f t="shared" si="103"/>
        <v>#REF!</v>
      </c>
      <c r="F1193" s="366" t="e">
        <f t="shared" si="104"/>
        <v>#REF!</v>
      </c>
      <c r="G1193" s="366" t="e">
        <f t="shared" si="105"/>
        <v>#REF!</v>
      </c>
      <c r="H1193" s="366" t="e">
        <f t="shared" si="106"/>
        <v>#REF!</v>
      </c>
      <c r="I1193" s="366"/>
    </row>
    <row r="1194" spans="1:9" s="369" customFormat="1" hidden="1">
      <c r="A1194" s="372" t="e">
        <f>Koeien!#REF!</f>
        <v>#REF!</v>
      </c>
      <c r="B1194" s="372" t="e">
        <f>Koeien!#REF!</f>
        <v>#REF!</v>
      </c>
      <c r="C1194" s="373">
        <f t="shared" si="102"/>
        <v>1131</v>
      </c>
      <c r="E1194" s="366" t="e">
        <f t="shared" si="103"/>
        <v>#REF!</v>
      </c>
      <c r="F1194" s="366" t="e">
        <f t="shared" si="104"/>
        <v>#REF!</v>
      </c>
      <c r="G1194" s="366" t="e">
        <f t="shared" si="105"/>
        <v>#REF!</v>
      </c>
      <c r="H1194" s="366" t="e">
        <f t="shared" si="106"/>
        <v>#REF!</v>
      </c>
      <c r="I1194" s="366"/>
    </row>
    <row r="1195" spans="1:9" s="369" customFormat="1" hidden="1">
      <c r="A1195" s="372" t="e">
        <f>Koeien!#REF!</f>
        <v>#REF!</v>
      </c>
      <c r="B1195" s="372" t="e">
        <f>Koeien!#REF!</f>
        <v>#REF!</v>
      </c>
      <c r="C1195" s="373">
        <f t="shared" si="102"/>
        <v>1132</v>
      </c>
      <c r="E1195" s="366" t="e">
        <f t="shared" si="103"/>
        <v>#REF!</v>
      </c>
      <c r="F1195" s="366" t="e">
        <f t="shared" si="104"/>
        <v>#REF!</v>
      </c>
      <c r="G1195" s="366" t="e">
        <f t="shared" si="105"/>
        <v>#REF!</v>
      </c>
      <c r="H1195" s="366" t="e">
        <f t="shared" si="106"/>
        <v>#REF!</v>
      </c>
      <c r="I1195" s="366"/>
    </row>
    <row r="1196" spans="1:9" s="369" customFormat="1" hidden="1">
      <c r="A1196" s="372" t="e">
        <f>Koeien!#REF!</f>
        <v>#REF!</v>
      </c>
      <c r="B1196" s="372" t="e">
        <f>Koeien!#REF!</f>
        <v>#REF!</v>
      </c>
      <c r="C1196" s="373">
        <f t="shared" si="102"/>
        <v>1133</v>
      </c>
      <c r="E1196" s="366" t="e">
        <f t="shared" si="103"/>
        <v>#REF!</v>
      </c>
      <c r="F1196" s="366" t="e">
        <f t="shared" si="104"/>
        <v>#REF!</v>
      </c>
      <c r="G1196" s="366" t="e">
        <f t="shared" si="105"/>
        <v>#REF!</v>
      </c>
      <c r="H1196" s="366" t="e">
        <f t="shared" si="106"/>
        <v>#REF!</v>
      </c>
      <c r="I1196" s="366"/>
    </row>
    <row r="1197" spans="1:9" s="369" customFormat="1" hidden="1">
      <c r="A1197" s="372" t="e">
        <f>Koeien!#REF!</f>
        <v>#REF!</v>
      </c>
      <c r="B1197" s="372" t="e">
        <f>Koeien!#REF!</f>
        <v>#REF!</v>
      </c>
      <c r="C1197" s="373">
        <f t="shared" si="102"/>
        <v>1134</v>
      </c>
      <c r="E1197" s="366" t="e">
        <f t="shared" si="103"/>
        <v>#REF!</v>
      </c>
      <c r="F1197" s="366" t="e">
        <f t="shared" si="104"/>
        <v>#REF!</v>
      </c>
      <c r="G1197" s="366" t="e">
        <f t="shared" si="105"/>
        <v>#REF!</v>
      </c>
      <c r="H1197" s="366" t="e">
        <f t="shared" si="106"/>
        <v>#REF!</v>
      </c>
      <c r="I1197" s="366"/>
    </row>
    <row r="1198" spans="1:9" s="369" customFormat="1" hidden="1">
      <c r="A1198" s="372" t="e">
        <f>Koeien!#REF!</f>
        <v>#REF!</v>
      </c>
      <c r="B1198" s="372" t="e">
        <f>Koeien!#REF!</f>
        <v>#REF!</v>
      </c>
      <c r="C1198" s="373">
        <f t="shared" si="102"/>
        <v>1135</v>
      </c>
      <c r="E1198" s="366" t="e">
        <f t="shared" si="103"/>
        <v>#REF!</v>
      </c>
      <c r="F1198" s="366" t="e">
        <f t="shared" si="104"/>
        <v>#REF!</v>
      </c>
      <c r="G1198" s="366" t="e">
        <f t="shared" si="105"/>
        <v>#REF!</v>
      </c>
      <c r="H1198" s="366" t="e">
        <f t="shared" si="106"/>
        <v>#REF!</v>
      </c>
      <c r="I1198" s="366"/>
    </row>
    <row r="1199" spans="1:9" s="369" customFormat="1" hidden="1">
      <c r="A1199" s="372" t="e">
        <f>Koeien!#REF!</f>
        <v>#REF!</v>
      </c>
      <c r="B1199" s="372" t="e">
        <f>Koeien!#REF!</f>
        <v>#REF!</v>
      </c>
      <c r="C1199" s="373">
        <f t="shared" si="102"/>
        <v>1136</v>
      </c>
      <c r="E1199" s="366" t="e">
        <f t="shared" si="103"/>
        <v>#REF!</v>
      </c>
      <c r="F1199" s="366" t="e">
        <f t="shared" si="104"/>
        <v>#REF!</v>
      </c>
      <c r="G1199" s="366" t="e">
        <f t="shared" si="105"/>
        <v>#REF!</v>
      </c>
      <c r="H1199" s="366" t="e">
        <f t="shared" si="106"/>
        <v>#REF!</v>
      </c>
      <c r="I1199" s="366"/>
    </row>
    <row r="1200" spans="1:9" s="369" customFormat="1" hidden="1">
      <c r="A1200" s="372" t="e">
        <f>Koeien!#REF!</f>
        <v>#REF!</v>
      </c>
      <c r="B1200" s="372" t="e">
        <f>Koeien!#REF!</f>
        <v>#REF!</v>
      </c>
      <c r="C1200" s="373">
        <f t="shared" si="102"/>
        <v>1137</v>
      </c>
      <c r="E1200" s="366" t="e">
        <f t="shared" si="103"/>
        <v>#REF!</v>
      </c>
      <c r="F1200" s="366" t="e">
        <f t="shared" si="104"/>
        <v>#REF!</v>
      </c>
      <c r="G1200" s="366" t="e">
        <f t="shared" si="105"/>
        <v>#REF!</v>
      </c>
      <c r="H1200" s="366" t="e">
        <f t="shared" si="106"/>
        <v>#REF!</v>
      </c>
      <c r="I1200" s="366"/>
    </row>
    <row r="1201" spans="1:9" s="369" customFormat="1" hidden="1">
      <c r="A1201" s="372" t="e">
        <f>Koeien!#REF!</f>
        <v>#REF!</v>
      </c>
      <c r="B1201" s="372" t="e">
        <f>Koeien!#REF!</f>
        <v>#REF!</v>
      </c>
      <c r="C1201" s="373">
        <f t="shared" si="102"/>
        <v>1138</v>
      </c>
      <c r="E1201" s="366" t="e">
        <f t="shared" si="103"/>
        <v>#REF!</v>
      </c>
      <c r="F1201" s="366" t="e">
        <f t="shared" si="104"/>
        <v>#REF!</v>
      </c>
      <c r="G1201" s="366" t="e">
        <f t="shared" si="105"/>
        <v>#REF!</v>
      </c>
      <c r="H1201" s="366" t="e">
        <f t="shared" si="106"/>
        <v>#REF!</v>
      </c>
      <c r="I1201" s="366"/>
    </row>
    <row r="1202" spans="1:9" s="369" customFormat="1" hidden="1">
      <c r="A1202" s="372" t="e">
        <f>Koeien!#REF!</f>
        <v>#REF!</v>
      </c>
      <c r="B1202" s="372" t="e">
        <f>Koeien!#REF!</f>
        <v>#REF!</v>
      </c>
      <c r="C1202" s="373">
        <f t="shared" si="102"/>
        <v>1139</v>
      </c>
      <c r="E1202" s="366" t="e">
        <f t="shared" si="103"/>
        <v>#REF!</v>
      </c>
      <c r="F1202" s="366" t="e">
        <f t="shared" si="104"/>
        <v>#REF!</v>
      </c>
      <c r="G1202" s="366" t="e">
        <f t="shared" si="105"/>
        <v>#REF!</v>
      </c>
      <c r="H1202" s="366" t="e">
        <f t="shared" si="106"/>
        <v>#REF!</v>
      </c>
      <c r="I1202" s="366"/>
    </row>
    <row r="1203" spans="1:9" s="369" customFormat="1" hidden="1">
      <c r="A1203" s="372" t="e">
        <f>Koeien!#REF!</f>
        <v>#REF!</v>
      </c>
      <c r="B1203" s="372" t="e">
        <f>Koeien!#REF!</f>
        <v>#REF!</v>
      </c>
      <c r="C1203" s="373">
        <f t="shared" si="102"/>
        <v>1140</v>
      </c>
      <c r="E1203" s="366" t="e">
        <f t="shared" si="103"/>
        <v>#REF!</v>
      </c>
      <c r="F1203" s="366" t="e">
        <f t="shared" si="104"/>
        <v>#REF!</v>
      </c>
      <c r="G1203" s="366" t="e">
        <f t="shared" si="105"/>
        <v>#REF!</v>
      </c>
      <c r="H1203" s="366" t="e">
        <f t="shared" si="106"/>
        <v>#REF!</v>
      </c>
      <c r="I1203" s="366"/>
    </row>
    <row r="1204" spans="1:9" s="369" customFormat="1" hidden="1">
      <c r="A1204" s="372" t="e">
        <f>Koeien!#REF!</f>
        <v>#REF!</v>
      </c>
      <c r="B1204" s="372" t="e">
        <f>Koeien!#REF!</f>
        <v>#REF!</v>
      </c>
      <c r="C1204" s="373">
        <f t="shared" si="102"/>
        <v>1141</v>
      </c>
      <c r="E1204" s="366" t="e">
        <f t="shared" si="103"/>
        <v>#REF!</v>
      </c>
      <c r="F1204" s="366" t="e">
        <f t="shared" si="104"/>
        <v>#REF!</v>
      </c>
      <c r="G1204" s="366" t="e">
        <f t="shared" si="105"/>
        <v>#REF!</v>
      </c>
      <c r="H1204" s="366" t="e">
        <f t="shared" si="106"/>
        <v>#REF!</v>
      </c>
      <c r="I1204" s="366"/>
    </row>
    <row r="1205" spans="1:9" s="369" customFormat="1" hidden="1">
      <c r="A1205" s="372" t="e">
        <f>Koeien!#REF!</f>
        <v>#REF!</v>
      </c>
      <c r="B1205" s="372" t="e">
        <f>Koeien!#REF!</f>
        <v>#REF!</v>
      </c>
      <c r="C1205" s="373">
        <f t="shared" si="102"/>
        <v>1142</v>
      </c>
      <c r="E1205" s="366" t="e">
        <f t="shared" si="103"/>
        <v>#REF!</v>
      </c>
      <c r="F1205" s="366" t="e">
        <f t="shared" si="104"/>
        <v>#REF!</v>
      </c>
      <c r="G1205" s="366" t="e">
        <f t="shared" si="105"/>
        <v>#REF!</v>
      </c>
      <c r="H1205" s="366" t="e">
        <f t="shared" si="106"/>
        <v>#REF!</v>
      </c>
      <c r="I1205" s="366"/>
    </row>
    <row r="1206" spans="1:9" s="369" customFormat="1" hidden="1">
      <c r="A1206" s="372" t="e">
        <f>Koeien!#REF!</f>
        <v>#REF!</v>
      </c>
      <c r="B1206" s="372" t="e">
        <f>Koeien!#REF!</f>
        <v>#REF!</v>
      </c>
      <c r="C1206" s="373">
        <f t="shared" si="102"/>
        <v>1143</v>
      </c>
      <c r="E1206" s="366" t="e">
        <f t="shared" si="103"/>
        <v>#REF!</v>
      </c>
      <c r="F1206" s="366" t="e">
        <f t="shared" si="104"/>
        <v>#REF!</v>
      </c>
      <c r="G1206" s="366" t="e">
        <f t="shared" si="105"/>
        <v>#REF!</v>
      </c>
      <c r="H1206" s="366" t="e">
        <f t="shared" si="106"/>
        <v>#REF!</v>
      </c>
      <c r="I1206" s="366"/>
    </row>
    <row r="1207" spans="1:9" s="369" customFormat="1" hidden="1">
      <c r="A1207" s="372" t="e">
        <f>Koeien!#REF!</f>
        <v>#REF!</v>
      </c>
      <c r="B1207" s="372" t="e">
        <f>Koeien!#REF!</f>
        <v>#REF!</v>
      </c>
      <c r="C1207" s="373">
        <f t="shared" si="102"/>
        <v>1144</v>
      </c>
      <c r="E1207" s="366" t="e">
        <f t="shared" si="103"/>
        <v>#REF!</v>
      </c>
      <c r="F1207" s="366" t="e">
        <f t="shared" si="104"/>
        <v>#REF!</v>
      </c>
      <c r="G1207" s="366" t="e">
        <f t="shared" si="105"/>
        <v>#REF!</v>
      </c>
      <c r="H1207" s="366" t="e">
        <f t="shared" si="106"/>
        <v>#REF!</v>
      </c>
      <c r="I1207" s="366"/>
    </row>
    <row r="1208" spans="1:9" s="369" customFormat="1" hidden="1">
      <c r="A1208" s="372" t="e">
        <f>Koeien!#REF!</f>
        <v>#REF!</v>
      </c>
      <c r="B1208" s="372" t="e">
        <f>Koeien!#REF!</f>
        <v>#REF!</v>
      </c>
      <c r="C1208" s="373">
        <f t="shared" si="102"/>
        <v>1145</v>
      </c>
      <c r="E1208" s="366" t="e">
        <f t="shared" si="103"/>
        <v>#REF!</v>
      </c>
      <c r="F1208" s="366" t="e">
        <f t="shared" si="104"/>
        <v>#REF!</v>
      </c>
      <c r="G1208" s="366" t="e">
        <f t="shared" si="105"/>
        <v>#REF!</v>
      </c>
      <c r="H1208" s="366" t="e">
        <f t="shared" si="106"/>
        <v>#REF!</v>
      </c>
      <c r="I1208" s="366"/>
    </row>
    <row r="1209" spans="1:9" s="369" customFormat="1" hidden="1">
      <c r="A1209" s="372" t="e">
        <f>Koeien!#REF!</f>
        <v>#REF!</v>
      </c>
      <c r="B1209" s="372" t="e">
        <f>Koeien!#REF!</f>
        <v>#REF!</v>
      </c>
      <c r="C1209" s="373">
        <f t="shared" si="102"/>
        <v>1146</v>
      </c>
      <c r="E1209" s="366" t="e">
        <f t="shared" si="103"/>
        <v>#REF!</v>
      </c>
      <c r="F1209" s="366" t="e">
        <f t="shared" si="104"/>
        <v>#REF!</v>
      </c>
      <c r="G1209" s="366" t="e">
        <f t="shared" si="105"/>
        <v>#REF!</v>
      </c>
      <c r="H1209" s="366" t="e">
        <f t="shared" si="106"/>
        <v>#REF!</v>
      </c>
      <c r="I1209" s="366"/>
    </row>
    <row r="1210" spans="1:9" s="369" customFormat="1" hidden="1">
      <c r="A1210" s="372" t="e">
        <f>Koeien!#REF!</f>
        <v>#REF!</v>
      </c>
      <c r="B1210" s="372" t="e">
        <f>Koeien!#REF!</f>
        <v>#REF!</v>
      </c>
      <c r="C1210" s="373">
        <f t="shared" si="102"/>
        <v>1147</v>
      </c>
      <c r="E1210" s="366" t="e">
        <f t="shared" si="103"/>
        <v>#REF!</v>
      </c>
      <c r="F1210" s="366" t="e">
        <f t="shared" si="104"/>
        <v>#REF!</v>
      </c>
      <c r="G1210" s="366" t="e">
        <f t="shared" si="105"/>
        <v>#REF!</v>
      </c>
      <c r="H1210" s="366" t="e">
        <f t="shared" si="106"/>
        <v>#REF!</v>
      </c>
      <c r="I1210" s="366"/>
    </row>
    <row r="1211" spans="1:9" s="369" customFormat="1" hidden="1">
      <c r="A1211" s="372" t="e">
        <f>Koeien!#REF!</f>
        <v>#REF!</v>
      </c>
      <c r="B1211" s="372" t="e">
        <f>Koeien!#REF!</f>
        <v>#REF!</v>
      </c>
      <c r="C1211" s="373">
        <f t="shared" si="102"/>
        <v>1148</v>
      </c>
      <c r="E1211" s="366" t="e">
        <f t="shared" si="103"/>
        <v>#REF!</v>
      </c>
      <c r="F1211" s="366" t="e">
        <f t="shared" si="104"/>
        <v>#REF!</v>
      </c>
      <c r="G1211" s="366" t="e">
        <f t="shared" si="105"/>
        <v>#REF!</v>
      </c>
      <c r="H1211" s="366" t="e">
        <f t="shared" si="106"/>
        <v>#REF!</v>
      </c>
      <c r="I1211" s="366"/>
    </row>
    <row r="1212" spans="1:9" s="369" customFormat="1" hidden="1">
      <c r="A1212" s="372" t="e">
        <f>Koeien!#REF!</f>
        <v>#REF!</v>
      </c>
      <c r="B1212" s="372" t="e">
        <f>Koeien!#REF!</f>
        <v>#REF!</v>
      </c>
      <c r="C1212" s="373">
        <f t="shared" si="102"/>
        <v>1149</v>
      </c>
      <c r="E1212" s="366" t="e">
        <f t="shared" si="103"/>
        <v>#REF!</v>
      </c>
      <c r="F1212" s="366" t="e">
        <f t="shared" si="104"/>
        <v>#REF!</v>
      </c>
      <c r="G1212" s="366" t="e">
        <f t="shared" si="105"/>
        <v>#REF!</v>
      </c>
      <c r="H1212" s="366" t="e">
        <f t="shared" si="106"/>
        <v>#REF!</v>
      </c>
      <c r="I1212" s="366"/>
    </row>
    <row r="1213" spans="1:9" s="369" customFormat="1" hidden="1">
      <c r="A1213" s="372" t="e">
        <f>Koeien!#REF!</f>
        <v>#REF!</v>
      </c>
      <c r="B1213" s="372" t="e">
        <f>Koeien!#REF!</f>
        <v>#REF!</v>
      </c>
      <c r="C1213" s="373">
        <f t="shared" si="102"/>
        <v>1150</v>
      </c>
      <c r="E1213" s="366" t="e">
        <f t="shared" si="103"/>
        <v>#REF!</v>
      </c>
      <c r="F1213" s="366" t="e">
        <f t="shared" si="104"/>
        <v>#REF!</v>
      </c>
      <c r="G1213" s="366" t="e">
        <f t="shared" si="105"/>
        <v>#REF!</v>
      </c>
      <c r="H1213" s="366" t="e">
        <f t="shared" si="106"/>
        <v>#REF!</v>
      </c>
      <c r="I1213" s="366"/>
    </row>
    <row r="1214" spans="1:9" s="369" customFormat="1" hidden="1">
      <c r="A1214" s="372" t="e">
        <f>Koeien!#REF!</f>
        <v>#REF!</v>
      </c>
      <c r="B1214" s="372" t="e">
        <f>Koeien!#REF!</f>
        <v>#REF!</v>
      </c>
      <c r="C1214" s="373">
        <f t="shared" si="102"/>
        <v>1151</v>
      </c>
      <c r="E1214" s="366" t="e">
        <f t="shared" si="103"/>
        <v>#REF!</v>
      </c>
      <c r="F1214" s="366" t="e">
        <f t="shared" si="104"/>
        <v>#REF!</v>
      </c>
      <c r="G1214" s="366" t="e">
        <f t="shared" si="105"/>
        <v>#REF!</v>
      </c>
      <c r="H1214" s="366" t="e">
        <f t="shared" si="106"/>
        <v>#REF!</v>
      </c>
      <c r="I1214" s="366"/>
    </row>
    <row r="1215" spans="1:9" s="369" customFormat="1" hidden="1">
      <c r="A1215" s="372" t="e">
        <f>Koeien!#REF!</f>
        <v>#REF!</v>
      </c>
      <c r="B1215" s="372" t="e">
        <f>Koeien!#REF!</f>
        <v>#REF!</v>
      </c>
      <c r="C1215" s="373">
        <f t="shared" si="102"/>
        <v>1152</v>
      </c>
      <c r="E1215" s="366" t="e">
        <f t="shared" si="103"/>
        <v>#REF!</v>
      </c>
      <c r="F1215" s="366" t="e">
        <f t="shared" si="104"/>
        <v>#REF!</v>
      </c>
      <c r="G1215" s="366" t="e">
        <f t="shared" si="105"/>
        <v>#REF!</v>
      </c>
      <c r="H1215" s="366" t="e">
        <f t="shared" si="106"/>
        <v>#REF!</v>
      </c>
      <c r="I1215" s="366"/>
    </row>
    <row r="1216" spans="1:9" s="369" customFormat="1" hidden="1">
      <c r="A1216" s="372" t="e">
        <f>Koeien!#REF!</f>
        <v>#REF!</v>
      </c>
      <c r="B1216" s="372" t="e">
        <f>Koeien!#REF!</f>
        <v>#REF!</v>
      </c>
      <c r="C1216" s="373">
        <f t="shared" si="102"/>
        <v>1153</v>
      </c>
      <c r="E1216" s="366" t="e">
        <f t="shared" si="103"/>
        <v>#REF!</v>
      </c>
      <c r="F1216" s="366" t="e">
        <f t="shared" si="104"/>
        <v>#REF!</v>
      </c>
      <c r="G1216" s="366" t="e">
        <f t="shared" si="105"/>
        <v>#REF!</v>
      </c>
      <c r="H1216" s="366" t="e">
        <f t="shared" si="106"/>
        <v>#REF!</v>
      </c>
      <c r="I1216" s="366"/>
    </row>
    <row r="1217" spans="1:9" s="369" customFormat="1" hidden="1">
      <c r="A1217" s="372" t="e">
        <f>Koeien!#REF!</f>
        <v>#REF!</v>
      </c>
      <c r="B1217" s="372" t="e">
        <f>Koeien!#REF!</f>
        <v>#REF!</v>
      </c>
      <c r="C1217" s="373">
        <f t="shared" si="102"/>
        <v>1154</v>
      </c>
      <c r="E1217" s="366" t="e">
        <f t="shared" si="103"/>
        <v>#REF!</v>
      </c>
      <c r="F1217" s="366" t="e">
        <f t="shared" si="104"/>
        <v>#REF!</v>
      </c>
      <c r="G1217" s="366" t="e">
        <f t="shared" si="105"/>
        <v>#REF!</v>
      </c>
      <c r="H1217" s="366" t="e">
        <f t="shared" si="106"/>
        <v>#REF!</v>
      </c>
      <c r="I1217" s="366"/>
    </row>
    <row r="1218" spans="1:9" s="369" customFormat="1" hidden="1">
      <c r="A1218" s="372" t="e">
        <f>Koeien!#REF!</f>
        <v>#REF!</v>
      </c>
      <c r="B1218" s="372" t="e">
        <f>Koeien!#REF!</f>
        <v>#REF!</v>
      </c>
      <c r="C1218" s="373">
        <f t="shared" si="102"/>
        <v>1155</v>
      </c>
      <c r="E1218" s="366" t="e">
        <f t="shared" si="103"/>
        <v>#REF!</v>
      </c>
      <c r="F1218" s="366" t="e">
        <f t="shared" si="104"/>
        <v>#REF!</v>
      </c>
      <c r="G1218" s="366" t="e">
        <f t="shared" si="105"/>
        <v>#REF!</v>
      </c>
      <c r="H1218" s="366" t="e">
        <f t="shared" si="106"/>
        <v>#REF!</v>
      </c>
      <c r="I1218" s="366"/>
    </row>
    <row r="1219" spans="1:9" s="369" customFormat="1" hidden="1">
      <c r="A1219" s="372" t="e">
        <f>Koeien!#REF!</f>
        <v>#REF!</v>
      </c>
      <c r="B1219" s="372" t="e">
        <f>Koeien!#REF!</f>
        <v>#REF!</v>
      </c>
      <c r="C1219" s="373">
        <f t="shared" si="102"/>
        <v>1156</v>
      </c>
      <c r="E1219" s="366" t="e">
        <f t="shared" si="103"/>
        <v>#REF!</v>
      </c>
      <c r="F1219" s="366" t="e">
        <f t="shared" si="104"/>
        <v>#REF!</v>
      </c>
      <c r="G1219" s="366" t="e">
        <f t="shared" si="105"/>
        <v>#REF!</v>
      </c>
      <c r="H1219" s="366" t="e">
        <f t="shared" si="106"/>
        <v>#REF!</v>
      </c>
      <c r="I1219" s="366"/>
    </row>
    <row r="1220" spans="1:9" s="369" customFormat="1" hidden="1">
      <c r="A1220" s="372" t="e">
        <f>Koeien!#REF!</f>
        <v>#REF!</v>
      </c>
      <c r="B1220" s="372" t="e">
        <f>Koeien!#REF!</f>
        <v>#REF!</v>
      </c>
      <c r="C1220" s="373">
        <f t="shared" si="102"/>
        <v>1157</v>
      </c>
      <c r="E1220" s="366" t="e">
        <f t="shared" si="103"/>
        <v>#REF!</v>
      </c>
      <c r="F1220" s="366" t="e">
        <f t="shared" si="104"/>
        <v>#REF!</v>
      </c>
      <c r="G1220" s="366" t="e">
        <f t="shared" si="105"/>
        <v>#REF!</v>
      </c>
      <c r="H1220" s="366" t="e">
        <f t="shared" si="106"/>
        <v>#REF!</v>
      </c>
      <c r="I1220" s="366"/>
    </row>
    <row r="1221" spans="1:9" s="369" customFormat="1" hidden="1">
      <c r="A1221" s="372" t="e">
        <f>Koeien!#REF!</f>
        <v>#REF!</v>
      </c>
      <c r="B1221" s="372" t="e">
        <f>Koeien!#REF!</f>
        <v>#REF!</v>
      </c>
      <c r="C1221" s="373">
        <f t="shared" si="102"/>
        <v>1158</v>
      </c>
      <c r="E1221" s="366" t="e">
        <f t="shared" si="103"/>
        <v>#REF!</v>
      </c>
      <c r="F1221" s="366" t="e">
        <f t="shared" si="104"/>
        <v>#REF!</v>
      </c>
      <c r="G1221" s="366" t="e">
        <f t="shared" si="105"/>
        <v>#REF!</v>
      </c>
      <c r="H1221" s="366" t="e">
        <f t="shared" si="106"/>
        <v>#REF!</v>
      </c>
      <c r="I1221" s="366"/>
    </row>
    <row r="1222" spans="1:9" s="369" customFormat="1" hidden="1">
      <c r="A1222" s="372" t="e">
        <f>Koeien!#REF!</f>
        <v>#REF!</v>
      </c>
      <c r="B1222" s="372" t="e">
        <f>Koeien!#REF!</f>
        <v>#REF!</v>
      </c>
      <c r="C1222" s="373">
        <f t="shared" ref="C1222:C1263" si="107">C1221+1</f>
        <v>1159</v>
      </c>
      <c r="E1222" s="366" t="e">
        <f t="shared" si="103"/>
        <v>#REF!</v>
      </c>
      <c r="F1222" s="366" t="e">
        <f t="shared" si="104"/>
        <v>#REF!</v>
      </c>
      <c r="G1222" s="366" t="e">
        <f t="shared" si="105"/>
        <v>#REF!</v>
      </c>
      <c r="H1222" s="366" t="e">
        <f t="shared" si="106"/>
        <v>#REF!</v>
      </c>
      <c r="I1222" s="366"/>
    </row>
    <row r="1223" spans="1:9" s="369" customFormat="1" hidden="1">
      <c r="A1223" s="372" t="e">
        <f>Koeien!#REF!</f>
        <v>#REF!</v>
      </c>
      <c r="B1223" s="372" t="e">
        <f>Koeien!#REF!</f>
        <v>#REF!</v>
      </c>
      <c r="C1223" s="373">
        <f t="shared" si="107"/>
        <v>1160</v>
      </c>
      <c r="E1223" s="366" t="e">
        <f t="shared" si="103"/>
        <v>#REF!</v>
      </c>
      <c r="F1223" s="366" t="e">
        <f t="shared" si="104"/>
        <v>#REF!</v>
      </c>
      <c r="G1223" s="366" t="e">
        <f t="shared" si="105"/>
        <v>#REF!</v>
      </c>
      <c r="H1223" s="366" t="e">
        <f t="shared" si="106"/>
        <v>#REF!</v>
      </c>
      <c r="I1223" s="366"/>
    </row>
    <row r="1224" spans="1:9" s="369" customFormat="1" hidden="1">
      <c r="A1224" s="372" t="e">
        <f>Koeien!#REF!</f>
        <v>#REF!</v>
      </c>
      <c r="B1224" s="372" t="e">
        <f>Koeien!#REF!</f>
        <v>#REF!</v>
      </c>
      <c r="C1224" s="373">
        <f t="shared" si="107"/>
        <v>1161</v>
      </c>
      <c r="E1224" s="366" t="e">
        <f t="shared" si="103"/>
        <v>#REF!</v>
      </c>
      <c r="F1224" s="366" t="e">
        <f t="shared" si="104"/>
        <v>#REF!</v>
      </c>
      <c r="G1224" s="366" t="e">
        <f t="shared" si="105"/>
        <v>#REF!</v>
      </c>
      <c r="H1224" s="366" t="e">
        <f t="shared" si="106"/>
        <v>#REF!</v>
      </c>
      <c r="I1224" s="366"/>
    </row>
    <row r="1225" spans="1:9" s="369" customFormat="1" hidden="1">
      <c r="A1225" s="372" t="e">
        <f>Koeien!#REF!</f>
        <v>#REF!</v>
      </c>
      <c r="B1225" s="372" t="e">
        <f>Koeien!#REF!</f>
        <v>#REF!</v>
      </c>
      <c r="C1225" s="373">
        <f t="shared" si="107"/>
        <v>1162</v>
      </c>
      <c r="E1225" s="366" t="e">
        <f t="shared" si="103"/>
        <v>#REF!</v>
      </c>
      <c r="F1225" s="366" t="e">
        <f t="shared" si="104"/>
        <v>#REF!</v>
      </c>
      <c r="G1225" s="366" t="e">
        <f t="shared" si="105"/>
        <v>#REF!</v>
      </c>
      <c r="H1225" s="366" t="e">
        <f t="shared" si="106"/>
        <v>#REF!</v>
      </c>
      <c r="I1225" s="366"/>
    </row>
    <row r="1226" spans="1:9" s="369" customFormat="1" hidden="1">
      <c r="A1226" s="372" t="e">
        <f>Koeien!#REF!</f>
        <v>#REF!</v>
      </c>
      <c r="B1226" s="372" t="e">
        <f>Koeien!#REF!</f>
        <v>#REF!</v>
      </c>
      <c r="C1226" s="373">
        <f t="shared" si="107"/>
        <v>1163</v>
      </c>
      <c r="E1226" s="366" t="e">
        <f t="shared" si="103"/>
        <v>#REF!</v>
      </c>
      <c r="F1226" s="366" t="e">
        <f t="shared" si="104"/>
        <v>#REF!</v>
      </c>
      <c r="G1226" s="366" t="e">
        <f t="shared" si="105"/>
        <v>#REF!</v>
      </c>
      <c r="H1226" s="366" t="e">
        <f t="shared" si="106"/>
        <v>#REF!</v>
      </c>
      <c r="I1226" s="366"/>
    </row>
    <row r="1227" spans="1:9" s="369" customFormat="1" hidden="1">
      <c r="A1227" s="372" t="e">
        <f>Koeien!#REF!</f>
        <v>#REF!</v>
      </c>
      <c r="B1227" s="372" t="e">
        <f>Koeien!#REF!</f>
        <v>#REF!</v>
      </c>
      <c r="C1227" s="373">
        <f t="shared" si="107"/>
        <v>1164</v>
      </c>
      <c r="E1227" s="366" t="e">
        <f t="shared" si="103"/>
        <v>#REF!</v>
      </c>
      <c r="F1227" s="366" t="e">
        <f t="shared" si="104"/>
        <v>#REF!</v>
      </c>
      <c r="G1227" s="366" t="e">
        <f t="shared" si="105"/>
        <v>#REF!</v>
      </c>
      <c r="H1227" s="366" t="e">
        <f t="shared" si="106"/>
        <v>#REF!</v>
      </c>
      <c r="I1227" s="366"/>
    </row>
    <row r="1228" spans="1:9" s="369" customFormat="1" hidden="1">
      <c r="A1228" s="372" t="e">
        <f>Koeien!#REF!</f>
        <v>#REF!</v>
      </c>
      <c r="B1228" s="372" t="e">
        <f>Koeien!#REF!</f>
        <v>#REF!</v>
      </c>
      <c r="C1228" s="373">
        <f t="shared" si="107"/>
        <v>1165</v>
      </c>
      <c r="E1228" s="366" t="e">
        <f t="shared" si="103"/>
        <v>#REF!</v>
      </c>
      <c r="F1228" s="366" t="e">
        <f t="shared" si="104"/>
        <v>#REF!</v>
      </c>
      <c r="G1228" s="366" t="e">
        <f t="shared" si="105"/>
        <v>#REF!</v>
      </c>
      <c r="H1228" s="366" t="e">
        <f t="shared" si="106"/>
        <v>#REF!</v>
      </c>
      <c r="I1228" s="366"/>
    </row>
    <row r="1229" spans="1:9" s="369" customFormat="1" hidden="1">
      <c r="A1229" s="372" t="e">
        <f>Koeien!#REF!</f>
        <v>#REF!</v>
      </c>
      <c r="B1229" s="372" t="e">
        <f>Koeien!#REF!</f>
        <v>#REF!</v>
      </c>
      <c r="C1229" s="373">
        <f t="shared" si="107"/>
        <v>1166</v>
      </c>
      <c r="E1229" s="366" t="e">
        <f t="shared" si="103"/>
        <v>#REF!</v>
      </c>
      <c r="F1229" s="366" t="e">
        <f t="shared" si="104"/>
        <v>#REF!</v>
      </c>
      <c r="G1229" s="366" t="e">
        <f t="shared" si="105"/>
        <v>#REF!</v>
      </c>
      <c r="H1229" s="366" t="e">
        <f t="shared" si="106"/>
        <v>#REF!</v>
      </c>
      <c r="I1229" s="366"/>
    </row>
    <row r="1230" spans="1:9" s="369" customFormat="1" hidden="1">
      <c r="A1230" s="372" t="e">
        <f>Koeien!#REF!</f>
        <v>#REF!</v>
      </c>
      <c r="B1230" s="372" t="e">
        <f>Koeien!#REF!</f>
        <v>#REF!</v>
      </c>
      <c r="C1230" s="373">
        <f t="shared" si="107"/>
        <v>1167</v>
      </c>
      <c r="E1230" s="366" t="e">
        <f t="shared" si="103"/>
        <v>#REF!</v>
      </c>
      <c r="F1230" s="366" t="e">
        <f t="shared" si="104"/>
        <v>#REF!</v>
      </c>
      <c r="G1230" s="366" t="e">
        <f t="shared" si="105"/>
        <v>#REF!</v>
      </c>
      <c r="H1230" s="366" t="e">
        <f t="shared" si="106"/>
        <v>#REF!</v>
      </c>
      <c r="I1230" s="366"/>
    </row>
    <row r="1231" spans="1:9" s="369" customFormat="1" hidden="1">
      <c r="A1231" s="372" t="e">
        <f>Koeien!#REF!</f>
        <v>#REF!</v>
      </c>
      <c r="B1231" s="372" t="e">
        <f>Koeien!#REF!</f>
        <v>#REF!</v>
      </c>
      <c r="C1231" s="373">
        <f t="shared" si="107"/>
        <v>1168</v>
      </c>
      <c r="E1231" s="366" t="e">
        <f t="shared" si="103"/>
        <v>#REF!</v>
      </c>
      <c r="F1231" s="366" t="e">
        <f t="shared" si="104"/>
        <v>#REF!</v>
      </c>
      <c r="G1231" s="366" t="e">
        <f t="shared" si="105"/>
        <v>#REF!</v>
      </c>
      <c r="H1231" s="366" t="e">
        <f t="shared" si="106"/>
        <v>#REF!</v>
      </c>
      <c r="I1231" s="366"/>
    </row>
    <row r="1232" spans="1:9" s="369" customFormat="1" hidden="1">
      <c r="A1232" s="372" t="e">
        <f>Koeien!#REF!</f>
        <v>#REF!</v>
      </c>
      <c r="B1232" s="372" t="e">
        <f>Koeien!#REF!</f>
        <v>#REF!</v>
      </c>
      <c r="C1232" s="373">
        <f t="shared" si="107"/>
        <v>1169</v>
      </c>
      <c r="E1232" s="366" t="e">
        <f t="shared" si="103"/>
        <v>#REF!</v>
      </c>
      <c r="F1232" s="366" t="e">
        <f t="shared" si="104"/>
        <v>#REF!</v>
      </c>
      <c r="G1232" s="366" t="e">
        <f t="shared" si="105"/>
        <v>#REF!</v>
      </c>
      <c r="H1232" s="366" t="e">
        <f t="shared" si="106"/>
        <v>#REF!</v>
      </c>
      <c r="I1232" s="366"/>
    </row>
    <row r="1233" spans="1:9" s="369" customFormat="1" hidden="1">
      <c r="A1233" s="372" t="e">
        <f>Koeien!#REF!</f>
        <v>#REF!</v>
      </c>
      <c r="B1233" s="372" t="e">
        <f>Koeien!#REF!</f>
        <v>#REF!</v>
      </c>
      <c r="C1233" s="373">
        <f t="shared" si="107"/>
        <v>1170</v>
      </c>
      <c r="E1233" s="366" t="e">
        <f t="shared" si="103"/>
        <v>#REF!</v>
      </c>
      <c r="F1233" s="366" t="e">
        <f t="shared" si="104"/>
        <v>#REF!</v>
      </c>
      <c r="G1233" s="366" t="e">
        <f t="shared" si="105"/>
        <v>#REF!</v>
      </c>
      <c r="H1233" s="366" t="e">
        <f t="shared" si="106"/>
        <v>#REF!</v>
      </c>
      <c r="I1233" s="366"/>
    </row>
    <row r="1234" spans="1:9" s="369" customFormat="1" hidden="1">
      <c r="A1234" s="372" t="e">
        <f>Koeien!#REF!</f>
        <v>#REF!</v>
      </c>
      <c r="B1234" s="372" t="e">
        <f>Koeien!#REF!</f>
        <v>#REF!</v>
      </c>
      <c r="C1234" s="373">
        <f t="shared" si="107"/>
        <v>1171</v>
      </c>
      <c r="E1234" s="366" t="e">
        <f t="shared" si="103"/>
        <v>#REF!</v>
      </c>
      <c r="F1234" s="366" t="e">
        <f t="shared" si="104"/>
        <v>#REF!</v>
      </c>
      <c r="G1234" s="366" t="e">
        <f t="shared" si="105"/>
        <v>#REF!</v>
      </c>
      <c r="H1234" s="366" t="e">
        <f t="shared" si="106"/>
        <v>#REF!</v>
      </c>
      <c r="I1234" s="366"/>
    </row>
    <row r="1235" spans="1:9" s="369" customFormat="1" hidden="1">
      <c r="A1235" s="372" t="e">
        <f>Koeien!#REF!</f>
        <v>#REF!</v>
      </c>
      <c r="B1235" s="372" t="e">
        <f>Koeien!#REF!</f>
        <v>#REF!</v>
      </c>
      <c r="C1235" s="373">
        <f t="shared" si="107"/>
        <v>1172</v>
      </c>
      <c r="E1235" s="366" t="e">
        <f t="shared" si="103"/>
        <v>#REF!</v>
      </c>
      <c r="F1235" s="366" t="e">
        <f t="shared" si="104"/>
        <v>#REF!</v>
      </c>
      <c r="G1235" s="366" t="e">
        <f t="shared" si="105"/>
        <v>#REF!</v>
      </c>
      <c r="H1235" s="366" t="e">
        <f t="shared" si="106"/>
        <v>#REF!</v>
      </c>
      <c r="I1235" s="366"/>
    </row>
    <row r="1236" spans="1:9" s="369" customFormat="1" hidden="1">
      <c r="A1236" s="372" t="e">
        <f>Koeien!#REF!</f>
        <v>#REF!</v>
      </c>
      <c r="B1236" s="372" t="e">
        <f>Koeien!#REF!</f>
        <v>#REF!</v>
      </c>
      <c r="C1236" s="373">
        <f t="shared" si="107"/>
        <v>1173</v>
      </c>
      <c r="E1236" s="366" t="e">
        <f t="shared" si="103"/>
        <v>#REF!</v>
      </c>
      <c r="F1236" s="366" t="e">
        <f t="shared" si="104"/>
        <v>#REF!</v>
      </c>
      <c r="G1236" s="366" t="e">
        <f t="shared" si="105"/>
        <v>#REF!</v>
      </c>
      <c r="H1236" s="366" t="e">
        <f t="shared" si="106"/>
        <v>#REF!</v>
      </c>
      <c r="I1236" s="366"/>
    </row>
    <row r="1237" spans="1:9" s="369" customFormat="1" hidden="1">
      <c r="A1237" s="372" t="e">
        <f>Koeien!#REF!</f>
        <v>#REF!</v>
      </c>
      <c r="B1237" s="372" t="e">
        <f>Koeien!#REF!</f>
        <v>#REF!</v>
      </c>
      <c r="C1237" s="373">
        <f t="shared" si="107"/>
        <v>1174</v>
      </c>
      <c r="E1237" s="366" t="e">
        <f t="shared" si="103"/>
        <v>#REF!</v>
      </c>
      <c r="F1237" s="366" t="e">
        <f t="shared" si="104"/>
        <v>#REF!</v>
      </c>
      <c r="G1237" s="366" t="e">
        <f t="shared" si="105"/>
        <v>#REF!</v>
      </c>
      <c r="H1237" s="366" t="e">
        <f t="shared" si="106"/>
        <v>#REF!</v>
      </c>
      <c r="I1237" s="366"/>
    </row>
    <row r="1238" spans="1:9" s="369" customFormat="1" hidden="1">
      <c r="A1238" s="372" t="e">
        <f>Koeien!#REF!</f>
        <v>#REF!</v>
      </c>
      <c r="B1238" s="372" t="e">
        <f>Koeien!#REF!</f>
        <v>#REF!</v>
      </c>
      <c r="C1238" s="373">
        <f t="shared" si="107"/>
        <v>1175</v>
      </c>
      <c r="E1238" s="366" t="e">
        <f t="shared" si="103"/>
        <v>#REF!</v>
      </c>
      <c r="F1238" s="366" t="e">
        <f t="shared" si="104"/>
        <v>#REF!</v>
      </c>
      <c r="G1238" s="366" t="e">
        <f t="shared" si="105"/>
        <v>#REF!</v>
      </c>
      <c r="H1238" s="366" t="e">
        <f t="shared" si="106"/>
        <v>#REF!</v>
      </c>
      <c r="I1238" s="366"/>
    </row>
    <row r="1239" spans="1:9" s="369" customFormat="1" hidden="1">
      <c r="A1239" s="372" t="e">
        <f>Koeien!#REF!</f>
        <v>#REF!</v>
      </c>
      <c r="B1239" s="372" t="e">
        <f>Koeien!#REF!</f>
        <v>#REF!</v>
      </c>
      <c r="C1239" s="373">
        <f t="shared" si="107"/>
        <v>1176</v>
      </c>
      <c r="E1239" s="366" t="e">
        <f t="shared" si="103"/>
        <v>#REF!</v>
      </c>
      <c r="F1239" s="366" t="e">
        <f t="shared" si="104"/>
        <v>#REF!</v>
      </c>
      <c r="G1239" s="366" t="e">
        <f t="shared" si="105"/>
        <v>#REF!</v>
      </c>
      <c r="H1239" s="366" t="e">
        <f t="shared" si="106"/>
        <v>#REF!</v>
      </c>
      <c r="I1239" s="366"/>
    </row>
    <row r="1240" spans="1:9" s="369" customFormat="1" hidden="1">
      <c r="A1240" s="372" t="e">
        <f>Koeien!#REF!</f>
        <v>#REF!</v>
      </c>
      <c r="B1240" s="372" t="e">
        <f>Koeien!#REF!</f>
        <v>#REF!</v>
      </c>
      <c r="C1240" s="373">
        <f t="shared" si="107"/>
        <v>1177</v>
      </c>
      <c r="E1240" s="366" t="e">
        <f t="shared" si="103"/>
        <v>#REF!</v>
      </c>
      <c r="F1240" s="366" t="e">
        <f t="shared" si="104"/>
        <v>#REF!</v>
      </c>
      <c r="G1240" s="366" t="e">
        <f t="shared" si="105"/>
        <v>#REF!</v>
      </c>
      <c r="H1240" s="366" t="e">
        <f t="shared" si="106"/>
        <v>#REF!</v>
      </c>
      <c r="I1240" s="366"/>
    </row>
    <row r="1241" spans="1:9" s="369" customFormat="1" hidden="1">
      <c r="A1241" s="372" t="e">
        <f>Koeien!#REF!</f>
        <v>#REF!</v>
      </c>
      <c r="B1241" s="372" t="e">
        <f>Koeien!#REF!</f>
        <v>#REF!</v>
      </c>
      <c r="C1241" s="373">
        <f t="shared" si="107"/>
        <v>1178</v>
      </c>
      <c r="E1241" s="366" t="e">
        <f t="shared" si="103"/>
        <v>#REF!</v>
      </c>
      <c r="F1241" s="366" t="e">
        <f t="shared" si="104"/>
        <v>#REF!</v>
      </c>
      <c r="G1241" s="366" t="e">
        <f t="shared" si="105"/>
        <v>#REF!</v>
      </c>
      <c r="H1241" s="366" t="e">
        <f t="shared" si="106"/>
        <v>#REF!</v>
      </c>
      <c r="I1241" s="366"/>
    </row>
    <row r="1242" spans="1:9" s="369" customFormat="1" hidden="1">
      <c r="A1242" s="372" t="e">
        <f>Koeien!#REF!</f>
        <v>#REF!</v>
      </c>
      <c r="B1242" s="372" t="e">
        <f>Koeien!#REF!</f>
        <v>#REF!</v>
      </c>
      <c r="C1242" s="373">
        <f t="shared" si="107"/>
        <v>1179</v>
      </c>
      <c r="E1242" s="366" t="e">
        <f t="shared" si="103"/>
        <v>#REF!</v>
      </c>
      <c r="F1242" s="366" t="e">
        <f t="shared" si="104"/>
        <v>#REF!</v>
      </c>
      <c r="G1242" s="366" t="e">
        <f t="shared" si="105"/>
        <v>#REF!</v>
      </c>
      <c r="H1242" s="366" t="e">
        <f t="shared" si="106"/>
        <v>#REF!</v>
      </c>
      <c r="I1242" s="366"/>
    </row>
    <row r="1243" spans="1:9" s="369" customFormat="1" hidden="1">
      <c r="A1243" s="372" t="e">
        <f>Koeien!#REF!</f>
        <v>#REF!</v>
      </c>
      <c r="B1243" s="372" t="e">
        <f>Koeien!#REF!</f>
        <v>#REF!</v>
      </c>
      <c r="C1243" s="373">
        <f t="shared" si="107"/>
        <v>1180</v>
      </c>
      <c r="E1243" s="366" t="e">
        <f t="shared" si="103"/>
        <v>#REF!</v>
      </c>
      <c r="F1243" s="366" t="e">
        <f t="shared" si="104"/>
        <v>#REF!</v>
      </c>
      <c r="G1243" s="366" t="e">
        <f t="shared" si="105"/>
        <v>#REF!</v>
      </c>
      <c r="H1243" s="366" t="e">
        <f t="shared" si="106"/>
        <v>#REF!</v>
      </c>
      <c r="I1243" s="366"/>
    </row>
    <row r="1244" spans="1:9" s="369" customFormat="1" hidden="1">
      <c r="A1244" s="372" t="e">
        <f>Koeien!#REF!</f>
        <v>#REF!</v>
      </c>
      <c r="B1244" s="372" t="e">
        <f>Koeien!#REF!</f>
        <v>#REF!</v>
      </c>
      <c r="C1244" s="373">
        <f t="shared" si="107"/>
        <v>1181</v>
      </c>
      <c r="E1244" s="366" t="e">
        <f t="shared" si="103"/>
        <v>#REF!</v>
      </c>
      <c r="F1244" s="366" t="e">
        <f t="shared" si="104"/>
        <v>#REF!</v>
      </c>
      <c r="G1244" s="366" t="e">
        <f t="shared" si="105"/>
        <v>#REF!</v>
      </c>
      <c r="H1244" s="366" t="e">
        <f t="shared" si="106"/>
        <v>#REF!</v>
      </c>
      <c r="I1244" s="366"/>
    </row>
    <row r="1245" spans="1:9" s="369" customFormat="1" hidden="1">
      <c r="A1245" s="372" t="e">
        <f>Koeien!#REF!</f>
        <v>#REF!</v>
      </c>
      <c r="B1245" s="372" t="e">
        <f>Koeien!#REF!</f>
        <v>#REF!</v>
      </c>
      <c r="C1245" s="373">
        <f t="shared" si="107"/>
        <v>1182</v>
      </c>
      <c r="E1245" s="366" t="e">
        <f t="shared" si="103"/>
        <v>#REF!</v>
      </c>
      <c r="F1245" s="366" t="e">
        <f t="shared" si="104"/>
        <v>#REF!</v>
      </c>
      <c r="G1245" s="366" t="e">
        <f t="shared" si="105"/>
        <v>#REF!</v>
      </c>
      <c r="H1245" s="366" t="e">
        <f t="shared" si="106"/>
        <v>#REF!</v>
      </c>
      <c r="I1245" s="366"/>
    </row>
    <row r="1246" spans="1:9" s="369" customFormat="1" hidden="1">
      <c r="A1246" s="372" t="e">
        <f>Koeien!#REF!</f>
        <v>#REF!</v>
      </c>
      <c r="B1246" s="372" t="e">
        <f>Koeien!#REF!</f>
        <v>#REF!</v>
      </c>
      <c r="C1246" s="373">
        <f t="shared" si="107"/>
        <v>1183</v>
      </c>
      <c r="E1246" s="366" t="e">
        <f t="shared" si="103"/>
        <v>#REF!</v>
      </c>
      <c r="F1246" s="366" t="e">
        <f t="shared" si="104"/>
        <v>#REF!</v>
      </c>
      <c r="G1246" s="366" t="e">
        <f t="shared" si="105"/>
        <v>#REF!</v>
      </c>
      <c r="H1246" s="366" t="e">
        <f t="shared" si="106"/>
        <v>#REF!</v>
      </c>
      <c r="I1246" s="366"/>
    </row>
    <row r="1247" spans="1:9" s="369" customFormat="1" hidden="1">
      <c r="A1247" s="372" t="e">
        <f>Koeien!#REF!</f>
        <v>#REF!</v>
      </c>
      <c r="B1247" s="372" t="e">
        <f>Koeien!#REF!</f>
        <v>#REF!</v>
      </c>
      <c r="C1247" s="373">
        <f t="shared" si="107"/>
        <v>1184</v>
      </c>
      <c r="E1247" s="366" t="e">
        <f t="shared" si="103"/>
        <v>#REF!</v>
      </c>
      <c r="F1247" s="366" t="e">
        <f t="shared" si="104"/>
        <v>#REF!</v>
      </c>
      <c r="G1247" s="366" t="e">
        <f t="shared" si="105"/>
        <v>#REF!</v>
      </c>
      <c r="H1247" s="366" t="e">
        <f t="shared" si="106"/>
        <v>#REF!</v>
      </c>
      <c r="I1247" s="366"/>
    </row>
    <row r="1248" spans="1:9" s="369" customFormat="1" hidden="1">
      <c r="A1248" s="372" t="e">
        <f>Koeien!#REF!</f>
        <v>#REF!</v>
      </c>
      <c r="B1248" s="372" t="e">
        <f>Koeien!#REF!</f>
        <v>#REF!</v>
      </c>
      <c r="C1248" s="373">
        <f t="shared" si="107"/>
        <v>1185</v>
      </c>
      <c r="E1248" s="366" t="e">
        <f t="shared" si="103"/>
        <v>#REF!</v>
      </c>
      <c r="F1248" s="366" t="e">
        <f t="shared" si="104"/>
        <v>#REF!</v>
      </c>
      <c r="G1248" s="366" t="e">
        <f t="shared" si="105"/>
        <v>#REF!</v>
      </c>
      <c r="H1248" s="366" t="e">
        <f t="shared" si="106"/>
        <v>#REF!</v>
      </c>
      <c r="I1248" s="366"/>
    </row>
    <row r="1249" spans="1:9" s="369" customFormat="1" hidden="1">
      <c r="A1249" s="372" t="e">
        <f>Koeien!#REF!</f>
        <v>#REF!</v>
      </c>
      <c r="B1249" s="372" t="e">
        <f>Koeien!#REF!</f>
        <v>#REF!</v>
      </c>
      <c r="C1249" s="373">
        <f t="shared" si="107"/>
        <v>1186</v>
      </c>
      <c r="E1249" s="366" t="e">
        <f t="shared" si="103"/>
        <v>#REF!</v>
      </c>
      <c r="F1249" s="366" t="e">
        <f t="shared" si="104"/>
        <v>#REF!</v>
      </c>
      <c r="G1249" s="366" t="e">
        <f t="shared" si="105"/>
        <v>#REF!</v>
      </c>
      <c r="H1249" s="366" t="e">
        <f t="shared" si="106"/>
        <v>#REF!</v>
      </c>
      <c r="I1249" s="366"/>
    </row>
    <row r="1250" spans="1:9" s="369" customFormat="1" hidden="1">
      <c r="A1250" s="372" t="e">
        <f>Koeien!#REF!</f>
        <v>#REF!</v>
      </c>
      <c r="B1250" s="372" t="e">
        <f>Koeien!#REF!</f>
        <v>#REF!</v>
      </c>
      <c r="C1250" s="373">
        <f t="shared" si="107"/>
        <v>1187</v>
      </c>
      <c r="E1250" s="366" t="e">
        <f t="shared" si="103"/>
        <v>#REF!</v>
      </c>
      <c r="F1250" s="366" t="e">
        <f t="shared" si="104"/>
        <v>#REF!</v>
      </c>
      <c r="G1250" s="366" t="e">
        <f t="shared" si="105"/>
        <v>#REF!</v>
      </c>
      <c r="H1250" s="366" t="e">
        <f t="shared" si="106"/>
        <v>#REF!</v>
      </c>
      <c r="I1250" s="366"/>
    </row>
    <row r="1251" spans="1:9" s="369" customFormat="1" hidden="1">
      <c r="A1251" s="372" t="e">
        <f>Koeien!#REF!</f>
        <v>#REF!</v>
      </c>
      <c r="B1251" s="372" t="e">
        <f>Koeien!#REF!</f>
        <v>#REF!</v>
      </c>
      <c r="C1251" s="373">
        <f t="shared" si="107"/>
        <v>1188</v>
      </c>
      <c r="E1251" s="366" t="e">
        <f t="shared" si="103"/>
        <v>#REF!</v>
      </c>
      <c r="F1251" s="366" t="e">
        <f t="shared" si="104"/>
        <v>#REF!</v>
      </c>
      <c r="G1251" s="366" t="e">
        <f t="shared" si="105"/>
        <v>#REF!</v>
      </c>
      <c r="H1251" s="366" t="e">
        <f t="shared" si="106"/>
        <v>#REF!</v>
      </c>
      <c r="I1251" s="366"/>
    </row>
    <row r="1252" spans="1:9" s="369" customFormat="1" hidden="1">
      <c r="A1252" s="372" t="e">
        <f>Koeien!#REF!</f>
        <v>#REF!</v>
      </c>
      <c r="B1252" s="372" t="e">
        <f>Koeien!#REF!</f>
        <v>#REF!</v>
      </c>
      <c r="C1252" s="373">
        <f t="shared" si="107"/>
        <v>1189</v>
      </c>
      <c r="E1252" s="366" t="e">
        <f t="shared" si="103"/>
        <v>#REF!</v>
      </c>
      <c r="F1252" s="366" t="e">
        <f t="shared" si="104"/>
        <v>#REF!</v>
      </c>
      <c r="G1252" s="366" t="e">
        <f t="shared" si="105"/>
        <v>#REF!</v>
      </c>
      <c r="H1252" s="366" t="e">
        <f t="shared" si="106"/>
        <v>#REF!</v>
      </c>
      <c r="I1252" s="366"/>
    </row>
    <row r="1253" spans="1:9" s="369" customFormat="1" hidden="1">
      <c r="A1253" s="372" t="e">
        <f>Koeien!#REF!</f>
        <v>#REF!</v>
      </c>
      <c r="B1253" s="372" t="e">
        <f>Koeien!#REF!</f>
        <v>#REF!</v>
      </c>
      <c r="C1253" s="373">
        <f t="shared" si="107"/>
        <v>1190</v>
      </c>
      <c r="E1253" s="366" t="e">
        <f t="shared" si="103"/>
        <v>#REF!</v>
      </c>
      <c r="F1253" s="366" t="e">
        <f t="shared" si="104"/>
        <v>#REF!</v>
      </c>
      <c r="G1253" s="366" t="e">
        <f t="shared" si="105"/>
        <v>#REF!</v>
      </c>
      <c r="H1253" s="366" t="e">
        <f t="shared" si="106"/>
        <v>#REF!</v>
      </c>
      <c r="I1253" s="366"/>
    </row>
    <row r="1254" spans="1:9" s="369" customFormat="1" hidden="1">
      <c r="A1254" s="372" t="e">
        <f>Koeien!#REF!</f>
        <v>#REF!</v>
      </c>
      <c r="B1254" s="372" t="e">
        <f>Koeien!#REF!</f>
        <v>#REF!</v>
      </c>
      <c r="C1254" s="373">
        <f t="shared" si="107"/>
        <v>1191</v>
      </c>
      <c r="E1254" s="366" t="e">
        <f t="shared" si="103"/>
        <v>#REF!</v>
      </c>
      <c r="F1254" s="366" t="e">
        <f t="shared" si="104"/>
        <v>#REF!</v>
      </c>
      <c r="G1254" s="366" t="e">
        <f t="shared" si="105"/>
        <v>#REF!</v>
      </c>
      <c r="H1254" s="366" t="e">
        <f t="shared" si="106"/>
        <v>#REF!</v>
      </c>
      <c r="I1254" s="366"/>
    </row>
    <row r="1255" spans="1:9" s="369" customFormat="1" hidden="1">
      <c r="A1255" s="372" t="e">
        <f>Koeien!#REF!</f>
        <v>#REF!</v>
      </c>
      <c r="B1255" s="372" t="e">
        <f>Koeien!#REF!</f>
        <v>#REF!</v>
      </c>
      <c r="C1255" s="373">
        <f t="shared" si="107"/>
        <v>1192</v>
      </c>
      <c r="E1255" s="366" t="e">
        <f t="shared" si="103"/>
        <v>#REF!</v>
      </c>
      <c r="F1255" s="366" t="e">
        <f t="shared" si="104"/>
        <v>#REF!</v>
      </c>
      <c r="G1255" s="366" t="e">
        <f t="shared" si="105"/>
        <v>#REF!</v>
      </c>
      <c r="H1255" s="366" t="e">
        <f t="shared" si="106"/>
        <v>#REF!</v>
      </c>
      <c r="I1255" s="366"/>
    </row>
    <row r="1256" spans="1:9" s="369" customFormat="1" hidden="1">
      <c r="A1256" s="372" t="e">
        <f>Koeien!#REF!</f>
        <v>#REF!</v>
      </c>
      <c r="B1256" s="372" t="e">
        <f>Koeien!#REF!</f>
        <v>#REF!</v>
      </c>
      <c r="C1256" s="373">
        <f t="shared" si="107"/>
        <v>1193</v>
      </c>
      <c r="E1256" s="366" t="e">
        <f t="shared" ref="E1256:E1263" si="108">B1256</f>
        <v>#REF!</v>
      </c>
      <c r="F1256" s="366" t="e">
        <f t="shared" ref="F1256:F1263" si="109">MID(E1256,1,1)</f>
        <v>#REF!</v>
      </c>
      <c r="G1256" s="366" t="e">
        <f t="shared" ref="G1256:G1263" si="110">MID(E1256,2,1)</f>
        <v>#REF!</v>
      </c>
      <c r="H1256" s="366" t="e">
        <f t="shared" ref="H1256:H1263" si="111">MID(E1256,3,1)</f>
        <v>#REF!</v>
      </c>
      <c r="I1256" s="366"/>
    </row>
    <row r="1257" spans="1:9" s="369" customFormat="1" hidden="1">
      <c r="A1257" s="372" t="e">
        <f>Koeien!#REF!</f>
        <v>#REF!</v>
      </c>
      <c r="B1257" s="372" t="e">
        <f>Koeien!#REF!</f>
        <v>#REF!</v>
      </c>
      <c r="C1257" s="373">
        <f t="shared" si="107"/>
        <v>1194</v>
      </c>
      <c r="E1257" s="366" t="e">
        <f t="shared" si="108"/>
        <v>#REF!</v>
      </c>
      <c r="F1257" s="366" t="e">
        <f t="shared" si="109"/>
        <v>#REF!</v>
      </c>
      <c r="G1257" s="366" t="e">
        <f t="shared" si="110"/>
        <v>#REF!</v>
      </c>
      <c r="H1257" s="366" t="e">
        <f t="shared" si="111"/>
        <v>#REF!</v>
      </c>
      <c r="I1257" s="366"/>
    </row>
    <row r="1258" spans="1:9" s="369" customFormat="1" hidden="1">
      <c r="A1258" s="372" t="e">
        <f>Koeien!#REF!</f>
        <v>#REF!</v>
      </c>
      <c r="B1258" s="372" t="e">
        <f>Koeien!#REF!</f>
        <v>#REF!</v>
      </c>
      <c r="C1258" s="373">
        <f t="shared" si="107"/>
        <v>1195</v>
      </c>
      <c r="E1258" s="366" t="e">
        <f t="shared" si="108"/>
        <v>#REF!</v>
      </c>
      <c r="F1258" s="366" t="e">
        <f t="shared" si="109"/>
        <v>#REF!</v>
      </c>
      <c r="G1258" s="366" t="e">
        <f t="shared" si="110"/>
        <v>#REF!</v>
      </c>
      <c r="H1258" s="366" t="e">
        <f t="shared" si="111"/>
        <v>#REF!</v>
      </c>
      <c r="I1258" s="366"/>
    </row>
    <row r="1259" spans="1:9" s="369" customFormat="1" hidden="1">
      <c r="A1259" s="372" t="e">
        <f>Koeien!#REF!</f>
        <v>#REF!</v>
      </c>
      <c r="B1259" s="372" t="e">
        <f>Koeien!#REF!</f>
        <v>#REF!</v>
      </c>
      <c r="C1259" s="373">
        <f t="shared" si="107"/>
        <v>1196</v>
      </c>
      <c r="E1259" s="366" t="e">
        <f t="shared" si="108"/>
        <v>#REF!</v>
      </c>
      <c r="F1259" s="366" t="e">
        <f t="shared" si="109"/>
        <v>#REF!</v>
      </c>
      <c r="G1259" s="366" t="e">
        <f t="shared" si="110"/>
        <v>#REF!</v>
      </c>
      <c r="H1259" s="366" t="e">
        <f t="shared" si="111"/>
        <v>#REF!</v>
      </c>
      <c r="I1259" s="366"/>
    </row>
    <row r="1260" spans="1:9" s="369" customFormat="1" hidden="1">
      <c r="A1260" s="372" t="e">
        <f>Koeien!#REF!</f>
        <v>#REF!</v>
      </c>
      <c r="B1260" s="372" t="e">
        <f>Koeien!#REF!</f>
        <v>#REF!</v>
      </c>
      <c r="C1260" s="373">
        <f t="shared" si="107"/>
        <v>1197</v>
      </c>
      <c r="E1260" s="366" t="e">
        <f t="shared" si="108"/>
        <v>#REF!</v>
      </c>
      <c r="F1260" s="366" t="e">
        <f t="shared" si="109"/>
        <v>#REF!</v>
      </c>
      <c r="G1260" s="366" t="e">
        <f t="shared" si="110"/>
        <v>#REF!</v>
      </c>
      <c r="H1260" s="366" t="e">
        <f t="shared" si="111"/>
        <v>#REF!</v>
      </c>
      <c r="I1260" s="366"/>
    </row>
    <row r="1261" spans="1:9" s="369" customFormat="1" hidden="1">
      <c r="A1261" s="372" t="e">
        <f>Koeien!#REF!</f>
        <v>#REF!</v>
      </c>
      <c r="B1261" s="372" t="e">
        <f>Koeien!#REF!</f>
        <v>#REF!</v>
      </c>
      <c r="C1261" s="373">
        <f t="shared" si="107"/>
        <v>1198</v>
      </c>
      <c r="E1261" s="366" t="e">
        <f t="shared" si="108"/>
        <v>#REF!</v>
      </c>
      <c r="F1261" s="366" t="e">
        <f t="shared" si="109"/>
        <v>#REF!</v>
      </c>
      <c r="G1261" s="366" t="e">
        <f t="shared" si="110"/>
        <v>#REF!</v>
      </c>
      <c r="H1261" s="366" t="e">
        <f t="shared" si="111"/>
        <v>#REF!</v>
      </c>
      <c r="I1261" s="366"/>
    </row>
    <row r="1262" spans="1:9" s="369" customFormat="1" hidden="1">
      <c r="A1262" s="372" t="e">
        <f>Koeien!#REF!</f>
        <v>#REF!</v>
      </c>
      <c r="B1262" s="372" t="e">
        <f>Koeien!#REF!</f>
        <v>#REF!</v>
      </c>
      <c r="C1262" s="373">
        <f t="shared" si="107"/>
        <v>1199</v>
      </c>
      <c r="E1262" s="366" t="e">
        <f t="shared" si="108"/>
        <v>#REF!</v>
      </c>
      <c r="F1262" s="366" t="e">
        <f t="shared" si="109"/>
        <v>#REF!</v>
      </c>
      <c r="G1262" s="366" t="e">
        <f t="shared" si="110"/>
        <v>#REF!</v>
      </c>
      <c r="H1262" s="366" t="e">
        <f t="shared" si="111"/>
        <v>#REF!</v>
      </c>
      <c r="I1262" s="366"/>
    </row>
    <row r="1263" spans="1:9" s="369" customFormat="1" hidden="1">
      <c r="A1263" s="372" t="e">
        <f>Koeien!#REF!</f>
        <v>#REF!</v>
      </c>
      <c r="B1263" s="372" t="e">
        <f>Koeien!#REF!</f>
        <v>#REF!</v>
      </c>
      <c r="C1263" s="373">
        <f t="shared" si="107"/>
        <v>1200</v>
      </c>
      <c r="E1263" s="366" t="e">
        <f t="shared" si="108"/>
        <v>#REF!</v>
      </c>
      <c r="F1263" s="366" t="e">
        <f t="shared" si="109"/>
        <v>#REF!</v>
      </c>
      <c r="G1263" s="366" t="e">
        <f t="shared" si="110"/>
        <v>#REF!</v>
      </c>
      <c r="H1263" s="366" t="e">
        <f t="shared" si="111"/>
        <v>#REF!</v>
      </c>
      <c r="I1263" s="366"/>
    </row>
    <row r="1264" spans="1:9" s="369" customFormat="1" hidden="1">
      <c r="A1264" s="372"/>
      <c r="B1264" s="372"/>
      <c r="C1264" s="373"/>
      <c r="E1264" s="366"/>
      <c r="F1264" s="366"/>
      <c r="G1264" s="366"/>
      <c r="H1264" s="366"/>
      <c r="I1264" s="366"/>
    </row>
    <row r="1265" spans="1:9" s="369" customFormat="1">
      <c r="A1265" s="372"/>
      <c r="B1265" s="372"/>
      <c r="C1265" s="373"/>
      <c r="E1265" s="366"/>
      <c r="F1265" s="366"/>
      <c r="G1265" s="366"/>
      <c r="H1265" s="366"/>
      <c r="I1265" s="366"/>
    </row>
    <row r="1266" spans="1:9" s="369" customFormat="1">
      <c r="A1266" s="372"/>
      <c r="B1266" s="372"/>
      <c r="C1266" s="373"/>
      <c r="E1266" s="366"/>
      <c r="F1266" s="366"/>
      <c r="G1266" s="366"/>
      <c r="H1266" s="366"/>
      <c r="I1266" s="366"/>
    </row>
    <row r="1267" spans="1:9" s="369" customFormat="1">
      <c r="A1267" s="372"/>
      <c r="B1267" s="372"/>
      <c r="C1267" s="373"/>
      <c r="E1267" s="366"/>
      <c r="F1267" s="366"/>
      <c r="G1267" s="366"/>
      <c r="H1267" s="366"/>
      <c r="I1267" s="366"/>
    </row>
    <row r="1268" spans="1:9" s="369" customFormat="1">
      <c r="A1268" s="372"/>
      <c r="B1268" s="372"/>
      <c r="C1268" s="373"/>
      <c r="E1268" s="366"/>
      <c r="F1268" s="366"/>
      <c r="G1268" s="366"/>
      <c r="H1268" s="366"/>
      <c r="I1268" s="366"/>
    </row>
    <row r="1269" spans="1:9" s="369" customFormat="1">
      <c r="A1269" s="372"/>
      <c r="B1269" s="372"/>
      <c r="C1269" s="373"/>
      <c r="E1269" s="366"/>
      <c r="F1269" s="366"/>
      <c r="G1269" s="366"/>
      <c r="H1269" s="366"/>
      <c r="I1269" s="366"/>
    </row>
    <row r="1270" spans="1:9" s="369" customFormat="1">
      <c r="A1270" s="372"/>
      <c r="B1270" s="372"/>
      <c r="C1270" s="373"/>
      <c r="E1270" s="366"/>
      <c r="F1270" s="366"/>
      <c r="G1270" s="366"/>
      <c r="H1270" s="366"/>
      <c r="I1270" s="366"/>
    </row>
    <row r="1271" spans="1:9" s="369" customFormat="1">
      <c r="A1271" s="372"/>
      <c r="B1271" s="372"/>
      <c r="C1271" s="373"/>
      <c r="E1271" s="366"/>
      <c r="F1271" s="366"/>
      <c r="G1271" s="366"/>
      <c r="H1271" s="366"/>
      <c r="I1271" s="366"/>
    </row>
    <row r="1272" spans="1:9" s="369" customFormat="1">
      <c r="A1272" s="372"/>
      <c r="B1272" s="372"/>
      <c r="C1272" s="373"/>
      <c r="E1272" s="366"/>
      <c r="F1272" s="366"/>
      <c r="G1272" s="366"/>
      <c r="H1272" s="366"/>
      <c r="I1272" s="366"/>
    </row>
    <row r="1273" spans="1:9" s="369" customFormat="1">
      <c r="A1273" s="372"/>
      <c r="B1273" s="372"/>
      <c r="C1273" s="373"/>
      <c r="E1273" s="366"/>
      <c r="F1273" s="366"/>
      <c r="G1273" s="366"/>
      <c r="H1273" s="366"/>
      <c r="I1273" s="366"/>
    </row>
  </sheetData>
  <sheetProtection password="CFE4" sheet="1" objects="1" scenarios="1" selectLockedCells="1" selectUnlockedCells="1"/>
  <mergeCells count="7">
    <mergeCell ref="A59:J59"/>
    <mergeCell ref="A60:J60"/>
    <mergeCell ref="A1:J1"/>
    <mergeCell ref="G4:H4"/>
    <mergeCell ref="A7:J7"/>
    <mergeCell ref="A58:J58"/>
    <mergeCell ref="G9:J9"/>
  </mergeCells>
  <conditionalFormatting sqref="D10:D57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{E393B36A-22C2-452C-A4D3-7F119FE142EC}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{104F7EB5-2F0D-453B-8F0D-C7D08A9D6383}</x14:id>
        </ext>
      </extLst>
    </cfRule>
  </conditionalFormatting>
  <printOptions horizontalCentered="1" verticalCentered="1"/>
  <pageMargins left="0.23622047244094491" right="0" top="0.35433070866141736" bottom="0.35433070866141736" header="0.31496062992125984" footer="0.31496062992125984"/>
  <pageSetup paperSize="9" scale="75" orientation="portrait" horizontalDpi="4294967293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93B36A-22C2-452C-A4D3-7F119FE14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4F7EB5-2F0D-453B-8F0D-C7D08A9D6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D10:D57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10">
    <tabColor rgb="FFFF0000"/>
  </sheetPr>
  <dimension ref="CC1:JM356"/>
  <sheetViews>
    <sheetView topLeftCell="A3" zoomScaleNormal="100" workbookViewId="0">
      <pane ySplit="1" topLeftCell="A4" activePane="bottomLeft" state="frozen"/>
      <selection activeCell="A3" sqref="A3"/>
      <selection pane="bottomLeft" activeCell="AW3" sqref="A1:XFD1048576"/>
    </sheetView>
  </sheetViews>
  <sheetFormatPr defaultRowHeight="15.75"/>
  <cols>
    <col min="1" max="79" width="9.140625" style="253"/>
    <col min="80" max="80" width="9.140625" style="253" customWidth="1"/>
    <col min="81" max="81" width="9.140625" style="253" hidden="1" customWidth="1"/>
    <col min="82" max="82" width="5.7109375" style="253" hidden="1" customWidth="1"/>
    <col min="83" max="83" width="16.7109375" style="253" hidden="1" customWidth="1"/>
    <col min="84" max="84" width="5.7109375" style="253" hidden="1" customWidth="1"/>
    <col min="85" max="85" width="17.7109375" style="253" hidden="1" customWidth="1"/>
    <col min="86" max="95" width="12.85546875" style="249" hidden="1" customWidth="1"/>
    <col min="96" max="97" width="12.85546875" style="378" hidden="1" customWidth="1"/>
    <col min="98" max="102" width="12.85546875" style="249" hidden="1" customWidth="1"/>
    <col min="103" max="114" width="5.7109375" style="250" hidden="1" customWidth="1"/>
    <col min="115" max="115" width="5.7109375" style="263" hidden="1" customWidth="1"/>
    <col min="116" max="116" width="9.140625" style="253" hidden="1" customWidth="1"/>
    <col min="117" max="117" width="3.140625" style="312" hidden="1" customWidth="1"/>
    <col min="118" max="118" width="4.42578125" style="250" hidden="1" customWidth="1"/>
    <col min="119" max="119" width="3.140625" style="253" hidden="1" customWidth="1"/>
    <col min="120" max="120" width="9.85546875" style="253" hidden="1" customWidth="1"/>
    <col min="121" max="121" width="3.140625" style="253" hidden="1" customWidth="1"/>
    <col min="122" max="122" width="5.7109375" style="311" hidden="1" customWidth="1"/>
    <col min="123" max="170" width="8.7109375" style="306" hidden="1" customWidth="1"/>
    <col min="171" max="171" width="9.140625" style="257" hidden="1" customWidth="1"/>
    <col min="172" max="172" width="5.7109375" style="311" hidden="1" customWidth="1"/>
    <col min="173" max="220" width="4.42578125" style="257" hidden="1" customWidth="1"/>
    <col min="221" max="221" width="9.140625" style="257" hidden="1" customWidth="1"/>
    <col min="222" max="222" width="5.7109375" style="311" hidden="1" customWidth="1"/>
    <col min="223" max="270" width="4.42578125" style="257" hidden="1" customWidth="1"/>
    <col min="271" max="272" width="9.140625" style="253" hidden="1" customWidth="1"/>
    <col min="273" max="284" width="9.140625" style="253" customWidth="1"/>
    <col min="285" max="16384" width="9.140625" style="253"/>
  </cols>
  <sheetData>
    <row r="1" spans="82:273" s="233" customFormat="1" ht="23.25">
      <c r="CD1" s="226"/>
      <c r="CE1" s="227" t="str">
        <f>Bedrijf!B1</f>
        <v> V.O.F. De Pater</v>
      </c>
      <c r="CF1" s="226"/>
      <c r="CG1" s="226"/>
      <c r="CH1" s="226"/>
      <c r="CI1" s="228"/>
      <c r="CJ1" s="226"/>
      <c r="CK1" s="226"/>
      <c r="CL1" s="226"/>
      <c r="CM1" s="226"/>
      <c r="CN1" s="226"/>
      <c r="CO1" s="226"/>
      <c r="CP1" s="229"/>
      <c r="CQ1" s="230" t="s">
        <v>21</v>
      </c>
      <c r="CR1" s="374">
        <f>DL53</f>
        <v>0.81060606060606066</v>
      </c>
      <c r="CS1" s="374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2"/>
      <c r="DK1" s="234"/>
      <c r="DL1" s="235"/>
      <c r="DO1" s="236"/>
      <c r="DP1" s="237"/>
      <c r="DQ1" s="237"/>
      <c r="DR1" s="237"/>
      <c r="DS1" s="237"/>
      <c r="DT1" s="237"/>
      <c r="DU1" s="237"/>
      <c r="DV1" s="237"/>
      <c r="DW1" s="237"/>
      <c r="DX1" s="237"/>
      <c r="DY1" s="237"/>
      <c r="DZ1" s="237"/>
      <c r="EA1" s="237"/>
      <c r="EB1" s="237"/>
      <c r="EC1" s="237"/>
      <c r="ED1" s="237"/>
      <c r="EE1" s="237"/>
      <c r="EF1" s="237"/>
      <c r="EG1" s="237"/>
      <c r="EH1" s="237"/>
      <c r="EI1" s="237"/>
      <c r="EJ1" s="237"/>
      <c r="EK1" s="237"/>
      <c r="EL1" s="237"/>
      <c r="EM1" s="237"/>
      <c r="EN1" s="237"/>
      <c r="EO1" s="237"/>
      <c r="EP1" s="237"/>
      <c r="EQ1" s="237"/>
      <c r="ER1" s="237"/>
      <c r="ES1" s="237"/>
      <c r="ET1" s="237"/>
      <c r="EU1" s="237"/>
      <c r="EV1" s="237"/>
      <c r="EW1" s="237"/>
      <c r="EX1" s="237"/>
      <c r="EY1" s="237"/>
      <c r="EZ1" s="237"/>
      <c r="FA1" s="237"/>
      <c r="FB1" s="237"/>
      <c r="FC1" s="237"/>
      <c r="FD1" s="237"/>
      <c r="FE1" s="237"/>
      <c r="FF1" s="237"/>
      <c r="FG1" s="237"/>
      <c r="FH1" s="237"/>
      <c r="FI1" s="237"/>
      <c r="FJ1" s="237"/>
      <c r="FK1" s="237"/>
      <c r="FL1" s="238"/>
      <c r="FM1" s="236"/>
      <c r="FN1" s="238"/>
      <c r="FO1" s="238"/>
      <c r="FP1" s="238"/>
      <c r="FQ1" s="238"/>
      <c r="FR1" s="238"/>
      <c r="FS1" s="238"/>
      <c r="FT1" s="238"/>
      <c r="FU1" s="238"/>
      <c r="FV1" s="238"/>
      <c r="FW1" s="238"/>
      <c r="FX1" s="238"/>
      <c r="FY1" s="238"/>
      <c r="FZ1" s="238"/>
      <c r="GA1" s="238"/>
      <c r="GB1" s="238"/>
      <c r="GC1" s="238"/>
      <c r="GD1" s="238"/>
      <c r="GE1" s="238"/>
      <c r="GF1" s="238"/>
      <c r="GG1" s="238"/>
      <c r="GH1" s="238"/>
      <c r="GI1" s="238"/>
      <c r="GJ1" s="238"/>
      <c r="GK1" s="238"/>
      <c r="GL1" s="238"/>
      <c r="GM1" s="238"/>
      <c r="GN1" s="238"/>
      <c r="GO1" s="238"/>
      <c r="GP1" s="238"/>
      <c r="GQ1" s="238"/>
      <c r="GR1" s="238"/>
      <c r="GS1" s="238"/>
      <c r="GT1" s="238"/>
      <c r="GU1" s="238"/>
      <c r="GV1" s="238"/>
      <c r="GW1" s="238"/>
      <c r="GX1" s="238"/>
      <c r="GY1" s="238"/>
      <c r="GZ1" s="238"/>
      <c r="HA1" s="238"/>
      <c r="HB1" s="238"/>
      <c r="HC1" s="238"/>
      <c r="HD1" s="238"/>
      <c r="HE1" s="238"/>
      <c r="HF1" s="238"/>
      <c r="HG1" s="238"/>
      <c r="HH1" s="238"/>
      <c r="HI1" s="238"/>
      <c r="HJ1" s="238"/>
      <c r="HK1" s="236"/>
      <c r="HL1" s="238"/>
      <c r="HM1" s="238"/>
      <c r="HN1" s="238"/>
      <c r="HO1" s="238"/>
      <c r="HP1" s="238"/>
      <c r="HQ1" s="238"/>
      <c r="HR1" s="238"/>
      <c r="HS1" s="238"/>
      <c r="HT1" s="238"/>
      <c r="HU1" s="238"/>
      <c r="HV1" s="238"/>
      <c r="HW1" s="238"/>
      <c r="HX1" s="238"/>
      <c r="HY1" s="238"/>
      <c r="HZ1" s="238"/>
      <c r="IA1" s="238"/>
      <c r="IB1" s="238"/>
      <c r="IC1" s="238"/>
      <c r="ID1" s="238"/>
      <c r="IE1" s="238"/>
      <c r="IF1" s="238"/>
      <c r="IG1" s="238"/>
      <c r="IH1" s="238"/>
      <c r="II1" s="238"/>
      <c r="IJ1" s="238"/>
      <c r="IK1" s="238"/>
      <c r="IL1" s="238"/>
      <c r="IM1" s="238"/>
      <c r="IN1" s="238"/>
      <c r="IO1" s="238"/>
      <c r="IP1" s="238"/>
      <c r="IQ1" s="238"/>
      <c r="IR1" s="238"/>
      <c r="IS1" s="238"/>
      <c r="IT1" s="238"/>
      <c r="IU1" s="238"/>
      <c r="IV1" s="238"/>
      <c r="IW1" s="238"/>
      <c r="IX1" s="238"/>
      <c r="IY1" s="238"/>
      <c r="IZ1" s="238"/>
      <c r="JA1" s="238"/>
      <c r="JB1" s="238"/>
      <c r="JC1" s="238"/>
      <c r="JD1" s="238"/>
      <c r="JE1" s="238"/>
      <c r="JF1" s="238"/>
      <c r="JG1" s="238"/>
    </row>
    <row r="2" spans="82:273" s="244" customFormat="1" ht="8.25">
      <c r="CD2" s="239"/>
      <c r="CE2" s="240"/>
      <c r="CF2" s="239"/>
      <c r="CG2" s="239"/>
      <c r="CH2" s="239"/>
      <c r="CI2" s="239"/>
      <c r="CJ2" s="239"/>
      <c r="CK2" s="239"/>
      <c r="CL2" s="239"/>
      <c r="CM2" s="239"/>
      <c r="CN2" s="239"/>
      <c r="CO2" s="239"/>
      <c r="CP2" s="239"/>
      <c r="CQ2" s="239"/>
      <c r="CR2" s="375"/>
      <c r="CS2" s="375"/>
      <c r="CT2" s="242"/>
      <c r="CU2" s="242"/>
      <c r="CV2" s="242"/>
      <c r="CW2" s="242"/>
      <c r="CX2" s="242"/>
      <c r="CY2" s="241"/>
      <c r="CZ2" s="241"/>
      <c r="DA2" s="241"/>
      <c r="DB2" s="241"/>
      <c r="DC2" s="241"/>
      <c r="DD2" s="241"/>
      <c r="DE2" s="241"/>
      <c r="DF2" s="241"/>
      <c r="DG2" s="241"/>
      <c r="DH2" s="241"/>
      <c r="DI2" s="241"/>
      <c r="DJ2" s="241"/>
      <c r="DK2" s="243"/>
      <c r="DN2" s="245"/>
      <c r="DR2" s="246"/>
      <c r="DS2" s="247"/>
      <c r="DT2" s="247"/>
      <c r="DU2" s="247"/>
      <c r="DV2" s="247"/>
      <c r="DW2" s="247"/>
      <c r="DX2" s="247"/>
      <c r="DY2" s="247"/>
      <c r="DZ2" s="247"/>
      <c r="EA2" s="247"/>
      <c r="EB2" s="247"/>
      <c r="EC2" s="247"/>
      <c r="ED2" s="247"/>
      <c r="EE2" s="247"/>
      <c r="EF2" s="247"/>
      <c r="EG2" s="247"/>
      <c r="EH2" s="247"/>
      <c r="EI2" s="247"/>
      <c r="EJ2" s="247"/>
      <c r="EK2" s="247"/>
      <c r="EL2" s="247"/>
      <c r="EM2" s="247"/>
      <c r="EN2" s="247"/>
      <c r="EO2" s="247"/>
      <c r="EP2" s="247"/>
      <c r="EQ2" s="247"/>
      <c r="ER2" s="247"/>
      <c r="ES2" s="247"/>
      <c r="ET2" s="247"/>
      <c r="EU2" s="247"/>
      <c r="EV2" s="247"/>
      <c r="EW2" s="247"/>
      <c r="EX2" s="247"/>
      <c r="EY2" s="247"/>
      <c r="EZ2" s="247"/>
      <c r="FA2" s="247"/>
      <c r="FB2" s="247"/>
      <c r="FC2" s="247"/>
      <c r="FD2" s="247"/>
      <c r="FE2" s="247"/>
      <c r="FF2" s="247"/>
      <c r="FG2" s="247"/>
      <c r="FH2" s="247"/>
      <c r="FI2" s="247"/>
      <c r="FJ2" s="247"/>
      <c r="FK2" s="247"/>
      <c r="FL2" s="247"/>
      <c r="FM2" s="247"/>
      <c r="FN2" s="247"/>
      <c r="FO2" s="248"/>
      <c r="FP2" s="246"/>
      <c r="FQ2" s="248"/>
      <c r="FR2" s="248"/>
      <c r="FS2" s="248"/>
      <c r="FT2" s="248"/>
      <c r="FU2" s="248"/>
      <c r="FV2" s="248"/>
      <c r="FW2" s="248"/>
      <c r="FX2" s="248"/>
      <c r="FY2" s="248"/>
      <c r="FZ2" s="248"/>
      <c r="GA2" s="248"/>
      <c r="GB2" s="248"/>
      <c r="GC2" s="248"/>
      <c r="GD2" s="248"/>
      <c r="GE2" s="248"/>
      <c r="GF2" s="248"/>
      <c r="GG2" s="248"/>
      <c r="GH2" s="248"/>
      <c r="GI2" s="248"/>
      <c r="GJ2" s="248"/>
      <c r="GK2" s="248"/>
      <c r="GL2" s="248"/>
      <c r="GM2" s="248"/>
      <c r="GN2" s="248"/>
      <c r="GO2" s="248"/>
      <c r="GP2" s="248"/>
      <c r="GQ2" s="248"/>
      <c r="GR2" s="248"/>
      <c r="GS2" s="248"/>
      <c r="GT2" s="248"/>
      <c r="GU2" s="248"/>
      <c r="GV2" s="248"/>
      <c r="GW2" s="248"/>
      <c r="GX2" s="248"/>
      <c r="GY2" s="248"/>
      <c r="GZ2" s="248"/>
      <c r="HA2" s="248"/>
      <c r="HB2" s="248"/>
      <c r="HC2" s="248"/>
      <c r="HD2" s="248"/>
      <c r="HE2" s="248"/>
      <c r="HF2" s="248"/>
      <c r="HG2" s="248"/>
      <c r="HH2" s="248"/>
      <c r="HI2" s="248"/>
      <c r="HJ2" s="248"/>
      <c r="HK2" s="248"/>
      <c r="HL2" s="248"/>
      <c r="HM2" s="248"/>
      <c r="HN2" s="246"/>
      <c r="HO2" s="248"/>
      <c r="HP2" s="248"/>
      <c r="HQ2" s="248"/>
      <c r="HR2" s="248"/>
      <c r="HS2" s="248"/>
      <c r="HT2" s="248"/>
      <c r="HU2" s="248"/>
      <c r="HV2" s="248"/>
      <c r="HW2" s="248"/>
      <c r="HX2" s="248"/>
      <c r="HY2" s="248"/>
      <c r="HZ2" s="248"/>
      <c r="IA2" s="248"/>
      <c r="IB2" s="248"/>
      <c r="IC2" s="248"/>
      <c r="ID2" s="248"/>
      <c r="IE2" s="248"/>
      <c r="IF2" s="248"/>
      <c r="IG2" s="248"/>
      <c r="IH2" s="248"/>
      <c r="II2" s="248"/>
      <c r="IJ2" s="248"/>
      <c r="IK2" s="248"/>
      <c r="IL2" s="248"/>
      <c r="IM2" s="248"/>
      <c r="IN2" s="248"/>
      <c r="IO2" s="248"/>
      <c r="IP2" s="248"/>
      <c r="IQ2" s="248"/>
      <c r="IR2" s="248"/>
      <c r="IS2" s="248"/>
      <c r="IT2" s="248"/>
      <c r="IU2" s="248"/>
      <c r="IV2" s="248"/>
      <c r="IW2" s="248"/>
      <c r="IX2" s="248"/>
      <c r="IY2" s="248"/>
      <c r="IZ2" s="248"/>
      <c r="JA2" s="248"/>
      <c r="JB2" s="248"/>
      <c r="JC2" s="248"/>
      <c r="JD2" s="248"/>
      <c r="JE2" s="248"/>
      <c r="JF2" s="248"/>
      <c r="JG2" s="248"/>
      <c r="JH2" s="248"/>
      <c r="JI2" s="248"/>
      <c r="JJ2" s="248"/>
    </row>
    <row r="3" spans="82:273">
      <c r="CD3" s="174" t="s">
        <v>15</v>
      </c>
      <c r="CE3" s="174" t="s">
        <v>4</v>
      </c>
      <c r="CF3" s="175" t="s">
        <v>3</v>
      </c>
      <c r="CG3" s="176"/>
      <c r="CH3" s="97">
        <v>100</v>
      </c>
      <c r="CI3" s="98">
        <v>0.95</v>
      </c>
      <c r="CJ3" s="98">
        <v>0.92</v>
      </c>
      <c r="CK3" s="98">
        <v>0.87</v>
      </c>
      <c r="CL3" s="98">
        <v>0.82</v>
      </c>
      <c r="CM3" s="98">
        <v>0.79</v>
      </c>
      <c r="CN3" s="98">
        <v>0.78</v>
      </c>
      <c r="CO3" s="98">
        <v>0.76</v>
      </c>
      <c r="CP3" s="98">
        <v>0.74</v>
      </c>
      <c r="CQ3" s="98">
        <v>0.72</v>
      </c>
      <c r="CR3" s="98">
        <v>0.63</v>
      </c>
      <c r="CS3" s="98">
        <v>0.62</v>
      </c>
      <c r="CY3" s="250">
        <v>100</v>
      </c>
      <c r="CZ3" s="251">
        <v>0.95</v>
      </c>
      <c r="DA3" s="251">
        <v>0.92</v>
      </c>
      <c r="DB3" s="251">
        <v>0.87</v>
      </c>
      <c r="DC3" s="251">
        <v>0.82</v>
      </c>
      <c r="DD3" s="251">
        <v>0.79</v>
      </c>
      <c r="DE3" s="251">
        <v>0.78</v>
      </c>
      <c r="DF3" s="251">
        <v>0.76</v>
      </c>
      <c r="DG3" s="251">
        <v>0.74</v>
      </c>
      <c r="DH3" s="251">
        <v>0.72</v>
      </c>
      <c r="DI3" s="251">
        <v>0.63</v>
      </c>
      <c r="DJ3" s="251">
        <v>0.62</v>
      </c>
      <c r="DK3" s="252"/>
      <c r="DM3" s="253"/>
      <c r="DR3" s="254" t="s">
        <v>17</v>
      </c>
      <c r="DS3" s="255">
        <v>123</v>
      </c>
      <c r="DT3" s="255">
        <v>132</v>
      </c>
      <c r="DU3" s="255">
        <v>213</v>
      </c>
      <c r="DV3" s="255">
        <v>231</v>
      </c>
      <c r="DW3" s="255">
        <v>312</v>
      </c>
      <c r="DX3" s="255">
        <v>321</v>
      </c>
      <c r="DY3" s="254">
        <v>126</v>
      </c>
      <c r="DZ3" s="254">
        <v>162</v>
      </c>
      <c r="EA3" s="254">
        <v>216</v>
      </c>
      <c r="EB3" s="254">
        <v>261</v>
      </c>
      <c r="EC3" s="254">
        <v>612</v>
      </c>
      <c r="ED3" s="254">
        <v>621</v>
      </c>
      <c r="EE3" s="254">
        <v>135</v>
      </c>
      <c r="EF3" s="256">
        <v>153</v>
      </c>
      <c r="EG3" s="256">
        <v>315</v>
      </c>
      <c r="EH3" s="256">
        <v>351</v>
      </c>
      <c r="EI3" s="256">
        <v>513</v>
      </c>
      <c r="EJ3" s="256">
        <v>531</v>
      </c>
      <c r="EK3" s="256">
        <v>156</v>
      </c>
      <c r="EL3" s="256">
        <v>165</v>
      </c>
      <c r="EM3" s="256">
        <v>516</v>
      </c>
      <c r="EN3" s="256">
        <v>561</v>
      </c>
      <c r="EO3" s="256">
        <v>615</v>
      </c>
      <c r="EP3" s="256">
        <v>651</v>
      </c>
      <c r="EQ3" s="256">
        <v>234</v>
      </c>
      <c r="ER3" s="256">
        <v>243</v>
      </c>
      <c r="ES3" s="256">
        <v>324</v>
      </c>
      <c r="ET3" s="256">
        <v>342</v>
      </c>
      <c r="EU3" s="256">
        <v>423</v>
      </c>
      <c r="EV3" s="256">
        <v>432</v>
      </c>
      <c r="EW3" s="256">
        <v>246</v>
      </c>
      <c r="EX3" s="256">
        <v>264</v>
      </c>
      <c r="EY3" s="256">
        <v>426</v>
      </c>
      <c r="EZ3" s="256">
        <v>462</v>
      </c>
      <c r="FA3" s="256">
        <v>624</v>
      </c>
      <c r="FB3" s="256">
        <v>642</v>
      </c>
      <c r="FC3" s="256">
        <v>345</v>
      </c>
      <c r="FD3" s="256">
        <v>354</v>
      </c>
      <c r="FE3" s="256">
        <v>435</v>
      </c>
      <c r="FF3" s="256">
        <v>453</v>
      </c>
      <c r="FG3" s="256">
        <v>534</v>
      </c>
      <c r="FH3" s="256">
        <v>543</v>
      </c>
      <c r="FI3" s="256">
        <v>456</v>
      </c>
      <c r="FJ3" s="256">
        <v>465</v>
      </c>
      <c r="FK3" s="256">
        <v>546</v>
      </c>
      <c r="FL3" s="256">
        <v>564</v>
      </c>
      <c r="FM3" s="256">
        <v>645</v>
      </c>
      <c r="FN3" s="256">
        <v>654</v>
      </c>
      <c r="FP3" s="254" t="s">
        <v>17</v>
      </c>
      <c r="FQ3" s="255">
        <v>123</v>
      </c>
      <c r="FR3" s="255">
        <v>132</v>
      </c>
      <c r="FS3" s="255">
        <v>213</v>
      </c>
      <c r="FT3" s="255">
        <v>231</v>
      </c>
      <c r="FU3" s="255">
        <v>312</v>
      </c>
      <c r="FV3" s="255">
        <v>321</v>
      </c>
      <c r="FW3" s="254">
        <v>126</v>
      </c>
      <c r="FX3" s="254">
        <v>162</v>
      </c>
      <c r="FY3" s="254">
        <v>216</v>
      </c>
      <c r="FZ3" s="254">
        <v>261</v>
      </c>
      <c r="GA3" s="254">
        <v>612</v>
      </c>
      <c r="GB3" s="254">
        <v>621</v>
      </c>
      <c r="GC3" s="254">
        <v>135</v>
      </c>
      <c r="GD3" s="254">
        <v>153</v>
      </c>
      <c r="GE3" s="254">
        <v>315</v>
      </c>
      <c r="GF3" s="254">
        <v>351</v>
      </c>
      <c r="GG3" s="254">
        <v>513</v>
      </c>
      <c r="GH3" s="254">
        <v>531</v>
      </c>
      <c r="GI3" s="254">
        <v>156</v>
      </c>
      <c r="GJ3" s="254">
        <v>165</v>
      </c>
      <c r="GK3" s="254">
        <v>516</v>
      </c>
      <c r="GL3" s="254">
        <v>561</v>
      </c>
      <c r="GM3" s="254">
        <v>615</v>
      </c>
      <c r="GN3" s="254">
        <v>651</v>
      </c>
      <c r="GO3" s="254">
        <v>234</v>
      </c>
      <c r="GP3" s="254">
        <v>243</v>
      </c>
      <c r="GQ3" s="254">
        <v>324</v>
      </c>
      <c r="GR3" s="254">
        <v>342</v>
      </c>
      <c r="GS3" s="254">
        <v>423</v>
      </c>
      <c r="GT3" s="254">
        <v>432</v>
      </c>
      <c r="GU3" s="254">
        <v>246</v>
      </c>
      <c r="GV3" s="254">
        <v>264</v>
      </c>
      <c r="GW3" s="254">
        <v>426</v>
      </c>
      <c r="GX3" s="254">
        <v>462</v>
      </c>
      <c r="GY3" s="254">
        <v>624</v>
      </c>
      <c r="GZ3" s="254">
        <v>642</v>
      </c>
      <c r="HA3" s="254">
        <v>345</v>
      </c>
      <c r="HB3" s="254">
        <v>354</v>
      </c>
      <c r="HC3" s="254">
        <v>435</v>
      </c>
      <c r="HD3" s="254">
        <v>453</v>
      </c>
      <c r="HE3" s="254">
        <v>534</v>
      </c>
      <c r="HF3" s="254">
        <v>543</v>
      </c>
      <c r="HG3" s="254">
        <v>456</v>
      </c>
      <c r="HH3" s="254">
        <v>465</v>
      </c>
      <c r="HI3" s="254">
        <v>546</v>
      </c>
      <c r="HJ3" s="254">
        <v>564</v>
      </c>
      <c r="HK3" s="254">
        <v>645</v>
      </c>
      <c r="HL3" s="254">
        <v>654</v>
      </c>
      <c r="HN3" s="254" t="s">
        <v>17</v>
      </c>
      <c r="HO3" s="255">
        <v>123</v>
      </c>
      <c r="HP3" s="255">
        <v>132</v>
      </c>
      <c r="HQ3" s="255">
        <v>213</v>
      </c>
      <c r="HR3" s="255">
        <v>231</v>
      </c>
      <c r="HS3" s="255">
        <v>312</v>
      </c>
      <c r="HT3" s="255">
        <v>321</v>
      </c>
      <c r="HU3" s="254">
        <v>126</v>
      </c>
      <c r="HV3" s="254">
        <v>162</v>
      </c>
      <c r="HW3" s="254">
        <v>216</v>
      </c>
      <c r="HX3" s="254">
        <v>261</v>
      </c>
      <c r="HY3" s="254">
        <v>612</v>
      </c>
      <c r="HZ3" s="254">
        <v>621</v>
      </c>
      <c r="IA3" s="254">
        <v>135</v>
      </c>
      <c r="IB3" s="254">
        <v>153</v>
      </c>
      <c r="IC3" s="254">
        <v>315</v>
      </c>
      <c r="ID3" s="254">
        <v>351</v>
      </c>
      <c r="IE3" s="254">
        <v>513</v>
      </c>
      <c r="IF3" s="254">
        <v>531</v>
      </c>
      <c r="IG3" s="254">
        <v>156</v>
      </c>
      <c r="IH3" s="254">
        <v>165</v>
      </c>
      <c r="II3" s="254">
        <v>516</v>
      </c>
      <c r="IJ3" s="254">
        <v>561</v>
      </c>
      <c r="IK3" s="254">
        <v>615</v>
      </c>
      <c r="IL3" s="254">
        <v>651</v>
      </c>
      <c r="IM3" s="254">
        <v>234</v>
      </c>
      <c r="IN3" s="254">
        <v>243</v>
      </c>
      <c r="IO3" s="254">
        <v>324</v>
      </c>
      <c r="IP3" s="254">
        <v>342</v>
      </c>
      <c r="IQ3" s="254">
        <v>423</v>
      </c>
      <c r="IR3" s="254">
        <v>432</v>
      </c>
      <c r="IS3" s="254">
        <v>246</v>
      </c>
      <c r="IT3" s="254">
        <v>264</v>
      </c>
      <c r="IU3" s="254">
        <v>426</v>
      </c>
      <c r="IV3" s="254">
        <v>462</v>
      </c>
      <c r="IW3" s="254">
        <v>624</v>
      </c>
      <c r="IX3" s="254">
        <v>642</v>
      </c>
      <c r="IY3" s="254">
        <v>345</v>
      </c>
      <c r="IZ3" s="254">
        <v>354</v>
      </c>
      <c r="JA3" s="254">
        <v>435</v>
      </c>
      <c r="JB3" s="254">
        <v>453</v>
      </c>
      <c r="JC3" s="254">
        <v>534</v>
      </c>
      <c r="JD3" s="254">
        <v>543</v>
      </c>
      <c r="JE3" s="254">
        <v>456</v>
      </c>
      <c r="JF3" s="254">
        <v>465</v>
      </c>
      <c r="JG3" s="254">
        <v>546</v>
      </c>
      <c r="JH3" s="254">
        <v>564</v>
      </c>
      <c r="JI3" s="254">
        <v>645</v>
      </c>
      <c r="JJ3" s="254">
        <v>654</v>
      </c>
    </row>
    <row r="4" spans="82:273">
      <c r="CD4" s="258">
        <f>'Panorama stieren'!C10</f>
        <v>0</v>
      </c>
      <c r="CE4" s="259">
        <f>'Panorama stieren'!D10</f>
        <v>0</v>
      </c>
      <c r="CF4" s="260">
        <v>123</v>
      </c>
      <c r="CG4" s="261">
        <f>Stieren!D5</f>
        <v>0</v>
      </c>
      <c r="CH4" s="262">
        <f t="shared" ref="CH4:CH51" si="0">IF(DP4=TRUE,CG4,0)</f>
        <v>0</v>
      </c>
      <c r="CI4" s="262">
        <f>IF(DP5=TRUE,CG5,0)</f>
        <v>0</v>
      </c>
      <c r="CJ4" s="262">
        <f>IF(DP6=TRUE,CG6,0)</f>
        <v>0</v>
      </c>
      <c r="CK4" s="262">
        <f>IF(DP10=TRUE,CG10,0)</f>
        <v>0</v>
      </c>
      <c r="CL4" s="262">
        <f>IF(DP7=TRUE,CG7,0)</f>
        <v>0</v>
      </c>
      <c r="CM4" s="262">
        <f>IF(DP12=TRUE,CG12,0)</f>
        <v>0</v>
      </c>
      <c r="CN4" s="262">
        <f>IF(DP8=TRUE,CG8,0)</f>
        <v>0</v>
      </c>
      <c r="CO4" s="262">
        <f>IF(DP11=TRUE,CG11,0)</f>
        <v>0</v>
      </c>
      <c r="CP4" s="262">
        <f>IF(DP9=TRUE,CG9,0)</f>
        <v>0</v>
      </c>
      <c r="CQ4" s="262">
        <f>IF(DP16=TRUE,CG16,0)</f>
        <v>0</v>
      </c>
      <c r="CR4" s="376">
        <f>IF(DP13=TRUE,CG13,0)</f>
        <v>0</v>
      </c>
      <c r="CS4" s="376">
        <f>IF(DP17=TRUE,CG17,0)</f>
        <v>0</v>
      </c>
      <c r="CY4" s="250">
        <f t="shared" ref="CY4:CY51" si="1">IF(CH4=0,0,100)</f>
        <v>0</v>
      </c>
      <c r="CZ4" s="250">
        <f t="shared" ref="CZ4:CZ51" si="2">IF(CI4=0,0,95)</f>
        <v>0</v>
      </c>
      <c r="DA4" s="250">
        <f t="shared" ref="DA4:DA51" si="3">IF(CJ4=0,0,92)</f>
        <v>0</v>
      </c>
      <c r="DB4" s="250">
        <f t="shared" ref="DB4:DB51" si="4">IF(CK4=0,0,87)</f>
        <v>0</v>
      </c>
      <c r="DC4" s="250">
        <f t="shared" ref="DC4:DC51" si="5">IF(CL4=0,0,82)</f>
        <v>0</v>
      </c>
      <c r="DD4" s="250">
        <f t="shared" ref="DD4:DD51" si="6">IF(CM4=0,0,79)</f>
        <v>0</v>
      </c>
      <c r="DE4" s="250">
        <f t="shared" ref="DE4:DE51" si="7">IF(CN4=0,0,78)</f>
        <v>0</v>
      </c>
      <c r="DF4" s="250">
        <f t="shared" ref="DF4:DF51" si="8">IF(CO4=0,0,76)</f>
        <v>0</v>
      </c>
      <c r="DG4" s="250">
        <f t="shared" ref="DG4:DG51" si="9">IF(CP4=0,0,74)</f>
        <v>0</v>
      </c>
      <c r="DH4" s="250">
        <f t="shared" ref="DH4:DH51" si="10">IF(CQ4=0,0,72)</f>
        <v>0</v>
      </c>
      <c r="DI4" s="250">
        <f t="shared" ref="DI4:DI51" si="11">IF(CR4=0,0,63)</f>
        <v>0</v>
      </c>
      <c r="DJ4" s="250">
        <f t="shared" ref="DJ4:DJ51" si="12">IF(CS4=0,0,62)</f>
        <v>0</v>
      </c>
      <c r="DK4" s="263">
        <f>MAX(CY4:DJ4)</f>
        <v>0</v>
      </c>
      <c r="DL4" s="264">
        <f t="shared" ref="DL4:DL51" si="13">CD4/DN4*DK4/100</f>
        <v>0</v>
      </c>
      <c r="DM4" s="253"/>
      <c r="DN4" s="250">
        <f>CD53</f>
        <v>66</v>
      </c>
      <c r="DP4" s="253" t="b">
        <f t="shared" ref="DP4:DP51" si="14">ISTEXT(CG4)</f>
        <v>0</v>
      </c>
      <c r="DR4" s="265">
        <v>123</v>
      </c>
      <c r="DS4" s="266" t="str">
        <f t="shared" ref="DS4:DS12" si="15">IF(DP4=TRUE,CG4," ")</f>
        <v xml:space="preserve"> </v>
      </c>
      <c r="DT4" s="266" t="str">
        <f t="shared" ref="DT4:DT10" si="16">IF(DP4=TRUE,CG4," ")</f>
        <v xml:space="preserve"> </v>
      </c>
      <c r="DU4" s="266" t="str">
        <f t="shared" ref="DU4:DU10" si="17">IF(DP4=TRUE,CG4," ")</f>
        <v xml:space="preserve"> </v>
      </c>
      <c r="DV4" s="266" t="str">
        <f t="shared" ref="DV4:DV9" si="18">IF(DP4=TRUE,CG4," ")</f>
        <v xml:space="preserve"> </v>
      </c>
      <c r="DW4" s="266" t="str">
        <f t="shared" ref="DW4:DW9" si="19">IF(DP4=TRUE,CG4," ")</f>
        <v xml:space="preserve"> </v>
      </c>
      <c r="DX4" s="266" t="str">
        <f t="shared" ref="DX4:DX9" si="20">IF(DP4=TRUE,CG4," ")</f>
        <v xml:space="preserve"> </v>
      </c>
      <c r="DY4" s="266" t="str">
        <f>IF(DP4=TRUE,CG4," ")</f>
        <v xml:space="preserve"> </v>
      </c>
      <c r="DZ4" s="266" t="str">
        <f>IF(DP4=TRUE,CG4," ")</f>
        <v xml:space="preserve"> </v>
      </c>
      <c r="EA4" s="266" t="str">
        <f>IF(DP4=TRUE,CG4," ")</f>
        <v xml:space="preserve"> </v>
      </c>
      <c r="EB4" s="266"/>
      <c r="EC4" s="266"/>
      <c r="ED4" s="266"/>
      <c r="EE4" s="266" t="str">
        <f>IF(DP4=TRUE,CG4," ")</f>
        <v xml:space="preserve"> </v>
      </c>
      <c r="EF4" s="267"/>
      <c r="EG4" s="267"/>
      <c r="EH4" s="267"/>
      <c r="EI4" s="267"/>
      <c r="EJ4" s="267"/>
      <c r="EK4" s="267"/>
      <c r="EL4" s="267"/>
      <c r="EM4" s="267"/>
      <c r="EN4" s="267"/>
      <c r="EO4" s="267"/>
      <c r="EP4" s="267"/>
      <c r="EQ4" s="267"/>
      <c r="ER4" s="267"/>
      <c r="ES4" s="267"/>
      <c r="ET4" s="267"/>
      <c r="EU4" s="267"/>
      <c r="EV4" s="267"/>
      <c r="EW4" s="267"/>
      <c r="EX4" s="267"/>
      <c r="EY4" s="267"/>
      <c r="EZ4" s="267"/>
      <c r="FA4" s="267"/>
      <c r="FB4" s="267"/>
      <c r="FC4" s="267"/>
      <c r="FD4" s="267"/>
      <c r="FE4" s="267"/>
      <c r="FF4" s="267"/>
      <c r="FG4" s="267"/>
      <c r="FH4" s="267"/>
      <c r="FI4" s="267"/>
      <c r="FJ4" s="267"/>
      <c r="FK4" s="267"/>
      <c r="FL4" s="267"/>
      <c r="FM4" s="267"/>
      <c r="FN4" s="267"/>
      <c r="FP4" s="265">
        <v>123</v>
      </c>
      <c r="FQ4" s="266">
        <v>123</v>
      </c>
      <c r="FR4" s="266">
        <v>132</v>
      </c>
      <c r="FS4" s="266">
        <v>213</v>
      </c>
      <c r="FT4" s="266">
        <v>231</v>
      </c>
      <c r="FU4" s="266">
        <v>312</v>
      </c>
      <c r="FV4" s="266">
        <v>321</v>
      </c>
      <c r="FW4" s="266">
        <v>126</v>
      </c>
      <c r="FX4" s="266">
        <v>162</v>
      </c>
      <c r="FY4" s="266">
        <v>216</v>
      </c>
      <c r="FZ4" s="266"/>
      <c r="GA4" s="266"/>
      <c r="GB4" s="266"/>
      <c r="GC4" s="266">
        <v>135</v>
      </c>
      <c r="GD4" s="266"/>
      <c r="GE4" s="266"/>
      <c r="GF4" s="266"/>
      <c r="GG4" s="266"/>
      <c r="GH4" s="266"/>
      <c r="GI4" s="266"/>
      <c r="GJ4" s="266"/>
      <c r="GK4" s="266"/>
      <c r="GL4" s="266"/>
      <c r="GM4" s="266"/>
      <c r="GN4" s="266"/>
      <c r="GO4" s="266"/>
      <c r="GP4" s="266"/>
      <c r="GQ4" s="266"/>
      <c r="GR4" s="266"/>
      <c r="GS4" s="266"/>
      <c r="GT4" s="266"/>
      <c r="GU4" s="266"/>
      <c r="GV4" s="266"/>
      <c r="GW4" s="266"/>
      <c r="GX4" s="266"/>
      <c r="GY4" s="266"/>
      <c r="GZ4" s="266"/>
      <c r="HA4" s="266"/>
      <c r="HB4" s="266"/>
      <c r="HC4" s="266"/>
      <c r="HD4" s="266"/>
      <c r="HE4" s="266"/>
      <c r="HF4" s="266"/>
      <c r="HG4" s="266"/>
      <c r="HH4" s="266"/>
      <c r="HI4" s="266"/>
      <c r="HJ4" s="266"/>
      <c r="HK4" s="266"/>
      <c r="HL4" s="266"/>
      <c r="HN4" s="265">
        <v>123</v>
      </c>
      <c r="HO4" s="266">
        <v>123</v>
      </c>
      <c r="HP4" s="266">
        <v>132</v>
      </c>
      <c r="HQ4" s="266">
        <v>213</v>
      </c>
      <c r="HR4" s="266">
        <v>231</v>
      </c>
      <c r="HS4" s="266">
        <v>312</v>
      </c>
      <c r="HT4" s="266">
        <v>321</v>
      </c>
      <c r="HU4" s="266">
        <v>126</v>
      </c>
      <c r="HV4" s="266">
        <v>162</v>
      </c>
      <c r="HW4" s="266">
        <v>216</v>
      </c>
      <c r="HX4" s="266">
        <v>261</v>
      </c>
      <c r="HY4" s="266">
        <v>612</v>
      </c>
      <c r="HZ4" s="266">
        <v>621</v>
      </c>
      <c r="IA4" s="266">
        <v>135</v>
      </c>
      <c r="IB4" s="266">
        <v>153</v>
      </c>
      <c r="IC4" s="266">
        <v>315</v>
      </c>
      <c r="ID4" s="266">
        <v>351</v>
      </c>
      <c r="IE4" s="266">
        <v>513</v>
      </c>
      <c r="IF4" s="266">
        <v>531</v>
      </c>
      <c r="IG4" s="266">
        <v>156</v>
      </c>
      <c r="IH4" s="266">
        <v>165</v>
      </c>
      <c r="II4" s="266">
        <v>516</v>
      </c>
      <c r="IJ4" s="266">
        <v>561</v>
      </c>
      <c r="IK4" s="266">
        <v>615</v>
      </c>
      <c r="IL4" s="266">
        <v>651</v>
      </c>
      <c r="IM4" s="266">
        <v>234</v>
      </c>
      <c r="IN4" s="266">
        <v>243</v>
      </c>
      <c r="IO4" s="266">
        <v>324</v>
      </c>
      <c r="IP4" s="266">
        <v>342</v>
      </c>
      <c r="IQ4" s="266">
        <v>423</v>
      </c>
      <c r="IR4" s="266">
        <v>432</v>
      </c>
      <c r="IS4" s="266">
        <v>246</v>
      </c>
      <c r="IT4" s="266">
        <v>264</v>
      </c>
      <c r="IU4" s="266">
        <v>426</v>
      </c>
      <c r="IV4" s="266">
        <v>462</v>
      </c>
      <c r="IW4" s="266">
        <v>624</v>
      </c>
      <c r="IX4" s="266">
        <v>642</v>
      </c>
      <c r="IY4" s="266">
        <v>345</v>
      </c>
      <c r="IZ4" s="266">
        <v>354</v>
      </c>
      <c r="JA4" s="266">
        <v>435</v>
      </c>
      <c r="JB4" s="266">
        <v>453</v>
      </c>
      <c r="JC4" s="266">
        <v>534</v>
      </c>
      <c r="JD4" s="266">
        <v>543</v>
      </c>
      <c r="JE4" s="266">
        <v>456</v>
      </c>
      <c r="JF4" s="266">
        <v>465</v>
      </c>
      <c r="JG4" s="266">
        <v>546</v>
      </c>
      <c r="JH4" s="266">
        <v>564</v>
      </c>
      <c r="JI4" s="266">
        <v>645</v>
      </c>
      <c r="JJ4" s="266">
        <v>654</v>
      </c>
    </row>
    <row r="5" spans="82:273">
      <c r="CD5" s="268">
        <f>'Panorama stieren'!C11</f>
        <v>0</v>
      </c>
      <c r="CE5" s="269">
        <f>'Panorama stieren'!D11</f>
        <v>0</v>
      </c>
      <c r="CF5" s="270">
        <v>132</v>
      </c>
      <c r="CG5" s="271">
        <f>Stieren!D6</f>
        <v>0</v>
      </c>
      <c r="CH5" s="262">
        <f t="shared" si="0"/>
        <v>0</v>
      </c>
      <c r="CI5" s="262">
        <f>IF(DP4=TRUE,CG4,0)</f>
        <v>0</v>
      </c>
      <c r="CJ5" s="262">
        <f>IF(DP8=TRUE,CG8,0)</f>
        <v>0</v>
      </c>
      <c r="CK5" s="262">
        <f>IF(DP16=TRUE,CG16,0)</f>
        <v>0</v>
      </c>
      <c r="CL5" s="262">
        <f>IF(DP9=TRUE,CG9,0)</f>
        <v>0</v>
      </c>
      <c r="CM5" s="262">
        <f>IF(DP18=TRUE,CG18,0)</f>
        <v>0</v>
      </c>
      <c r="CN5" s="262">
        <f>IF(DP6=TRUE,CG6,0)</f>
        <v>0</v>
      </c>
      <c r="CO5" s="262">
        <f>IF(DP17=TRUE,CG17,0)</f>
        <v>0</v>
      </c>
      <c r="CP5" s="262">
        <f>IF(DP7=TRUE,CG7,0)</f>
        <v>0</v>
      </c>
      <c r="CQ5" s="262">
        <f>IF(DP10=TRUE,CG10,0)</f>
        <v>0</v>
      </c>
      <c r="CR5" s="376">
        <f>IF(DP19=TRUE,CG19,0)</f>
        <v>0</v>
      </c>
      <c r="CS5" s="376">
        <f>IF(DP11=TRUE,CG11,0)</f>
        <v>0</v>
      </c>
      <c r="CY5" s="250">
        <f t="shared" si="1"/>
        <v>0</v>
      </c>
      <c r="CZ5" s="250">
        <f t="shared" si="2"/>
        <v>0</v>
      </c>
      <c r="DA5" s="250">
        <f t="shared" si="3"/>
        <v>0</v>
      </c>
      <c r="DB5" s="250">
        <f t="shared" si="4"/>
        <v>0</v>
      </c>
      <c r="DC5" s="250">
        <f t="shared" si="5"/>
        <v>0</v>
      </c>
      <c r="DD5" s="250">
        <f t="shared" si="6"/>
        <v>0</v>
      </c>
      <c r="DE5" s="250">
        <f t="shared" si="7"/>
        <v>0</v>
      </c>
      <c r="DF5" s="250">
        <f t="shared" si="8"/>
        <v>0</v>
      </c>
      <c r="DG5" s="250">
        <f t="shared" si="9"/>
        <v>0</v>
      </c>
      <c r="DH5" s="250">
        <f t="shared" si="10"/>
        <v>0</v>
      </c>
      <c r="DI5" s="250">
        <f t="shared" si="11"/>
        <v>0</v>
      </c>
      <c r="DJ5" s="250">
        <f t="shared" si="12"/>
        <v>0</v>
      </c>
      <c r="DK5" s="263">
        <f t="shared" ref="DK5:DK51" si="21">MAX(CY5:DJ5)</f>
        <v>0</v>
      </c>
      <c r="DL5" s="264">
        <f t="shared" si="13"/>
        <v>0</v>
      </c>
      <c r="DM5" s="253"/>
      <c r="DN5" s="250">
        <f>DN4</f>
        <v>66</v>
      </c>
      <c r="DP5" s="253" t="b">
        <f t="shared" si="14"/>
        <v>0</v>
      </c>
      <c r="DR5" s="265">
        <v>132</v>
      </c>
      <c r="DS5" s="266" t="str">
        <f t="shared" si="15"/>
        <v xml:space="preserve"> </v>
      </c>
      <c r="DT5" s="266" t="str">
        <f t="shared" si="16"/>
        <v xml:space="preserve"> </v>
      </c>
      <c r="DU5" s="272" t="str">
        <f t="shared" si="17"/>
        <v xml:space="preserve"> </v>
      </c>
      <c r="DV5" s="266" t="str">
        <f t="shared" si="18"/>
        <v xml:space="preserve"> </v>
      </c>
      <c r="DW5" s="266" t="str">
        <f t="shared" si="19"/>
        <v xml:space="preserve"> </v>
      </c>
      <c r="DX5" s="266" t="str">
        <f t="shared" si="20"/>
        <v xml:space="preserve"> </v>
      </c>
      <c r="DY5" s="266" t="str">
        <f>IF(DP5=TRUE,CG5," ")</f>
        <v xml:space="preserve"> </v>
      </c>
      <c r="DZ5" s="266"/>
      <c r="EA5" s="266"/>
      <c r="EB5" s="266"/>
      <c r="EC5" s="266"/>
      <c r="ED5" s="266"/>
      <c r="EE5" s="266" t="str">
        <f>IF(DP5=TRUE,CG5," ")</f>
        <v xml:space="preserve"> </v>
      </c>
      <c r="EF5" s="273" t="str">
        <f>IF(DP5=TRUE,CG5," ")</f>
        <v xml:space="preserve"> </v>
      </c>
      <c r="EG5" s="273" t="str">
        <f>IF(DP5=TRUE,CG5," ")</f>
        <v xml:space="preserve"> </v>
      </c>
      <c r="EH5" s="273"/>
      <c r="EI5" s="273"/>
      <c r="EJ5" s="273"/>
      <c r="EK5" s="273"/>
      <c r="EL5" s="273"/>
      <c r="EM5" s="273"/>
      <c r="EN5" s="273"/>
      <c r="EO5" s="273"/>
      <c r="EP5" s="273"/>
      <c r="EQ5" s="273"/>
      <c r="ER5" s="273"/>
      <c r="ES5" s="273"/>
      <c r="ET5" s="273"/>
      <c r="EU5" s="273"/>
      <c r="EV5" s="273"/>
      <c r="EW5" s="273"/>
      <c r="EX5" s="273"/>
      <c r="EY5" s="273"/>
      <c r="EZ5" s="273"/>
      <c r="FA5" s="273"/>
      <c r="FB5" s="273"/>
      <c r="FC5" s="273"/>
      <c r="FD5" s="273"/>
      <c r="FE5" s="273"/>
      <c r="FF5" s="273"/>
      <c r="FG5" s="273"/>
      <c r="FH5" s="273"/>
      <c r="FI5" s="273"/>
      <c r="FJ5" s="273"/>
      <c r="FK5" s="273"/>
      <c r="FL5" s="273"/>
      <c r="FM5" s="273"/>
      <c r="FN5" s="273"/>
      <c r="FP5" s="265">
        <v>132</v>
      </c>
      <c r="FQ5" s="266">
        <v>123</v>
      </c>
      <c r="FR5" s="266">
        <v>132</v>
      </c>
      <c r="FS5" s="272">
        <v>213</v>
      </c>
      <c r="FT5" s="266">
        <v>231</v>
      </c>
      <c r="FU5" s="266">
        <v>312</v>
      </c>
      <c r="FV5" s="266">
        <v>321</v>
      </c>
      <c r="FW5" s="266">
        <v>126</v>
      </c>
      <c r="FX5" s="266"/>
      <c r="FY5" s="266"/>
      <c r="FZ5" s="266"/>
      <c r="GA5" s="266"/>
      <c r="GB5" s="266"/>
      <c r="GC5" s="266">
        <v>135</v>
      </c>
      <c r="GD5" s="266">
        <v>153</v>
      </c>
      <c r="GE5" s="266">
        <v>315</v>
      </c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N5" s="265">
        <v>132</v>
      </c>
      <c r="HO5" s="266">
        <v>123</v>
      </c>
      <c r="HP5" s="266">
        <v>132</v>
      </c>
      <c r="HQ5" s="272">
        <v>213</v>
      </c>
      <c r="HR5" s="266">
        <v>231</v>
      </c>
      <c r="HS5" s="266">
        <v>312</v>
      </c>
      <c r="HT5" s="266">
        <v>321</v>
      </c>
      <c r="HU5" s="266">
        <v>126</v>
      </c>
      <c r="HV5" s="266">
        <v>162</v>
      </c>
      <c r="HW5" s="266">
        <v>216</v>
      </c>
      <c r="HX5" s="266">
        <v>261</v>
      </c>
      <c r="HY5" s="266">
        <v>612</v>
      </c>
      <c r="HZ5" s="266">
        <v>621</v>
      </c>
      <c r="IA5" s="266">
        <v>135</v>
      </c>
      <c r="IB5" s="266">
        <v>153</v>
      </c>
      <c r="IC5" s="266">
        <v>315</v>
      </c>
      <c r="ID5" s="266">
        <v>351</v>
      </c>
      <c r="IE5" s="266">
        <v>513</v>
      </c>
      <c r="IF5" s="266">
        <v>531</v>
      </c>
      <c r="IG5" s="266">
        <v>156</v>
      </c>
      <c r="IH5" s="266">
        <v>165</v>
      </c>
      <c r="II5" s="266">
        <v>516</v>
      </c>
      <c r="IJ5" s="266">
        <v>561</v>
      </c>
      <c r="IK5" s="266">
        <v>615</v>
      </c>
      <c r="IL5" s="266">
        <v>651</v>
      </c>
      <c r="IM5" s="266">
        <v>234</v>
      </c>
      <c r="IN5" s="266">
        <v>243</v>
      </c>
      <c r="IO5" s="266">
        <v>324</v>
      </c>
      <c r="IP5" s="266">
        <v>342</v>
      </c>
      <c r="IQ5" s="266">
        <v>423</v>
      </c>
      <c r="IR5" s="266">
        <v>432</v>
      </c>
      <c r="IS5" s="266">
        <v>246</v>
      </c>
      <c r="IT5" s="266">
        <v>264</v>
      </c>
      <c r="IU5" s="266">
        <v>426</v>
      </c>
      <c r="IV5" s="266">
        <v>462</v>
      </c>
      <c r="IW5" s="266">
        <v>624</v>
      </c>
      <c r="IX5" s="266">
        <v>642</v>
      </c>
      <c r="IY5" s="266">
        <v>345</v>
      </c>
      <c r="IZ5" s="266">
        <v>354</v>
      </c>
      <c r="JA5" s="266">
        <v>435</v>
      </c>
      <c r="JB5" s="266">
        <v>453</v>
      </c>
      <c r="JC5" s="266">
        <v>534</v>
      </c>
      <c r="JD5" s="266">
        <v>543</v>
      </c>
      <c r="JE5" s="266">
        <v>456</v>
      </c>
      <c r="JF5" s="266">
        <v>465</v>
      </c>
      <c r="JG5" s="266">
        <v>546</v>
      </c>
      <c r="JH5" s="266">
        <v>564</v>
      </c>
      <c r="JI5" s="266">
        <v>645</v>
      </c>
      <c r="JJ5" s="266">
        <v>654</v>
      </c>
    </row>
    <row r="6" spans="82:273">
      <c r="CD6" s="268">
        <f>'Panorama stieren'!C12</f>
        <v>0</v>
      </c>
      <c r="CE6" s="269">
        <f>'Panorama stieren'!D12</f>
        <v>0</v>
      </c>
      <c r="CF6" s="270">
        <v>213</v>
      </c>
      <c r="CG6" s="271">
        <f>Stieren!D7</f>
        <v>0</v>
      </c>
      <c r="CH6" s="262">
        <f t="shared" si="0"/>
        <v>0</v>
      </c>
      <c r="CI6" s="262">
        <f>IF(DP7=TRUE,CG7,0)</f>
        <v>0</v>
      </c>
      <c r="CJ6" s="262">
        <f>IF(DP4=TRUE,CG4,0)</f>
        <v>0</v>
      </c>
      <c r="CK6" s="262">
        <f>IF(DP12=TRUE,CG12,0)</f>
        <v>0</v>
      </c>
      <c r="CL6" s="274">
        <f>IF(DP5=TRUE,CG5,0)</f>
        <v>0</v>
      </c>
      <c r="CM6" s="262">
        <f>IF(DP10=TRUE,CG10,0)</f>
        <v>0</v>
      </c>
      <c r="CN6" s="262">
        <f>IF(DP9=TRUE,CG9,0)</f>
        <v>0</v>
      </c>
      <c r="CO6" s="262">
        <f>IF(DP13=TRUE,CG13,0)</f>
        <v>0</v>
      </c>
      <c r="CP6" s="262">
        <f>IF(DP8=TRUE,CG8,0)</f>
        <v>0</v>
      </c>
      <c r="CQ6" s="262">
        <f>IF(DP28=TRUE,CG28,0)</f>
        <v>0</v>
      </c>
      <c r="CR6" s="376">
        <f>IF(DP11=TRUE,CG11,0)</f>
        <v>0</v>
      </c>
      <c r="CS6" s="376">
        <f>IF(DP29=TRUE,CG29,0)</f>
        <v>0</v>
      </c>
      <c r="CY6" s="250">
        <f t="shared" si="1"/>
        <v>0</v>
      </c>
      <c r="CZ6" s="250">
        <f t="shared" si="2"/>
        <v>0</v>
      </c>
      <c r="DA6" s="250">
        <f t="shared" si="3"/>
        <v>0</v>
      </c>
      <c r="DB6" s="250">
        <f t="shared" si="4"/>
        <v>0</v>
      </c>
      <c r="DC6" s="250">
        <f t="shared" si="5"/>
        <v>0</v>
      </c>
      <c r="DD6" s="250">
        <f t="shared" si="6"/>
        <v>0</v>
      </c>
      <c r="DE6" s="250">
        <f t="shared" si="7"/>
        <v>0</v>
      </c>
      <c r="DF6" s="250">
        <f t="shared" si="8"/>
        <v>0</v>
      </c>
      <c r="DG6" s="250">
        <f t="shared" si="9"/>
        <v>0</v>
      </c>
      <c r="DH6" s="250">
        <f t="shared" si="10"/>
        <v>0</v>
      </c>
      <c r="DI6" s="250">
        <f t="shared" si="11"/>
        <v>0</v>
      </c>
      <c r="DJ6" s="250">
        <f t="shared" si="12"/>
        <v>0</v>
      </c>
      <c r="DK6" s="263">
        <f t="shared" si="21"/>
        <v>0</v>
      </c>
      <c r="DL6" s="264">
        <f t="shared" si="13"/>
        <v>0</v>
      </c>
      <c r="DM6" s="253"/>
      <c r="DN6" s="250">
        <f t="shared" ref="DN6:DN51" si="22">DN5</f>
        <v>66</v>
      </c>
      <c r="DP6" s="253" t="b">
        <f t="shared" si="14"/>
        <v>0</v>
      </c>
      <c r="DR6" s="265">
        <v>213</v>
      </c>
      <c r="DS6" s="266" t="str">
        <f t="shared" si="15"/>
        <v xml:space="preserve"> </v>
      </c>
      <c r="DT6" s="266" t="str">
        <f t="shared" si="16"/>
        <v xml:space="preserve"> </v>
      </c>
      <c r="DU6" s="266" t="str">
        <f t="shared" si="17"/>
        <v xml:space="preserve"> </v>
      </c>
      <c r="DV6" s="266" t="str">
        <f t="shared" si="18"/>
        <v xml:space="preserve"> </v>
      </c>
      <c r="DW6" s="266" t="str">
        <f t="shared" si="19"/>
        <v xml:space="preserve"> </v>
      </c>
      <c r="DX6" s="266" t="str">
        <f t="shared" si="20"/>
        <v xml:space="preserve"> </v>
      </c>
      <c r="DY6" s="266" t="str">
        <f>IF(DP6=TRUE,CG6," ")</f>
        <v xml:space="preserve"> </v>
      </c>
      <c r="DZ6" s="266"/>
      <c r="EA6" s="266" t="str">
        <f>IF(DP6=TRUE,CG6," ")</f>
        <v xml:space="preserve"> </v>
      </c>
      <c r="EB6" s="266" t="str">
        <f>IF(DP6=TRUE,CG6," ")</f>
        <v xml:space="preserve"> </v>
      </c>
      <c r="EC6" s="266"/>
      <c r="ED6" s="266"/>
      <c r="EE6" s="266"/>
      <c r="EF6" s="273"/>
      <c r="EG6" s="273"/>
      <c r="EH6" s="273"/>
      <c r="EI6" s="273"/>
      <c r="EJ6" s="273"/>
      <c r="EK6" s="273"/>
      <c r="EL6" s="273"/>
      <c r="EM6" s="273"/>
      <c r="EN6" s="273"/>
      <c r="EO6" s="273"/>
      <c r="EP6" s="273"/>
      <c r="EQ6" s="273" t="str">
        <f>IF(DP6=TRUE,CG6," ")</f>
        <v xml:space="preserve"> </v>
      </c>
      <c r="ER6" s="273"/>
      <c r="ES6" s="273"/>
      <c r="ET6" s="273"/>
      <c r="EU6" s="273"/>
      <c r="EV6" s="273"/>
      <c r="EW6" s="273"/>
      <c r="EX6" s="273"/>
      <c r="EY6" s="273"/>
      <c r="EZ6" s="273"/>
      <c r="FA6" s="273"/>
      <c r="FB6" s="273"/>
      <c r="FC6" s="273"/>
      <c r="FD6" s="273"/>
      <c r="FE6" s="273"/>
      <c r="FF6" s="273"/>
      <c r="FG6" s="273"/>
      <c r="FH6" s="273"/>
      <c r="FI6" s="273"/>
      <c r="FJ6" s="273"/>
      <c r="FK6" s="273"/>
      <c r="FL6" s="273"/>
      <c r="FM6" s="273"/>
      <c r="FN6" s="273"/>
      <c r="FP6" s="265">
        <v>213</v>
      </c>
      <c r="FQ6" s="266">
        <v>123</v>
      </c>
      <c r="FR6" s="266">
        <v>132</v>
      </c>
      <c r="FS6" s="266">
        <v>213</v>
      </c>
      <c r="FT6" s="266">
        <v>231</v>
      </c>
      <c r="FU6" s="266">
        <v>312</v>
      </c>
      <c r="FV6" s="266">
        <v>321</v>
      </c>
      <c r="FW6" s="266">
        <v>126</v>
      </c>
      <c r="FX6" s="266"/>
      <c r="FY6" s="266">
        <v>216</v>
      </c>
      <c r="FZ6" s="266">
        <v>261</v>
      </c>
      <c r="GA6" s="266"/>
      <c r="GB6" s="266"/>
      <c r="GC6" s="266"/>
      <c r="GD6" s="266"/>
      <c r="GE6" s="266"/>
      <c r="GF6" s="266"/>
      <c r="GG6" s="266"/>
      <c r="GH6" s="266"/>
      <c r="GI6" s="266"/>
      <c r="GJ6" s="266"/>
      <c r="GK6" s="266"/>
      <c r="GL6" s="266"/>
      <c r="GM6" s="266"/>
      <c r="GN6" s="266"/>
      <c r="GO6" s="266">
        <v>234</v>
      </c>
      <c r="GP6" s="266"/>
      <c r="GQ6" s="266"/>
      <c r="GR6" s="266"/>
      <c r="GS6" s="266"/>
      <c r="GT6" s="266"/>
      <c r="GU6" s="266"/>
      <c r="GV6" s="266"/>
      <c r="GW6" s="266"/>
      <c r="GX6" s="266"/>
      <c r="GY6" s="266"/>
      <c r="GZ6" s="266"/>
      <c r="HA6" s="266"/>
      <c r="HB6" s="266"/>
      <c r="HC6" s="266"/>
      <c r="HD6" s="266"/>
      <c r="HE6" s="266"/>
      <c r="HF6" s="266"/>
      <c r="HG6" s="266"/>
      <c r="HH6" s="266"/>
      <c r="HI6" s="266"/>
      <c r="HJ6" s="266"/>
      <c r="HK6" s="266"/>
      <c r="HL6" s="266"/>
      <c r="HN6" s="265">
        <v>213</v>
      </c>
      <c r="HO6" s="266">
        <v>123</v>
      </c>
      <c r="HP6" s="266">
        <v>132</v>
      </c>
      <c r="HQ6" s="266">
        <v>213</v>
      </c>
      <c r="HR6" s="266">
        <v>231</v>
      </c>
      <c r="HS6" s="266">
        <v>312</v>
      </c>
      <c r="HT6" s="266">
        <v>321</v>
      </c>
      <c r="HU6" s="266">
        <v>126</v>
      </c>
      <c r="HV6" s="266">
        <v>162</v>
      </c>
      <c r="HW6" s="266">
        <v>216</v>
      </c>
      <c r="HX6" s="266">
        <v>261</v>
      </c>
      <c r="HY6" s="266">
        <v>612</v>
      </c>
      <c r="HZ6" s="266">
        <v>621</v>
      </c>
      <c r="IA6" s="266">
        <v>135</v>
      </c>
      <c r="IB6" s="266">
        <v>153</v>
      </c>
      <c r="IC6" s="266">
        <v>315</v>
      </c>
      <c r="ID6" s="266">
        <v>351</v>
      </c>
      <c r="IE6" s="266">
        <v>513</v>
      </c>
      <c r="IF6" s="266">
        <v>531</v>
      </c>
      <c r="IG6" s="266">
        <v>156</v>
      </c>
      <c r="IH6" s="266">
        <v>165</v>
      </c>
      <c r="II6" s="266">
        <v>516</v>
      </c>
      <c r="IJ6" s="266">
        <v>561</v>
      </c>
      <c r="IK6" s="266">
        <v>615</v>
      </c>
      <c r="IL6" s="266">
        <v>651</v>
      </c>
      <c r="IM6" s="266">
        <v>234</v>
      </c>
      <c r="IN6" s="266">
        <v>243</v>
      </c>
      <c r="IO6" s="266">
        <v>324</v>
      </c>
      <c r="IP6" s="266">
        <v>342</v>
      </c>
      <c r="IQ6" s="266">
        <v>423</v>
      </c>
      <c r="IR6" s="266">
        <v>432</v>
      </c>
      <c r="IS6" s="266">
        <v>246</v>
      </c>
      <c r="IT6" s="266">
        <v>264</v>
      </c>
      <c r="IU6" s="266">
        <v>426</v>
      </c>
      <c r="IV6" s="266">
        <v>462</v>
      </c>
      <c r="IW6" s="266">
        <v>624</v>
      </c>
      <c r="IX6" s="266">
        <v>642</v>
      </c>
      <c r="IY6" s="266">
        <v>345</v>
      </c>
      <c r="IZ6" s="266">
        <v>354</v>
      </c>
      <c r="JA6" s="266">
        <v>435</v>
      </c>
      <c r="JB6" s="266">
        <v>453</v>
      </c>
      <c r="JC6" s="266">
        <v>534</v>
      </c>
      <c r="JD6" s="266">
        <v>543</v>
      </c>
      <c r="JE6" s="266">
        <v>456</v>
      </c>
      <c r="JF6" s="266">
        <v>465</v>
      </c>
      <c r="JG6" s="266">
        <v>546</v>
      </c>
      <c r="JH6" s="266">
        <v>564</v>
      </c>
      <c r="JI6" s="266">
        <v>645</v>
      </c>
      <c r="JJ6" s="266">
        <v>654</v>
      </c>
    </row>
    <row r="7" spans="82:273">
      <c r="CD7" s="268">
        <f>'Panorama stieren'!C13</f>
        <v>0</v>
      </c>
      <c r="CE7" s="269">
        <f>'Panorama stieren'!D13</f>
        <v>0</v>
      </c>
      <c r="CF7" s="270">
        <v>231</v>
      </c>
      <c r="CG7" s="271">
        <f>Stieren!D8</f>
        <v>0</v>
      </c>
      <c r="CH7" s="262">
        <f t="shared" si="0"/>
        <v>0</v>
      </c>
      <c r="CI7" s="262">
        <f>IF(DP6=TRUE,CG6,0)</f>
        <v>0</v>
      </c>
      <c r="CJ7" s="262">
        <f>IF(DP9=TRUE,CG9,0)</f>
        <v>0</v>
      </c>
      <c r="CK7" s="262">
        <f>IF(DP28=TRUE,CG28,0)</f>
        <v>0</v>
      </c>
      <c r="CL7" s="262">
        <f>IF(DP8=TRUE,CG8,0)</f>
        <v>0</v>
      </c>
      <c r="CM7" s="262">
        <f>IF(DP30=TRUE,CG30,0)</f>
        <v>0</v>
      </c>
      <c r="CN7" s="262">
        <f>IF(DP4=TRUE,CG4,0)</f>
        <v>0</v>
      </c>
      <c r="CO7" s="262">
        <f>IF(DP29=TRUE,CG29,0)</f>
        <v>0</v>
      </c>
      <c r="CP7" s="262">
        <f>IF(DP5=TRUE,CG5,0)</f>
        <v>0</v>
      </c>
      <c r="CQ7" s="262">
        <f>IF(DP12=TRUE,CG12,0)</f>
        <v>0</v>
      </c>
      <c r="CR7" s="376">
        <f>IF(DP31=TRUE,CG31,0)</f>
        <v>0</v>
      </c>
      <c r="CS7" s="376">
        <f>IF(DP13=TRUE,CG13,0)</f>
        <v>0</v>
      </c>
      <c r="CY7" s="250">
        <f t="shared" si="1"/>
        <v>0</v>
      </c>
      <c r="CZ7" s="250">
        <f t="shared" si="2"/>
        <v>0</v>
      </c>
      <c r="DA7" s="250">
        <f t="shared" si="3"/>
        <v>0</v>
      </c>
      <c r="DB7" s="250">
        <f t="shared" si="4"/>
        <v>0</v>
      </c>
      <c r="DC7" s="250">
        <f t="shared" si="5"/>
        <v>0</v>
      </c>
      <c r="DD7" s="250">
        <f t="shared" si="6"/>
        <v>0</v>
      </c>
      <c r="DE7" s="250">
        <f t="shared" si="7"/>
        <v>0</v>
      </c>
      <c r="DF7" s="250">
        <f t="shared" si="8"/>
        <v>0</v>
      </c>
      <c r="DG7" s="250">
        <f t="shared" si="9"/>
        <v>0</v>
      </c>
      <c r="DH7" s="250">
        <f t="shared" si="10"/>
        <v>0</v>
      </c>
      <c r="DI7" s="250">
        <f t="shared" si="11"/>
        <v>0</v>
      </c>
      <c r="DJ7" s="250">
        <f t="shared" si="12"/>
        <v>0</v>
      </c>
      <c r="DK7" s="263">
        <f t="shared" si="21"/>
        <v>0</v>
      </c>
      <c r="DL7" s="264">
        <f t="shared" si="13"/>
        <v>0</v>
      </c>
      <c r="DM7" s="253"/>
      <c r="DN7" s="250">
        <f t="shared" si="22"/>
        <v>66</v>
      </c>
      <c r="DP7" s="253" t="b">
        <f t="shared" si="14"/>
        <v>0</v>
      </c>
      <c r="DR7" s="265">
        <v>231</v>
      </c>
      <c r="DS7" s="266" t="str">
        <f t="shared" si="15"/>
        <v xml:space="preserve"> </v>
      </c>
      <c r="DT7" s="266" t="str">
        <f t="shared" si="16"/>
        <v xml:space="preserve"> </v>
      </c>
      <c r="DU7" s="266" t="str">
        <f t="shared" si="17"/>
        <v xml:space="preserve"> </v>
      </c>
      <c r="DV7" s="266" t="str">
        <f t="shared" si="18"/>
        <v xml:space="preserve"> </v>
      </c>
      <c r="DW7" s="266" t="str">
        <f t="shared" si="19"/>
        <v xml:space="preserve"> </v>
      </c>
      <c r="DX7" s="266" t="str">
        <f t="shared" si="20"/>
        <v xml:space="preserve"> </v>
      </c>
      <c r="DY7" s="266"/>
      <c r="DZ7" s="266"/>
      <c r="EA7" s="266" t="str">
        <f>IF(DP7=TRUE,CG7," ")</f>
        <v xml:space="preserve"> </v>
      </c>
      <c r="EB7" s="266"/>
      <c r="EC7" s="266"/>
      <c r="ED7" s="266"/>
      <c r="EE7" s="266"/>
      <c r="EF7" s="273"/>
      <c r="EG7" s="273"/>
      <c r="EH7" s="273"/>
      <c r="EI7" s="273"/>
      <c r="EJ7" s="273"/>
      <c r="EK7" s="273"/>
      <c r="EL7" s="273"/>
      <c r="EM7" s="273"/>
      <c r="EN7" s="273"/>
      <c r="EO7" s="273"/>
      <c r="EP7" s="273"/>
      <c r="EQ7" s="273" t="str">
        <f>IF(DP7=TRUE,CG7," ")</f>
        <v xml:space="preserve"> </v>
      </c>
      <c r="ER7" s="273" t="str">
        <f>IF(DP7=TRUE,CG7," ")</f>
        <v xml:space="preserve"> </v>
      </c>
      <c r="ES7" s="273" t="str">
        <f>IF(DP7=TRUE,CG7," ")</f>
        <v xml:space="preserve"> </v>
      </c>
      <c r="ET7" s="273"/>
      <c r="EU7" s="273"/>
      <c r="EV7" s="273"/>
      <c r="EW7" s="273"/>
      <c r="EX7" s="273"/>
      <c r="EY7" s="273"/>
      <c r="EZ7" s="273"/>
      <c r="FA7" s="273"/>
      <c r="FB7" s="273"/>
      <c r="FC7" s="273"/>
      <c r="FD7" s="273"/>
      <c r="FE7" s="273"/>
      <c r="FF7" s="273"/>
      <c r="FG7" s="273"/>
      <c r="FH7" s="273"/>
      <c r="FI7" s="273"/>
      <c r="FJ7" s="273"/>
      <c r="FK7" s="273"/>
      <c r="FL7" s="273"/>
      <c r="FM7" s="273"/>
      <c r="FN7" s="273"/>
      <c r="FP7" s="265">
        <v>231</v>
      </c>
      <c r="FQ7" s="266">
        <v>123</v>
      </c>
      <c r="FR7" s="266">
        <v>132</v>
      </c>
      <c r="FS7" s="266">
        <v>213</v>
      </c>
      <c r="FT7" s="266">
        <v>231</v>
      </c>
      <c r="FU7" s="266">
        <v>312</v>
      </c>
      <c r="FV7" s="266">
        <v>321</v>
      </c>
      <c r="FW7" s="266"/>
      <c r="FX7" s="266"/>
      <c r="FY7" s="266">
        <v>216</v>
      </c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>
        <v>234</v>
      </c>
      <c r="GP7" s="266">
        <v>243</v>
      </c>
      <c r="GQ7" s="266">
        <v>324</v>
      </c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N7" s="265">
        <v>231</v>
      </c>
      <c r="HO7" s="266">
        <v>123</v>
      </c>
      <c r="HP7" s="266">
        <v>132</v>
      </c>
      <c r="HQ7" s="266">
        <v>213</v>
      </c>
      <c r="HR7" s="266">
        <v>231</v>
      </c>
      <c r="HS7" s="266">
        <v>312</v>
      </c>
      <c r="HT7" s="266">
        <v>321</v>
      </c>
      <c r="HU7" s="266">
        <v>126</v>
      </c>
      <c r="HV7" s="266">
        <v>162</v>
      </c>
      <c r="HW7" s="266">
        <v>216</v>
      </c>
      <c r="HX7" s="266">
        <v>261</v>
      </c>
      <c r="HY7" s="266">
        <v>612</v>
      </c>
      <c r="HZ7" s="266">
        <v>621</v>
      </c>
      <c r="IA7" s="266">
        <v>135</v>
      </c>
      <c r="IB7" s="266">
        <v>153</v>
      </c>
      <c r="IC7" s="266">
        <v>315</v>
      </c>
      <c r="ID7" s="266">
        <v>351</v>
      </c>
      <c r="IE7" s="266">
        <v>513</v>
      </c>
      <c r="IF7" s="266">
        <v>531</v>
      </c>
      <c r="IG7" s="266">
        <v>156</v>
      </c>
      <c r="IH7" s="266">
        <v>165</v>
      </c>
      <c r="II7" s="266">
        <v>516</v>
      </c>
      <c r="IJ7" s="266">
        <v>561</v>
      </c>
      <c r="IK7" s="266">
        <v>615</v>
      </c>
      <c r="IL7" s="266">
        <v>651</v>
      </c>
      <c r="IM7" s="266">
        <v>234</v>
      </c>
      <c r="IN7" s="266">
        <v>243</v>
      </c>
      <c r="IO7" s="266">
        <v>324</v>
      </c>
      <c r="IP7" s="266">
        <v>342</v>
      </c>
      <c r="IQ7" s="266">
        <v>423</v>
      </c>
      <c r="IR7" s="266">
        <v>432</v>
      </c>
      <c r="IS7" s="266">
        <v>246</v>
      </c>
      <c r="IT7" s="266">
        <v>264</v>
      </c>
      <c r="IU7" s="266">
        <v>426</v>
      </c>
      <c r="IV7" s="266">
        <v>462</v>
      </c>
      <c r="IW7" s="266">
        <v>624</v>
      </c>
      <c r="IX7" s="266">
        <v>642</v>
      </c>
      <c r="IY7" s="266">
        <v>345</v>
      </c>
      <c r="IZ7" s="266">
        <v>354</v>
      </c>
      <c r="JA7" s="266">
        <v>435</v>
      </c>
      <c r="JB7" s="266">
        <v>453</v>
      </c>
      <c r="JC7" s="266">
        <v>534</v>
      </c>
      <c r="JD7" s="266">
        <v>543</v>
      </c>
      <c r="JE7" s="266">
        <v>456</v>
      </c>
      <c r="JF7" s="266">
        <v>465</v>
      </c>
      <c r="JG7" s="266">
        <v>546</v>
      </c>
      <c r="JH7" s="266">
        <v>564</v>
      </c>
      <c r="JI7" s="266">
        <v>645</v>
      </c>
      <c r="JJ7" s="266">
        <v>654</v>
      </c>
    </row>
    <row r="8" spans="82:273">
      <c r="CD8" s="268">
        <f>'Panorama stieren'!C14</f>
        <v>0</v>
      </c>
      <c r="CE8" s="269">
        <f>'Panorama stieren'!D14</f>
        <v>0</v>
      </c>
      <c r="CF8" s="270">
        <v>312</v>
      </c>
      <c r="CG8" s="275">
        <f>Stieren!D9</f>
        <v>0</v>
      </c>
      <c r="CH8" s="262">
        <f t="shared" si="0"/>
        <v>0</v>
      </c>
      <c r="CI8" s="262">
        <f>IF(DP9=TRUE,CG9,0)</f>
        <v>0</v>
      </c>
      <c r="CJ8" s="262">
        <f>IF(DP5=TRUE,CG5,0)</f>
        <v>0</v>
      </c>
      <c r="CK8" s="262">
        <f>IF(DP18=TRUE,CG18,0)</f>
        <v>0</v>
      </c>
      <c r="CL8" s="262">
        <f>IF(DP4=TRUE,CG4,0)</f>
        <v>0</v>
      </c>
      <c r="CM8" s="262">
        <f>IF(DP16=TRUE,CG16,0)</f>
        <v>0</v>
      </c>
      <c r="CN8" s="262">
        <f>IF(DP7=TRUE,CG7,0)</f>
        <v>0</v>
      </c>
      <c r="CO8" s="262">
        <f>IF(DP19=TRUE,CG19,0)</f>
        <v>0</v>
      </c>
      <c r="CP8" s="262">
        <f>IF(DP6=TRUE,CG6,0)</f>
        <v>0</v>
      </c>
      <c r="CQ8" s="262">
        <f>IF(DP30=TRUE,CG30,0)</f>
        <v>0</v>
      </c>
      <c r="CR8" s="376">
        <f>IF(DP17=TRUE,CG17,0)</f>
        <v>0</v>
      </c>
      <c r="CS8" s="376">
        <f>IF(DP31=TRUE,CG31,0)</f>
        <v>0</v>
      </c>
      <c r="CY8" s="250">
        <f t="shared" si="1"/>
        <v>0</v>
      </c>
      <c r="CZ8" s="250">
        <f t="shared" si="2"/>
        <v>0</v>
      </c>
      <c r="DA8" s="250">
        <f t="shared" si="3"/>
        <v>0</v>
      </c>
      <c r="DB8" s="250">
        <f t="shared" si="4"/>
        <v>0</v>
      </c>
      <c r="DC8" s="250">
        <f t="shared" si="5"/>
        <v>0</v>
      </c>
      <c r="DD8" s="250">
        <f t="shared" si="6"/>
        <v>0</v>
      </c>
      <c r="DE8" s="250">
        <f t="shared" si="7"/>
        <v>0</v>
      </c>
      <c r="DF8" s="250">
        <f t="shared" si="8"/>
        <v>0</v>
      </c>
      <c r="DG8" s="250">
        <f t="shared" si="9"/>
        <v>0</v>
      </c>
      <c r="DH8" s="250">
        <f t="shared" si="10"/>
        <v>0</v>
      </c>
      <c r="DI8" s="250">
        <f t="shared" si="11"/>
        <v>0</v>
      </c>
      <c r="DJ8" s="250">
        <f t="shared" si="12"/>
        <v>0</v>
      </c>
      <c r="DK8" s="263">
        <f t="shared" si="21"/>
        <v>0</v>
      </c>
      <c r="DL8" s="264">
        <f t="shared" si="13"/>
        <v>0</v>
      </c>
      <c r="DM8" s="253"/>
      <c r="DN8" s="250">
        <f t="shared" si="22"/>
        <v>66</v>
      </c>
      <c r="DP8" s="253" t="b">
        <f t="shared" si="14"/>
        <v>0</v>
      </c>
      <c r="DR8" s="265">
        <v>312</v>
      </c>
      <c r="DS8" s="266" t="str">
        <f t="shared" si="15"/>
        <v xml:space="preserve"> </v>
      </c>
      <c r="DT8" s="266" t="str">
        <f t="shared" si="16"/>
        <v xml:space="preserve"> </v>
      </c>
      <c r="DU8" s="266" t="str">
        <f t="shared" si="17"/>
        <v xml:space="preserve"> </v>
      </c>
      <c r="DV8" s="266" t="str">
        <f t="shared" si="18"/>
        <v xml:space="preserve"> </v>
      </c>
      <c r="DW8" s="266" t="str">
        <f t="shared" si="19"/>
        <v xml:space="preserve"> </v>
      </c>
      <c r="DX8" s="266" t="str">
        <f t="shared" si="20"/>
        <v xml:space="preserve"> </v>
      </c>
      <c r="DY8" s="266"/>
      <c r="DZ8" s="266"/>
      <c r="EA8" s="266"/>
      <c r="EB8" s="266"/>
      <c r="EC8" s="266"/>
      <c r="ED8" s="266"/>
      <c r="EE8" s="266" t="str">
        <f>IF(DP8=TRUE,CG8," ")</f>
        <v xml:space="preserve"> </v>
      </c>
      <c r="EF8" s="273"/>
      <c r="EG8" s="273" t="str">
        <f>IF(DP8=TRUE,CG8," ")</f>
        <v xml:space="preserve"> </v>
      </c>
      <c r="EH8" s="273" t="str">
        <f>IF(DP8=TRUE,CG8," ")</f>
        <v xml:space="preserve"> </v>
      </c>
      <c r="EI8" s="273"/>
      <c r="EJ8" s="273"/>
      <c r="EK8" s="273"/>
      <c r="EL8" s="273"/>
      <c r="EM8" s="273"/>
      <c r="EN8" s="273"/>
      <c r="EO8" s="273"/>
      <c r="EP8" s="273"/>
      <c r="EQ8" s="273"/>
      <c r="ER8" s="273"/>
      <c r="ES8" s="273" t="str">
        <f>IF(DP8=TRUE,CG8," ")</f>
        <v xml:space="preserve"> </v>
      </c>
      <c r="ET8" s="273"/>
      <c r="EU8" s="273"/>
      <c r="EV8" s="273"/>
      <c r="EW8" s="273"/>
      <c r="EX8" s="273"/>
      <c r="EY8" s="273"/>
      <c r="EZ8" s="273"/>
      <c r="FA8" s="273"/>
      <c r="FB8" s="273"/>
      <c r="FC8" s="273"/>
      <c r="FD8" s="273"/>
      <c r="FE8" s="273"/>
      <c r="FF8" s="273"/>
      <c r="FG8" s="273"/>
      <c r="FH8" s="273"/>
      <c r="FI8" s="273"/>
      <c r="FJ8" s="273"/>
      <c r="FK8" s="273"/>
      <c r="FL8" s="273"/>
      <c r="FM8" s="273"/>
      <c r="FN8" s="273"/>
      <c r="FP8" s="265">
        <v>312</v>
      </c>
      <c r="FQ8" s="266">
        <v>123</v>
      </c>
      <c r="FR8" s="266">
        <v>132</v>
      </c>
      <c r="FS8" s="266">
        <v>213</v>
      </c>
      <c r="FT8" s="266">
        <v>231</v>
      </c>
      <c r="FU8" s="266">
        <v>312</v>
      </c>
      <c r="FV8" s="266">
        <v>321</v>
      </c>
      <c r="FW8" s="266"/>
      <c r="FX8" s="266"/>
      <c r="FY8" s="266"/>
      <c r="FZ8" s="266"/>
      <c r="GA8" s="266"/>
      <c r="GB8" s="266"/>
      <c r="GC8" s="266">
        <v>135</v>
      </c>
      <c r="GD8" s="266"/>
      <c r="GE8" s="266">
        <v>315</v>
      </c>
      <c r="GF8" s="266">
        <v>351</v>
      </c>
      <c r="GG8" s="266"/>
      <c r="GH8" s="266"/>
      <c r="GI8" s="266"/>
      <c r="GJ8" s="266"/>
      <c r="GK8" s="266"/>
      <c r="GL8" s="266"/>
      <c r="GM8" s="266"/>
      <c r="GN8" s="266"/>
      <c r="GO8" s="266"/>
      <c r="GP8" s="266"/>
      <c r="GQ8" s="266">
        <v>324</v>
      </c>
      <c r="GR8" s="266"/>
      <c r="GS8" s="266"/>
      <c r="GT8" s="266"/>
      <c r="GU8" s="266"/>
      <c r="GV8" s="266"/>
      <c r="GW8" s="266"/>
      <c r="GX8" s="266"/>
      <c r="GY8" s="266"/>
      <c r="GZ8" s="266"/>
      <c r="HA8" s="266"/>
      <c r="HB8" s="266"/>
      <c r="HC8" s="266"/>
      <c r="HD8" s="266"/>
      <c r="HE8" s="266"/>
      <c r="HF8" s="266"/>
      <c r="HG8" s="266"/>
      <c r="HH8" s="266"/>
      <c r="HI8" s="266"/>
      <c r="HJ8" s="266"/>
      <c r="HK8" s="266"/>
      <c r="HL8" s="266"/>
      <c r="HN8" s="265">
        <v>312</v>
      </c>
      <c r="HO8" s="266">
        <v>123</v>
      </c>
      <c r="HP8" s="266">
        <v>132</v>
      </c>
      <c r="HQ8" s="266">
        <v>213</v>
      </c>
      <c r="HR8" s="266">
        <v>231</v>
      </c>
      <c r="HS8" s="266">
        <v>312</v>
      </c>
      <c r="HT8" s="266">
        <v>321</v>
      </c>
      <c r="HU8" s="266">
        <v>126</v>
      </c>
      <c r="HV8" s="266">
        <v>162</v>
      </c>
      <c r="HW8" s="266">
        <v>216</v>
      </c>
      <c r="HX8" s="266">
        <v>261</v>
      </c>
      <c r="HY8" s="266">
        <v>612</v>
      </c>
      <c r="HZ8" s="266">
        <v>621</v>
      </c>
      <c r="IA8" s="266">
        <v>135</v>
      </c>
      <c r="IB8" s="266">
        <v>153</v>
      </c>
      <c r="IC8" s="266">
        <v>315</v>
      </c>
      <c r="ID8" s="266">
        <v>351</v>
      </c>
      <c r="IE8" s="266">
        <v>513</v>
      </c>
      <c r="IF8" s="266">
        <v>531</v>
      </c>
      <c r="IG8" s="266">
        <v>156</v>
      </c>
      <c r="IH8" s="266">
        <v>165</v>
      </c>
      <c r="II8" s="266">
        <v>516</v>
      </c>
      <c r="IJ8" s="266">
        <v>561</v>
      </c>
      <c r="IK8" s="266">
        <v>615</v>
      </c>
      <c r="IL8" s="266">
        <v>651</v>
      </c>
      <c r="IM8" s="266">
        <v>234</v>
      </c>
      <c r="IN8" s="266">
        <v>243</v>
      </c>
      <c r="IO8" s="266">
        <v>324</v>
      </c>
      <c r="IP8" s="266">
        <v>342</v>
      </c>
      <c r="IQ8" s="266">
        <v>423</v>
      </c>
      <c r="IR8" s="266">
        <v>432</v>
      </c>
      <c r="IS8" s="266">
        <v>246</v>
      </c>
      <c r="IT8" s="266">
        <v>264</v>
      </c>
      <c r="IU8" s="266">
        <v>426</v>
      </c>
      <c r="IV8" s="266">
        <v>462</v>
      </c>
      <c r="IW8" s="266">
        <v>624</v>
      </c>
      <c r="IX8" s="266">
        <v>642</v>
      </c>
      <c r="IY8" s="266">
        <v>345</v>
      </c>
      <c r="IZ8" s="266">
        <v>354</v>
      </c>
      <c r="JA8" s="266">
        <v>435</v>
      </c>
      <c r="JB8" s="266">
        <v>453</v>
      </c>
      <c r="JC8" s="266">
        <v>534</v>
      </c>
      <c r="JD8" s="266">
        <v>543</v>
      </c>
      <c r="JE8" s="266">
        <v>456</v>
      </c>
      <c r="JF8" s="266">
        <v>465</v>
      </c>
      <c r="JG8" s="266">
        <v>546</v>
      </c>
      <c r="JH8" s="266">
        <v>564</v>
      </c>
      <c r="JI8" s="266">
        <v>645</v>
      </c>
      <c r="JJ8" s="266">
        <v>654</v>
      </c>
    </row>
    <row r="9" spans="82:273" ht="16.5" thickBot="1">
      <c r="CD9" s="276">
        <f>'Panorama stieren'!C15</f>
        <v>0</v>
      </c>
      <c r="CE9" s="277">
        <f>'Panorama stieren'!D15</f>
        <v>0</v>
      </c>
      <c r="CF9" s="278">
        <v>321</v>
      </c>
      <c r="CG9" s="279">
        <f>Stieren!D10</f>
        <v>0</v>
      </c>
      <c r="CH9" s="262">
        <f t="shared" si="0"/>
        <v>0</v>
      </c>
      <c r="CI9" s="262">
        <f>IF(DP8=TRUE,CG8,0)</f>
        <v>0</v>
      </c>
      <c r="CJ9" s="262">
        <f>IF(DP7=TRUE,CG7,0)</f>
        <v>0</v>
      </c>
      <c r="CK9" s="262">
        <f>IF(DP30=TRUE,CG30,0)</f>
        <v>0</v>
      </c>
      <c r="CL9" s="262">
        <f>IF(DP6=TRUE,CG6,0)</f>
        <v>0</v>
      </c>
      <c r="CM9" s="262">
        <f>IF(DP28=TRUE,CG28,0)</f>
        <v>0</v>
      </c>
      <c r="CN9" s="262">
        <f>IF(DP5=TRUE,CG5,0)</f>
        <v>0</v>
      </c>
      <c r="CO9" s="262">
        <f>IF(DP31=TRUE,CG31,0)</f>
        <v>0</v>
      </c>
      <c r="CP9" s="262">
        <f>IF(DP4=TRUE,CG4,0)</f>
        <v>0</v>
      </c>
      <c r="CQ9" s="262">
        <f>IF(DP18=TRUE,CG18,0)</f>
        <v>0</v>
      </c>
      <c r="CR9" s="376">
        <f>IF(DP29=TRUE,CG29,0)</f>
        <v>0</v>
      </c>
      <c r="CS9" s="376">
        <f>IF(DP19=TRUE,CG19,0)</f>
        <v>0</v>
      </c>
      <c r="CY9" s="250">
        <f t="shared" si="1"/>
        <v>0</v>
      </c>
      <c r="CZ9" s="250">
        <f t="shared" si="2"/>
        <v>0</v>
      </c>
      <c r="DA9" s="250">
        <f t="shared" si="3"/>
        <v>0</v>
      </c>
      <c r="DB9" s="250">
        <f t="shared" si="4"/>
        <v>0</v>
      </c>
      <c r="DC9" s="250">
        <f t="shared" si="5"/>
        <v>0</v>
      </c>
      <c r="DD9" s="250">
        <f t="shared" si="6"/>
        <v>0</v>
      </c>
      <c r="DE9" s="250">
        <f t="shared" si="7"/>
        <v>0</v>
      </c>
      <c r="DF9" s="250">
        <f t="shared" si="8"/>
        <v>0</v>
      </c>
      <c r="DG9" s="250">
        <f t="shared" si="9"/>
        <v>0</v>
      </c>
      <c r="DH9" s="250">
        <f t="shared" si="10"/>
        <v>0</v>
      </c>
      <c r="DI9" s="250">
        <f t="shared" si="11"/>
        <v>0</v>
      </c>
      <c r="DJ9" s="250">
        <f t="shared" si="12"/>
        <v>0</v>
      </c>
      <c r="DK9" s="263">
        <f t="shared" si="21"/>
        <v>0</v>
      </c>
      <c r="DL9" s="264">
        <f t="shared" si="13"/>
        <v>0</v>
      </c>
      <c r="DM9" s="253"/>
      <c r="DN9" s="250">
        <f t="shared" si="22"/>
        <v>66</v>
      </c>
      <c r="DP9" s="253" t="b">
        <f t="shared" si="14"/>
        <v>0</v>
      </c>
      <c r="DR9" s="265">
        <v>321</v>
      </c>
      <c r="DS9" s="266" t="str">
        <f t="shared" si="15"/>
        <v xml:space="preserve"> </v>
      </c>
      <c r="DT9" s="266" t="str">
        <f t="shared" si="16"/>
        <v xml:space="preserve"> </v>
      </c>
      <c r="DU9" s="266" t="str">
        <f t="shared" si="17"/>
        <v xml:space="preserve"> </v>
      </c>
      <c r="DV9" s="266" t="str">
        <f t="shared" si="18"/>
        <v xml:space="preserve"> </v>
      </c>
      <c r="DW9" s="266" t="str">
        <f t="shared" si="19"/>
        <v xml:space="preserve"> </v>
      </c>
      <c r="DX9" s="266" t="str">
        <f t="shared" si="20"/>
        <v xml:space="preserve"> </v>
      </c>
      <c r="DY9" s="266"/>
      <c r="DZ9" s="266"/>
      <c r="EA9" s="266"/>
      <c r="EB9" s="266"/>
      <c r="EC9" s="266"/>
      <c r="ED9" s="266"/>
      <c r="EE9" s="266"/>
      <c r="EF9" s="273"/>
      <c r="EG9" s="273" t="str">
        <f>IF(DP9=TRUE,CG9," ")</f>
        <v xml:space="preserve"> </v>
      </c>
      <c r="EH9" s="273"/>
      <c r="EI9" s="273"/>
      <c r="EJ9" s="273"/>
      <c r="EK9" s="273"/>
      <c r="EL9" s="273"/>
      <c r="EM9" s="273"/>
      <c r="EN9" s="273"/>
      <c r="EO9" s="273"/>
      <c r="EP9" s="273"/>
      <c r="EQ9" s="273" t="str">
        <f>IF(DP9=TRUE,CG9," ")</f>
        <v xml:space="preserve"> </v>
      </c>
      <c r="ER9" s="273"/>
      <c r="ES9" s="273" t="str">
        <f>IF(DP9=TRUE,CG9," ")</f>
        <v xml:space="preserve"> </v>
      </c>
      <c r="ET9" s="273" t="str">
        <f>IF(DP9=TRUE,CG9," ")</f>
        <v xml:space="preserve"> </v>
      </c>
      <c r="EU9" s="273"/>
      <c r="EV9" s="273"/>
      <c r="EW9" s="273"/>
      <c r="EX9" s="273"/>
      <c r="EY9" s="273"/>
      <c r="EZ9" s="273"/>
      <c r="FA9" s="273"/>
      <c r="FB9" s="273"/>
      <c r="FC9" s="273"/>
      <c r="FD9" s="273"/>
      <c r="FE9" s="273"/>
      <c r="FF9" s="273"/>
      <c r="FG9" s="273"/>
      <c r="FH9" s="273"/>
      <c r="FI9" s="273"/>
      <c r="FJ9" s="273"/>
      <c r="FK9" s="273"/>
      <c r="FL9" s="273"/>
      <c r="FM9" s="273"/>
      <c r="FN9" s="273"/>
      <c r="FP9" s="265">
        <v>321</v>
      </c>
      <c r="FQ9" s="266">
        <v>123</v>
      </c>
      <c r="FR9" s="266">
        <v>132</v>
      </c>
      <c r="FS9" s="266">
        <v>213</v>
      </c>
      <c r="FT9" s="266">
        <v>231</v>
      </c>
      <c r="FU9" s="266">
        <v>312</v>
      </c>
      <c r="FV9" s="266">
        <v>321</v>
      </c>
      <c r="FW9" s="266"/>
      <c r="FX9" s="266"/>
      <c r="FY9" s="266"/>
      <c r="FZ9" s="266"/>
      <c r="GA9" s="266"/>
      <c r="GB9" s="266"/>
      <c r="GC9" s="266"/>
      <c r="GD9" s="266"/>
      <c r="GE9" s="266">
        <v>315</v>
      </c>
      <c r="GF9" s="266"/>
      <c r="GG9" s="266"/>
      <c r="GH9" s="266"/>
      <c r="GI9" s="266"/>
      <c r="GJ9" s="266"/>
      <c r="GK9" s="266"/>
      <c r="GL9" s="266"/>
      <c r="GM9" s="266"/>
      <c r="GN9" s="266"/>
      <c r="GO9" s="266">
        <v>234</v>
      </c>
      <c r="GP9" s="266"/>
      <c r="GQ9" s="266">
        <v>324</v>
      </c>
      <c r="GR9" s="266">
        <v>342</v>
      </c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N9" s="265">
        <v>321</v>
      </c>
      <c r="HO9" s="266">
        <v>123</v>
      </c>
      <c r="HP9" s="266">
        <v>132</v>
      </c>
      <c r="HQ9" s="266">
        <v>213</v>
      </c>
      <c r="HR9" s="266">
        <v>231</v>
      </c>
      <c r="HS9" s="266">
        <v>312</v>
      </c>
      <c r="HT9" s="266">
        <v>321</v>
      </c>
      <c r="HU9" s="266">
        <v>126</v>
      </c>
      <c r="HV9" s="266">
        <v>162</v>
      </c>
      <c r="HW9" s="266">
        <v>216</v>
      </c>
      <c r="HX9" s="266">
        <v>261</v>
      </c>
      <c r="HY9" s="266">
        <v>612</v>
      </c>
      <c r="HZ9" s="266">
        <v>621</v>
      </c>
      <c r="IA9" s="266">
        <v>135</v>
      </c>
      <c r="IB9" s="266">
        <v>153</v>
      </c>
      <c r="IC9" s="266">
        <v>315</v>
      </c>
      <c r="ID9" s="266">
        <v>351</v>
      </c>
      <c r="IE9" s="266">
        <v>513</v>
      </c>
      <c r="IF9" s="266">
        <v>531</v>
      </c>
      <c r="IG9" s="266">
        <v>156</v>
      </c>
      <c r="IH9" s="266">
        <v>165</v>
      </c>
      <c r="II9" s="266">
        <v>516</v>
      </c>
      <c r="IJ9" s="266">
        <v>561</v>
      </c>
      <c r="IK9" s="266">
        <v>615</v>
      </c>
      <c r="IL9" s="266">
        <v>651</v>
      </c>
      <c r="IM9" s="266">
        <v>234</v>
      </c>
      <c r="IN9" s="266">
        <v>243</v>
      </c>
      <c r="IO9" s="266">
        <v>324</v>
      </c>
      <c r="IP9" s="266">
        <v>342</v>
      </c>
      <c r="IQ9" s="266">
        <v>423</v>
      </c>
      <c r="IR9" s="266">
        <v>432</v>
      </c>
      <c r="IS9" s="266">
        <v>246</v>
      </c>
      <c r="IT9" s="266">
        <v>264</v>
      </c>
      <c r="IU9" s="266">
        <v>426</v>
      </c>
      <c r="IV9" s="266">
        <v>462</v>
      </c>
      <c r="IW9" s="266">
        <v>624</v>
      </c>
      <c r="IX9" s="266">
        <v>642</v>
      </c>
      <c r="IY9" s="266">
        <v>345</v>
      </c>
      <c r="IZ9" s="266">
        <v>354</v>
      </c>
      <c r="JA9" s="266">
        <v>435</v>
      </c>
      <c r="JB9" s="266">
        <v>453</v>
      </c>
      <c r="JC9" s="266">
        <v>534</v>
      </c>
      <c r="JD9" s="266">
        <v>543</v>
      </c>
      <c r="JE9" s="266">
        <v>456</v>
      </c>
      <c r="JF9" s="266">
        <v>465</v>
      </c>
      <c r="JG9" s="266">
        <v>546</v>
      </c>
      <c r="JH9" s="266">
        <v>564</v>
      </c>
      <c r="JI9" s="266">
        <v>645</v>
      </c>
      <c r="JJ9" s="266">
        <v>654</v>
      </c>
    </row>
    <row r="10" spans="82:273">
      <c r="CD10" s="280">
        <f>'Panorama stieren'!C16</f>
        <v>0</v>
      </c>
      <c r="CE10" s="281">
        <f>'Panorama stieren'!D16</f>
        <v>0</v>
      </c>
      <c r="CF10" s="282">
        <v>126</v>
      </c>
      <c r="CG10" s="283">
        <f>Stieren!D11</f>
        <v>0</v>
      </c>
      <c r="CH10" s="262">
        <f t="shared" si="0"/>
        <v>0</v>
      </c>
      <c r="CI10" s="262">
        <f>IF(DP11=TRUE,CG11,0)</f>
        <v>0</v>
      </c>
      <c r="CJ10" s="262">
        <f>IF(DP12=TRUE,CG12,0)</f>
        <v>0</v>
      </c>
      <c r="CK10" s="262">
        <f>IF(DP4=TRUE,CG4,0)</f>
        <v>0</v>
      </c>
      <c r="CL10" s="262">
        <f>IF(DP13=TRUE,CG13,0)</f>
        <v>0</v>
      </c>
      <c r="CM10" s="262">
        <f>IF(DP6=TRUE,CG6,0)</f>
        <v>0</v>
      </c>
      <c r="CN10" s="262">
        <f>IF(DP14=TRUE,CG14,0)</f>
        <v>0</v>
      </c>
      <c r="CO10" s="262">
        <f>IF(DP5=TRUE,CG5,0)</f>
        <v>0</v>
      </c>
      <c r="CP10" s="262">
        <f>IF(DP15=TRUE,CG15,0)</f>
        <v>0</v>
      </c>
      <c r="CQ10" s="262">
        <f>IF(DP23=TRUE,CG23,0)</f>
        <v>0</v>
      </c>
      <c r="CR10" s="376">
        <f>IF(DP7=TRUE,CG7,0)</f>
        <v>0</v>
      </c>
      <c r="CS10" s="376">
        <f>IF(DP22=TRUE,CG22,0)</f>
        <v>0</v>
      </c>
      <c r="CY10" s="250">
        <f t="shared" si="1"/>
        <v>0</v>
      </c>
      <c r="CZ10" s="250">
        <f t="shared" si="2"/>
        <v>0</v>
      </c>
      <c r="DA10" s="250">
        <f t="shared" si="3"/>
        <v>0</v>
      </c>
      <c r="DB10" s="250">
        <f t="shared" si="4"/>
        <v>0</v>
      </c>
      <c r="DC10" s="250">
        <f t="shared" si="5"/>
        <v>0</v>
      </c>
      <c r="DD10" s="250">
        <f t="shared" si="6"/>
        <v>0</v>
      </c>
      <c r="DE10" s="250">
        <f t="shared" si="7"/>
        <v>0</v>
      </c>
      <c r="DF10" s="250">
        <f t="shared" si="8"/>
        <v>0</v>
      </c>
      <c r="DG10" s="250">
        <f t="shared" si="9"/>
        <v>0</v>
      </c>
      <c r="DH10" s="250">
        <f t="shared" si="10"/>
        <v>0</v>
      </c>
      <c r="DI10" s="250">
        <f t="shared" si="11"/>
        <v>0</v>
      </c>
      <c r="DJ10" s="250">
        <f t="shared" si="12"/>
        <v>0</v>
      </c>
      <c r="DK10" s="263">
        <f t="shared" si="21"/>
        <v>0</v>
      </c>
      <c r="DL10" s="264">
        <f t="shared" si="13"/>
        <v>0</v>
      </c>
      <c r="DM10" s="253"/>
      <c r="DN10" s="250">
        <f t="shared" si="22"/>
        <v>66</v>
      </c>
      <c r="DP10" s="253" t="b">
        <f t="shared" si="14"/>
        <v>0</v>
      </c>
      <c r="DR10" s="265">
        <v>126</v>
      </c>
      <c r="DS10" s="284" t="str">
        <f t="shared" si="15"/>
        <v xml:space="preserve"> </v>
      </c>
      <c r="DT10" s="284" t="str">
        <f t="shared" si="16"/>
        <v xml:space="preserve"> </v>
      </c>
      <c r="DU10" s="284" t="str">
        <f t="shared" si="17"/>
        <v xml:space="preserve"> </v>
      </c>
      <c r="DV10" s="284"/>
      <c r="DW10" s="284"/>
      <c r="DX10" s="284"/>
      <c r="DY10" s="266" t="str">
        <f t="shared" ref="DY10:DY15" si="23">IF(DP10=TRUE,CG10," ")</f>
        <v xml:space="preserve"> </v>
      </c>
      <c r="DZ10" s="266" t="str">
        <f t="shared" ref="DZ10:DZ15" si="24">IF(DP10=TRUE,CG10," ")</f>
        <v xml:space="preserve"> </v>
      </c>
      <c r="EA10" s="266" t="str">
        <f t="shared" ref="EA10:EA15" si="25">IF(DP10=TRUE,CG10," ")</f>
        <v xml:space="preserve"> </v>
      </c>
      <c r="EB10" s="266" t="str">
        <f t="shared" ref="EB10:EB15" si="26">IF(DP10=TRUE,CG10," ")</f>
        <v xml:space="preserve"> </v>
      </c>
      <c r="EC10" s="266" t="str">
        <f t="shared" ref="EC10:EC15" si="27">IF(DP10=TRUE,CG10," ")</f>
        <v xml:space="preserve"> </v>
      </c>
      <c r="ED10" s="266" t="str">
        <f t="shared" ref="ED10:ED15" si="28">IF(DP10=TRUE,CG10," ")</f>
        <v xml:space="preserve"> </v>
      </c>
      <c r="EE10" s="266"/>
      <c r="EF10" s="273"/>
      <c r="EG10" s="273"/>
      <c r="EH10" s="273"/>
      <c r="EI10" s="273"/>
      <c r="EJ10" s="273"/>
      <c r="EK10" s="273"/>
      <c r="EL10" s="273" t="str">
        <f>IF(DP10=TRUE,CG10," ")</f>
        <v xml:space="preserve"> </v>
      </c>
      <c r="EM10" s="273"/>
      <c r="EN10" s="273"/>
      <c r="EO10" s="273"/>
      <c r="EP10" s="273"/>
      <c r="EQ10" s="273"/>
      <c r="ER10" s="273"/>
      <c r="ES10" s="273"/>
      <c r="ET10" s="273"/>
      <c r="EU10" s="273"/>
      <c r="EV10" s="273"/>
      <c r="EW10" s="273"/>
      <c r="EX10" s="273"/>
      <c r="EY10" s="273"/>
      <c r="EZ10" s="273"/>
      <c r="FA10" s="273"/>
      <c r="FB10" s="273"/>
      <c r="FC10" s="273"/>
      <c r="FD10" s="273"/>
      <c r="FE10" s="273"/>
      <c r="FF10" s="273"/>
      <c r="FG10" s="273"/>
      <c r="FH10" s="273"/>
      <c r="FI10" s="273"/>
      <c r="FJ10" s="273"/>
      <c r="FK10" s="273"/>
      <c r="FL10" s="273"/>
      <c r="FM10" s="273"/>
      <c r="FN10" s="273"/>
      <c r="FP10" s="265">
        <v>126</v>
      </c>
      <c r="FQ10" s="284">
        <v>123</v>
      </c>
      <c r="FR10" s="284">
        <v>132</v>
      </c>
      <c r="FS10" s="284">
        <v>213</v>
      </c>
      <c r="FT10" s="284"/>
      <c r="FU10" s="284"/>
      <c r="FV10" s="284"/>
      <c r="FW10" s="266">
        <v>126</v>
      </c>
      <c r="FX10" s="266">
        <v>162</v>
      </c>
      <c r="FY10" s="266">
        <v>216</v>
      </c>
      <c r="FZ10" s="266">
        <v>261</v>
      </c>
      <c r="GA10" s="266">
        <v>612</v>
      </c>
      <c r="GB10" s="266">
        <v>621</v>
      </c>
      <c r="GC10" s="266"/>
      <c r="GD10" s="266"/>
      <c r="GE10" s="266"/>
      <c r="GF10" s="266"/>
      <c r="GG10" s="266"/>
      <c r="GH10" s="266"/>
      <c r="GI10" s="266"/>
      <c r="GJ10" s="266">
        <v>165</v>
      </c>
      <c r="GK10" s="266"/>
      <c r="GL10" s="266"/>
      <c r="GM10" s="266"/>
      <c r="GN10" s="266"/>
      <c r="GO10" s="266"/>
      <c r="GP10" s="266"/>
      <c r="GQ10" s="266"/>
      <c r="GR10" s="266"/>
      <c r="GS10" s="266"/>
      <c r="GT10" s="266"/>
      <c r="GU10" s="266"/>
      <c r="GV10" s="266"/>
      <c r="GW10" s="266"/>
      <c r="GX10" s="266"/>
      <c r="GY10" s="266"/>
      <c r="GZ10" s="266"/>
      <c r="HA10" s="266"/>
      <c r="HB10" s="266"/>
      <c r="HC10" s="266"/>
      <c r="HD10" s="266"/>
      <c r="HE10" s="266"/>
      <c r="HF10" s="266"/>
      <c r="HG10" s="266"/>
      <c r="HH10" s="266"/>
      <c r="HI10" s="266"/>
      <c r="HJ10" s="266"/>
      <c r="HK10" s="266"/>
      <c r="HL10" s="266"/>
      <c r="HN10" s="265">
        <v>126</v>
      </c>
      <c r="HO10" s="284">
        <v>123</v>
      </c>
      <c r="HP10" s="284">
        <v>132</v>
      </c>
      <c r="HQ10" s="284">
        <v>213</v>
      </c>
      <c r="HR10" s="284">
        <v>231</v>
      </c>
      <c r="HS10" s="284">
        <v>312</v>
      </c>
      <c r="HT10" s="284">
        <v>321</v>
      </c>
      <c r="HU10" s="266">
        <v>126</v>
      </c>
      <c r="HV10" s="266">
        <v>162</v>
      </c>
      <c r="HW10" s="266">
        <v>216</v>
      </c>
      <c r="HX10" s="266">
        <v>261</v>
      </c>
      <c r="HY10" s="266">
        <v>612</v>
      </c>
      <c r="HZ10" s="266">
        <v>621</v>
      </c>
      <c r="IA10" s="266">
        <v>135</v>
      </c>
      <c r="IB10" s="266">
        <v>153</v>
      </c>
      <c r="IC10" s="266">
        <v>315</v>
      </c>
      <c r="ID10" s="266">
        <v>351</v>
      </c>
      <c r="IE10" s="266">
        <v>513</v>
      </c>
      <c r="IF10" s="266">
        <v>531</v>
      </c>
      <c r="IG10" s="266">
        <v>156</v>
      </c>
      <c r="IH10" s="266">
        <v>165</v>
      </c>
      <c r="II10" s="266">
        <v>516</v>
      </c>
      <c r="IJ10" s="266">
        <v>561</v>
      </c>
      <c r="IK10" s="266">
        <v>615</v>
      </c>
      <c r="IL10" s="266">
        <v>651</v>
      </c>
      <c r="IM10" s="266">
        <v>234</v>
      </c>
      <c r="IN10" s="266">
        <v>243</v>
      </c>
      <c r="IO10" s="266">
        <v>324</v>
      </c>
      <c r="IP10" s="266">
        <v>342</v>
      </c>
      <c r="IQ10" s="266">
        <v>423</v>
      </c>
      <c r="IR10" s="266">
        <v>432</v>
      </c>
      <c r="IS10" s="266">
        <v>246</v>
      </c>
      <c r="IT10" s="266">
        <v>264</v>
      </c>
      <c r="IU10" s="266">
        <v>426</v>
      </c>
      <c r="IV10" s="266">
        <v>462</v>
      </c>
      <c r="IW10" s="266">
        <v>624</v>
      </c>
      <c r="IX10" s="266">
        <v>642</v>
      </c>
      <c r="IY10" s="266">
        <v>345</v>
      </c>
      <c r="IZ10" s="266">
        <v>354</v>
      </c>
      <c r="JA10" s="266">
        <v>435</v>
      </c>
      <c r="JB10" s="266">
        <v>453</v>
      </c>
      <c r="JC10" s="266">
        <v>534</v>
      </c>
      <c r="JD10" s="266">
        <v>543</v>
      </c>
      <c r="JE10" s="266">
        <v>456</v>
      </c>
      <c r="JF10" s="266">
        <v>465</v>
      </c>
      <c r="JG10" s="266">
        <v>546</v>
      </c>
      <c r="JH10" s="266">
        <v>564</v>
      </c>
      <c r="JI10" s="266">
        <v>645</v>
      </c>
      <c r="JJ10" s="266">
        <v>654</v>
      </c>
    </row>
    <row r="11" spans="82:273">
      <c r="CD11" s="268">
        <f>'Panorama stieren'!C17</f>
        <v>0</v>
      </c>
      <c r="CE11" s="269">
        <f>'Panorama stieren'!D17</f>
        <v>0</v>
      </c>
      <c r="CF11" s="285">
        <v>162</v>
      </c>
      <c r="CG11" s="286">
        <f>Stieren!D12</f>
        <v>0</v>
      </c>
      <c r="CH11" s="262">
        <f t="shared" si="0"/>
        <v>0</v>
      </c>
      <c r="CI11" s="262">
        <f>IF(DP10=TRUE,CG10,0)</f>
        <v>0</v>
      </c>
      <c r="CJ11" s="262">
        <f>IF(DP14=TRUE,CG14,0)</f>
        <v>0</v>
      </c>
      <c r="CK11" s="262">
        <f>IF(DP23=TRUE,CG23,0)</f>
        <v>0</v>
      </c>
      <c r="CL11" s="262">
        <f>IF(DP15=TRUE,CG15,0)</f>
        <v>0</v>
      </c>
      <c r="CM11" s="262">
        <f>IF(DP26=TRUE,CG26,0)</f>
        <v>0</v>
      </c>
      <c r="CN11" s="262">
        <f>IF(DP12=TRUE,CG12,0)</f>
        <v>0</v>
      </c>
      <c r="CO11" s="262">
        <f>IF(DP22=TRUE,CG22,0)</f>
        <v>0</v>
      </c>
      <c r="CP11" s="262">
        <f>IF(DP13=TRUE,CG13,0)</f>
        <v>0</v>
      </c>
      <c r="CQ11" s="262">
        <f>IF(DP4=TRUE,CG4,0)</f>
        <v>0</v>
      </c>
      <c r="CR11" s="376" t="str">
        <f>IF(DP27=TRUE,CG27,0)</f>
        <v>GOSPEL</v>
      </c>
      <c r="CS11" s="376">
        <f>IF(DP5=TRUE,CG5,0)</f>
        <v>0</v>
      </c>
      <c r="CY11" s="250">
        <f t="shared" si="1"/>
        <v>0</v>
      </c>
      <c r="CZ11" s="250">
        <f t="shared" si="2"/>
        <v>0</v>
      </c>
      <c r="DA11" s="250">
        <f t="shared" si="3"/>
        <v>0</v>
      </c>
      <c r="DB11" s="250">
        <f t="shared" si="4"/>
        <v>0</v>
      </c>
      <c r="DC11" s="250">
        <f t="shared" si="5"/>
        <v>0</v>
      </c>
      <c r="DD11" s="250">
        <f t="shared" si="6"/>
        <v>0</v>
      </c>
      <c r="DE11" s="250">
        <f t="shared" si="7"/>
        <v>0</v>
      </c>
      <c r="DF11" s="250">
        <f t="shared" si="8"/>
        <v>0</v>
      </c>
      <c r="DG11" s="250">
        <f t="shared" si="9"/>
        <v>0</v>
      </c>
      <c r="DH11" s="250">
        <f t="shared" si="10"/>
        <v>0</v>
      </c>
      <c r="DI11" s="250">
        <f t="shared" si="11"/>
        <v>63</v>
      </c>
      <c r="DJ11" s="250">
        <f t="shared" si="12"/>
        <v>0</v>
      </c>
      <c r="DK11" s="263">
        <f t="shared" si="21"/>
        <v>63</v>
      </c>
      <c r="DL11" s="264">
        <f t="shared" si="13"/>
        <v>0</v>
      </c>
      <c r="DM11" s="253"/>
      <c r="DN11" s="250">
        <f t="shared" si="22"/>
        <v>66</v>
      </c>
      <c r="DP11" s="253" t="b">
        <f t="shared" si="14"/>
        <v>0</v>
      </c>
      <c r="DR11" s="265">
        <v>162</v>
      </c>
      <c r="DS11" s="284" t="str">
        <f t="shared" si="15"/>
        <v xml:space="preserve"> </v>
      </c>
      <c r="DT11" s="284"/>
      <c r="DU11" s="284"/>
      <c r="DV11" s="284"/>
      <c r="DW11" s="284"/>
      <c r="DX11" s="284"/>
      <c r="DY11" s="266" t="str">
        <f t="shared" si="23"/>
        <v xml:space="preserve"> </v>
      </c>
      <c r="DZ11" s="266" t="str">
        <f t="shared" si="24"/>
        <v xml:space="preserve"> </v>
      </c>
      <c r="EA11" s="272" t="str">
        <f t="shared" si="25"/>
        <v xml:space="preserve"> </v>
      </c>
      <c r="EB11" s="266" t="str">
        <f t="shared" si="26"/>
        <v xml:space="preserve"> </v>
      </c>
      <c r="EC11" s="266" t="str">
        <f t="shared" si="27"/>
        <v xml:space="preserve"> </v>
      </c>
      <c r="ED11" s="266" t="str">
        <f t="shared" si="28"/>
        <v xml:space="preserve"> </v>
      </c>
      <c r="EE11" s="266"/>
      <c r="EF11" s="273"/>
      <c r="EG11" s="273"/>
      <c r="EH11" s="273"/>
      <c r="EI11" s="273"/>
      <c r="EJ11" s="273"/>
      <c r="EK11" s="273" t="str">
        <f>IF(DP11=TRUE,CG11," ")</f>
        <v xml:space="preserve"> </v>
      </c>
      <c r="EL11" s="273" t="str">
        <f>IF(DP11=TRUE,CG11," ")</f>
        <v xml:space="preserve"> </v>
      </c>
      <c r="EM11" s="273"/>
      <c r="EN11" s="273"/>
      <c r="EO11" s="273" t="str">
        <f>IF(DP11=TRUE,CG11," ")</f>
        <v xml:space="preserve"> </v>
      </c>
      <c r="EP11" s="273"/>
      <c r="EQ11" s="273"/>
      <c r="ER11" s="273"/>
      <c r="ES11" s="273"/>
      <c r="ET11" s="273"/>
      <c r="EU11" s="273"/>
      <c r="EV11" s="273"/>
      <c r="EW11" s="273"/>
      <c r="EX11" s="273"/>
      <c r="EY11" s="273"/>
      <c r="EZ11" s="273"/>
      <c r="FA11" s="273"/>
      <c r="FB11" s="273"/>
      <c r="FC11" s="273"/>
      <c r="FD11" s="273"/>
      <c r="FE11" s="273"/>
      <c r="FF11" s="273"/>
      <c r="FG11" s="273"/>
      <c r="FH11" s="273"/>
      <c r="FI11" s="273"/>
      <c r="FJ11" s="273"/>
      <c r="FK11" s="273"/>
      <c r="FL11" s="273"/>
      <c r="FM11" s="273"/>
      <c r="FN11" s="273"/>
      <c r="FP11" s="265">
        <v>162</v>
      </c>
      <c r="FQ11" s="284">
        <v>123</v>
      </c>
      <c r="FR11" s="284"/>
      <c r="FS11" s="284"/>
      <c r="FT11" s="284"/>
      <c r="FU11" s="284"/>
      <c r="FV11" s="284"/>
      <c r="FW11" s="266">
        <v>126</v>
      </c>
      <c r="FX11" s="266">
        <v>162</v>
      </c>
      <c r="FY11" s="272">
        <v>216</v>
      </c>
      <c r="FZ11" s="266">
        <v>261</v>
      </c>
      <c r="GA11" s="266">
        <v>612</v>
      </c>
      <c r="GB11" s="266">
        <v>621</v>
      </c>
      <c r="GC11" s="266"/>
      <c r="GD11" s="266"/>
      <c r="GE11" s="266"/>
      <c r="GF11" s="266"/>
      <c r="GG11" s="266"/>
      <c r="GH11" s="266"/>
      <c r="GI11" s="266">
        <v>156</v>
      </c>
      <c r="GJ11" s="266">
        <v>165</v>
      </c>
      <c r="GK11" s="266"/>
      <c r="GL11" s="266"/>
      <c r="GM11" s="266">
        <v>615</v>
      </c>
      <c r="GN11" s="266"/>
      <c r="GO11" s="266"/>
      <c r="GP11" s="266"/>
      <c r="GQ11" s="266"/>
      <c r="GR11" s="266"/>
      <c r="GS11" s="266"/>
      <c r="GT11" s="266"/>
      <c r="GU11" s="266"/>
      <c r="GV11" s="266"/>
      <c r="GW11" s="266"/>
      <c r="GX11" s="266"/>
      <c r="GY11" s="266"/>
      <c r="GZ11" s="266"/>
      <c r="HA11" s="266"/>
      <c r="HB11" s="266"/>
      <c r="HC11" s="266"/>
      <c r="HD11" s="266"/>
      <c r="HE11" s="266"/>
      <c r="HF11" s="266"/>
      <c r="HG11" s="266"/>
      <c r="HH11" s="266"/>
      <c r="HI11" s="266"/>
      <c r="HJ11" s="266"/>
      <c r="HK11" s="266"/>
      <c r="HL11" s="266"/>
      <c r="HN11" s="265">
        <v>162</v>
      </c>
      <c r="HO11" s="284">
        <v>123</v>
      </c>
      <c r="HP11" s="284">
        <v>132</v>
      </c>
      <c r="HQ11" s="284">
        <v>213</v>
      </c>
      <c r="HR11" s="284">
        <v>231</v>
      </c>
      <c r="HS11" s="284">
        <v>312</v>
      </c>
      <c r="HT11" s="284">
        <v>321</v>
      </c>
      <c r="HU11" s="266">
        <v>126</v>
      </c>
      <c r="HV11" s="266">
        <v>162</v>
      </c>
      <c r="HW11" s="272">
        <v>216</v>
      </c>
      <c r="HX11" s="266">
        <v>261</v>
      </c>
      <c r="HY11" s="266">
        <v>612</v>
      </c>
      <c r="HZ11" s="266">
        <v>621</v>
      </c>
      <c r="IA11" s="266">
        <v>135</v>
      </c>
      <c r="IB11" s="266">
        <v>153</v>
      </c>
      <c r="IC11" s="266">
        <v>315</v>
      </c>
      <c r="ID11" s="266">
        <v>351</v>
      </c>
      <c r="IE11" s="266">
        <v>513</v>
      </c>
      <c r="IF11" s="266">
        <v>531</v>
      </c>
      <c r="IG11" s="266">
        <v>156</v>
      </c>
      <c r="IH11" s="266">
        <v>165</v>
      </c>
      <c r="II11" s="266">
        <v>516</v>
      </c>
      <c r="IJ11" s="266">
        <v>561</v>
      </c>
      <c r="IK11" s="266">
        <v>615</v>
      </c>
      <c r="IL11" s="266">
        <v>651</v>
      </c>
      <c r="IM11" s="266">
        <v>234</v>
      </c>
      <c r="IN11" s="266">
        <v>243</v>
      </c>
      <c r="IO11" s="266">
        <v>324</v>
      </c>
      <c r="IP11" s="266">
        <v>342</v>
      </c>
      <c r="IQ11" s="266">
        <v>423</v>
      </c>
      <c r="IR11" s="266">
        <v>432</v>
      </c>
      <c r="IS11" s="266">
        <v>246</v>
      </c>
      <c r="IT11" s="266">
        <v>264</v>
      </c>
      <c r="IU11" s="266">
        <v>426</v>
      </c>
      <c r="IV11" s="266">
        <v>462</v>
      </c>
      <c r="IW11" s="266">
        <v>624</v>
      </c>
      <c r="IX11" s="266">
        <v>642</v>
      </c>
      <c r="IY11" s="266">
        <v>345</v>
      </c>
      <c r="IZ11" s="266">
        <v>354</v>
      </c>
      <c r="JA11" s="266">
        <v>435</v>
      </c>
      <c r="JB11" s="266">
        <v>453</v>
      </c>
      <c r="JC11" s="266">
        <v>534</v>
      </c>
      <c r="JD11" s="266">
        <v>543</v>
      </c>
      <c r="JE11" s="266">
        <v>456</v>
      </c>
      <c r="JF11" s="266">
        <v>465</v>
      </c>
      <c r="JG11" s="266">
        <v>546</v>
      </c>
      <c r="JH11" s="266">
        <v>564</v>
      </c>
      <c r="JI11" s="266">
        <v>645</v>
      </c>
      <c r="JJ11" s="266">
        <v>654</v>
      </c>
    </row>
    <row r="12" spans="82:273">
      <c r="CD12" s="268">
        <f>'Panorama stieren'!C18</f>
        <v>0</v>
      </c>
      <c r="CE12" s="269">
        <f>'Panorama stieren'!D18</f>
        <v>0</v>
      </c>
      <c r="CF12" s="285">
        <v>216</v>
      </c>
      <c r="CG12" s="286">
        <f>Stieren!D13</f>
        <v>0</v>
      </c>
      <c r="CH12" s="262">
        <f t="shared" si="0"/>
        <v>0</v>
      </c>
      <c r="CI12" s="262">
        <f>IF(DP13=TRUE,CG13,0)</f>
        <v>0</v>
      </c>
      <c r="CJ12" s="262">
        <f>IF(DP10=TRUE,CG10,0)</f>
        <v>0</v>
      </c>
      <c r="CK12" s="262">
        <f>IF(DP6=TRUE,CG6,0)</f>
        <v>0</v>
      </c>
      <c r="CL12" s="274">
        <f>IF(DP11=TRUE,CG11,0)</f>
        <v>0</v>
      </c>
      <c r="CM12" s="262">
        <f>IF(DP4=TRUE,CG4,0)</f>
        <v>0</v>
      </c>
      <c r="CN12" s="262">
        <f>IF(DP15=TRUE,CG15,0)</f>
        <v>0</v>
      </c>
      <c r="CO12" s="262">
        <f>IF(DP7=TRUE,CG7,0)</f>
        <v>0</v>
      </c>
      <c r="CP12" s="262">
        <f>IF(DP14=TRUE,CG14,0)</f>
        <v>0</v>
      </c>
      <c r="CQ12" s="262">
        <f>IF(DP35=TRUE,CG35,0)</f>
        <v>0</v>
      </c>
      <c r="CR12" s="376">
        <f>IF(DP5=TRUE,CG5,0)</f>
        <v>0</v>
      </c>
      <c r="CS12" s="376">
        <f>IF(DP34=TRUE,CG34,0)</f>
        <v>0</v>
      </c>
      <c r="CY12" s="250">
        <f t="shared" si="1"/>
        <v>0</v>
      </c>
      <c r="CZ12" s="250">
        <f t="shared" si="2"/>
        <v>0</v>
      </c>
      <c r="DA12" s="250">
        <f t="shared" si="3"/>
        <v>0</v>
      </c>
      <c r="DB12" s="250">
        <f t="shared" si="4"/>
        <v>0</v>
      </c>
      <c r="DC12" s="250">
        <f t="shared" si="5"/>
        <v>0</v>
      </c>
      <c r="DD12" s="250">
        <f t="shared" si="6"/>
        <v>0</v>
      </c>
      <c r="DE12" s="250">
        <f t="shared" si="7"/>
        <v>0</v>
      </c>
      <c r="DF12" s="250">
        <f t="shared" si="8"/>
        <v>0</v>
      </c>
      <c r="DG12" s="250">
        <f t="shared" si="9"/>
        <v>0</v>
      </c>
      <c r="DH12" s="250">
        <f t="shared" si="10"/>
        <v>0</v>
      </c>
      <c r="DI12" s="250">
        <f t="shared" si="11"/>
        <v>0</v>
      </c>
      <c r="DJ12" s="250">
        <f t="shared" si="12"/>
        <v>0</v>
      </c>
      <c r="DK12" s="263">
        <f t="shared" si="21"/>
        <v>0</v>
      </c>
      <c r="DL12" s="264">
        <f t="shared" si="13"/>
        <v>0</v>
      </c>
      <c r="DM12" s="253"/>
      <c r="DN12" s="250">
        <f t="shared" si="22"/>
        <v>66</v>
      </c>
      <c r="DP12" s="253" t="b">
        <f t="shared" si="14"/>
        <v>0</v>
      </c>
      <c r="DR12" s="265">
        <v>216</v>
      </c>
      <c r="DS12" s="284" t="str">
        <f t="shared" si="15"/>
        <v xml:space="preserve"> </v>
      </c>
      <c r="DT12" s="284"/>
      <c r="DU12" s="284" t="str">
        <f>IF(DP12=TRUE,CG12," ")</f>
        <v xml:space="preserve"> </v>
      </c>
      <c r="DV12" s="284" t="str">
        <f>IF(DP12=TRUE,CG12," ")</f>
        <v xml:space="preserve"> </v>
      </c>
      <c r="DW12" s="284"/>
      <c r="DX12" s="284"/>
      <c r="DY12" s="266" t="str">
        <f t="shared" si="23"/>
        <v xml:space="preserve"> </v>
      </c>
      <c r="DZ12" s="266" t="str">
        <f t="shared" si="24"/>
        <v xml:space="preserve"> </v>
      </c>
      <c r="EA12" s="266" t="str">
        <f t="shared" si="25"/>
        <v xml:space="preserve"> </v>
      </c>
      <c r="EB12" s="266" t="str">
        <f t="shared" si="26"/>
        <v xml:space="preserve"> </v>
      </c>
      <c r="EC12" s="266" t="str">
        <f t="shared" si="27"/>
        <v xml:space="preserve"> </v>
      </c>
      <c r="ED12" s="266" t="str">
        <f t="shared" si="28"/>
        <v xml:space="preserve"> </v>
      </c>
      <c r="EE12" s="266"/>
      <c r="EF12" s="273"/>
      <c r="EG12" s="273"/>
      <c r="EH12" s="273"/>
      <c r="EI12" s="273"/>
      <c r="EJ12" s="273"/>
      <c r="EK12" s="273"/>
      <c r="EL12" s="273"/>
      <c r="EM12" s="273"/>
      <c r="EN12" s="273"/>
      <c r="EO12" s="273"/>
      <c r="EP12" s="273"/>
      <c r="EQ12" s="273"/>
      <c r="ER12" s="273"/>
      <c r="ES12" s="273"/>
      <c r="ET12" s="273"/>
      <c r="EU12" s="273"/>
      <c r="EV12" s="273"/>
      <c r="EW12" s="273"/>
      <c r="EX12" s="273" t="str">
        <f>IF(DP12=TRUE,CG12," ")</f>
        <v xml:space="preserve"> </v>
      </c>
      <c r="EY12" s="273"/>
      <c r="EZ12" s="273"/>
      <c r="FA12" s="273"/>
      <c r="FB12" s="273"/>
      <c r="FC12" s="273"/>
      <c r="FD12" s="273"/>
      <c r="FE12" s="273"/>
      <c r="FF12" s="273"/>
      <c r="FG12" s="273"/>
      <c r="FH12" s="273"/>
      <c r="FI12" s="273"/>
      <c r="FJ12" s="273"/>
      <c r="FK12" s="273"/>
      <c r="FL12" s="273"/>
      <c r="FM12" s="273"/>
      <c r="FN12" s="273"/>
      <c r="FP12" s="265">
        <v>216</v>
      </c>
      <c r="FQ12" s="284">
        <v>123</v>
      </c>
      <c r="FR12" s="284"/>
      <c r="FS12" s="284">
        <v>213</v>
      </c>
      <c r="FT12" s="284">
        <v>231</v>
      </c>
      <c r="FU12" s="284"/>
      <c r="FV12" s="284"/>
      <c r="FW12" s="266">
        <v>126</v>
      </c>
      <c r="FX12" s="266">
        <v>162</v>
      </c>
      <c r="FY12" s="266">
        <v>216</v>
      </c>
      <c r="FZ12" s="266">
        <v>261</v>
      </c>
      <c r="GA12" s="266">
        <v>612</v>
      </c>
      <c r="GB12" s="266">
        <v>621</v>
      </c>
      <c r="GC12" s="266"/>
      <c r="GD12" s="266"/>
      <c r="GE12" s="266"/>
      <c r="GF12" s="266"/>
      <c r="GG12" s="266"/>
      <c r="GH12" s="266"/>
      <c r="GI12" s="266"/>
      <c r="GJ12" s="266"/>
      <c r="GK12" s="266"/>
      <c r="GL12" s="266"/>
      <c r="GM12" s="266"/>
      <c r="GN12" s="266"/>
      <c r="GO12" s="266"/>
      <c r="GP12" s="266"/>
      <c r="GQ12" s="266"/>
      <c r="GR12" s="266"/>
      <c r="GS12" s="266"/>
      <c r="GT12" s="266"/>
      <c r="GU12" s="266"/>
      <c r="GV12" s="266">
        <v>264</v>
      </c>
      <c r="GW12" s="266"/>
      <c r="GX12" s="266"/>
      <c r="GY12" s="266"/>
      <c r="GZ12" s="266"/>
      <c r="HA12" s="266"/>
      <c r="HB12" s="266"/>
      <c r="HC12" s="266"/>
      <c r="HD12" s="266"/>
      <c r="HE12" s="266"/>
      <c r="HF12" s="266"/>
      <c r="HG12" s="266"/>
      <c r="HH12" s="266"/>
      <c r="HI12" s="266"/>
      <c r="HJ12" s="266"/>
      <c r="HK12" s="266"/>
      <c r="HL12" s="266"/>
      <c r="HN12" s="265">
        <v>216</v>
      </c>
      <c r="HO12" s="284">
        <v>123</v>
      </c>
      <c r="HP12" s="284">
        <v>132</v>
      </c>
      <c r="HQ12" s="284">
        <v>213</v>
      </c>
      <c r="HR12" s="284">
        <v>231</v>
      </c>
      <c r="HS12" s="284">
        <v>312</v>
      </c>
      <c r="HT12" s="284">
        <v>321</v>
      </c>
      <c r="HU12" s="266">
        <v>126</v>
      </c>
      <c r="HV12" s="266">
        <v>162</v>
      </c>
      <c r="HW12" s="266">
        <v>216</v>
      </c>
      <c r="HX12" s="266">
        <v>261</v>
      </c>
      <c r="HY12" s="266">
        <v>612</v>
      </c>
      <c r="HZ12" s="266">
        <v>621</v>
      </c>
      <c r="IA12" s="266">
        <v>135</v>
      </c>
      <c r="IB12" s="266">
        <v>153</v>
      </c>
      <c r="IC12" s="266">
        <v>315</v>
      </c>
      <c r="ID12" s="266">
        <v>351</v>
      </c>
      <c r="IE12" s="266">
        <v>513</v>
      </c>
      <c r="IF12" s="266">
        <v>531</v>
      </c>
      <c r="IG12" s="266">
        <v>156</v>
      </c>
      <c r="IH12" s="266">
        <v>165</v>
      </c>
      <c r="II12" s="266">
        <v>516</v>
      </c>
      <c r="IJ12" s="266">
        <v>561</v>
      </c>
      <c r="IK12" s="266">
        <v>615</v>
      </c>
      <c r="IL12" s="266">
        <v>651</v>
      </c>
      <c r="IM12" s="266">
        <v>234</v>
      </c>
      <c r="IN12" s="266">
        <v>243</v>
      </c>
      <c r="IO12" s="266">
        <v>324</v>
      </c>
      <c r="IP12" s="266">
        <v>342</v>
      </c>
      <c r="IQ12" s="266">
        <v>423</v>
      </c>
      <c r="IR12" s="266">
        <v>432</v>
      </c>
      <c r="IS12" s="266">
        <v>246</v>
      </c>
      <c r="IT12" s="266">
        <v>264</v>
      </c>
      <c r="IU12" s="266">
        <v>426</v>
      </c>
      <c r="IV12" s="266">
        <v>462</v>
      </c>
      <c r="IW12" s="266">
        <v>624</v>
      </c>
      <c r="IX12" s="266">
        <v>642</v>
      </c>
      <c r="IY12" s="266">
        <v>345</v>
      </c>
      <c r="IZ12" s="266">
        <v>354</v>
      </c>
      <c r="JA12" s="266">
        <v>435</v>
      </c>
      <c r="JB12" s="266">
        <v>453</v>
      </c>
      <c r="JC12" s="266">
        <v>534</v>
      </c>
      <c r="JD12" s="266">
        <v>543</v>
      </c>
      <c r="JE12" s="266">
        <v>456</v>
      </c>
      <c r="JF12" s="266">
        <v>465</v>
      </c>
      <c r="JG12" s="266">
        <v>546</v>
      </c>
      <c r="JH12" s="266">
        <v>564</v>
      </c>
      <c r="JI12" s="266">
        <v>645</v>
      </c>
      <c r="JJ12" s="266">
        <v>654</v>
      </c>
      <c r="JM12" s="312"/>
    </row>
    <row r="13" spans="82:273">
      <c r="CD13" s="268">
        <f>'Panorama stieren'!C19</f>
        <v>0</v>
      </c>
      <c r="CE13" s="269">
        <f>'Panorama stieren'!D19</f>
        <v>0</v>
      </c>
      <c r="CF13" s="285">
        <v>261</v>
      </c>
      <c r="CG13" s="286">
        <f>Stieren!D14</f>
        <v>0</v>
      </c>
      <c r="CH13" s="262">
        <f t="shared" si="0"/>
        <v>0</v>
      </c>
      <c r="CI13" s="262">
        <f>IF(DP12=TRUE,CG12,0)</f>
        <v>0</v>
      </c>
      <c r="CJ13" s="262">
        <f>IF(DP15=TRUE,CG15,0)</f>
        <v>0</v>
      </c>
      <c r="CK13" s="262">
        <f>IF(DP35=TRUE,CG35,0)</f>
        <v>0</v>
      </c>
      <c r="CL13" s="262">
        <f>IF(DP14=TRUE,CG14,0)</f>
        <v>0</v>
      </c>
      <c r="CM13" s="262">
        <f>IF(DP38=TRUE,CG38,0)</f>
        <v>0</v>
      </c>
      <c r="CN13" s="262">
        <f>IF(DP10=TRUE,CG10,0)</f>
        <v>0</v>
      </c>
      <c r="CO13" s="262">
        <f>IF(DP34=TRUE,CG34,0)</f>
        <v>0</v>
      </c>
      <c r="CP13" s="262">
        <f>IF(DP11=TRUE,CG11,0)</f>
        <v>0</v>
      </c>
      <c r="CQ13" s="262">
        <f>IF(DP6=TRUE,CG6,0)</f>
        <v>0</v>
      </c>
      <c r="CR13" s="376">
        <f>IF(DP39=TRUE,CG39,0)</f>
        <v>0</v>
      </c>
      <c r="CS13" s="376">
        <f>IF(DP7=TRUE,CG7,0)</f>
        <v>0</v>
      </c>
      <c r="CY13" s="250">
        <f t="shared" si="1"/>
        <v>0</v>
      </c>
      <c r="CZ13" s="250">
        <f t="shared" si="2"/>
        <v>0</v>
      </c>
      <c r="DA13" s="250">
        <f t="shared" si="3"/>
        <v>0</v>
      </c>
      <c r="DB13" s="250">
        <f t="shared" si="4"/>
        <v>0</v>
      </c>
      <c r="DC13" s="250">
        <f t="shared" si="5"/>
        <v>0</v>
      </c>
      <c r="DD13" s="250">
        <f t="shared" si="6"/>
        <v>0</v>
      </c>
      <c r="DE13" s="250">
        <f t="shared" si="7"/>
        <v>0</v>
      </c>
      <c r="DF13" s="250">
        <f t="shared" si="8"/>
        <v>0</v>
      </c>
      <c r="DG13" s="250">
        <f t="shared" si="9"/>
        <v>0</v>
      </c>
      <c r="DH13" s="250">
        <f t="shared" si="10"/>
        <v>0</v>
      </c>
      <c r="DI13" s="250">
        <f t="shared" si="11"/>
        <v>0</v>
      </c>
      <c r="DJ13" s="250">
        <f t="shared" si="12"/>
        <v>0</v>
      </c>
      <c r="DK13" s="263">
        <f t="shared" si="21"/>
        <v>0</v>
      </c>
      <c r="DL13" s="264">
        <f t="shared" si="13"/>
        <v>0</v>
      </c>
      <c r="DM13" s="253"/>
      <c r="DN13" s="250">
        <f t="shared" si="22"/>
        <v>66</v>
      </c>
      <c r="DP13" s="253" t="b">
        <f t="shared" si="14"/>
        <v>0</v>
      </c>
      <c r="DR13" s="265">
        <v>261</v>
      </c>
      <c r="DS13" s="284"/>
      <c r="DT13" s="284"/>
      <c r="DU13" s="284" t="str">
        <f>IF(DP13=TRUE,CG13," ")</f>
        <v xml:space="preserve"> </v>
      </c>
      <c r="DV13" s="284"/>
      <c r="DW13" s="284"/>
      <c r="DX13" s="284"/>
      <c r="DY13" s="266" t="str">
        <f t="shared" si="23"/>
        <v xml:space="preserve"> </v>
      </c>
      <c r="DZ13" s="266" t="str">
        <f t="shared" si="24"/>
        <v xml:space="preserve"> </v>
      </c>
      <c r="EA13" s="266" t="str">
        <f t="shared" si="25"/>
        <v xml:space="preserve"> </v>
      </c>
      <c r="EB13" s="266" t="str">
        <f t="shared" si="26"/>
        <v xml:space="preserve"> </v>
      </c>
      <c r="EC13" s="266" t="str">
        <f t="shared" si="27"/>
        <v xml:space="preserve"> </v>
      </c>
      <c r="ED13" s="266" t="str">
        <f t="shared" si="28"/>
        <v xml:space="preserve"> </v>
      </c>
      <c r="EE13" s="266"/>
      <c r="EF13" s="273"/>
      <c r="EG13" s="273"/>
      <c r="EH13" s="273"/>
      <c r="EI13" s="273"/>
      <c r="EJ13" s="273"/>
      <c r="EK13" s="273"/>
      <c r="EL13" s="273"/>
      <c r="EM13" s="273"/>
      <c r="EN13" s="273"/>
      <c r="EO13" s="273"/>
      <c r="EP13" s="273"/>
      <c r="EQ13" s="273"/>
      <c r="ER13" s="273"/>
      <c r="ES13" s="273"/>
      <c r="ET13" s="273"/>
      <c r="EU13" s="273"/>
      <c r="EV13" s="273"/>
      <c r="EW13" s="273" t="str">
        <f>IF(DP13=TRUE,CG13," ")</f>
        <v xml:space="preserve"> </v>
      </c>
      <c r="EX13" s="273" t="str">
        <f>IF(DP13=TRUE,CG13," ")</f>
        <v xml:space="preserve"> </v>
      </c>
      <c r="EY13" s="273"/>
      <c r="EZ13" s="273"/>
      <c r="FA13" s="273" t="str">
        <f>IF(DP13=TRUE,CG13," ")</f>
        <v xml:space="preserve"> </v>
      </c>
      <c r="FB13" s="273"/>
      <c r="FC13" s="273"/>
      <c r="FD13" s="273"/>
      <c r="FE13" s="273"/>
      <c r="FF13" s="273"/>
      <c r="FG13" s="273"/>
      <c r="FH13" s="273"/>
      <c r="FI13" s="273"/>
      <c r="FJ13" s="273"/>
      <c r="FK13" s="273"/>
      <c r="FL13" s="273"/>
      <c r="FM13" s="273"/>
      <c r="FN13" s="273"/>
      <c r="FP13" s="265">
        <v>261</v>
      </c>
      <c r="FQ13" s="284"/>
      <c r="FR13" s="284"/>
      <c r="FS13" s="284">
        <v>213</v>
      </c>
      <c r="FT13" s="284"/>
      <c r="FU13" s="284"/>
      <c r="FV13" s="284"/>
      <c r="FW13" s="266">
        <v>126</v>
      </c>
      <c r="FX13" s="266">
        <v>162</v>
      </c>
      <c r="FY13" s="266">
        <v>216</v>
      </c>
      <c r="FZ13" s="266">
        <v>261</v>
      </c>
      <c r="GA13" s="266">
        <v>612</v>
      </c>
      <c r="GB13" s="266">
        <v>621</v>
      </c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>
        <v>246</v>
      </c>
      <c r="GV13" s="266">
        <v>264</v>
      </c>
      <c r="GW13" s="266"/>
      <c r="GX13" s="266"/>
      <c r="GY13" s="266">
        <v>624</v>
      </c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N13" s="265">
        <v>261</v>
      </c>
      <c r="HO13" s="284">
        <v>123</v>
      </c>
      <c r="HP13" s="284">
        <v>132</v>
      </c>
      <c r="HQ13" s="284">
        <v>213</v>
      </c>
      <c r="HR13" s="284">
        <v>231</v>
      </c>
      <c r="HS13" s="284">
        <v>312</v>
      </c>
      <c r="HT13" s="284">
        <v>321</v>
      </c>
      <c r="HU13" s="266">
        <v>126</v>
      </c>
      <c r="HV13" s="266">
        <v>162</v>
      </c>
      <c r="HW13" s="266">
        <v>216</v>
      </c>
      <c r="HX13" s="266">
        <v>261</v>
      </c>
      <c r="HY13" s="266">
        <v>612</v>
      </c>
      <c r="HZ13" s="266">
        <v>621</v>
      </c>
      <c r="IA13" s="266">
        <v>135</v>
      </c>
      <c r="IB13" s="266">
        <v>153</v>
      </c>
      <c r="IC13" s="266">
        <v>315</v>
      </c>
      <c r="ID13" s="266">
        <v>351</v>
      </c>
      <c r="IE13" s="266">
        <v>513</v>
      </c>
      <c r="IF13" s="266">
        <v>531</v>
      </c>
      <c r="IG13" s="266">
        <v>156</v>
      </c>
      <c r="IH13" s="266">
        <v>165</v>
      </c>
      <c r="II13" s="266">
        <v>516</v>
      </c>
      <c r="IJ13" s="266">
        <v>561</v>
      </c>
      <c r="IK13" s="266">
        <v>615</v>
      </c>
      <c r="IL13" s="266">
        <v>651</v>
      </c>
      <c r="IM13" s="266">
        <v>234</v>
      </c>
      <c r="IN13" s="266">
        <v>243</v>
      </c>
      <c r="IO13" s="266">
        <v>324</v>
      </c>
      <c r="IP13" s="266">
        <v>342</v>
      </c>
      <c r="IQ13" s="266">
        <v>423</v>
      </c>
      <c r="IR13" s="266">
        <v>432</v>
      </c>
      <c r="IS13" s="266">
        <v>246</v>
      </c>
      <c r="IT13" s="266">
        <v>264</v>
      </c>
      <c r="IU13" s="266">
        <v>426</v>
      </c>
      <c r="IV13" s="266">
        <v>462</v>
      </c>
      <c r="IW13" s="266">
        <v>624</v>
      </c>
      <c r="IX13" s="266">
        <v>642</v>
      </c>
      <c r="IY13" s="266">
        <v>345</v>
      </c>
      <c r="IZ13" s="266">
        <v>354</v>
      </c>
      <c r="JA13" s="266">
        <v>435</v>
      </c>
      <c r="JB13" s="266">
        <v>453</v>
      </c>
      <c r="JC13" s="266">
        <v>534</v>
      </c>
      <c r="JD13" s="266">
        <v>543</v>
      </c>
      <c r="JE13" s="266">
        <v>456</v>
      </c>
      <c r="JF13" s="266">
        <v>465</v>
      </c>
      <c r="JG13" s="266">
        <v>546</v>
      </c>
      <c r="JH13" s="266">
        <v>564</v>
      </c>
      <c r="JI13" s="266">
        <v>645</v>
      </c>
      <c r="JJ13" s="266">
        <v>654</v>
      </c>
    </row>
    <row r="14" spans="82:273">
      <c r="CD14" s="268">
        <f>'Panorama stieren'!C20</f>
        <v>0</v>
      </c>
      <c r="CE14" s="269">
        <f>'Panorama stieren'!D20</f>
        <v>0</v>
      </c>
      <c r="CF14" s="285">
        <v>612</v>
      </c>
      <c r="CG14" s="286">
        <f>Stieren!D15</f>
        <v>0</v>
      </c>
      <c r="CH14" s="262">
        <f t="shared" si="0"/>
        <v>0</v>
      </c>
      <c r="CI14" s="262">
        <f>IF(DP15=TRUE,CG15,0)</f>
        <v>0</v>
      </c>
      <c r="CJ14" s="262">
        <f>IF(DP11=TRUE,CG11,0)</f>
        <v>0</v>
      </c>
      <c r="CK14" s="262">
        <f>IF(DP26=TRUE,CG26,0)</f>
        <v>0</v>
      </c>
      <c r="CL14" s="262">
        <f>IF(DP10=TRUE,CG10,0)</f>
        <v>0</v>
      </c>
      <c r="CM14" s="262">
        <f>IF(DP23=TRUE,CG23,0)</f>
        <v>0</v>
      </c>
      <c r="CN14" s="262">
        <f>IF(DP13=TRUE,CG13,0)</f>
        <v>0</v>
      </c>
      <c r="CO14" s="262" t="str">
        <f>IF(DP27=TRUE,CG27,0)</f>
        <v>GOSPEL</v>
      </c>
      <c r="CP14" s="262">
        <f>IF(DP12=TRUE,CG12,0)</f>
        <v>0</v>
      </c>
      <c r="CQ14" s="262">
        <f>IF(DP38=TRUE,CG38,0)</f>
        <v>0</v>
      </c>
      <c r="CR14" s="376">
        <f>IF(DP22=TRUE,CG22,0)</f>
        <v>0</v>
      </c>
      <c r="CS14" s="376">
        <f>IF(DP39=TRUE,CG39,0)</f>
        <v>0</v>
      </c>
      <c r="CY14" s="250">
        <f t="shared" si="1"/>
        <v>0</v>
      </c>
      <c r="CZ14" s="250">
        <f t="shared" si="2"/>
        <v>0</v>
      </c>
      <c r="DA14" s="250">
        <f t="shared" si="3"/>
        <v>0</v>
      </c>
      <c r="DB14" s="250">
        <f t="shared" si="4"/>
        <v>0</v>
      </c>
      <c r="DC14" s="250">
        <f t="shared" si="5"/>
        <v>0</v>
      </c>
      <c r="DD14" s="250">
        <f t="shared" si="6"/>
        <v>0</v>
      </c>
      <c r="DE14" s="250">
        <f t="shared" si="7"/>
        <v>0</v>
      </c>
      <c r="DF14" s="250">
        <f t="shared" si="8"/>
        <v>76</v>
      </c>
      <c r="DG14" s="250">
        <f t="shared" si="9"/>
        <v>0</v>
      </c>
      <c r="DH14" s="250">
        <f t="shared" si="10"/>
        <v>0</v>
      </c>
      <c r="DI14" s="250">
        <f t="shared" si="11"/>
        <v>0</v>
      </c>
      <c r="DJ14" s="250">
        <f t="shared" si="12"/>
        <v>0</v>
      </c>
      <c r="DK14" s="263">
        <f t="shared" si="21"/>
        <v>76</v>
      </c>
      <c r="DL14" s="264">
        <f t="shared" si="13"/>
        <v>0</v>
      </c>
      <c r="DM14" s="253"/>
      <c r="DN14" s="250">
        <f t="shared" si="22"/>
        <v>66</v>
      </c>
      <c r="DP14" s="253" t="b">
        <f t="shared" si="14"/>
        <v>0</v>
      </c>
      <c r="DR14" s="265">
        <v>612</v>
      </c>
      <c r="DS14" s="284"/>
      <c r="DT14" s="284"/>
      <c r="DU14" s="284"/>
      <c r="DV14" s="284"/>
      <c r="DW14" s="284"/>
      <c r="DX14" s="284"/>
      <c r="DY14" s="266" t="str">
        <f t="shared" si="23"/>
        <v xml:space="preserve"> </v>
      </c>
      <c r="DZ14" s="266" t="str">
        <f t="shared" si="24"/>
        <v xml:space="preserve"> </v>
      </c>
      <c r="EA14" s="266" t="str">
        <f t="shared" si="25"/>
        <v xml:space="preserve"> </v>
      </c>
      <c r="EB14" s="266" t="str">
        <f t="shared" si="26"/>
        <v xml:space="preserve"> </v>
      </c>
      <c r="EC14" s="266" t="str">
        <f t="shared" si="27"/>
        <v xml:space="preserve"> </v>
      </c>
      <c r="ED14" s="266" t="str">
        <f t="shared" si="28"/>
        <v xml:space="preserve"> </v>
      </c>
      <c r="EE14" s="266"/>
      <c r="EF14" s="273"/>
      <c r="EG14" s="273"/>
      <c r="EH14" s="273"/>
      <c r="EI14" s="273"/>
      <c r="EJ14" s="273"/>
      <c r="EK14" s="273"/>
      <c r="EL14" s="273" t="str">
        <f>IF(DP14=TRUE,CG14," ")</f>
        <v xml:space="preserve"> </v>
      </c>
      <c r="EM14" s="273"/>
      <c r="EN14" s="273"/>
      <c r="EO14" s="273" t="str">
        <f>IF(DP14=TRUE,CG14," ")</f>
        <v xml:space="preserve"> </v>
      </c>
      <c r="EP14" s="273" t="str">
        <f>IF(DP14=TRUE,CG14," ")</f>
        <v xml:space="preserve"> </v>
      </c>
      <c r="EQ14" s="273"/>
      <c r="ER14" s="273"/>
      <c r="ES14" s="273"/>
      <c r="ET14" s="273"/>
      <c r="EU14" s="273"/>
      <c r="EV14" s="273"/>
      <c r="EW14" s="273"/>
      <c r="EX14" s="273"/>
      <c r="EY14" s="273"/>
      <c r="EZ14" s="273"/>
      <c r="FA14" s="273" t="str">
        <f>IF(DP14=TRUE,CG14," ")</f>
        <v xml:space="preserve"> </v>
      </c>
      <c r="FB14" s="273"/>
      <c r="FC14" s="273"/>
      <c r="FD14" s="273"/>
      <c r="FE14" s="273"/>
      <c r="FF14" s="273"/>
      <c r="FG14" s="273"/>
      <c r="FH14" s="273"/>
      <c r="FI14" s="273"/>
      <c r="FJ14" s="273"/>
      <c r="FK14" s="273"/>
      <c r="FL14" s="273"/>
      <c r="FM14" s="273"/>
      <c r="FN14" s="273"/>
      <c r="FP14" s="265">
        <v>612</v>
      </c>
      <c r="FQ14" s="284"/>
      <c r="FR14" s="284"/>
      <c r="FS14" s="284"/>
      <c r="FT14" s="284"/>
      <c r="FU14" s="284"/>
      <c r="FV14" s="284"/>
      <c r="FW14" s="266">
        <v>126</v>
      </c>
      <c r="FX14" s="266">
        <v>162</v>
      </c>
      <c r="FY14" s="266">
        <v>216</v>
      </c>
      <c r="FZ14" s="266">
        <v>261</v>
      </c>
      <c r="GA14" s="266">
        <v>612</v>
      </c>
      <c r="GB14" s="266">
        <v>621</v>
      </c>
      <c r="GC14" s="266"/>
      <c r="GD14" s="266"/>
      <c r="GE14" s="266"/>
      <c r="GF14" s="266"/>
      <c r="GG14" s="266"/>
      <c r="GH14" s="266"/>
      <c r="GI14" s="266"/>
      <c r="GJ14" s="266">
        <v>165</v>
      </c>
      <c r="GK14" s="266"/>
      <c r="GL14" s="266"/>
      <c r="GM14" s="266">
        <v>615</v>
      </c>
      <c r="GN14" s="266">
        <v>651</v>
      </c>
      <c r="GO14" s="266"/>
      <c r="GP14" s="266"/>
      <c r="GQ14" s="266"/>
      <c r="GR14" s="266"/>
      <c r="GS14" s="266"/>
      <c r="GT14" s="266"/>
      <c r="GU14" s="266"/>
      <c r="GV14" s="266"/>
      <c r="GW14" s="266"/>
      <c r="GX14" s="266"/>
      <c r="GY14" s="266">
        <v>624</v>
      </c>
      <c r="GZ14" s="266"/>
      <c r="HA14" s="266"/>
      <c r="HB14" s="266"/>
      <c r="HC14" s="266"/>
      <c r="HD14" s="266"/>
      <c r="HE14" s="266"/>
      <c r="HF14" s="266"/>
      <c r="HG14" s="266"/>
      <c r="HH14" s="266"/>
      <c r="HI14" s="266"/>
      <c r="HJ14" s="266"/>
      <c r="HK14" s="266"/>
      <c r="HL14" s="266"/>
      <c r="HN14" s="265">
        <v>612</v>
      </c>
      <c r="HO14" s="284">
        <v>123</v>
      </c>
      <c r="HP14" s="284">
        <v>132</v>
      </c>
      <c r="HQ14" s="284">
        <v>213</v>
      </c>
      <c r="HR14" s="284">
        <v>231</v>
      </c>
      <c r="HS14" s="284">
        <v>312</v>
      </c>
      <c r="HT14" s="284">
        <v>321</v>
      </c>
      <c r="HU14" s="266">
        <v>126</v>
      </c>
      <c r="HV14" s="266">
        <v>162</v>
      </c>
      <c r="HW14" s="266">
        <v>216</v>
      </c>
      <c r="HX14" s="266">
        <v>261</v>
      </c>
      <c r="HY14" s="266">
        <v>612</v>
      </c>
      <c r="HZ14" s="266">
        <v>621</v>
      </c>
      <c r="IA14" s="266">
        <v>135</v>
      </c>
      <c r="IB14" s="266">
        <v>153</v>
      </c>
      <c r="IC14" s="266">
        <v>315</v>
      </c>
      <c r="ID14" s="266">
        <v>351</v>
      </c>
      <c r="IE14" s="266">
        <v>513</v>
      </c>
      <c r="IF14" s="266">
        <v>531</v>
      </c>
      <c r="IG14" s="266">
        <v>156</v>
      </c>
      <c r="IH14" s="266">
        <v>165</v>
      </c>
      <c r="II14" s="266">
        <v>516</v>
      </c>
      <c r="IJ14" s="266">
        <v>561</v>
      </c>
      <c r="IK14" s="266">
        <v>615</v>
      </c>
      <c r="IL14" s="266">
        <v>651</v>
      </c>
      <c r="IM14" s="266">
        <v>234</v>
      </c>
      <c r="IN14" s="266">
        <v>243</v>
      </c>
      <c r="IO14" s="266">
        <v>324</v>
      </c>
      <c r="IP14" s="266">
        <v>342</v>
      </c>
      <c r="IQ14" s="266">
        <v>423</v>
      </c>
      <c r="IR14" s="266">
        <v>432</v>
      </c>
      <c r="IS14" s="266">
        <v>246</v>
      </c>
      <c r="IT14" s="266">
        <v>264</v>
      </c>
      <c r="IU14" s="266">
        <v>426</v>
      </c>
      <c r="IV14" s="266">
        <v>462</v>
      </c>
      <c r="IW14" s="266">
        <v>624</v>
      </c>
      <c r="IX14" s="266">
        <v>642</v>
      </c>
      <c r="IY14" s="266">
        <v>345</v>
      </c>
      <c r="IZ14" s="266">
        <v>354</v>
      </c>
      <c r="JA14" s="266">
        <v>435</v>
      </c>
      <c r="JB14" s="266">
        <v>453</v>
      </c>
      <c r="JC14" s="266">
        <v>534</v>
      </c>
      <c r="JD14" s="266">
        <v>543</v>
      </c>
      <c r="JE14" s="266">
        <v>456</v>
      </c>
      <c r="JF14" s="266">
        <v>465</v>
      </c>
      <c r="JG14" s="266">
        <v>546</v>
      </c>
      <c r="JH14" s="266">
        <v>564</v>
      </c>
      <c r="JI14" s="266">
        <v>645</v>
      </c>
      <c r="JJ14" s="266">
        <v>654</v>
      </c>
    </row>
    <row r="15" spans="82:273" ht="16.5" thickBot="1">
      <c r="CD15" s="276">
        <f>'Panorama stieren'!C21</f>
        <v>0</v>
      </c>
      <c r="CE15" s="277">
        <f>'Panorama stieren'!D21</f>
        <v>0</v>
      </c>
      <c r="CF15" s="287">
        <v>621</v>
      </c>
      <c r="CG15" s="288">
        <f>Stieren!D16</f>
        <v>0</v>
      </c>
      <c r="CH15" s="262">
        <f t="shared" si="0"/>
        <v>0</v>
      </c>
      <c r="CI15" s="262">
        <f>IF(DP14=TRUE,CG14,0)</f>
        <v>0</v>
      </c>
      <c r="CJ15" s="262">
        <f>IF(DP13=TRUE,CG13,0)</f>
        <v>0</v>
      </c>
      <c r="CK15" s="262">
        <f>IF(DP38=TRUE,CG38,0)</f>
        <v>0</v>
      </c>
      <c r="CL15" s="262">
        <f>IF(DP12=TRUE,CG12,0)</f>
        <v>0</v>
      </c>
      <c r="CM15" s="262">
        <f>IF(DP35=TRUE,CG35,0)</f>
        <v>0</v>
      </c>
      <c r="CN15" s="262">
        <f>IF(DP11=TRUE,CG11,0)</f>
        <v>0</v>
      </c>
      <c r="CO15" s="262">
        <f>IF(DP39=TRUE,CG39,0)</f>
        <v>0</v>
      </c>
      <c r="CP15" s="262">
        <f>IF(DP10=TRUE,CG10,0)</f>
        <v>0</v>
      </c>
      <c r="CQ15" s="262">
        <f>IF(DP26=TRUE,CG26,0)</f>
        <v>0</v>
      </c>
      <c r="CR15" s="376">
        <f>IF(DP34=TRUE,CG34,0)</f>
        <v>0</v>
      </c>
      <c r="CS15" s="376" t="str">
        <f>IF(DP27=TRUE,CG27,0)</f>
        <v>GOSPEL</v>
      </c>
      <c r="CY15" s="250">
        <f t="shared" si="1"/>
        <v>0</v>
      </c>
      <c r="CZ15" s="250">
        <f t="shared" si="2"/>
        <v>0</v>
      </c>
      <c r="DA15" s="250">
        <f t="shared" si="3"/>
        <v>0</v>
      </c>
      <c r="DB15" s="250">
        <f t="shared" si="4"/>
        <v>0</v>
      </c>
      <c r="DC15" s="250">
        <f t="shared" si="5"/>
        <v>0</v>
      </c>
      <c r="DD15" s="250">
        <f t="shared" si="6"/>
        <v>0</v>
      </c>
      <c r="DE15" s="250">
        <f t="shared" si="7"/>
        <v>0</v>
      </c>
      <c r="DF15" s="250">
        <f t="shared" si="8"/>
        <v>0</v>
      </c>
      <c r="DG15" s="250">
        <f t="shared" si="9"/>
        <v>0</v>
      </c>
      <c r="DH15" s="250">
        <f t="shared" si="10"/>
        <v>0</v>
      </c>
      <c r="DI15" s="250">
        <f t="shared" si="11"/>
        <v>0</v>
      </c>
      <c r="DJ15" s="250">
        <f t="shared" si="12"/>
        <v>62</v>
      </c>
      <c r="DK15" s="263">
        <f t="shared" si="21"/>
        <v>62</v>
      </c>
      <c r="DL15" s="264">
        <f t="shared" si="13"/>
        <v>0</v>
      </c>
      <c r="DM15" s="253"/>
      <c r="DN15" s="250">
        <f t="shared" si="22"/>
        <v>66</v>
      </c>
      <c r="DP15" s="253" t="b">
        <f t="shared" si="14"/>
        <v>0</v>
      </c>
      <c r="DR15" s="265">
        <v>621</v>
      </c>
      <c r="DS15" s="284"/>
      <c r="DT15" s="284"/>
      <c r="DU15" s="284"/>
      <c r="DV15" s="284"/>
      <c r="DW15" s="284"/>
      <c r="DX15" s="284"/>
      <c r="DY15" s="266" t="str">
        <f t="shared" si="23"/>
        <v xml:space="preserve"> </v>
      </c>
      <c r="DZ15" s="266" t="str">
        <f t="shared" si="24"/>
        <v xml:space="preserve"> </v>
      </c>
      <c r="EA15" s="266" t="str">
        <f t="shared" si="25"/>
        <v xml:space="preserve"> </v>
      </c>
      <c r="EB15" s="266" t="str">
        <f t="shared" si="26"/>
        <v xml:space="preserve"> </v>
      </c>
      <c r="EC15" s="266" t="str">
        <f t="shared" si="27"/>
        <v xml:space="preserve"> </v>
      </c>
      <c r="ED15" s="266" t="str">
        <f t="shared" si="28"/>
        <v xml:space="preserve"> </v>
      </c>
      <c r="EE15" s="266"/>
      <c r="EF15" s="273"/>
      <c r="EG15" s="273"/>
      <c r="EH15" s="273"/>
      <c r="EI15" s="273"/>
      <c r="EJ15" s="273"/>
      <c r="EK15" s="273"/>
      <c r="EL15" s="273"/>
      <c r="EM15" s="273"/>
      <c r="EN15" s="273"/>
      <c r="EO15" s="273" t="str">
        <f>IF(DP15=TRUE,CG15," ")</f>
        <v xml:space="preserve"> </v>
      </c>
      <c r="EP15" s="273"/>
      <c r="EQ15" s="273"/>
      <c r="ER15" s="273"/>
      <c r="ES15" s="273"/>
      <c r="ET15" s="273"/>
      <c r="EU15" s="273"/>
      <c r="EV15" s="273"/>
      <c r="EW15" s="273"/>
      <c r="EX15" s="273" t="str">
        <f>IF(DP15=TRUE,CG15," ")</f>
        <v xml:space="preserve"> </v>
      </c>
      <c r="EY15" s="273"/>
      <c r="EZ15" s="273"/>
      <c r="FA15" s="273" t="str">
        <f>IF(DP15=TRUE,CG15," ")</f>
        <v xml:space="preserve"> </v>
      </c>
      <c r="FB15" s="273" t="str">
        <f>IF(DP15=TRUE,CG15," ")</f>
        <v xml:space="preserve"> </v>
      </c>
      <c r="FC15" s="273"/>
      <c r="FD15" s="273"/>
      <c r="FE15" s="273"/>
      <c r="FF15" s="273"/>
      <c r="FG15" s="273"/>
      <c r="FH15" s="273"/>
      <c r="FI15" s="273"/>
      <c r="FJ15" s="273"/>
      <c r="FK15" s="273"/>
      <c r="FL15" s="273"/>
      <c r="FM15" s="273"/>
      <c r="FN15" s="273"/>
      <c r="FP15" s="265">
        <v>621</v>
      </c>
      <c r="FQ15" s="284"/>
      <c r="FR15" s="284"/>
      <c r="FS15" s="284"/>
      <c r="FT15" s="284"/>
      <c r="FU15" s="284"/>
      <c r="FV15" s="284"/>
      <c r="FW15" s="266">
        <v>126</v>
      </c>
      <c r="FX15" s="266">
        <v>162</v>
      </c>
      <c r="FY15" s="266">
        <v>216</v>
      </c>
      <c r="FZ15" s="266">
        <v>261</v>
      </c>
      <c r="GA15" s="266">
        <v>612</v>
      </c>
      <c r="GB15" s="266">
        <v>621</v>
      </c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>
        <v>615</v>
      </c>
      <c r="GN15" s="266"/>
      <c r="GO15" s="266"/>
      <c r="GP15" s="266"/>
      <c r="GQ15" s="266"/>
      <c r="GR15" s="266"/>
      <c r="GS15" s="266"/>
      <c r="GT15" s="266"/>
      <c r="GU15" s="266"/>
      <c r="GV15" s="266">
        <v>264</v>
      </c>
      <c r="GW15" s="266"/>
      <c r="GX15" s="266"/>
      <c r="GY15" s="266">
        <v>624</v>
      </c>
      <c r="GZ15" s="266">
        <v>642</v>
      </c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N15" s="265">
        <v>621</v>
      </c>
      <c r="HO15" s="284">
        <v>123</v>
      </c>
      <c r="HP15" s="284">
        <v>132</v>
      </c>
      <c r="HQ15" s="284">
        <v>213</v>
      </c>
      <c r="HR15" s="284">
        <v>231</v>
      </c>
      <c r="HS15" s="284">
        <v>312</v>
      </c>
      <c r="HT15" s="284">
        <v>321</v>
      </c>
      <c r="HU15" s="266">
        <v>126</v>
      </c>
      <c r="HV15" s="266">
        <v>162</v>
      </c>
      <c r="HW15" s="266">
        <v>216</v>
      </c>
      <c r="HX15" s="266">
        <v>261</v>
      </c>
      <c r="HY15" s="266">
        <v>612</v>
      </c>
      <c r="HZ15" s="266">
        <v>621</v>
      </c>
      <c r="IA15" s="266">
        <v>135</v>
      </c>
      <c r="IB15" s="266">
        <v>153</v>
      </c>
      <c r="IC15" s="266">
        <v>315</v>
      </c>
      <c r="ID15" s="266">
        <v>351</v>
      </c>
      <c r="IE15" s="266">
        <v>513</v>
      </c>
      <c r="IF15" s="266">
        <v>531</v>
      </c>
      <c r="IG15" s="266">
        <v>156</v>
      </c>
      <c r="IH15" s="266">
        <v>165</v>
      </c>
      <c r="II15" s="266">
        <v>516</v>
      </c>
      <c r="IJ15" s="266">
        <v>561</v>
      </c>
      <c r="IK15" s="266">
        <v>615</v>
      </c>
      <c r="IL15" s="266">
        <v>651</v>
      </c>
      <c r="IM15" s="266">
        <v>234</v>
      </c>
      <c r="IN15" s="266">
        <v>243</v>
      </c>
      <c r="IO15" s="266">
        <v>324</v>
      </c>
      <c r="IP15" s="266">
        <v>342</v>
      </c>
      <c r="IQ15" s="266">
        <v>423</v>
      </c>
      <c r="IR15" s="266">
        <v>432</v>
      </c>
      <c r="IS15" s="266">
        <v>246</v>
      </c>
      <c r="IT15" s="266">
        <v>264</v>
      </c>
      <c r="IU15" s="266">
        <v>426</v>
      </c>
      <c r="IV15" s="266">
        <v>462</v>
      </c>
      <c r="IW15" s="266">
        <v>624</v>
      </c>
      <c r="IX15" s="266">
        <v>642</v>
      </c>
      <c r="IY15" s="266">
        <v>345</v>
      </c>
      <c r="IZ15" s="266">
        <v>354</v>
      </c>
      <c r="JA15" s="266">
        <v>435</v>
      </c>
      <c r="JB15" s="266">
        <v>453</v>
      </c>
      <c r="JC15" s="266">
        <v>534</v>
      </c>
      <c r="JD15" s="266">
        <v>543</v>
      </c>
      <c r="JE15" s="266">
        <v>456</v>
      </c>
      <c r="JF15" s="266">
        <v>465</v>
      </c>
      <c r="JG15" s="266">
        <v>546</v>
      </c>
      <c r="JH15" s="266">
        <v>564</v>
      </c>
      <c r="JI15" s="266">
        <v>645</v>
      </c>
      <c r="JJ15" s="266">
        <v>654</v>
      </c>
    </row>
    <row r="16" spans="82:273">
      <c r="CD16" s="280">
        <f>'Panorama stieren'!C22</f>
        <v>0</v>
      </c>
      <c r="CE16" s="281">
        <f>'Panorama stieren'!D22</f>
        <v>0</v>
      </c>
      <c r="CF16" s="282">
        <v>135</v>
      </c>
      <c r="CG16" s="289">
        <f>Stieren!D17</f>
        <v>0</v>
      </c>
      <c r="CH16" s="262">
        <f t="shared" si="0"/>
        <v>0</v>
      </c>
      <c r="CI16" s="262">
        <f>IF(DP17=TRUE,CG17,0)</f>
        <v>0</v>
      </c>
      <c r="CJ16" s="262">
        <f>IF(DP18=TRUE,CG18,0)</f>
        <v>0</v>
      </c>
      <c r="CK16" s="262">
        <f>IF(DP5=TRUE,CG5,0)</f>
        <v>0</v>
      </c>
      <c r="CL16" s="262">
        <f>IF(DP19=TRUE,CG19,0)</f>
        <v>0</v>
      </c>
      <c r="CM16" s="262">
        <f>IF(DP8=TRUE,CG8,0)</f>
        <v>0</v>
      </c>
      <c r="CN16" s="262" t="str">
        <f>IF(DP20=TRUE,CG20,0)</f>
        <v>Shakespear</v>
      </c>
      <c r="CO16" s="262">
        <f>IF(DP4=TRUE,CG4,0)</f>
        <v>0</v>
      </c>
      <c r="CP16" s="262">
        <f>IF(DP21=TRUE,CG21,0)</f>
        <v>0</v>
      </c>
      <c r="CQ16" s="262">
        <f>IF(DP22=TRUE,CG22,0)</f>
        <v>0</v>
      </c>
      <c r="CR16" s="376">
        <f>IF(DP9=TRUE,CG9,0)</f>
        <v>0</v>
      </c>
      <c r="CS16" s="376">
        <f>IF(DP23=TRUE,CG23,0)</f>
        <v>0</v>
      </c>
      <c r="CY16" s="250">
        <f t="shared" si="1"/>
        <v>0</v>
      </c>
      <c r="CZ16" s="250">
        <f t="shared" si="2"/>
        <v>0</v>
      </c>
      <c r="DA16" s="250">
        <f t="shared" si="3"/>
        <v>0</v>
      </c>
      <c r="DB16" s="250">
        <f t="shared" si="4"/>
        <v>0</v>
      </c>
      <c r="DC16" s="250">
        <f t="shared" si="5"/>
        <v>0</v>
      </c>
      <c r="DD16" s="250">
        <f t="shared" si="6"/>
        <v>0</v>
      </c>
      <c r="DE16" s="250">
        <f t="shared" si="7"/>
        <v>78</v>
      </c>
      <c r="DF16" s="250">
        <f t="shared" si="8"/>
        <v>0</v>
      </c>
      <c r="DG16" s="250">
        <f t="shared" si="9"/>
        <v>0</v>
      </c>
      <c r="DH16" s="250">
        <f t="shared" si="10"/>
        <v>0</v>
      </c>
      <c r="DI16" s="250">
        <f t="shared" si="11"/>
        <v>0</v>
      </c>
      <c r="DJ16" s="250">
        <f t="shared" si="12"/>
        <v>0</v>
      </c>
      <c r="DK16" s="263">
        <f t="shared" si="21"/>
        <v>78</v>
      </c>
      <c r="DL16" s="264">
        <f t="shared" si="13"/>
        <v>0</v>
      </c>
      <c r="DM16" s="253"/>
      <c r="DN16" s="250">
        <f t="shared" si="22"/>
        <v>66</v>
      </c>
      <c r="DP16" s="253" t="b">
        <f t="shared" si="14"/>
        <v>0</v>
      </c>
      <c r="DR16" s="265">
        <v>135</v>
      </c>
      <c r="DS16" s="284" t="str">
        <f>IF(DP16=TRUE,CG16," ")</f>
        <v xml:space="preserve"> </v>
      </c>
      <c r="DT16" s="284" t="str">
        <f>IF(DP16=TRUE,CG16," ")</f>
        <v xml:space="preserve"> </v>
      </c>
      <c r="DU16" s="284"/>
      <c r="DV16" s="284"/>
      <c r="DW16" s="284" t="str">
        <f>IF(DP16=TRUE,CG16," ")</f>
        <v xml:space="preserve"> </v>
      </c>
      <c r="DX16" s="284"/>
      <c r="DY16" s="266"/>
      <c r="DZ16" s="266"/>
      <c r="EA16" s="266"/>
      <c r="EB16" s="266"/>
      <c r="EC16" s="266"/>
      <c r="ED16" s="266"/>
      <c r="EE16" s="266" t="str">
        <f t="shared" ref="EE16:EE22" si="29">IF(DP16=TRUE,CG16," ")</f>
        <v xml:space="preserve"> </v>
      </c>
      <c r="EF16" s="273" t="str">
        <f t="shared" ref="EF16:EF24" si="30">IF(DP16=TRUE,CG16," ")</f>
        <v xml:space="preserve"> </v>
      </c>
      <c r="EG16" s="273" t="str">
        <f t="shared" ref="EG16:EG21" si="31">IF(DP16=TRUE,CG16," ")</f>
        <v xml:space="preserve"> </v>
      </c>
      <c r="EH16" s="273" t="str">
        <f t="shared" ref="EH16:EH21" si="32">IF(DP16=TRUE,CG16," ")</f>
        <v xml:space="preserve"> </v>
      </c>
      <c r="EI16" s="273" t="str">
        <f t="shared" ref="EI16:EI22" si="33">IF(DP16=TRUE,CG16," ")</f>
        <v xml:space="preserve"> </v>
      </c>
      <c r="EJ16" s="273" t="str">
        <f t="shared" ref="EJ16:EJ21" si="34">IF(DP16=TRUE,CG16," ")</f>
        <v xml:space="preserve"> </v>
      </c>
      <c r="EK16" s="273" t="str">
        <f>IF(DP16=TRUE,CG16," ")</f>
        <v xml:space="preserve"> </v>
      </c>
      <c r="EL16" s="273"/>
      <c r="EM16" s="273"/>
      <c r="EN16" s="273"/>
      <c r="EO16" s="273"/>
      <c r="EP16" s="273"/>
      <c r="EQ16" s="273"/>
      <c r="ER16" s="273"/>
      <c r="ES16" s="273"/>
      <c r="ET16" s="273"/>
      <c r="EU16" s="273"/>
      <c r="EV16" s="273"/>
      <c r="EW16" s="273"/>
      <c r="EX16" s="273"/>
      <c r="EY16" s="273"/>
      <c r="EZ16" s="273"/>
      <c r="FA16" s="273"/>
      <c r="FB16" s="273"/>
      <c r="FC16" s="273"/>
      <c r="FD16" s="273"/>
      <c r="FE16" s="273"/>
      <c r="FF16" s="273"/>
      <c r="FG16" s="273"/>
      <c r="FH16" s="273"/>
      <c r="FI16" s="273"/>
      <c r="FJ16" s="273"/>
      <c r="FK16" s="273"/>
      <c r="FL16" s="273"/>
      <c r="FM16" s="273"/>
      <c r="FN16" s="273"/>
      <c r="FP16" s="265">
        <v>135</v>
      </c>
      <c r="FQ16" s="284">
        <v>123</v>
      </c>
      <c r="FR16" s="284">
        <v>132</v>
      </c>
      <c r="FS16" s="284"/>
      <c r="FT16" s="284"/>
      <c r="FU16" s="284">
        <v>312</v>
      </c>
      <c r="FV16" s="284"/>
      <c r="FW16" s="266"/>
      <c r="FX16" s="266"/>
      <c r="FY16" s="266"/>
      <c r="FZ16" s="266"/>
      <c r="GA16" s="266"/>
      <c r="GB16" s="266"/>
      <c r="GC16" s="266">
        <v>135</v>
      </c>
      <c r="GD16" s="266">
        <v>153</v>
      </c>
      <c r="GE16" s="266">
        <v>315</v>
      </c>
      <c r="GF16" s="266">
        <v>351</v>
      </c>
      <c r="GG16" s="266">
        <v>513</v>
      </c>
      <c r="GH16" s="266">
        <v>531</v>
      </c>
      <c r="GI16" s="266">
        <v>156</v>
      </c>
      <c r="GJ16" s="266"/>
      <c r="GK16" s="266"/>
      <c r="GL16" s="266"/>
      <c r="GM16" s="266"/>
      <c r="GN16" s="266"/>
      <c r="GO16" s="266"/>
      <c r="GP16" s="266"/>
      <c r="GQ16" s="266"/>
      <c r="GR16" s="266"/>
      <c r="GS16" s="266"/>
      <c r="GT16" s="266"/>
      <c r="GU16" s="266"/>
      <c r="GV16" s="266"/>
      <c r="GW16" s="266"/>
      <c r="GX16" s="266"/>
      <c r="GY16" s="266"/>
      <c r="GZ16" s="266"/>
      <c r="HA16" s="266"/>
      <c r="HB16" s="266"/>
      <c r="HC16" s="266"/>
      <c r="HD16" s="266"/>
      <c r="HE16" s="266"/>
      <c r="HF16" s="266"/>
      <c r="HG16" s="266"/>
      <c r="HH16" s="266"/>
      <c r="HI16" s="266"/>
      <c r="HJ16" s="266"/>
      <c r="HK16" s="266"/>
      <c r="HL16" s="266"/>
      <c r="HN16" s="265">
        <v>135</v>
      </c>
      <c r="HO16" s="284">
        <v>123</v>
      </c>
      <c r="HP16" s="284">
        <v>132</v>
      </c>
      <c r="HQ16" s="284">
        <v>213</v>
      </c>
      <c r="HR16" s="284">
        <v>231</v>
      </c>
      <c r="HS16" s="284">
        <v>312</v>
      </c>
      <c r="HT16" s="284">
        <v>321</v>
      </c>
      <c r="HU16" s="266">
        <v>126</v>
      </c>
      <c r="HV16" s="266">
        <v>162</v>
      </c>
      <c r="HW16" s="266">
        <v>216</v>
      </c>
      <c r="HX16" s="266">
        <v>261</v>
      </c>
      <c r="HY16" s="266">
        <v>612</v>
      </c>
      <c r="HZ16" s="266">
        <v>621</v>
      </c>
      <c r="IA16" s="266">
        <v>135</v>
      </c>
      <c r="IB16" s="266">
        <v>153</v>
      </c>
      <c r="IC16" s="266">
        <v>315</v>
      </c>
      <c r="ID16" s="266">
        <v>351</v>
      </c>
      <c r="IE16" s="266">
        <v>513</v>
      </c>
      <c r="IF16" s="266">
        <v>531</v>
      </c>
      <c r="IG16" s="266">
        <v>156</v>
      </c>
      <c r="IH16" s="266">
        <v>165</v>
      </c>
      <c r="II16" s="266">
        <v>516</v>
      </c>
      <c r="IJ16" s="266">
        <v>561</v>
      </c>
      <c r="IK16" s="266">
        <v>615</v>
      </c>
      <c r="IL16" s="266">
        <v>651</v>
      </c>
      <c r="IM16" s="266">
        <v>234</v>
      </c>
      <c r="IN16" s="266">
        <v>243</v>
      </c>
      <c r="IO16" s="266">
        <v>324</v>
      </c>
      <c r="IP16" s="266">
        <v>342</v>
      </c>
      <c r="IQ16" s="266">
        <v>423</v>
      </c>
      <c r="IR16" s="266">
        <v>432</v>
      </c>
      <c r="IS16" s="266">
        <v>246</v>
      </c>
      <c r="IT16" s="266">
        <v>264</v>
      </c>
      <c r="IU16" s="266">
        <v>426</v>
      </c>
      <c r="IV16" s="266">
        <v>462</v>
      </c>
      <c r="IW16" s="266">
        <v>624</v>
      </c>
      <c r="IX16" s="266">
        <v>642</v>
      </c>
      <c r="IY16" s="266">
        <v>345</v>
      </c>
      <c r="IZ16" s="266">
        <v>354</v>
      </c>
      <c r="JA16" s="266">
        <v>435</v>
      </c>
      <c r="JB16" s="266">
        <v>453</v>
      </c>
      <c r="JC16" s="266">
        <v>534</v>
      </c>
      <c r="JD16" s="266">
        <v>543</v>
      </c>
      <c r="JE16" s="266">
        <v>456</v>
      </c>
      <c r="JF16" s="266">
        <v>465</v>
      </c>
      <c r="JG16" s="266">
        <v>546</v>
      </c>
      <c r="JH16" s="266">
        <v>564</v>
      </c>
      <c r="JI16" s="266">
        <v>645</v>
      </c>
      <c r="JJ16" s="266">
        <v>654</v>
      </c>
    </row>
    <row r="17" spans="82:270">
      <c r="CD17" s="268">
        <f>'Panorama stieren'!C23</f>
        <v>3</v>
      </c>
      <c r="CE17" s="269">
        <f>'Panorama stieren'!D23</f>
        <v>3</v>
      </c>
      <c r="CF17" s="285">
        <v>153</v>
      </c>
      <c r="CG17" s="290">
        <f>Stieren!D18</f>
        <v>0</v>
      </c>
      <c r="CH17" s="262">
        <f t="shared" si="0"/>
        <v>0</v>
      </c>
      <c r="CI17" s="262">
        <f>IF(DP16=TRUE,CG16,0)</f>
        <v>0</v>
      </c>
      <c r="CJ17" s="262" t="str">
        <f>IF(DP20=TRUE,CG20,0)</f>
        <v>Shakespear</v>
      </c>
      <c r="CK17" s="262">
        <f>IF(DP22=TRUE,CG22,0)</f>
        <v>0</v>
      </c>
      <c r="CL17" s="262">
        <f>IF(DP21=TRUE,CG21,0)</f>
        <v>0</v>
      </c>
      <c r="CM17" s="262">
        <f>IF(DP24=TRUE,CG24,0)</f>
        <v>0</v>
      </c>
      <c r="CN17" s="262">
        <f>IF(DP18=TRUE,CG18,0)</f>
        <v>0</v>
      </c>
      <c r="CO17" s="262">
        <f>IF(DP23=TRUE,CG23,0)</f>
        <v>0</v>
      </c>
      <c r="CP17" s="262">
        <f>IF(DP19=TRUE,CG19,0)</f>
        <v>0</v>
      </c>
      <c r="CQ17" s="262">
        <f>IF(DP5=TRUE,CG5,0)</f>
        <v>0</v>
      </c>
      <c r="CR17" s="376">
        <f>IF(DP12=TRUE,CG12,0)</f>
        <v>0</v>
      </c>
      <c r="CS17" s="376">
        <f>IF(DP51=TRUE,CG51,0)</f>
        <v>0</v>
      </c>
      <c r="CY17" s="250">
        <f t="shared" si="1"/>
        <v>0</v>
      </c>
      <c r="CZ17" s="250">
        <f t="shared" si="2"/>
        <v>0</v>
      </c>
      <c r="DA17" s="250">
        <f t="shared" si="3"/>
        <v>92</v>
      </c>
      <c r="DB17" s="250">
        <f t="shared" si="4"/>
        <v>0</v>
      </c>
      <c r="DC17" s="250">
        <f t="shared" si="5"/>
        <v>0</v>
      </c>
      <c r="DD17" s="250">
        <f t="shared" si="6"/>
        <v>0</v>
      </c>
      <c r="DE17" s="250">
        <f t="shared" si="7"/>
        <v>0</v>
      </c>
      <c r="DF17" s="250">
        <f t="shared" si="8"/>
        <v>0</v>
      </c>
      <c r="DG17" s="250">
        <f t="shared" si="9"/>
        <v>0</v>
      </c>
      <c r="DH17" s="250">
        <f t="shared" si="10"/>
        <v>0</v>
      </c>
      <c r="DI17" s="250">
        <f t="shared" si="11"/>
        <v>0</v>
      </c>
      <c r="DJ17" s="250">
        <f t="shared" si="12"/>
        <v>0</v>
      </c>
      <c r="DK17" s="263">
        <f t="shared" si="21"/>
        <v>92</v>
      </c>
      <c r="DL17" s="264">
        <f t="shared" si="13"/>
        <v>4.1818181818181817E-2</v>
      </c>
      <c r="DM17" s="253"/>
      <c r="DN17" s="250">
        <f t="shared" si="22"/>
        <v>66</v>
      </c>
      <c r="DP17" s="253" t="b">
        <f t="shared" si="14"/>
        <v>0</v>
      </c>
      <c r="DR17" s="265">
        <v>153</v>
      </c>
      <c r="DS17" s="284"/>
      <c r="DT17" s="284" t="str">
        <f>IF(DP17=TRUE,CG17," ")</f>
        <v xml:space="preserve"> </v>
      </c>
      <c r="DU17" s="284"/>
      <c r="DV17" s="284"/>
      <c r="DW17" s="284"/>
      <c r="DX17" s="284"/>
      <c r="DY17" s="266"/>
      <c r="DZ17" s="266"/>
      <c r="EA17" s="266"/>
      <c r="EB17" s="266"/>
      <c r="EC17" s="266"/>
      <c r="ED17" s="266"/>
      <c r="EE17" s="266" t="str">
        <f t="shared" si="29"/>
        <v xml:space="preserve"> </v>
      </c>
      <c r="EF17" s="273" t="str">
        <f t="shared" si="30"/>
        <v xml:space="preserve"> </v>
      </c>
      <c r="EG17" s="291" t="str">
        <f t="shared" si="31"/>
        <v xml:space="preserve"> </v>
      </c>
      <c r="EH17" s="273" t="str">
        <f t="shared" si="32"/>
        <v xml:space="preserve"> </v>
      </c>
      <c r="EI17" s="273" t="str">
        <f t="shared" si="33"/>
        <v xml:space="preserve"> </v>
      </c>
      <c r="EJ17" s="273" t="str">
        <f t="shared" si="34"/>
        <v xml:space="preserve"> </v>
      </c>
      <c r="EK17" s="273" t="str">
        <f>IF(DP17=TRUE,CG17," ")</f>
        <v xml:space="preserve"> </v>
      </c>
      <c r="EL17" s="273" t="str">
        <f>IF(DP17=TRUE,CG17," ")</f>
        <v xml:space="preserve"> </v>
      </c>
      <c r="EM17" s="273" t="str">
        <f>IF(DP17=TRUE,CG17," ")</f>
        <v xml:space="preserve"> </v>
      </c>
      <c r="EN17" s="273"/>
      <c r="EO17" s="273"/>
      <c r="EP17" s="273"/>
      <c r="EQ17" s="273"/>
      <c r="ER17" s="273"/>
      <c r="ES17" s="273"/>
      <c r="ET17" s="273"/>
      <c r="EU17" s="273"/>
      <c r="EV17" s="273"/>
      <c r="EW17" s="273"/>
      <c r="EX17" s="273"/>
      <c r="EY17" s="273"/>
      <c r="EZ17" s="273"/>
      <c r="FA17" s="273"/>
      <c r="FB17" s="273"/>
      <c r="FC17" s="273"/>
      <c r="FD17" s="273"/>
      <c r="FE17" s="273"/>
      <c r="FF17" s="273"/>
      <c r="FG17" s="273"/>
      <c r="FH17" s="273"/>
      <c r="FI17" s="273"/>
      <c r="FJ17" s="273"/>
      <c r="FK17" s="273"/>
      <c r="FL17" s="273"/>
      <c r="FM17" s="273"/>
      <c r="FN17" s="273"/>
      <c r="FP17" s="265">
        <v>153</v>
      </c>
      <c r="FQ17" s="284"/>
      <c r="FR17" s="284">
        <v>132</v>
      </c>
      <c r="FS17" s="284"/>
      <c r="FT17" s="284"/>
      <c r="FU17" s="284"/>
      <c r="FV17" s="284"/>
      <c r="FW17" s="266"/>
      <c r="FX17" s="266"/>
      <c r="FY17" s="266"/>
      <c r="FZ17" s="266"/>
      <c r="GA17" s="266"/>
      <c r="GB17" s="266"/>
      <c r="GC17" s="266">
        <v>135</v>
      </c>
      <c r="GD17" s="266">
        <v>153</v>
      </c>
      <c r="GE17" s="272">
        <v>315</v>
      </c>
      <c r="GF17" s="266">
        <v>351</v>
      </c>
      <c r="GG17" s="266">
        <v>513</v>
      </c>
      <c r="GH17" s="266">
        <v>531</v>
      </c>
      <c r="GI17" s="266">
        <v>156</v>
      </c>
      <c r="GJ17" s="266">
        <v>165</v>
      </c>
      <c r="GK17" s="266">
        <v>516</v>
      </c>
      <c r="GL17" s="266"/>
      <c r="GM17" s="266"/>
      <c r="GN17" s="266"/>
      <c r="GO17" s="266"/>
      <c r="GP17" s="266"/>
      <c r="GQ17" s="266"/>
      <c r="GR17" s="266"/>
      <c r="GS17" s="266"/>
      <c r="GT17" s="266"/>
      <c r="GU17" s="266"/>
      <c r="GV17" s="266"/>
      <c r="GW17" s="266"/>
      <c r="GX17" s="266"/>
      <c r="GY17" s="266"/>
      <c r="GZ17" s="266"/>
      <c r="HA17" s="266"/>
      <c r="HB17" s="266"/>
      <c r="HC17" s="266"/>
      <c r="HD17" s="266"/>
      <c r="HE17" s="266"/>
      <c r="HF17" s="266"/>
      <c r="HG17" s="266"/>
      <c r="HH17" s="266"/>
      <c r="HI17" s="266"/>
      <c r="HJ17" s="266"/>
      <c r="HK17" s="266"/>
      <c r="HL17" s="266"/>
      <c r="HN17" s="265">
        <v>153</v>
      </c>
      <c r="HO17" s="284">
        <v>123</v>
      </c>
      <c r="HP17" s="284">
        <v>132</v>
      </c>
      <c r="HQ17" s="284">
        <v>213</v>
      </c>
      <c r="HR17" s="284">
        <v>231</v>
      </c>
      <c r="HS17" s="284">
        <v>312</v>
      </c>
      <c r="HT17" s="284">
        <v>321</v>
      </c>
      <c r="HU17" s="266">
        <v>126</v>
      </c>
      <c r="HV17" s="266">
        <v>162</v>
      </c>
      <c r="HW17" s="266">
        <v>216</v>
      </c>
      <c r="HX17" s="266">
        <v>261</v>
      </c>
      <c r="HY17" s="266">
        <v>612</v>
      </c>
      <c r="HZ17" s="266">
        <v>621</v>
      </c>
      <c r="IA17" s="266">
        <v>135</v>
      </c>
      <c r="IB17" s="266">
        <v>153</v>
      </c>
      <c r="IC17" s="292">
        <v>315</v>
      </c>
      <c r="ID17" s="266">
        <v>351</v>
      </c>
      <c r="IE17" s="266">
        <v>513</v>
      </c>
      <c r="IF17" s="266">
        <v>531</v>
      </c>
      <c r="IG17" s="266">
        <v>156</v>
      </c>
      <c r="IH17" s="266">
        <v>165</v>
      </c>
      <c r="II17" s="266">
        <v>516</v>
      </c>
      <c r="IJ17" s="266">
        <v>561</v>
      </c>
      <c r="IK17" s="266">
        <v>615</v>
      </c>
      <c r="IL17" s="266">
        <v>651</v>
      </c>
      <c r="IM17" s="266">
        <v>234</v>
      </c>
      <c r="IN17" s="266">
        <v>243</v>
      </c>
      <c r="IO17" s="266">
        <v>324</v>
      </c>
      <c r="IP17" s="266">
        <v>342</v>
      </c>
      <c r="IQ17" s="266">
        <v>423</v>
      </c>
      <c r="IR17" s="266">
        <v>432</v>
      </c>
      <c r="IS17" s="266">
        <v>246</v>
      </c>
      <c r="IT17" s="266">
        <v>264</v>
      </c>
      <c r="IU17" s="266">
        <v>426</v>
      </c>
      <c r="IV17" s="266">
        <v>462</v>
      </c>
      <c r="IW17" s="266">
        <v>624</v>
      </c>
      <c r="IX17" s="266">
        <v>642</v>
      </c>
      <c r="IY17" s="266">
        <v>345</v>
      </c>
      <c r="IZ17" s="266">
        <v>354</v>
      </c>
      <c r="JA17" s="266">
        <v>435</v>
      </c>
      <c r="JB17" s="266">
        <v>453</v>
      </c>
      <c r="JC17" s="266">
        <v>534</v>
      </c>
      <c r="JD17" s="266">
        <v>543</v>
      </c>
      <c r="JE17" s="266">
        <v>456</v>
      </c>
      <c r="JF17" s="266">
        <v>465</v>
      </c>
      <c r="JG17" s="266">
        <v>546</v>
      </c>
      <c r="JH17" s="266">
        <v>564</v>
      </c>
      <c r="JI17" s="266">
        <v>645</v>
      </c>
      <c r="JJ17" s="266">
        <v>654</v>
      </c>
    </row>
    <row r="18" spans="82:270">
      <c r="CD18" s="268">
        <f>'Panorama stieren'!C24</f>
        <v>1</v>
      </c>
      <c r="CE18" s="269">
        <f>'Panorama stieren'!D24</f>
        <v>1</v>
      </c>
      <c r="CF18" s="285">
        <v>315</v>
      </c>
      <c r="CG18" s="290">
        <f>Stieren!D19</f>
        <v>0</v>
      </c>
      <c r="CH18" s="262">
        <f t="shared" si="0"/>
        <v>0</v>
      </c>
      <c r="CI18" s="262">
        <f>IF(DP19=TRUE,CG19,0)</f>
        <v>0</v>
      </c>
      <c r="CJ18" s="262">
        <f>IF(DP16=TRUE,CG16,0)</f>
        <v>0</v>
      </c>
      <c r="CK18" s="262">
        <f>IF(DP8=TRUE,CG8,0)</f>
        <v>0</v>
      </c>
      <c r="CL18" s="274">
        <f>IF(DP17=TRUE,CG17,0)</f>
        <v>0</v>
      </c>
      <c r="CM18" s="262">
        <f>IF(DP5=TRUE,CG5,0)</f>
        <v>0</v>
      </c>
      <c r="CN18" s="262">
        <f>IF(DP21=TRUE,CG21,0)</f>
        <v>0</v>
      </c>
      <c r="CO18" s="262">
        <f>IF(DP9=TRUE,CG9,0)</f>
        <v>0</v>
      </c>
      <c r="CP18" s="262" t="str">
        <f>IF(DP20=TRUE,CG20,0)</f>
        <v>Shakespear</v>
      </c>
      <c r="CQ18" s="262">
        <f>IF(DP41=TRUE,CG41,0)</f>
        <v>0</v>
      </c>
      <c r="CR18" s="376">
        <f>IF(DP4=TRUE,CG4,0)</f>
        <v>0</v>
      </c>
      <c r="CS18" s="376">
        <f>IF(DP40=TRUE,CG40,0)</f>
        <v>0</v>
      </c>
      <c r="CY18" s="250">
        <f t="shared" si="1"/>
        <v>0</v>
      </c>
      <c r="CZ18" s="250">
        <f t="shared" si="2"/>
        <v>0</v>
      </c>
      <c r="DA18" s="250">
        <f t="shared" si="3"/>
        <v>0</v>
      </c>
      <c r="DB18" s="250">
        <f t="shared" si="4"/>
        <v>0</v>
      </c>
      <c r="DC18" s="250">
        <f t="shared" si="5"/>
        <v>0</v>
      </c>
      <c r="DD18" s="250">
        <f t="shared" si="6"/>
        <v>0</v>
      </c>
      <c r="DE18" s="250">
        <f t="shared" si="7"/>
        <v>0</v>
      </c>
      <c r="DF18" s="250">
        <f t="shared" si="8"/>
        <v>0</v>
      </c>
      <c r="DG18" s="250">
        <f t="shared" si="9"/>
        <v>74</v>
      </c>
      <c r="DH18" s="250">
        <f t="shared" si="10"/>
        <v>0</v>
      </c>
      <c r="DI18" s="250">
        <f t="shared" si="11"/>
        <v>0</v>
      </c>
      <c r="DJ18" s="250">
        <f t="shared" si="12"/>
        <v>0</v>
      </c>
      <c r="DK18" s="263">
        <f t="shared" si="21"/>
        <v>74</v>
      </c>
      <c r="DL18" s="264">
        <f t="shared" si="13"/>
        <v>1.1212121212121213E-2</v>
      </c>
      <c r="DM18" s="253"/>
      <c r="DN18" s="250">
        <f t="shared" si="22"/>
        <v>66</v>
      </c>
      <c r="DP18" s="253" t="b">
        <f t="shared" si="14"/>
        <v>0</v>
      </c>
      <c r="DR18" s="265">
        <v>315</v>
      </c>
      <c r="DS18" s="284"/>
      <c r="DT18" s="284" t="str">
        <f>IF(DP18=TRUE,CG18," ")</f>
        <v xml:space="preserve"> </v>
      </c>
      <c r="DU18" s="284"/>
      <c r="DV18" s="284"/>
      <c r="DW18" s="284" t="str">
        <f>IF(DP18=TRUE,CG18," ")</f>
        <v xml:space="preserve"> </v>
      </c>
      <c r="DX18" s="284" t="str">
        <f>IF(DP18=TRUE,CG18," ")</f>
        <v xml:space="preserve"> </v>
      </c>
      <c r="DY18" s="266"/>
      <c r="DZ18" s="266"/>
      <c r="EA18" s="266"/>
      <c r="EB18" s="266"/>
      <c r="EC18" s="266"/>
      <c r="ED18" s="266"/>
      <c r="EE18" s="266" t="str">
        <f t="shared" si="29"/>
        <v xml:space="preserve"> </v>
      </c>
      <c r="EF18" s="273" t="str">
        <f t="shared" si="30"/>
        <v xml:space="preserve"> </v>
      </c>
      <c r="EG18" s="273" t="str">
        <f t="shared" si="31"/>
        <v xml:space="preserve"> </v>
      </c>
      <c r="EH18" s="273" t="str">
        <f t="shared" si="32"/>
        <v xml:space="preserve"> </v>
      </c>
      <c r="EI18" s="273" t="str">
        <f t="shared" si="33"/>
        <v xml:space="preserve"> </v>
      </c>
      <c r="EJ18" s="273" t="str">
        <f t="shared" si="34"/>
        <v xml:space="preserve"> </v>
      </c>
      <c r="EK18" s="273"/>
      <c r="EL18" s="273"/>
      <c r="EM18" s="273"/>
      <c r="EN18" s="273"/>
      <c r="EO18" s="273"/>
      <c r="EP18" s="273"/>
      <c r="EQ18" s="273"/>
      <c r="ER18" s="273"/>
      <c r="ES18" s="273"/>
      <c r="ET18" s="273"/>
      <c r="EU18" s="273"/>
      <c r="EV18" s="273"/>
      <c r="EW18" s="273"/>
      <c r="EX18" s="273"/>
      <c r="EY18" s="273"/>
      <c r="EZ18" s="273"/>
      <c r="FA18" s="273"/>
      <c r="FB18" s="273"/>
      <c r="FC18" s="273"/>
      <c r="FD18" s="273" t="str">
        <f>IF(DP18=TRUE,CG18," ")</f>
        <v xml:space="preserve"> </v>
      </c>
      <c r="FE18" s="273"/>
      <c r="FF18" s="273"/>
      <c r="FG18" s="273"/>
      <c r="FH18" s="273"/>
      <c r="FI18" s="273"/>
      <c r="FJ18" s="273"/>
      <c r="FK18" s="273"/>
      <c r="FL18" s="273"/>
      <c r="FM18" s="273"/>
      <c r="FN18" s="273"/>
      <c r="FP18" s="265">
        <v>315</v>
      </c>
      <c r="FQ18" s="284"/>
      <c r="FR18" s="284">
        <v>132</v>
      </c>
      <c r="FS18" s="284"/>
      <c r="FT18" s="284"/>
      <c r="FU18" s="284">
        <v>312</v>
      </c>
      <c r="FV18" s="284">
        <v>321</v>
      </c>
      <c r="FW18" s="266"/>
      <c r="FX18" s="266"/>
      <c r="FY18" s="266"/>
      <c r="FZ18" s="266"/>
      <c r="GA18" s="266"/>
      <c r="GB18" s="266"/>
      <c r="GC18" s="266">
        <v>135</v>
      </c>
      <c r="GD18" s="266">
        <v>153</v>
      </c>
      <c r="GE18" s="266">
        <v>315</v>
      </c>
      <c r="GF18" s="266">
        <v>351</v>
      </c>
      <c r="GG18" s="266">
        <v>513</v>
      </c>
      <c r="GH18" s="266">
        <v>531</v>
      </c>
      <c r="GI18" s="266"/>
      <c r="GJ18" s="266"/>
      <c r="GK18" s="266"/>
      <c r="GL18" s="266"/>
      <c r="GM18" s="266"/>
      <c r="GN18" s="266"/>
      <c r="GO18" s="266"/>
      <c r="GP18" s="266"/>
      <c r="GQ18" s="266"/>
      <c r="GR18" s="266"/>
      <c r="GS18" s="266"/>
      <c r="GT18" s="266"/>
      <c r="GU18" s="266"/>
      <c r="GV18" s="266"/>
      <c r="GW18" s="266"/>
      <c r="GX18" s="266"/>
      <c r="GY18" s="266"/>
      <c r="GZ18" s="266"/>
      <c r="HA18" s="266"/>
      <c r="HB18" s="266">
        <v>354</v>
      </c>
      <c r="HC18" s="266"/>
      <c r="HD18" s="266"/>
      <c r="HE18" s="266"/>
      <c r="HF18" s="266"/>
      <c r="HG18" s="266"/>
      <c r="HH18" s="266"/>
      <c r="HI18" s="266"/>
      <c r="HJ18" s="266"/>
      <c r="HK18" s="266"/>
      <c r="HL18" s="266"/>
      <c r="HN18" s="265">
        <v>315</v>
      </c>
      <c r="HO18" s="284">
        <v>123</v>
      </c>
      <c r="HP18" s="284">
        <v>132</v>
      </c>
      <c r="HQ18" s="284">
        <v>213</v>
      </c>
      <c r="HR18" s="284">
        <v>231</v>
      </c>
      <c r="HS18" s="284">
        <v>312</v>
      </c>
      <c r="HT18" s="284">
        <v>321</v>
      </c>
      <c r="HU18" s="266">
        <v>126</v>
      </c>
      <c r="HV18" s="266">
        <v>162</v>
      </c>
      <c r="HW18" s="266">
        <v>216</v>
      </c>
      <c r="HX18" s="266">
        <v>261</v>
      </c>
      <c r="HY18" s="266">
        <v>612</v>
      </c>
      <c r="HZ18" s="266">
        <v>621</v>
      </c>
      <c r="IA18" s="266">
        <v>135</v>
      </c>
      <c r="IB18" s="266">
        <v>153</v>
      </c>
      <c r="IC18" s="266">
        <v>315</v>
      </c>
      <c r="ID18" s="266">
        <v>351</v>
      </c>
      <c r="IE18" s="266">
        <v>513</v>
      </c>
      <c r="IF18" s="266">
        <v>531</v>
      </c>
      <c r="IG18" s="266">
        <v>156</v>
      </c>
      <c r="IH18" s="266">
        <v>165</v>
      </c>
      <c r="II18" s="266">
        <v>516</v>
      </c>
      <c r="IJ18" s="266">
        <v>561</v>
      </c>
      <c r="IK18" s="266">
        <v>615</v>
      </c>
      <c r="IL18" s="266">
        <v>651</v>
      </c>
      <c r="IM18" s="266">
        <v>234</v>
      </c>
      <c r="IN18" s="266">
        <v>243</v>
      </c>
      <c r="IO18" s="266">
        <v>324</v>
      </c>
      <c r="IP18" s="266">
        <v>342</v>
      </c>
      <c r="IQ18" s="266">
        <v>423</v>
      </c>
      <c r="IR18" s="266">
        <v>432</v>
      </c>
      <c r="IS18" s="266">
        <v>246</v>
      </c>
      <c r="IT18" s="266">
        <v>264</v>
      </c>
      <c r="IU18" s="266">
        <v>426</v>
      </c>
      <c r="IV18" s="266">
        <v>462</v>
      </c>
      <c r="IW18" s="266">
        <v>624</v>
      </c>
      <c r="IX18" s="266">
        <v>642</v>
      </c>
      <c r="IY18" s="266">
        <v>345</v>
      </c>
      <c r="IZ18" s="266">
        <v>354</v>
      </c>
      <c r="JA18" s="266">
        <v>435</v>
      </c>
      <c r="JB18" s="266">
        <v>453</v>
      </c>
      <c r="JC18" s="266">
        <v>534</v>
      </c>
      <c r="JD18" s="266">
        <v>543</v>
      </c>
      <c r="JE18" s="266">
        <v>456</v>
      </c>
      <c r="JF18" s="266">
        <v>465</v>
      </c>
      <c r="JG18" s="266">
        <v>546</v>
      </c>
      <c r="JH18" s="266">
        <v>564</v>
      </c>
      <c r="JI18" s="266">
        <v>645</v>
      </c>
      <c r="JJ18" s="266">
        <v>654</v>
      </c>
    </row>
    <row r="19" spans="82:270">
      <c r="CD19" s="268">
        <f>'Panorama stieren'!C25</f>
        <v>0</v>
      </c>
      <c r="CE19" s="269">
        <f>'Panorama stieren'!D25</f>
        <v>0</v>
      </c>
      <c r="CF19" s="285">
        <v>351</v>
      </c>
      <c r="CG19" s="271">
        <f>Stieren!D20</f>
        <v>0</v>
      </c>
      <c r="CH19" s="262">
        <f t="shared" si="0"/>
        <v>0</v>
      </c>
      <c r="CI19" s="262">
        <f>IF(DP18=TRUE,CG18,0)</f>
        <v>0</v>
      </c>
      <c r="CJ19" s="262">
        <f>IF(DP21=TRUE,CG21,0)</f>
        <v>0</v>
      </c>
      <c r="CK19" s="262">
        <f>IF(DP41=TRUE,CG41,0)</f>
        <v>0</v>
      </c>
      <c r="CL19" s="262" t="str">
        <f>IF(DP20=TRUE,CG20,0)</f>
        <v>Shakespear</v>
      </c>
      <c r="CM19" s="262">
        <f>IF(DP44=TRUE,CG44,0)</f>
        <v>0</v>
      </c>
      <c r="CN19" s="262">
        <f>IF(DP16=TRUE,CG16,0)</f>
        <v>0</v>
      </c>
      <c r="CO19" s="262">
        <f>IF(DP40=TRUE,CG40,0)</f>
        <v>0</v>
      </c>
      <c r="CP19" s="262">
        <f>IF(DP17=TRUE,CG17,0)</f>
        <v>0</v>
      </c>
      <c r="CQ19" s="262">
        <f>IF(DP8=TRUE,CG8,0)</f>
        <v>0</v>
      </c>
      <c r="CR19" s="376">
        <f>IF(DP45=TRUE,CG45,0)</f>
        <v>0</v>
      </c>
      <c r="CS19" s="376">
        <f>IF(DP9=TRUE,CG9,0)</f>
        <v>0</v>
      </c>
      <c r="CY19" s="250">
        <f t="shared" si="1"/>
        <v>0</v>
      </c>
      <c r="CZ19" s="250">
        <f t="shared" si="2"/>
        <v>0</v>
      </c>
      <c r="DA19" s="250">
        <f t="shared" si="3"/>
        <v>0</v>
      </c>
      <c r="DB19" s="250">
        <f t="shared" si="4"/>
        <v>0</v>
      </c>
      <c r="DC19" s="250">
        <f t="shared" si="5"/>
        <v>82</v>
      </c>
      <c r="DD19" s="250">
        <f t="shared" si="6"/>
        <v>0</v>
      </c>
      <c r="DE19" s="250">
        <f t="shared" si="7"/>
        <v>0</v>
      </c>
      <c r="DF19" s="250">
        <f t="shared" si="8"/>
        <v>0</v>
      </c>
      <c r="DG19" s="250">
        <f t="shared" si="9"/>
        <v>0</v>
      </c>
      <c r="DH19" s="250">
        <f t="shared" si="10"/>
        <v>0</v>
      </c>
      <c r="DI19" s="250">
        <f t="shared" si="11"/>
        <v>0</v>
      </c>
      <c r="DJ19" s="250">
        <f t="shared" si="12"/>
        <v>0</v>
      </c>
      <c r="DK19" s="263">
        <f t="shared" si="21"/>
        <v>82</v>
      </c>
      <c r="DL19" s="264">
        <f t="shared" si="13"/>
        <v>0</v>
      </c>
      <c r="DM19" s="253"/>
      <c r="DN19" s="250">
        <f t="shared" si="22"/>
        <v>66</v>
      </c>
      <c r="DP19" s="253" t="b">
        <f t="shared" si="14"/>
        <v>0</v>
      </c>
      <c r="DR19" s="265">
        <v>351</v>
      </c>
      <c r="DS19" s="284"/>
      <c r="DT19" s="284"/>
      <c r="DU19" s="284"/>
      <c r="DV19" s="284"/>
      <c r="DW19" s="284" t="str">
        <f>IF(DP19=TRUE,CG19," ")</f>
        <v xml:space="preserve"> </v>
      </c>
      <c r="DX19" s="284"/>
      <c r="DY19" s="266"/>
      <c r="DZ19" s="266"/>
      <c r="EA19" s="266"/>
      <c r="EB19" s="266"/>
      <c r="EC19" s="266"/>
      <c r="ED19" s="266"/>
      <c r="EE19" s="266" t="str">
        <f t="shared" si="29"/>
        <v xml:space="preserve"> </v>
      </c>
      <c r="EF19" s="273" t="str">
        <f t="shared" si="30"/>
        <v xml:space="preserve"> </v>
      </c>
      <c r="EG19" s="273" t="str">
        <f t="shared" si="31"/>
        <v xml:space="preserve"> </v>
      </c>
      <c r="EH19" s="273" t="str">
        <f t="shared" si="32"/>
        <v xml:space="preserve"> </v>
      </c>
      <c r="EI19" s="273" t="str">
        <f t="shared" si="33"/>
        <v xml:space="preserve"> </v>
      </c>
      <c r="EJ19" s="273" t="str">
        <f t="shared" si="34"/>
        <v xml:space="preserve"> </v>
      </c>
      <c r="EK19" s="273"/>
      <c r="EL19" s="273"/>
      <c r="EM19" s="273"/>
      <c r="EN19" s="273"/>
      <c r="EO19" s="273"/>
      <c r="EP19" s="273"/>
      <c r="EQ19" s="273"/>
      <c r="ER19" s="273"/>
      <c r="ES19" s="273"/>
      <c r="ET19" s="273"/>
      <c r="EU19" s="273"/>
      <c r="EV19" s="273"/>
      <c r="EW19" s="273"/>
      <c r="EX19" s="273"/>
      <c r="EY19" s="273"/>
      <c r="EZ19" s="273"/>
      <c r="FA19" s="273"/>
      <c r="FB19" s="273"/>
      <c r="FC19" s="273" t="str">
        <f>IF(DP19=TRUE,CG19," ")</f>
        <v xml:space="preserve"> </v>
      </c>
      <c r="FD19" s="273" t="str">
        <f>IF(DP19=TRUE,CG19," ")</f>
        <v xml:space="preserve"> </v>
      </c>
      <c r="FE19" s="273"/>
      <c r="FF19" s="273"/>
      <c r="FG19" s="273" t="str">
        <f>IF(DP19=TRUE,CG19," ")</f>
        <v xml:space="preserve"> </v>
      </c>
      <c r="FH19" s="273"/>
      <c r="FI19" s="273"/>
      <c r="FJ19" s="273"/>
      <c r="FK19" s="273"/>
      <c r="FL19" s="273"/>
      <c r="FM19" s="273"/>
      <c r="FN19" s="273"/>
      <c r="FP19" s="265">
        <v>351</v>
      </c>
      <c r="FQ19" s="284"/>
      <c r="FR19" s="284"/>
      <c r="FS19" s="284"/>
      <c r="FT19" s="284"/>
      <c r="FU19" s="284">
        <v>312</v>
      </c>
      <c r="FV19" s="284"/>
      <c r="FW19" s="266"/>
      <c r="FX19" s="266"/>
      <c r="FY19" s="266"/>
      <c r="FZ19" s="266"/>
      <c r="GA19" s="266"/>
      <c r="GB19" s="266"/>
      <c r="GC19" s="266">
        <v>135</v>
      </c>
      <c r="GD19" s="266">
        <v>153</v>
      </c>
      <c r="GE19" s="266">
        <v>315</v>
      </c>
      <c r="GF19" s="266">
        <v>351</v>
      </c>
      <c r="GG19" s="266">
        <v>513</v>
      </c>
      <c r="GH19" s="266">
        <v>531</v>
      </c>
      <c r="GI19" s="266"/>
      <c r="GJ19" s="266"/>
      <c r="GK19" s="266"/>
      <c r="GL19" s="266"/>
      <c r="GM19" s="266"/>
      <c r="GN19" s="266"/>
      <c r="GO19" s="266"/>
      <c r="GP19" s="266"/>
      <c r="GQ19" s="266"/>
      <c r="GR19" s="266"/>
      <c r="GS19" s="266"/>
      <c r="GT19" s="266"/>
      <c r="GU19" s="266"/>
      <c r="GV19" s="266"/>
      <c r="GW19" s="266"/>
      <c r="GX19" s="266"/>
      <c r="GY19" s="266"/>
      <c r="GZ19" s="266"/>
      <c r="HA19" s="266">
        <v>345</v>
      </c>
      <c r="HB19" s="266">
        <v>354</v>
      </c>
      <c r="HC19" s="266"/>
      <c r="HD19" s="266"/>
      <c r="HE19" s="266">
        <v>534</v>
      </c>
      <c r="HF19" s="266"/>
      <c r="HG19" s="266"/>
      <c r="HH19" s="266"/>
      <c r="HI19" s="266"/>
      <c r="HJ19" s="266"/>
      <c r="HK19" s="266"/>
      <c r="HL19" s="266"/>
      <c r="HN19" s="265">
        <v>351</v>
      </c>
      <c r="HO19" s="284">
        <v>123</v>
      </c>
      <c r="HP19" s="284">
        <v>132</v>
      </c>
      <c r="HQ19" s="284">
        <v>213</v>
      </c>
      <c r="HR19" s="284">
        <v>231</v>
      </c>
      <c r="HS19" s="284">
        <v>312</v>
      </c>
      <c r="HT19" s="284">
        <v>321</v>
      </c>
      <c r="HU19" s="266">
        <v>126</v>
      </c>
      <c r="HV19" s="266">
        <v>162</v>
      </c>
      <c r="HW19" s="266">
        <v>216</v>
      </c>
      <c r="HX19" s="266">
        <v>261</v>
      </c>
      <c r="HY19" s="266">
        <v>612</v>
      </c>
      <c r="HZ19" s="266">
        <v>621</v>
      </c>
      <c r="IA19" s="266">
        <v>135</v>
      </c>
      <c r="IB19" s="266">
        <v>153</v>
      </c>
      <c r="IC19" s="266">
        <v>315</v>
      </c>
      <c r="ID19" s="266">
        <v>351</v>
      </c>
      <c r="IE19" s="266">
        <v>513</v>
      </c>
      <c r="IF19" s="266">
        <v>531</v>
      </c>
      <c r="IG19" s="266">
        <v>156</v>
      </c>
      <c r="IH19" s="266">
        <v>165</v>
      </c>
      <c r="II19" s="266">
        <v>516</v>
      </c>
      <c r="IJ19" s="266">
        <v>561</v>
      </c>
      <c r="IK19" s="266">
        <v>615</v>
      </c>
      <c r="IL19" s="266">
        <v>651</v>
      </c>
      <c r="IM19" s="266">
        <v>234</v>
      </c>
      <c r="IN19" s="266">
        <v>243</v>
      </c>
      <c r="IO19" s="266">
        <v>324</v>
      </c>
      <c r="IP19" s="266">
        <v>342</v>
      </c>
      <c r="IQ19" s="266">
        <v>423</v>
      </c>
      <c r="IR19" s="266">
        <v>432</v>
      </c>
      <c r="IS19" s="266">
        <v>246</v>
      </c>
      <c r="IT19" s="266">
        <v>264</v>
      </c>
      <c r="IU19" s="266">
        <v>426</v>
      </c>
      <c r="IV19" s="266">
        <v>462</v>
      </c>
      <c r="IW19" s="266">
        <v>624</v>
      </c>
      <c r="IX19" s="266">
        <v>642</v>
      </c>
      <c r="IY19" s="266">
        <v>345</v>
      </c>
      <c r="IZ19" s="266">
        <v>354</v>
      </c>
      <c r="JA19" s="266">
        <v>435</v>
      </c>
      <c r="JB19" s="266">
        <v>453</v>
      </c>
      <c r="JC19" s="266">
        <v>534</v>
      </c>
      <c r="JD19" s="266">
        <v>543</v>
      </c>
      <c r="JE19" s="266">
        <v>456</v>
      </c>
      <c r="JF19" s="266">
        <v>465</v>
      </c>
      <c r="JG19" s="266">
        <v>546</v>
      </c>
      <c r="JH19" s="266">
        <v>564</v>
      </c>
      <c r="JI19" s="266">
        <v>645</v>
      </c>
      <c r="JJ19" s="266">
        <v>654</v>
      </c>
    </row>
    <row r="20" spans="82:270">
      <c r="CD20" s="268">
        <f>'Panorama stieren'!C26</f>
        <v>0</v>
      </c>
      <c r="CE20" s="269">
        <f>'Panorama stieren'!D26</f>
        <v>0</v>
      </c>
      <c r="CF20" s="285">
        <v>513</v>
      </c>
      <c r="CG20" s="286" t="str">
        <f>Stieren!D21</f>
        <v>Shakespear</v>
      </c>
      <c r="CH20" s="262" t="str">
        <f t="shared" si="0"/>
        <v>Shakespear</v>
      </c>
      <c r="CI20" s="262">
        <f>IF(DP21=TRUE,CG21,0)</f>
        <v>0</v>
      </c>
      <c r="CJ20" s="262">
        <f>IF(DP17=TRUE,CG17,0)</f>
        <v>0</v>
      </c>
      <c r="CK20" s="262">
        <f>IF(DP24=TRUE,CG24,0)</f>
        <v>0</v>
      </c>
      <c r="CL20" s="262">
        <f>IF(DP16=TRUE,CG16,0)</f>
        <v>0</v>
      </c>
      <c r="CM20" s="262">
        <f>IF(DP22=TRUE,CG22,0)</f>
        <v>0</v>
      </c>
      <c r="CN20" s="262">
        <f>IF(DP19=TRUE,CG19,0)</f>
        <v>0</v>
      </c>
      <c r="CO20" s="262">
        <f>IF(DP25=TRUE,CG25,0)</f>
        <v>0</v>
      </c>
      <c r="CP20" s="262">
        <f>IF(DP18=TRUE,CG18,0)</f>
        <v>0</v>
      </c>
      <c r="CQ20" s="262">
        <f>IF(DP44=TRUE,CG44,0)</f>
        <v>0</v>
      </c>
      <c r="CR20" s="376">
        <f>IF(DP23=TRUE,CG23,0)</f>
        <v>0</v>
      </c>
      <c r="CS20" s="376">
        <f>IF(DP45=TRUE,CG45,0)</f>
        <v>0</v>
      </c>
      <c r="CY20" s="250">
        <f t="shared" si="1"/>
        <v>100</v>
      </c>
      <c r="CZ20" s="250">
        <f t="shared" si="2"/>
        <v>0</v>
      </c>
      <c r="DA20" s="250">
        <f t="shared" si="3"/>
        <v>0</v>
      </c>
      <c r="DB20" s="250">
        <f t="shared" si="4"/>
        <v>0</v>
      </c>
      <c r="DC20" s="250">
        <f t="shared" si="5"/>
        <v>0</v>
      </c>
      <c r="DD20" s="250">
        <f t="shared" si="6"/>
        <v>0</v>
      </c>
      <c r="DE20" s="250">
        <f t="shared" si="7"/>
        <v>0</v>
      </c>
      <c r="DF20" s="250">
        <f t="shared" si="8"/>
        <v>0</v>
      </c>
      <c r="DG20" s="250">
        <f t="shared" si="9"/>
        <v>0</v>
      </c>
      <c r="DH20" s="250">
        <f t="shared" si="10"/>
        <v>0</v>
      </c>
      <c r="DI20" s="250">
        <f t="shared" si="11"/>
        <v>0</v>
      </c>
      <c r="DJ20" s="250">
        <f t="shared" si="12"/>
        <v>0</v>
      </c>
      <c r="DK20" s="263">
        <f t="shared" si="21"/>
        <v>100</v>
      </c>
      <c r="DL20" s="264">
        <f t="shared" si="13"/>
        <v>0</v>
      </c>
      <c r="DM20" s="253"/>
      <c r="DN20" s="250">
        <f t="shared" si="22"/>
        <v>66</v>
      </c>
      <c r="DP20" s="253" t="b">
        <f t="shared" si="14"/>
        <v>1</v>
      </c>
      <c r="DR20" s="265">
        <v>513</v>
      </c>
      <c r="DS20" s="284"/>
      <c r="DT20" s="284"/>
      <c r="DU20" s="284"/>
      <c r="DV20" s="284"/>
      <c r="DW20" s="284"/>
      <c r="DX20" s="284"/>
      <c r="DY20" s="266"/>
      <c r="DZ20" s="266"/>
      <c r="EA20" s="266"/>
      <c r="EB20" s="266"/>
      <c r="EC20" s="266"/>
      <c r="ED20" s="266"/>
      <c r="EE20" s="266" t="str">
        <f t="shared" si="29"/>
        <v>Shakespear</v>
      </c>
      <c r="EF20" s="273" t="str">
        <f t="shared" si="30"/>
        <v>Shakespear</v>
      </c>
      <c r="EG20" s="273" t="str">
        <f t="shared" si="31"/>
        <v>Shakespear</v>
      </c>
      <c r="EH20" s="273" t="str">
        <f t="shared" si="32"/>
        <v>Shakespear</v>
      </c>
      <c r="EI20" s="273" t="str">
        <f t="shared" si="33"/>
        <v>Shakespear</v>
      </c>
      <c r="EJ20" s="273" t="str">
        <f t="shared" si="34"/>
        <v>Shakespear</v>
      </c>
      <c r="EK20" s="273" t="str">
        <f>IF(DP20=TRUE,CG20," ")</f>
        <v>Shakespear</v>
      </c>
      <c r="EL20" s="273"/>
      <c r="EM20" s="273" t="str">
        <f t="shared" ref="EM20:EM27" si="35">IF(DP20=TRUE,CG20," ")</f>
        <v>Shakespear</v>
      </c>
      <c r="EN20" s="273" t="str">
        <f>IF(DP20=TRUE,CG20," ")</f>
        <v>Shakespear</v>
      </c>
      <c r="EO20" s="273"/>
      <c r="EP20" s="273"/>
      <c r="EQ20" s="273"/>
      <c r="ER20" s="273"/>
      <c r="ES20" s="273"/>
      <c r="ET20" s="273"/>
      <c r="EU20" s="273"/>
      <c r="EV20" s="273"/>
      <c r="EW20" s="273"/>
      <c r="EX20" s="273"/>
      <c r="EY20" s="273"/>
      <c r="EZ20" s="273"/>
      <c r="FA20" s="273"/>
      <c r="FB20" s="273"/>
      <c r="FC20" s="273"/>
      <c r="FD20" s="273"/>
      <c r="FE20" s="273"/>
      <c r="FF20" s="273"/>
      <c r="FG20" s="273" t="str">
        <f>IF(DP20=TRUE,CG20," ")</f>
        <v>Shakespear</v>
      </c>
      <c r="FH20" s="273"/>
      <c r="FI20" s="273"/>
      <c r="FJ20" s="273"/>
      <c r="FK20" s="273"/>
      <c r="FL20" s="273"/>
      <c r="FM20" s="273"/>
      <c r="FN20" s="273"/>
      <c r="FP20" s="265">
        <v>513</v>
      </c>
      <c r="FQ20" s="284"/>
      <c r="FR20" s="284"/>
      <c r="FS20" s="284"/>
      <c r="FT20" s="284"/>
      <c r="FU20" s="284"/>
      <c r="FV20" s="284"/>
      <c r="FW20" s="266"/>
      <c r="FX20" s="266"/>
      <c r="FY20" s="266"/>
      <c r="FZ20" s="266"/>
      <c r="GA20" s="266"/>
      <c r="GB20" s="266"/>
      <c r="GC20" s="266">
        <v>135</v>
      </c>
      <c r="GD20" s="266">
        <v>153</v>
      </c>
      <c r="GE20" s="266">
        <v>315</v>
      </c>
      <c r="GF20" s="266">
        <v>351</v>
      </c>
      <c r="GG20" s="266">
        <v>513</v>
      </c>
      <c r="GH20" s="266">
        <v>531</v>
      </c>
      <c r="GI20" s="266">
        <v>156</v>
      </c>
      <c r="GJ20" s="266"/>
      <c r="GK20" s="266">
        <v>516</v>
      </c>
      <c r="GL20" s="266">
        <v>561</v>
      </c>
      <c r="GM20" s="266"/>
      <c r="GN20" s="266"/>
      <c r="GO20" s="266"/>
      <c r="GP20" s="266"/>
      <c r="GQ20" s="266"/>
      <c r="GR20" s="266"/>
      <c r="GS20" s="266"/>
      <c r="GT20" s="266"/>
      <c r="GU20" s="266"/>
      <c r="GV20" s="266"/>
      <c r="GW20" s="266"/>
      <c r="GX20" s="266"/>
      <c r="GY20" s="266"/>
      <c r="GZ20" s="266"/>
      <c r="HA20" s="266"/>
      <c r="HB20" s="266"/>
      <c r="HC20" s="266"/>
      <c r="HD20" s="266"/>
      <c r="HE20" s="266">
        <v>534</v>
      </c>
      <c r="HF20" s="266"/>
      <c r="HG20" s="266"/>
      <c r="HH20" s="266"/>
      <c r="HI20" s="266"/>
      <c r="HJ20" s="266"/>
      <c r="HK20" s="266"/>
      <c r="HL20" s="266"/>
      <c r="HN20" s="265">
        <v>513</v>
      </c>
      <c r="HO20" s="284">
        <v>123</v>
      </c>
      <c r="HP20" s="284">
        <v>132</v>
      </c>
      <c r="HQ20" s="284">
        <v>213</v>
      </c>
      <c r="HR20" s="284">
        <v>231</v>
      </c>
      <c r="HS20" s="284">
        <v>312</v>
      </c>
      <c r="HT20" s="284">
        <v>321</v>
      </c>
      <c r="HU20" s="266">
        <v>126</v>
      </c>
      <c r="HV20" s="266">
        <v>162</v>
      </c>
      <c r="HW20" s="266">
        <v>216</v>
      </c>
      <c r="HX20" s="266">
        <v>261</v>
      </c>
      <c r="HY20" s="266">
        <v>612</v>
      </c>
      <c r="HZ20" s="266">
        <v>621</v>
      </c>
      <c r="IA20" s="266">
        <v>135</v>
      </c>
      <c r="IB20" s="266">
        <v>153</v>
      </c>
      <c r="IC20" s="266">
        <v>315</v>
      </c>
      <c r="ID20" s="266">
        <v>351</v>
      </c>
      <c r="IE20" s="266">
        <v>513</v>
      </c>
      <c r="IF20" s="266">
        <v>531</v>
      </c>
      <c r="IG20" s="266">
        <v>156</v>
      </c>
      <c r="IH20" s="266">
        <v>165</v>
      </c>
      <c r="II20" s="266">
        <v>516</v>
      </c>
      <c r="IJ20" s="266">
        <v>561</v>
      </c>
      <c r="IK20" s="266">
        <v>615</v>
      </c>
      <c r="IL20" s="266">
        <v>651</v>
      </c>
      <c r="IM20" s="266">
        <v>234</v>
      </c>
      <c r="IN20" s="266">
        <v>243</v>
      </c>
      <c r="IO20" s="266">
        <v>324</v>
      </c>
      <c r="IP20" s="266">
        <v>342</v>
      </c>
      <c r="IQ20" s="266">
        <v>423</v>
      </c>
      <c r="IR20" s="266">
        <v>432</v>
      </c>
      <c r="IS20" s="266">
        <v>246</v>
      </c>
      <c r="IT20" s="266">
        <v>264</v>
      </c>
      <c r="IU20" s="266">
        <v>426</v>
      </c>
      <c r="IV20" s="266">
        <v>462</v>
      </c>
      <c r="IW20" s="266">
        <v>624</v>
      </c>
      <c r="IX20" s="266">
        <v>642</v>
      </c>
      <c r="IY20" s="266">
        <v>345</v>
      </c>
      <c r="IZ20" s="266">
        <v>354</v>
      </c>
      <c r="JA20" s="266">
        <v>435</v>
      </c>
      <c r="JB20" s="266">
        <v>453</v>
      </c>
      <c r="JC20" s="266">
        <v>534</v>
      </c>
      <c r="JD20" s="266">
        <v>543</v>
      </c>
      <c r="JE20" s="266">
        <v>456</v>
      </c>
      <c r="JF20" s="266">
        <v>465</v>
      </c>
      <c r="JG20" s="266">
        <v>546</v>
      </c>
      <c r="JH20" s="266">
        <v>564</v>
      </c>
      <c r="JI20" s="266">
        <v>645</v>
      </c>
      <c r="JJ20" s="266">
        <v>654</v>
      </c>
    </row>
    <row r="21" spans="82:270" ht="16.5" thickBot="1">
      <c r="CD21" s="276">
        <f>'Panorama stieren'!C27</f>
        <v>1</v>
      </c>
      <c r="CE21" s="277">
        <f>'Panorama stieren'!D27</f>
        <v>1</v>
      </c>
      <c r="CF21" s="287">
        <v>531</v>
      </c>
      <c r="CG21" s="288">
        <f>Stieren!D22</f>
        <v>0</v>
      </c>
      <c r="CH21" s="262">
        <f t="shared" si="0"/>
        <v>0</v>
      </c>
      <c r="CI21" s="262" t="str">
        <f>IF(DP20=TRUE,CG20,0)</f>
        <v>Shakespear</v>
      </c>
      <c r="CJ21" s="262">
        <f>IF(DP19=TRUE,CG19,0)</f>
        <v>0</v>
      </c>
      <c r="CK21" s="262">
        <f>IF(DP44=TRUE,CG44,0)</f>
        <v>0</v>
      </c>
      <c r="CL21" s="262">
        <f>IF(DP18=TRUE,CG18,0)</f>
        <v>0</v>
      </c>
      <c r="CM21" s="262">
        <f>IF(DP41=TRUE,CG41,0)</f>
        <v>0</v>
      </c>
      <c r="CN21" s="262">
        <f>IF(DP17=TRUE,CG17,0)</f>
        <v>0</v>
      </c>
      <c r="CO21" s="262">
        <f>IF(DP45=TRUE,CG45,0)</f>
        <v>0</v>
      </c>
      <c r="CP21" s="262">
        <f>IF(DP16=TRUE,CG16,0)</f>
        <v>0</v>
      </c>
      <c r="CQ21" s="262">
        <f>IF(DP24=TRUE,CG24,0)</f>
        <v>0</v>
      </c>
      <c r="CR21" s="376">
        <f>IF(DP40=TRUE,CG40,0)</f>
        <v>0</v>
      </c>
      <c r="CS21" s="376">
        <f>IF(DP25=TRUE,CG25,0)</f>
        <v>0</v>
      </c>
      <c r="CY21" s="250">
        <f t="shared" si="1"/>
        <v>0</v>
      </c>
      <c r="CZ21" s="250">
        <f t="shared" si="2"/>
        <v>95</v>
      </c>
      <c r="DA21" s="250">
        <f t="shared" si="3"/>
        <v>0</v>
      </c>
      <c r="DB21" s="250">
        <f t="shared" si="4"/>
        <v>0</v>
      </c>
      <c r="DC21" s="250">
        <f t="shared" si="5"/>
        <v>0</v>
      </c>
      <c r="DD21" s="250">
        <f t="shared" si="6"/>
        <v>0</v>
      </c>
      <c r="DE21" s="250">
        <f t="shared" si="7"/>
        <v>0</v>
      </c>
      <c r="DF21" s="250">
        <f t="shared" si="8"/>
        <v>0</v>
      </c>
      <c r="DG21" s="250">
        <f t="shared" si="9"/>
        <v>0</v>
      </c>
      <c r="DH21" s="250">
        <f t="shared" si="10"/>
        <v>0</v>
      </c>
      <c r="DI21" s="250">
        <f t="shared" si="11"/>
        <v>0</v>
      </c>
      <c r="DJ21" s="250">
        <f t="shared" si="12"/>
        <v>0</v>
      </c>
      <c r="DK21" s="263">
        <f t="shared" si="21"/>
        <v>95</v>
      </c>
      <c r="DL21" s="264">
        <f t="shared" si="13"/>
        <v>1.4393939393939395E-2</v>
      </c>
      <c r="DM21" s="253"/>
      <c r="DN21" s="250">
        <f t="shared" si="22"/>
        <v>66</v>
      </c>
      <c r="DP21" s="253" t="b">
        <f t="shared" si="14"/>
        <v>0</v>
      </c>
      <c r="DR21" s="265">
        <v>531</v>
      </c>
      <c r="DS21" s="284"/>
      <c r="DT21" s="284"/>
      <c r="DU21" s="284"/>
      <c r="DV21" s="284"/>
      <c r="DW21" s="284"/>
      <c r="DX21" s="284"/>
      <c r="DY21" s="266"/>
      <c r="DZ21" s="266"/>
      <c r="EA21" s="266"/>
      <c r="EB21" s="266"/>
      <c r="EC21" s="266"/>
      <c r="ED21" s="266"/>
      <c r="EE21" s="266" t="str">
        <f t="shared" si="29"/>
        <v xml:space="preserve"> </v>
      </c>
      <c r="EF21" s="273" t="str">
        <f t="shared" si="30"/>
        <v xml:space="preserve"> </v>
      </c>
      <c r="EG21" s="273" t="str">
        <f t="shared" si="31"/>
        <v xml:space="preserve"> </v>
      </c>
      <c r="EH21" s="273" t="str">
        <f t="shared" si="32"/>
        <v xml:space="preserve"> </v>
      </c>
      <c r="EI21" s="273" t="str">
        <f t="shared" si="33"/>
        <v xml:space="preserve"> </v>
      </c>
      <c r="EJ21" s="273" t="str">
        <f t="shared" si="34"/>
        <v xml:space="preserve"> </v>
      </c>
      <c r="EK21" s="273"/>
      <c r="EL21" s="273"/>
      <c r="EM21" s="273" t="str">
        <f t="shared" si="35"/>
        <v xml:space="preserve"> </v>
      </c>
      <c r="EN21" s="273"/>
      <c r="EO21" s="273"/>
      <c r="EP21" s="273"/>
      <c r="EQ21" s="273"/>
      <c r="ER21" s="273"/>
      <c r="ES21" s="273"/>
      <c r="ET21" s="273"/>
      <c r="EU21" s="273"/>
      <c r="EV21" s="273"/>
      <c r="EW21" s="273"/>
      <c r="EX21" s="273"/>
      <c r="EY21" s="273"/>
      <c r="EZ21" s="273"/>
      <c r="FA21" s="273"/>
      <c r="FB21" s="273"/>
      <c r="FC21" s="273"/>
      <c r="FD21" s="273" t="str">
        <f>IF(DP21=TRUE,CG21," ")</f>
        <v xml:space="preserve"> </v>
      </c>
      <c r="FE21" s="273"/>
      <c r="FF21" s="273"/>
      <c r="FG21" s="273" t="str">
        <f>IF(DP21=TRUE,CG21," ")</f>
        <v xml:space="preserve"> </v>
      </c>
      <c r="FH21" s="273" t="str">
        <f>IF(DP21=TRUE,CG21," ")</f>
        <v xml:space="preserve"> </v>
      </c>
      <c r="FI21" s="273"/>
      <c r="FJ21" s="273"/>
      <c r="FK21" s="273"/>
      <c r="FL21" s="273"/>
      <c r="FM21" s="273"/>
      <c r="FN21" s="273"/>
      <c r="FP21" s="265">
        <v>531</v>
      </c>
      <c r="FQ21" s="284"/>
      <c r="FR21" s="284"/>
      <c r="FS21" s="284"/>
      <c r="FT21" s="284"/>
      <c r="FU21" s="284"/>
      <c r="FV21" s="284"/>
      <c r="FW21" s="266"/>
      <c r="FX21" s="266"/>
      <c r="FY21" s="266"/>
      <c r="FZ21" s="266"/>
      <c r="GA21" s="266"/>
      <c r="GB21" s="266"/>
      <c r="GC21" s="266">
        <v>135</v>
      </c>
      <c r="GD21" s="266">
        <v>153</v>
      </c>
      <c r="GE21" s="266">
        <v>315</v>
      </c>
      <c r="GF21" s="266">
        <v>351</v>
      </c>
      <c r="GG21" s="266">
        <v>513</v>
      </c>
      <c r="GH21" s="266">
        <v>531</v>
      </c>
      <c r="GI21" s="266"/>
      <c r="GJ21" s="266"/>
      <c r="GK21" s="266">
        <v>516</v>
      </c>
      <c r="GL21" s="266"/>
      <c r="GM21" s="266"/>
      <c r="GN21" s="266"/>
      <c r="GO21" s="266"/>
      <c r="GP21" s="266"/>
      <c r="GQ21" s="266"/>
      <c r="GR21" s="266"/>
      <c r="GS21" s="266"/>
      <c r="GT21" s="266"/>
      <c r="GU21" s="266"/>
      <c r="GV21" s="266"/>
      <c r="GW21" s="266"/>
      <c r="GX21" s="266"/>
      <c r="GY21" s="266"/>
      <c r="GZ21" s="266"/>
      <c r="HA21" s="266"/>
      <c r="HB21" s="266">
        <v>354</v>
      </c>
      <c r="HC21" s="266"/>
      <c r="HD21" s="266"/>
      <c r="HE21" s="266">
        <v>534</v>
      </c>
      <c r="HF21" s="266">
        <v>543</v>
      </c>
      <c r="HG21" s="266"/>
      <c r="HH21" s="266"/>
      <c r="HI21" s="266"/>
      <c r="HJ21" s="266"/>
      <c r="HK21" s="266"/>
      <c r="HL21" s="266"/>
      <c r="HN21" s="265">
        <v>531</v>
      </c>
      <c r="HO21" s="284">
        <v>123</v>
      </c>
      <c r="HP21" s="284">
        <v>132</v>
      </c>
      <c r="HQ21" s="284">
        <v>213</v>
      </c>
      <c r="HR21" s="284">
        <v>231</v>
      </c>
      <c r="HS21" s="284">
        <v>312</v>
      </c>
      <c r="HT21" s="284">
        <v>321</v>
      </c>
      <c r="HU21" s="266">
        <v>126</v>
      </c>
      <c r="HV21" s="266">
        <v>162</v>
      </c>
      <c r="HW21" s="266">
        <v>216</v>
      </c>
      <c r="HX21" s="266">
        <v>261</v>
      </c>
      <c r="HY21" s="266">
        <v>612</v>
      </c>
      <c r="HZ21" s="266">
        <v>621</v>
      </c>
      <c r="IA21" s="266">
        <v>135</v>
      </c>
      <c r="IB21" s="266">
        <v>153</v>
      </c>
      <c r="IC21" s="266">
        <v>315</v>
      </c>
      <c r="ID21" s="266">
        <v>351</v>
      </c>
      <c r="IE21" s="266">
        <v>513</v>
      </c>
      <c r="IF21" s="266">
        <v>531</v>
      </c>
      <c r="IG21" s="266">
        <v>156</v>
      </c>
      <c r="IH21" s="266">
        <v>165</v>
      </c>
      <c r="II21" s="266">
        <v>516</v>
      </c>
      <c r="IJ21" s="266">
        <v>561</v>
      </c>
      <c r="IK21" s="266">
        <v>615</v>
      </c>
      <c r="IL21" s="266">
        <v>651</v>
      </c>
      <c r="IM21" s="266">
        <v>234</v>
      </c>
      <c r="IN21" s="266">
        <v>243</v>
      </c>
      <c r="IO21" s="266">
        <v>324</v>
      </c>
      <c r="IP21" s="266">
        <v>342</v>
      </c>
      <c r="IQ21" s="266">
        <v>423</v>
      </c>
      <c r="IR21" s="266">
        <v>432</v>
      </c>
      <c r="IS21" s="266">
        <v>246</v>
      </c>
      <c r="IT21" s="266">
        <v>264</v>
      </c>
      <c r="IU21" s="266">
        <v>426</v>
      </c>
      <c r="IV21" s="266">
        <v>462</v>
      </c>
      <c r="IW21" s="266">
        <v>624</v>
      </c>
      <c r="IX21" s="266">
        <v>642</v>
      </c>
      <c r="IY21" s="266">
        <v>345</v>
      </c>
      <c r="IZ21" s="266">
        <v>354</v>
      </c>
      <c r="JA21" s="266">
        <v>435</v>
      </c>
      <c r="JB21" s="266">
        <v>453</v>
      </c>
      <c r="JC21" s="266">
        <v>534</v>
      </c>
      <c r="JD21" s="266">
        <v>543</v>
      </c>
      <c r="JE21" s="266">
        <v>456</v>
      </c>
      <c r="JF21" s="266">
        <v>465</v>
      </c>
      <c r="JG21" s="266">
        <v>546</v>
      </c>
      <c r="JH21" s="266">
        <v>564</v>
      </c>
      <c r="JI21" s="266">
        <v>645</v>
      </c>
      <c r="JJ21" s="266">
        <v>654</v>
      </c>
    </row>
    <row r="22" spans="82:270">
      <c r="CD22" s="280">
        <f>'Panorama stieren'!C28</f>
        <v>2</v>
      </c>
      <c r="CE22" s="281">
        <f>'Panorama stieren'!D28</f>
        <v>2</v>
      </c>
      <c r="CF22" s="282">
        <v>156</v>
      </c>
      <c r="CG22" s="283">
        <f>Stieren!D23</f>
        <v>0</v>
      </c>
      <c r="CH22" s="262">
        <f t="shared" si="0"/>
        <v>0</v>
      </c>
      <c r="CI22" s="262">
        <f>IF(DP23=TRUE,CG23,0)</f>
        <v>0</v>
      </c>
      <c r="CJ22" s="262">
        <f>IF(DP24=TRUE,CG24,0)</f>
        <v>0</v>
      </c>
      <c r="CK22" s="262">
        <f>IF(DP17=TRUE,CG17,0)</f>
        <v>0</v>
      </c>
      <c r="CL22" s="262">
        <f>IF(DP25=TRUE,CG25,0)</f>
        <v>0</v>
      </c>
      <c r="CM22" s="262" t="str">
        <f>IF(DP20=TRUE,CG20,0)</f>
        <v>Shakespear</v>
      </c>
      <c r="CN22" s="262">
        <f>IF(DP26=TRUE,CG26,0)</f>
        <v>0</v>
      </c>
      <c r="CO22" s="262">
        <f>IF(DP16=TRUE,CG16,0)</f>
        <v>0</v>
      </c>
      <c r="CP22" s="262" t="str">
        <f>IF(DP27=TRUE,CG27,0)</f>
        <v>GOSPEL</v>
      </c>
      <c r="CQ22" s="262">
        <f>IF(DP11=TRUE,CG11,0)</f>
        <v>0</v>
      </c>
      <c r="CR22" s="376">
        <f>IF(DP21=TRUE,CG21,0)</f>
        <v>0</v>
      </c>
      <c r="CS22" s="376">
        <f>IF(DP10=TRUE,CG10,0)</f>
        <v>0</v>
      </c>
      <c r="CY22" s="250">
        <f t="shared" si="1"/>
        <v>0</v>
      </c>
      <c r="CZ22" s="250">
        <f t="shared" si="2"/>
        <v>0</v>
      </c>
      <c r="DA22" s="250">
        <f t="shared" si="3"/>
        <v>0</v>
      </c>
      <c r="DB22" s="250">
        <f t="shared" si="4"/>
        <v>0</v>
      </c>
      <c r="DC22" s="250">
        <f t="shared" si="5"/>
        <v>0</v>
      </c>
      <c r="DD22" s="250">
        <f t="shared" si="6"/>
        <v>79</v>
      </c>
      <c r="DE22" s="250">
        <f t="shared" si="7"/>
        <v>0</v>
      </c>
      <c r="DF22" s="250">
        <f t="shared" si="8"/>
        <v>0</v>
      </c>
      <c r="DG22" s="250">
        <f t="shared" si="9"/>
        <v>74</v>
      </c>
      <c r="DH22" s="250">
        <f t="shared" si="10"/>
        <v>0</v>
      </c>
      <c r="DI22" s="250">
        <f t="shared" si="11"/>
        <v>0</v>
      </c>
      <c r="DJ22" s="250">
        <f t="shared" si="12"/>
        <v>0</v>
      </c>
      <c r="DK22" s="263">
        <f t="shared" si="21"/>
        <v>79</v>
      </c>
      <c r="DL22" s="264">
        <f t="shared" si="13"/>
        <v>2.3939393939393941E-2</v>
      </c>
      <c r="DM22" s="253"/>
      <c r="DN22" s="250">
        <f t="shared" si="22"/>
        <v>66</v>
      </c>
      <c r="DP22" s="253" t="b">
        <f t="shared" si="14"/>
        <v>0</v>
      </c>
      <c r="DR22" s="265">
        <v>156</v>
      </c>
      <c r="DS22" s="284"/>
      <c r="DT22" s="284"/>
      <c r="DU22" s="284"/>
      <c r="DV22" s="284"/>
      <c r="DW22" s="284"/>
      <c r="DX22" s="284"/>
      <c r="DY22" s="266"/>
      <c r="DZ22" s="266" t="str">
        <f>IF(DP22=TRUE,CG22," ")</f>
        <v xml:space="preserve"> </v>
      </c>
      <c r="EA22" s="266"/>
      <c r="EB22" s="266"/>
      <c r="EC22" s="266"/>
      <c r="ED22" s="266"/>
      <c r="EE22" s="266" t="str">
        <f t="shared" si="29"/>
        <v xml:space="preserve"> </v>
      </c>
      <c r="EF22" s="273" t="str">
        <f t="shared" si="30"/>
        <v xml:space="preserve"> </v>
      </c>
      <c r="EG22" s="273"/>
      <c r="EH22" s="273"/>
      <c r="EI22" s="273" t="str">
        <f t="shared" si="33"/>
        <v xml:space="preserve"> </v>
      </c>
      <c r="EJ22" s="273"/>
      <c r="EK22" s="273" t="str">
        <f t="shared" ref="EK22:EK27" si="36">IF(DP22=TRUE,CG22," ")</f>
        <v xml:space="preserve"> </v>
      </c>
      <c r="EL22" s="273" t="str">
        <f t="shared" ref="EL22:EL27" si="37">IF(DP22=TRUE,CG22," ")</f>
        <v xml:space="preserve"> </v>
      </c>
      <c r="EM22" s="273" t="str">
        <f t="shared" si="35"/>
        <v xml:space="preserve"> </v>
      </c>
      <c r="EN22" s="273" t="str">
        <f t="shared" ref="EN22:EN27" si="38">IF(DP22=TRUE,CG22," ")</f>
        <v xml:space="preserve"> </v>
      </c>
      <c r="EO22" s="273" t="str">
        <f t="shared" ref="EO22:EO27" si="39">IF(DP22=TRUE,CG22," ")</f>
        <v xml:space="preserve"> </v>
      </c>
      <c r="EP22" s="273" t="str">
        <f t="shared" ref="EP22:EP27" si="40">IF(DP22=TRUE,CG22," ")</f>
        <v xml:space="preserve"> </v>
      </c>
      <c r="EQ22" s="273"/>
      <c r="ER22" s="273"/>
      <c r="ES22" s="273"/>
      <c r="ET22" s="273"/>
      <c r="EU22" s="273"/>
      <c r="EV22" s="273"/>
      <c r="EW22" s="273"/>
      <c r="EX22" s="273"/>
      <c r="EY22" s="273"/>
      <c r="EZ22" s="273"/>
      <c r="FA22" s="273"/>
      <c r="FB22" s="273"/>
      <c r="FC22" s="273"/>
      <c r="FD22" s="273"/>
      <c r="FE22" s="273"/>
      <c r="FF22" s="273"/>
      <c r="FG22" s="273"/>
      <c r="FH22" s="273"/>
      <c r="FI22" s="273"/>
      <c r="FJ22" s="273"/>
      <c r="FK22" s="273"/>
      <c r="FL22" s="273"/>
      <c r="FM22" s="273"/>
      <c r="FN22" s="273"/>
      <c r="FP22" s="265">
        <v>156</v>
      </c>
      <c r="FQ22" s="284"/>
      <c r="FR22" s="284"/>
      <c r="FS22" s="284"/>
      <c r="FT22" s="284"/>
      <c r="FU22" s="284"/>
      <c r="FV22" s="284"/>
      <c r="FW22" s="266"/>
      <c r="FX22" s="266">
        <v>162</v>
      </c>
      <c r="FY22" s="266"/>
      <c r="FZ22" s="266"/>
      <c r="GA22" s="266"/>
      <c r="GB22" s="266"/>
      <c r="GC22" s="266">
        <v>135</v>
      </c>
      <c r="GD22" s="266">
        <v>153</v>
      </c>
      <c r="GE22" s="266"/>
      <c r="GF22" s="266"/>
      <c r="GG22" s="266">
        <v>513</v>
      </c>
      <c r="GH22" s="266"/>
      <c r="GI22" s="266">
        <v>156</v>
      </c>
      <c r="GJ22" s="266">
        <v>165</v>
      </c>
      <c r="GK22" s="266">
        <v>516</v>
      </c>
      <c r="GL22" s="266">
        <v>561</v>
      </c>
      <c r="GM22" s="266">
        <v>615</v>
      </c>
      <c r="GN22" s="266">
        <v>651</v>
      </c>
      <c r="GO22" s="266"/>
      <c r="GP22" s="266"/>
      <c r="GQ22" s="266"/>
      <c r="GR22" s="266"/>
      <c r="GS22" s="266"/>
      <c r="GT22" s="266"/>
      <c r="GU22" s="266"/>
      <c r="GV22" s="266"/>
      <c r="GW22" s="266"/>
      <c r="GX22" s="266"/>
      <c r="GY22" s="266"/>
      <c r="GZ22" s="266"/>
      <c r="HA22" s="266"/>
      <c r="HB22" s="266"/>
      <c r="HC22" s="266"/>
      <c r="HD22" s="266"/>
      <c r="HE22" s="266"/>
      <c r="HF22" s="266"/>
      <c r="HG22" s="266"/>
      <c r="HH22" s="266"/>
      <c r="HI22" s="266"/>
      <c r="HJ22" s="266"/>
      <c r="HK22" s="266"/>
      <c r="HL22" s="266"/>
      <c r="HN22" s="265">
        <v>156</v>
      </c>
      <c r="HO22" s="284">
        <v>123</v>
      </c>
      <c r="HP22" s="284">
        <v>132</v>
      </c>
      <c r="HQ22" s="284">
        <v>213</v>
      </c>
      <c r="HR22" s="284">
        <v>231</v>
      </c>
      <c r="HS22" s="284">
        <v>312</v>
      </c>
      <c r="HT22" s="284">
        <v>321</v>
      </c>
      <c r="HU22" s="266">
        <v>126</v>
      </c>
      <c r="HV22" s="266">
        <v>162</v>
      </c>
      <c r="HW22" s="266">
        <v>216</v>
      </c>
      <c r="HX22" s="266">
        <v>261</v>
      </c>
      <c r="HY22" s="266">
        <v>612</v>
      </c>
      <c r="HZ22" s="266">
        <v>621</v>
      </c>
      <c r="IA22" s="266">
        <v>135</v>
      </c>
      <c r="IB22" s="266">
        <v>153</v>
      </c>
      <c r="IC22" s="266">
        <v>315</v>
      </c>
      <c r="ID22" s="266">
        <v>351</v>
      </c>
      <c r="IE22" s="266">
        <v>513</v>
      </c>
      <c r="IF22" s="266">
        <v>531</v>
      </c>
      <c r="IG22" s="266">
        <v>156</v>
      </c>
      <c r="IH22" s="266">
        <v>165</v>
      </c>
      <c r="II22" s="266">
        <v>516</v>
      </c>
      <c r="IJ22" s="266">
        <v>561</v>
      </c>
      <c r="IK22" s="266">
        <v>615</v>
      </c>
      <c r="IL22" s="266">
        <v>651</v>
      </c>
      <c r="IM22" s="266">
        <v>234</v>
      </c>
      <c r="IN22" s="266">
        <v>243</v>
      </c>
      <c r="IO22" s="266">
        <v>324</v>
      </c>
      <c r="IP22" s="266">
        <v>342</v>
      </c>
      <c r="IQ22" s="266">
        <v>423</v>
      </c>
      <c r="IR22" s="266">
        <v>432</v>
      </c>
      <c r="IS22" s="266">
        <v>246</v>
      </c>
      <c r="IT22" s="266">
        <v>264</v>
      </c>
      <c r="IU22" s="266">
        <v>426</v>
      </c>
      <c r="IV22" s="266">
        <v>462</v>
      </c>
      <c r="IW22" s="266">
        <v>624</v>
      </c>
      <c r="IX22" s="266">
        <v>642</v>
      </c>
      <c r="IY22" s="266">
        <v>345</v>
      </c>
      <c r="IZ22" s="266">
        <v>354</v>
      </c>
      <c r="JA22" s="266">
        <v>435</v>
      </c>
      <c r="JB22" s="266">
        <v>453</v>
      </c>
      <c r="JC22" s="266">
        <v>534</v>
      </c>
      <c r="JD22" s="266">
        <v>543</v>
      </c>
      <c r="JE22" s="266">
        <v>456</v>
      </c>
      <c r="JF22" s="266">
        <v>465</v>
      </c>
      <c r="JG22" s="266">
        <v>546</v>
      </c>
      <c r="JH22" s="266">
        <v>564</v>
      </c>
      <c r="JI22" s="266">
        <v>645</v>
      </c>
      <c r="JJ22" s="266">
        <v>654</v>
      </c>
    </row>
    <row r="23" spans="82:270">
      <c r="CD23" s="268">
        <f>'Panorama stieren'!C29</f>
        <v>4</v>
      </c>
      <c r="CE23" s="269">
        <f>'Panorama stieren'!D29</f>
        <v>4</v>
      </c>
      <c r="CF23" s="285">
        <v>165</v>
      </c>
      <c r="CG23" s="286">
        <f>Stieren!D24</f>
        <v>0</v>
      </c>
      <c r="CH23" s="262">
        <f t="shared" si="0"/>
        <v>0</v>
      </c>
      <c r="CI23" s="262">
        <f>IF(DP22=TRUE,CG22,0)</f>
        <v>0</v>
      </c>
      <c r="CJ23" s="262">
        <f>IF(DP26=TRUE,CG26,0)</f>
        <v>0</v>
      </c>
      <c r="CK23" s="262">
        <f>IF(DP11=TRUE,CG11,0)</f>
        <v>0</v>
      </c>
      <c r="CL23" s="262" t="str">
        <f>IF(DP27=TRUE,CG27,0)</f>
        <v>GOSPEL</v>
      </c>
      <c r="CM23" s="262">
        <f>IF(DP14=TRUE,CG14,0)</f>
        <v>0</v>
      </c>
      <c r="CN23" s="262">
        <f>IF(DP24=TRUE,CG24,0)</f>
        <v>0</v>
      </c>
      <c r="CO23" s="262">
        <f>IF(DP10=TRUE,CG10,0)</f>
        <v>0</v>
      </c>
      <c r="CP23" s="262">
        <f>IF(DP25=TRUE,CG25,0)</f>
        <v>0</v>
      </c>
      <c r="CQ23" s="262">
        <f>IF(DP17=TRUE,CG17,0)</f>
        <v>0</v>
      </c>
      <c r="CR23" s="376">
        <f>IF(DP15=TRUE,CG15,0)</f>
        <v>0</v>
      </c>
      <c r="CS23" s="376">
        <f>IF(DP16=TRUE,CG16,0)</f>
        <v>0</v>
      </c>
      <c r="CY23" s="250">
        <f t="shared" si="1"/>
        <v>0</v>
      </c>
      <c r="CZ23" s="250">
        <f t="shared" si="2"/>
        <v>0</v>
      </c>
      <c r="DA23" s="250">
        <f t="shared" si="3"/>
        <v>0</v>
      </c>
      <c r="DB23" s="250">
        <f t="shared" si="4"/>
        <v>0</v>
      </c>
      <c r="DC23" s="250">
        <f t="shared" si="5"/>
        <v>82</v>
      </c>
      <c r="DD23" s="250">
        <f t="shared" si="6"/>
        <v>0</v>
      </c>
      <c r="DE23" s="250">
        <f t="shared" si="7"/>
        <v>0</v>
      </c>
      <c r="DF23" s="250">
        <f t="shared" si="8"/>
        <v>0</v>
      </c>
      <c r="DG23" s="250">
        <f t="shared" si="9"/>
        <v>0</v>
      </c>
      <c r="DH23" s="250">
        <f t="shared" si="10"/>
        <v>0</v>
      </c>
      <c r="DI23" s="250">
        <f t="shared" si="11"/>
        <v>0</v>
      </c>
      <c r="DJ23" s="250">
        <f t="shared" si="12"/>
        <v>0</v>
      </c>
      <c r="DK23" s="263">
        <f t="shared" si="21"/>
        <v>82</v>
      </c>
      <c r="DL23" s="264">
        <f t="shared" si="13"/>
        <v>4.9696969696969698E-2</v>
      </c>
      <c r="DM23" s="253"/>
      <c r="DN23" s="250">
        <f t="shared" si="22"/>
        <v>66</v>
      </c>
      <c r="DP23" s="253" t="b">
        <f t="shared" si="14"/>
        <v>0</v>
      </c>
      <c r="DR23" s="265">
        <v>165</v>
      </c>
      <c r="DS23" s="284"/>
      <c r="DT23" s="284"/>
      <c r="DU23" s="284"/>
      <c r="DV23" s="284"/>
      <c r="DW23" s="284"/>
      <c r="DX23" s="284"/>
      <c r="DY23" s="266" t="str">
        <f>IF(DP23=TRUE,CG23," ")</f>
        <v xml:space="preserve"> </v>
      </c>
      <c r="DZ23" s="266" t="str">
        <f>IF(DP23=TRUE,CG23," ")</f>
        <v xml:space="preserve"> </v>
      </c>
      <c r="EA23" s="266"/>
      <c r="EB23" s="266"/>
      <c r="EC23" s="266" t="str">
        <f>IF(DP23=TRUE,CG23," ")</f>
        <v xml:space="preserve"> </v>
      </c>
      <c r="ED23" s="266"/>
      <c r="EE23" s="266"/>
      <c r="EF23" s="273" t="str">
        <f t="shared" si="30"/>
        <v xml:space="preserve"> </v>
      </c>
      <c r="EG23" s="273"/>
      <c r="EH23" s="273"/>
      <c r="EI23" s="273"/>
      <c r="EJ23" s="273"/>
      <c r="EK23" s="273" t="str">
        <f t="shared" si="36"/>
        <v xml:space="preserve"> </v>
      </c>
      <c r="EL23" s="273" t="str">
        <f t="shared" si="37"/>
        <v xml:space="preserve"> </v>
      </c>
      <c r="EM23" s="291" t="str">
        <f t="shared" si="35"/>
        <v xml:space="preserve"> </v>
      </c>
      <c r="EN23" s="273" t="str">
        <f t="shared" si="38"/>
        <v xml:space="preserve"> </v>
      </c>
      <c r="EO23" s="273" t="str">
        <f t="shared" si="39"/>
        <v xml:space="preserve"> </v>
      </c>
      <c r="EP23" s="273" t="str">
        <f t="shared" si="40"/>
        <v xml:space="preserve"> </v>
      </c>
      <c r="EQ23" s="273"/>
      <c r="ER23" s="273"/>
      <c r="ES23" s="273"/>
      <c r="ET23" s="273"/>
      <c r="EU23" s="273"/>
      <c r="EV23" s="273"/>
      <c r="EW23" s="273"/>
      <c r="EX23" s="273"/>
      <c r="EY23" s="273"/>
      <c r="EZ23" s="273"/>
      <c r="FA23" s="273"/>
      <c r="FB23" s="273"/>
      <c r="FC23" s="273"/>
      <c r="FD23" s="273"/>
      <c r="FE23" s="273"/>
      <c r="FF23" s="273"/>
      <c r="FG23" s="273"/>
      <c r="FH23" s="273"/>
      <c r="FI23" s="273"/>
      <c r="FJ23" s="273"/>
      <c r="FK23" s="273"/>
      <c r="FL23" s="273"/>
      <c r="FM23" s="273"/>
      <c r="FN23" s="273"/>
      <c r="FP23" s="265">
        <v>165</v>
      </c>
      <c r="FQ23" s="284"/>
      <c r="FR23" s="284"/>
      <c r="FS23" s="284"/>
      <c r="FT23" s="284"/>
      <c r="FU23" s="284"/>
      <c r="FV23" s="284"/>
      <c r="FW23" s="266">
        <v>126</v>
      </c>
      <c r="FX23" s="266">
        <v>162</v>
      </c>
      <c r="FY23" s="266"/>
      <c r="FZ23" s="266"/>
      <c r="GA23" s="266">
        <v>612</v>
      </c>
      <c r="GB23" s="266"/>
      <c r="GC23" s="266"/>
      <c r="GD23" s="266">
        <v>153</v>
      </c>
      <c r="GE23" s="266"/>
      <c r="GF23" s="266"/>
      <c r="GG23" s="266"/>
      <c r="GH23" s="266"/>
      <c r="GI23" s="266">
        <v>156</v>
      </c>
      <c r="GJ23" s="266">
        <v>165</v>
      </c>
      <c r="GK23" s="272">
        <v>516</v>
      </c>
      <c r="GL23" s="266">
        <v>561</v>
      </c>
      <c r="GM23" s="266">
        <v>615</v>
      </c>
      <c r="GN23" s="266">
        <v>651</v>
      </c>
      <c r="GO23" s="266"/>
      <c r="GP23" s="266"/>
      <c r="GQ23" s="266"/>
      <c r="GR23" s="266"/>
      <c r="GS23" s="266"/>
      <c r="GT23" s="266"/>
      <c r="GU23" s="266"/>
      <c r="GV23" s="266"/>
      <c r="GW23" s="266"/>
      <c r="GX23" s="266"/>
      <c r="GY23" s="266"/>
      <c r="GZ23" s="266"/>
      <c r="HA23" s="266"/>
      <c r="HB23" s="266"/>
      <c r="HC23" s="266"/>
      <c r="HD23" s="266"/>
      <c r="HE23" s="266"/>
      <c r="HF23" s="266"/>
      <c r="HG23" s="266"/>
      <c r="HH23" s="266"/>
      <c r="HI23" s="266"/>
      <c r="HJ23" s="266"/>
      <c r="HK23" s="266"/>
      <c r="HL23" s="266"/>
      <c r="HN23" s="265">
        <v>165</v>
      </c>
      <c r="HO23" s="284">
        <v>123</v>
      </c>
      <c r="HP23" s="284">
        <v>132</v>
      </c>
      <c r="HQ23" s="284">
        <v>213</v>
      </c>
      <c r="HR23" s="284">
        <v>231</v>
      </c>
      <c r="HS23" s="284">
        <v>312</v>
      </c>
      <c r="HT23" s="284">
        <v>321</v>
      </c>
      <c r="HU23" s="266">
        <v>126</v>
      </c>
      <c r="HV23" s="266">
        <v>162</v>
      </c>
      <c r="HW23" s="266">
        <v>216</v>
      </c>
      <c r="HX23" s="266">
        <v>261</v>
      </c>
      <c r="HY23" s="266">
        <v>612</v>
      </c>
      <c r="HZ23" s="266">
        <v>621</v>
      </c>
      <c r="IA23" s="266">
        <v>135</v>
      </c>
      <c r="IB23" s="266">
        <v>153</v>
      </c>
      <c r="IC23" s="266">
        <v>315</v>
      </c>
      <c r="ID23" s="266">
        <v>351</v>
      </c>
      <c r="IE23" s="266">
        <v>513</v>
      </c>
      <c r="IF23" s="266">
        <v>531</v>
      </c>
      <c r="IG23" s="266">
        <v>156</v>
      </c>
      <c r="IH23" s="266">
        <v>165</v>
      </c>
      <c r="II23" s="292">
        <v>516</v>
      </c>
      <c r="IJ23" s="266">
        <v>561</v>
      </c>
      <c r="IK23" s="266">
        <v>615</v>
      </c>
      <c r="IL23" s="266">
        <v>651</v>
      </c>
      <c r="IM23" s="266">
        <v>234</v>
      </c>
      <c r="IN23" s="266">
        <v>243</v>
      </c>
      <c r="IO23" s="266">
        <v>324</v>
      </c>
      <c r="IP23" s="266">
        <v>342</v>
      </c>
      <c r="IQ23" s="266">
        <v>423</v>
      </c>
      <c r="IR23" s="266">
        <v>432</v>
      </c>
      <c r="IS23" s="266">
        <v>246</v>
      </c>
      <c r="IT23" s="266">
        <v>264</v>
      </c>
      <c r="IU23" s="266">
        <v>426</v>
      </c>
      <c r="IV23" s="266">
        <v>462</v>
      </c>
      <c r="IW23" s="266">
        <v>624</v>
      </c>
      <c r="IX23" s="266">
        <v>642</v>
      </c>
      <c r="IY23" s="266">
        <v>345</v>
      </c>
      <c r="IZ23" s="266">
        <v>354</v>
      </c>
      <c r="JA23" s="266">
        <v>435</v>
      </c>
      <c r="JB23" s="266">
        <v>453</v>
      </c>
      <c r="JC23" s="266">
        <v>534</v>
      </c>
      <c r="JD23" s="266">
        <v>543</v>
      </c>
      <c r="JE23" s="266">
        <v>456</v>
      </c>
      <c r="JF23" s="266">
        <v>465</v>
      </c>
      <c r="JG23" s="266">
        <v>546</v>
      </c>
      <c r="JH23" s="266">
        <v>564</v>
      </c>
      <c r="JI23" s="266">
        <v>645</v>
      </c>
      <c r="JJ23" s="266">
        <v>654</v>
      </c>
    </row>
    <row r="24" spans="82:270">
      <c r="CD24" s="268">
        <f>'Panorama stieren'!C30</f>
        <v>3</v>
      </c>
      <c r="CE24" s="269">
        <f>'Panorama stieren'!D30</f>
        <v>3</v>
      </c>
      <c r="CF24" s="285">
        <v>516</v>
      </c>
      <c r="CG24" s="286">
        <f>Stieren!D25</f>
        <v>0</v>
      </c>
      <c r="CH24" s="262">
        <f t="shared" si="0"/>
        <v>0</v>
      </c>
      <c r="CI24" s="262">
        <f>IF(DP25=TRUE,CG25,0)</f>
        <v>0</v>
      </c>
      <c r="CJ24" s="262">
        <f>IF(DP22=TRUE,CG22,0)</f>
        <v>0</v>
      </c>
      <c r="CK24" s="262" t="str">
        <f>IF(DP20=TRUE,CG20,0)</f>
        <v>Shakespear</v>
      </c>
      <c r="CL24" s="274">
        <f>IF(DP23=TRUE,CG23,0)</f>
        <v>0</v>
      </c>
      <c r="CM24" s="262">
        <f>IF(DP17=TRUE,CG17,0)</f>
        <v>0</v>
      </c>
      <c r="CN24" s="262" t="str">
        <f>IF(DP27=TRUE,CG27,0)</f>
        <v>GOSPEL</v>
      </c>
      <c r="CO24" s="262">
        <f>IF(DP21=TRUE,CG21,0)</f>
        <v>0</v>
      </c>
      <c r="CP24" s="262">
        <f>IF(DP26=TRUE,CG26,0)</f>
        <v>0</v>
      </c>
      <c r="CQ24" s="262">
        <f>IF(DP49=TRUE,CG49,0)</f>
        <v>0</v>
      </c>
      <c r="CR24" s="376">
        <f>IF(DP16=TRUE,CG16,0)</f>
        <v>0</v>
      </c>
      <c r="CS24" s="376">
        <f>IF(DP48=TRUE,CG48,0)</f>
        <v>0</v>
      </c>
      <c r="CY24" s="250">
        <f t="shared" si="1"/>
        <v>0</v>
      </c>
      <c r="CZ24" s="250">
        <f t="shared" si="2"/>
        <v>0</v>
      </c>
      <c r="DA24" s="250">
        <f t="shared" si="3"/>
        <v>0</v>
      </c>
      <c r="DB24" s="250">
        <f t="shared" si="4"/>
        <v>87</v>
      </c>
      <c r="DC24" s="250">
        <f t="shared" si="5"/>
        <v>0</v>
      </c>
      <c r="DD24" s="250">
        <f t="shared" si="6"/>
        <v>0</v>
      </c>
      <c r="DE24" s="250">
        <f t="shared" si="7"/>
        <v>78</v>
      </c>
      <c r="DF24" s="250">
        <f t="shared" si="8"/>
        <v>0</v>
      </c>
      <c r="DG24" s="250">
        <f t="shared" si="9"/>
        <v>0</v>
      </c>
      <c r="DH24" s="250">
        <f t="shared" si="10"/>
        <v>0</v>
      </c>
      <c r="DI24" s="250">
        <f t="shared" si="11"/>
        <v>0</v>
      </c>
      <c r="DJ24" s="250">
        <f t="shared" si="12"/>
        <v>0</v>
      </c>
      <c r="DK24" s="263">
        <f t="shared" si="21"/>
        <v>87</v>
      </c>
      <c r="DL24" s="264">
        <f t="shared" si="13"/>
        <v>3.9545454545454543E-2</v>
      </c>
      <c r="DM24" s="253"/>
      <c r="DN24" s="250">
        <f t="shared" si="22"/>
        <v>66</v>
      </c>
      <c r="DP24" s="253" t="b">
        <f t="shared" si="14"/>
        <v>0</v>
      </c>
      <c r="DR24" s="265">
        <v>516</v>
      </c>
      <c r="DS24" s="284"/>
      <c r="DT24" s="284"/>
      <c r="DU24" s="284"/>
      <c r="DV24" s="284"/>
      <c r="DW24" s="284"/>
      <c r="DX24" s="284"/>
      <c r="DY24" s="266"/>
      <c r="DZ24" s="266"/>
      <c r="EA24" s="266"/>
      <c r="EB24" s="266"/>
      <c r="EC24" s="266"/>
      <c r="ED24" s="266"/>
      <c r="EE24" s="266"/>
      <c r="EF24" s="273" t="str">
        <f t="shared" si="30"/>
        <v xml:space="preserve"> </v>
      </c>
      <c r="EG24" s="273"/>
      <c r="EH24" s="273"/>
      <c r="EI24" s="273" t="str">
        <f>IF(DP24=TRUE,CG24," ")</f>
        <v xml:space="preserve"> </v>
      </c>
      <c r="EJ24" s="273" t="str">
        <f>IF(DP24=TRUE,CG24," ")</f>
        <v xml:space="preserve"> </v>
      </c>
      <c r="EK24" s="273" t="str">
        <f t="shared" si="36"/>
        <v xml:space="preserve"> </v>
      </c>
      <c r="EL24" s="273" t="str">
        <f t="shared" si="37"/>
        <v xml:space="preserve"> </v>
      </c>
      <c r="EM24" s="273" t="str">
        <f t="shared" si="35"/>
        <v xml:space="preserve"> </v>
      </c>
      <c r="EN24" s="273" t="str">
        <f t="shared" si="38"/>
        <v xml:space="preserve"> </v>
      </c>
      <c r="EO24" s="273" t="str">
        <f t="shared" si="39"/>
        <v xml:space="preserve"> </v>
      </c>
      <c r="EP24" s="273" t="str">
        <f t="shared" si="40"/>
        <v xml:space="preserve"> </v>
      </c>
      <c r="EQ24" s="273"/>
      <c r="ER24" s="273"/>
      <c r="ES24" s="273"/>
      <c r="ET24" s="273"/>
      <c r="EU24" s="273"/>
      <c r="EV24" s="273"/>
      <c r="EW24" s="273"/>
      <c r="EX24" s="273"/>
      <c r="EY24" s="273"/>
      <c r="EZ24" s="273"/>
      <c r="FA24" s="273"/>
      <c r="FB24" s="273"/>
      <c r="FC24" s="273"/>
      <c r="FD24" s="273"/>
      <c r="FE24" s="273"/>
      <c r="FF24" s="273"/>
      <c r="FG24" s="273"/>
      <c r="FH24" s="273"/>
      <c r="FI24" s="273"/>
      <c r="FJ24" s="273"/>
      <c r="FK24" s="273"/>
      <c r="FL24" s="273" t="str">
        <f>IF(DP24=TRUE,CG24," ")</f>
        <v xml:space="preserve"> </v>
      </c>
      <c r="FM24" s="273"/>
      <c r="FN24" s="273"/>
      <c r="FP24" s="265">
        <v>516</v>
      </c>
      <c r="FQ24" s="284"/>
      <c r="FR24" s="284"/>
      <c r="FS24" s="284"/>
      <c r="FT24" s="284"/>
      <c r="FU24" s="284"/>
      <c r="FV24" s="284"/>
      <c r="FW24" s="266"/>
      <c r="FX24" s="266"/>
      <c r="FY24" s="266"/>
      <c r="FZ24" s="266"/>
      <c r="GA24" s="266"/>
      <c r="GB24" s="266"/>
      <c r="GC24" s="266"/>
      <c r="GD24" s="266">
        <v>153</v>
      </c>
      <c r="GE24" s="266"/>
      <c r="GF24" s="266"/>
      <c r="GG24" s="266">
        <v>513</v>
      </c>
      <c r="GH24" s="266">
        <v>531</v>
      </c>
      <c r="GI24" s="266">
        <v>156</v>
      </c>
      <c r="GJ24" s="266">
        <v>165</v>
      </c>
      <c r="GK24" s="266">
        <v>516</v>
      </c>
      <c r="GL24" s="266">
        <v>561</v>
      </c>
      <c r="GM24" s="266">
        <v>615</v>
      </c>
      <c r="GN24" s="266">
        <v>651</v>
      </c>
      <c r="GO24" s="266"/>
      <c r="GP24" s="266"/>
      <c r="GQ24" s="266"/>
      <c r="GR24" s="266"/>
      <c r="GS24" s="266"/>
      <c r="GT24" s="266"/>
      <c r="GU24" s="266"/>
      <c r="GV24" s="266"/>
      <c r="GW24" s="266"/>
      <c r="GX24" s="266"/>
      <c r="GY24" s="266"/>
      <c r="GZ24" s="266"/>
      <c r="HA24" s="266"/>
      <c r="HB24" s="266"/>
      <c r="HC24" s="266"/>
      <c r="HD24" s="266"/>
      <c r="HE24" s="266"/>
      <c r="HF24" s="266"/>
      <c r="HG24" s="266"/>
      <c r="HH24" s="266"/>
      <c r="HI24" s="266"/>
      <c r="HJ24" s="266">
        <v>564</v>
      </c>
      <c r="HK24" s="266"/>
      <c r="HL24" s="266"/>
      <c r="HN24" s="265">
        <v>516</v>
      </c>
      <c r="HO24" s="284">
        <v>123</v>
      </c>
      <c r="HP24" s="284">
        <v>132</v>
      </c>
      <c r="HQ24" s="284">
        <v>213</v>
      </c>
      <c r="HR24" s="284">
        <v>231</v>
      </c>
      <c r="HS24" s="284">
        <v>312</v>
      </c>
      <c r="HT24" s="284">
        <v>321</v>
      </c>
      <c r="HU24" s="266">
        <v>126</v>
      </c>
      <c r="HV24" s="266">
        <v>162</v>
      </c>
      <c r="HW24" s="266">
        <v>216</v>
      </c>
      <c r="HX24" s="266">
        <v>261</v>
      </c>
      <c r="HY24" s="266">
        <v>612</v>
      </c>
      <c r="HZ24" s="266">
        <v>621</v>
      </c>
      <c r="IA24" s="266">
        <v>135</v>
      </c>
      <c r="IB24" s="266">
        <v>153</v>
      </c>
      <c r="IC24" s="266">
        <v>315</v>
      </c>
      <c r="ID24" s="266">
        <v>351</v>
      </c>
      <c r="IE24" s="266">
        <v>513</v>
      </c>
      <c r="IF24" s="266">
        <v>531</v>
      </c>
      <c r="IG24" s="266">
        <v>156</v>
      </c>
      <c r="IH24" s="266">
        <v>165</v>
      </c>
      <c r="II24" s="266">
        <v>516</v>
      </c>
      <c r="IJ24" s="266">
        <v>561</v>
      </c>
      <c r="IK24" s="266">
        <v>615</v>
      </c>
      <c r="IL24" s="266">
        <v>651</v>
      </c>
      <c r="IM24" s="266">
        <v>234</v>
      </c>
      <c r="IN24" s="266">
        <v>243</v>
      </c>
      <c r="IO24" s="266">
        <v>324</v>
      </c>
      <c r="IP24" s="266">
        <v>342</v>
      </c>
      <c r="IQ24" s="266">
        <v>423</v>
      </c>
      <c r="IR24" s="266">
        <v>432</v>
      </c>
      <c r="IS24" s="266">
        <v>246</v>
      </c>
      <c r="IT24" s="266">
        <v>264</v>
      </c>
      <c r="IU24" s="266">
        <v>426</v>
      </c>
      <c r="IV24" s="266">
        <v>462</v>
      </c>
      <c r="IW24" s="266">
        <v>624</v>
      </c>
      <c r="IX24" s="266">
        <v>642</v>
      </c>
      <c r="IY24" s="266">
        <v>345</v>
      </c>
      <c r="IZ24" s="266">
        <v>354</v>
      </c>
      <c r="JA24" s="266">
        <v>435</v>
      </c>
      <c r="JB24" s="266">
        <v>453</v>
      </c>
      <c r="JC24" s="266">
        <v>534</v>
      </c>
      <c r="JD24" s="266">
        <v>543</v>
      </c>
      <c r="JE24" s="266">
        <v>456</v>
      </c>
      <c r="JF24" s="266">
        <v>465</v>
      </c>
      <c r="JG24" s="266">
        <v>546</v>
      </c>
      <c r="JH24" s="266">
        <v>564</v>
      </c>
      <c r="JI24" s="266">
        <v>645</v>
      </c>
      <c r="JJ24" s="266">
        <v>654</v>
      </c>
    </row>
    <row r="25" spans="82:270">
      <c r="CD25" s="268">
        <f>'Panorama stieren'!C31</f>
        <v>11</v>
      </c>
      <c r="CE25" s="269">
        <f>'Panorama stieren'!D31</f>
        <v>11</v>
      </c>
      <c r="CF25" s="285">
        <v>561</v>
      </c>
      <c r="CG25" s="286">
        <f>Stieren!D26</f>
        <v>0</v>
      </c>
      <c r="CH25" s="262">
        <f t="shared" si="0"/>
        <v>0</v>
      </c>
      <c r="CI25" s="262">
        <f>IF(DP24=TRUE,CG24,0)</f>
        <v>0</v>
      </c>
      <c r="CJ25" s="262" t="str">
        <f>IF(DP27=TRUE,CG27,0)</f>
        <v>GOSPEL</v>
      </c>
      <c r="CK25" s="262">
        <f>IF(DP49=TRUE,CG49,0)</f>
        <v>0</v>
      </c>
      <c r="CL25" s="262">
        <f>IF(DP26=TRUE,CG26,0)</f>
        <v>0</v>
      </c>
      <c r="CM25" s="262">
        <f>IF(DP51=TRUE,CG51,0)</f>
        <v>0</v>
      </c>
      <c r="CN25" s="262">
        <f>IF(DP22=TRUE,CG22,0)</f>
        <v>0</v>
      </c>
      <c r="CO25" s="262">
        <f>IF(DP48=TRUE,CG48,0)</f>
        <v>0</v>
      </c>
      <c r="CP25" s="262">
        <f>IF(DP23=TRUE,CG23,0)</f>
        <v>0</v>
      </c>
      <c r="CQ25" s="262" t="str">
        <f>IF(DP20=TRUE,CG20,0)</f>
        <v>Shakespear</v>
      </c>
      <c r="CR25" s="376">
        <f>IF(DP50=TRUE,CG50,0)</f>
        <v>0</v>
      </c>
      <c r="CS25" s="376">
        <f>IF(DP21=TRUE,CG21,0)</f>
        <v>0</v>
      </c>
      <c r="CY25" s="250">
        <f t="shared" si="1"/>
        <v>0</v>
      </c>
      <c r="CZ25" s="250">
        <f t="shared" si="2"/>
        <v>0</v>
      </c>
      <c r="DA25" s="250">
        <f t="shared" si="3"/>
        <v>92</v>
      </c>
      <c r="DB25" s="250">
        <f t="shared" si="4"/>
        <v>0</v>
      </c>
      <c r="DC25" s="250">
        <f t="shared" si="5"/>
        <v>0</v>
      </c>
      <c r="DD25" s="250">
        <f t="shared" si="6"/>
        <v>0</v>
      </c>
      <c r="DE25" s="250">
        <f t="shared" si="7"/>
        <v>0</v>
      </c>
      <c r="DF25" s="250">
        <f t="shared" si="8"/>
        <v>0</v>
      </c>
      <c r="DG25" s="250">
        <f t="shared" si="9"/>
        <v>0</v>
      </c>
      <c r="DH25" s="250">
        <f t="shared" si="10"/>
        <v>72</v>
      </c>
      <c r="DI25" s="250">
        <f t="shared" si="11"/>
        <v>0</v>
      </c>
      <c r="DJ25" s="250">
        <f t="shared" si="12"/>
        <v>0</v>
      </c>
      <c r="DK25" s="263">
        <f t="shared" si="21"/>
        <v>92</v>
      </c>
      <c r="DL25" s="264">
        <f t="shared" si="13"/>
        <v>0.15333333333333332</v>
      </c>
      <c r="DM25" s="253"/>
      <c r="DN25" s="250">
        <f t="shared" si="22"/>
        <v>66</v>
      </c>
      <c r="DP25" s="253" t="b">
        <f t="shared" si="14"/>
        <v>0</v>
      </c>
      <c r="DR25" s="265">
        <v>561</v>
      </c>
      <c r="DS25" s="284"/>
      <c r="DT25" s="284"/>
      <c r="DU25" s="284"/>
      <c r="DV25" s="284"/>
      <c r="DW25" s="284"/>
      <c r="DX25" s="284"/>
      <c r="DY25" s="266"/>
      <c r="DZ25" s="266"/>
      <c r="EA25" s="266"/>
      <c r="EB25" s="266"/>
      <c r="EC25" s="266"/>
      <c r="ED25" s="266"/>
      <c r="EE25" s="266"/>
      <c r="EF25" s="273"/>
      <c r="EG25" s="273"/>
      <c r="EH25" s="273"/>
      <c r="EI25" s="273" t="str">
        <f>IF(DP25=TRUE,CG25," ")</f>
        <v xml:space="preserve"> </v>
      </c>
      <c r="EJ25" s="273"/>
      <c r="EK25" s="273" t="str">
        <f t="shared" si="36"/>
        <v xml:space="preserve"> </v>
      </c>
      <c r="EL25" s="273" t="str">
        <f t="shared" si="37"/>
        <v xml:space="preserve"> </v>
      </c>
      <c r="EM25" s="273" t="str">
        <f t="shared" si="35"/>
        <v xml:space="preserve"> </v>
      </c>
      <c r="EN25" s="273" t="str">
        <f t="shared" si="38"/>
        <v xml:space="preserve"> </v>
      </c>
      <c r="EO25" s="273" t="str">
        <f t="shared" si="39"/>
        <v xml:space="preserve"> </v>
      </c>
      <c r="EP25" s="273" t="str">
        <f t="shared" si="40"/>
        <v xml:space="preserve"> </v>
      </c>
      <c r="EQ25" s="273"/>
      <c r="ER25" s="273"/>
      <c r="ES25" s="273"/>
      <c r="ET25" s="273"/>
      <c r="EU25" s="273"/>
      <c r="EV25" s="273"/>
      <c r="EW25" s="273"/>
      <c r="EX25" s="273"/>
      <c r="EY25" s="273"/>
      <c r="EZ25" s="273"/>
      <c r="FA25" s="273"/>
      <c r="FB25" s="273"/>
      <c r="FC25" s="273"/>
      <c r="FD25" s="273"/>
      <c r="FE25" s="273"/>
      <c r="FF25" s="273"/>
      <c r="FG25" s="273"/>
      <c r="FH25" s="273"/>
      <c r="FI25" s="273"/>
      <c r="FJ25" s="273"/>
      <c r="FK25" s="273" t="str">
        <f>IF(DP25=TRUE,CG25," ")</f>
        <v xml:space="preserve"> </v>
      </c>
      <c r="FL25" s="273" t="str">
        <f>IF(DP25=TRUE,CG25," ")</f>
        <v xml:space="preserve"> </v>
      </c>
      <c r="FM25" s="273"/>
      <c r="FN25" s="273" t="str">
        <f>IF(DP25=TRUE,CG25," ")</f>
        <v xml:space="preserve"> </v>
      </c>
      <c r="FP25" s="265">
        <v>561</v>
      </c>
      <c r="FQ25" s="284"/>
      <c r="FR25" s="284"/>
      <c r="FS25" s="284"/>
      <c r="FT25" s="284"/>
      <c r="FU25" s="284"/>
      <c r="FV25" s="284"/>
      <c r="FW25" s="266"/>
      <c r="FX25" s="266"/>
      <c r="FY25" s="266"/>
      <c r="FZ25" s="266"/>
      <c r="GA25" s="266"/>
      <c r="GB25" s="266"/>
      <c r="GC25" s="266"/>
      <c r="GD25" s="266"/>
      <c r="GE25" s="266"/>
      <c r="GF25" s="266"/>
      <c r="GG25" s="266">
        <v>513</v>
      </c>
      <c r="GH25" s="266"/>
      <c r="GI25" s="266">
        <v>156</v>
      </c>
      <c r="GJ25" s="266">
        <v>165</v>
      </c>
      <c r="GK25" s="266">
        <v>516</v>
      </c>
      <c r="GL25" s="266">
        <v>561</v>
      </c>
      <c r="GM25" s="266">
        <v>615</v>
      </c>
      <c r="GN25" s="266">
        <v>651</v>
      </c>
      <c r="GO25" s="266"/>
      <c r="GP25" s="266"/>
      <c r="GQ25" s="266"/>
      <c r="GR25" s="266"/>
      <c r="GS25" s="266"/>
      <c r="GT25" s="266"/>
      <c r="GU25" s="266"/>
      <c r="GV25" s="266"/>
      <c r="GW25" s="266"/>
      <c r="GX25" s="266"/>
      <c r="GY25" s="266"/>
      <c r="GZ25" s="266"/>
      <c r="HA25" s="266"/>
      <c r="HB25" s="266"/>
      <c r="HC25" s="266"/>
      <c r="HD25" s="266"/>
      <c r="HE25" s="266"/>
      <c r="HF25" s="266"/>
      <c r="HG25" s="266"/>
      <c r="HH25" s="266"/>
      <c r="HI25" s="266">
        <v>546</v>
      </c>
      <c r="HJ25" s="266">
        <v>564</v>
      </c>
      <c r="HK25" s="266"/>
      <c r="HL25" s="266">
        <v>654</v>
      </c>
      <c r="HN25" s="265">
        <v>561</v>
      </c>
      <c r="HO25" s="284">
        <v>123</v>
      </c>
      <c r="HP25" s="284">
        <v>132</v>
      </c>
      <c r="HQ25" s="284">
        <v>213</v>
      </c>
      <c r="HR25" s="284">
        <v>231</v>
      </c>
      <c r="HS25" s="284">
        <v>312</v>
      </c>
      <c r="HT25" s="284">
        <v>321</v>
      </c>
      <c r="HU25" s="266">
        <v>126</v>
      </c>
      <c r="HV25" s="266">
        <v>162</v>
      </c>
      <c r="HW25" s="266">
        <v>216</v>
      </c>
      <c r="HX25" s="266">
        <v>261</v>
      </c>
      <c r="HY25" s="266">
        <v>612</v>
      </c>
      <c r="HZ25" s="266">
        <v>621</v>
      </c>
      <c r="IA25" s="266">
        <v>135</v>
      </c>
      <c r="IB25" s="266">
        <v>153</v>
      </c>
      <c r="IC25" s="266">
        <v>315</v>
      </c>
      <c r="ID25" s="266">
        <v>351</v>
      </c>
      <c r="IE25" s="266">
        <v>513</v>
      </c>
      <c r="IF25" s="266">
        <v>531</v>
      </c>
      <c r="IG25" s="266">
        <v>156</v>
      </c>
      <c r="IH25" s="266">
        <v>165</v>
      </c>
      <c r="II25" s="266">
        <v>516</v>
      </c>
      <c r="IJ25" s="266">
        <v>561</v>
      </c>
      <c r="IK25" s="266">
        <v>615</v>
      </c>
      <c r="IL25" s="266">
        <v>651</v>
      </c>
      <c r="IM25" s="266">
        <v>234</v>
      </c>
      <c r="IN25" s="266">
        <v>243</v>
      </c>
      <c r="IO25" s="266">
        <v>324</v>
      </c>
      <c r="IP25" s="266">
        <v>342</v>
      </c>
      <c r="IQ25" s="266">
        <v>423</v>
      </c>
      <c r="IR25" s="266">
        <v>432</v>
      </c>
      <c r="IS25" s="266">
        <v>246</v>
      </c>
      <c r="IT25" s="266">
        <v>264</v>
      </c>
      <c r="IU25" s="266">
        <v>426</v>
      </c>
      <c r="IV25" s="266">
        <v>462</v>
      </c>
      <c r="IW25" s="266">
        <v>624</v>
      </c>
      <c r="IX25" s="266">
        <v>642</v>
      </c>
      <c r="IY25" s="266">
        <v>345</v>
      </c>
      <c r="IZ25" s="266">
        <v>354</v>
      </c>
      <c r="JA25" s="266">
        <v>435</v>
      </c>
      <c r="JB25" s="266">
        <v>453</v>
      </c>
      <c r="JC25" s="266">
        <v>534</v>
      </c>
      <c r="JD25" s="266">
        <v>543</v>
      </c>
      <c r="JE25" s="266">
        <v>456</v>
      </c>
      <c r="JF25" s="266">
        <v>465</v>
      </c>
      <c r="JG25" s="266">
        <v>546</v>
      </c>
      <c r="JH25" s="266">
        <v>564</v>
      </c>
      <c r="JI25" s="266">
        <v>645</v>
      </c>
      <c r="JJ25" s="266">
        <v>654</v>
      </c>
    </row>
    <row r="26" spans="82:270">
      <c r="CD26" s="268">
        <f>'Panorama stieren'!C32</f>
        <v>4</v>
      </c>
      <c r="CE26" s="269">
        <f>'Panorama stieren'!D32</f>
        <v>4</v>
      </c>
      <c r="CF26" s="285">
        <v>615</v>
      </c>
      <c r="CG26" s="286">
        <f>Stieren!D27</f>
        <v>0</v>
      </c>
      <c r="CH26" s="262">
        <f t="shared" si="0"/>
        <v>0</v>
      </c>
      <c r="CI26" s="262" t="str">
        <f>IF(DP27=TRUE,CG27,0)</f>
        <v>GOSPEL</v>
      </c>
      <c r="CJ26" s="262">
        <f>IF(DP23=TRUE,CG23,0)</f>
        <v>0</v>
      </c>
      <c r="CK26" s="262">
        <f>IF(DP14=TRUE,CG14,0)</f>
        <v>0</v>
      </c>
      <c r="CL26" s="262">
        <f>IF(DP22=TRUE,CG22,0)</f>
        <v>0</v>
      </c>
      <c r="CM26" s="262">
        <f>IF(DP11=TRUE,CG11,0)</f>
        <v>0</v>
      </c>
      <c r="CN26" s="262">
        <f>IF(DP25=TRUE,CG25,0)</f>
        <v>0</v>
      </c>
      <c r="CO26" s="262">
        <f>IF(DP15=TRUE,CG15,0)</f>
        <v>0</v>
      </c>
      <c r="CP26" s="262">
        <f>IF(DP24=TRUE,CG24,0)</f>
        <v>0</v>
      </c>
      <c r="CQ26" s="262">
        <f>IF(DP51=TRUE,CG51,0)</f>
        <v>0</v>
      </c>
      <c r="CR26" s="376">
        <f>IF(DP10=TRUE,CG10,0)</f>
        <v>0</v>
      </c>
      <c r="CS26" s="376">
        <f>IF(DP50=TRUE,CG50,0)</f>
        <v>0</v>
      </c>
      <c r="CY26" s="250">
        <f t="shared" si="1"/>
        <v>0</v>
      </c>
      <c r="CZ26" s="250">
        <f t="shared" si="2"/>
        <v>95</v>
      </c>
      <c r="DA26" s="250">
        <f t="shared" si="3"/>
        <v>0</v>
      </c>
      <c r="DB26" s="250">
        <f t="shared" si="4"/>
        <v>0</v>
      </c>
      <c r="DC26" s="250">
        <f t="shared" si="5"/>
        <v>0</v>
      </c>
      <c r="DD26" s="250">
        <f t="shared" si="6"/>
        <v>0</v>
      </c>
      <c r="DE26" s="250">
        <f t="shared" si="7"/>
        <v>0</v>
      </c>
      <c r="DF26" s="250">
        <f t="shared" si="8"/>
        <v>0</v>
      </c>
      <c r="DG26" s="250">
        <f t="shared" si="9"/>
        <v>0</v>
      </c>
      <c r="DH26" s="250">
        <f t="shared" si="10"/>
        <v>0</v>
      </c>
      <c r="DI26" s="250">
        <f t="shared" si="11"/>
        <v>0</v>
      </c>
      <c r="DJ26" s="250">
        <f t="shared" si="12"/>
        <v>0</v>
      </c>
      <c r="DK26" s="263">
        <f t="shared" si="21"/>
        <v>95</v>
      </c>
      <c r="DL26" s="264">
        <f t="shared" si="13"/>
        <v>5.7575757575757579E-2</v>
      </c>
      <c r="DM26" s="253"/>
      <c r="DN26" s="250">
        <f t="shared" si="22"/>
        <v>66</v>
      </c>
      <c r="DP26" s="253" t="b">
        <f t="shared" si="14"/>
        <v>0</v>
      </c>
      <c r="DR26" s="265">
        <v>615</v>
      </c>
      <c r="DS26" s="284"/>
      <c r="DT26" s="284"/>
      <c r="DU26" s="284"/>
      <c r="DV26" s="284"/>
      <c r="DW26" s="284"/>
      <c r="DX26" s="284"/>
      <c r="DY26" s="266"/>
      <c r="DZ26" s="266" t="str">
        <f>IF(DP26=TRUE,CG26," ")</f>
        <v xml:space="preserve"> </v>
      </c>
      <c r="EA26" s="266"/>
      <c r="EB26" s="266"/>
      <c r="EC26" s="266" t="str">
        <f>IF(DP26=TRUE,CG26," ")</f>
        <v xml:space="preserve"> </v>
      </c>
      <c r="ED26" s="266" t="str">
        <f>IF(DP26=TRUE,CG26," ")</f>
        <v xml:space="preserve"> </v>
      </c>
      <c r="EE26" s="266"/>
      <c r="EF26" s="273"/>
      <c r="EG26" s="273"/>
      <c r="EH26" s="273"/>
      <c r="EI26" s="273"/>
      <c r="EJ26" s="273"/>
      <c r="EK26" s="273" t="str">
        <f t="shared" si="36"/>
        <v xml:space="preserve"> </v>
      </c>
      <c r="EL26" s="273" t="str">
        <f t="shared" si="37"/>
        <v xml:space="preserve"> </v>
      </c>
      <c r="EM26" s="273" t="str">
        <f t="shared" si="35"/>
        <v xml:space="preserve"> </v>
      </c>
      <c r="EN26" s="273" t="str">
        <f t="shared" si="38"/>
        <v xml:space="preserve"> </v>
      </c>
      <c r="EO26" s="273" t="str">
        <f t="shared" si="39"/>
        <v xml:space="preserve"> </v>
      </c>
      <c r="EP26" s="273" t="str">
        <f t="shared" si="40"/>
        <v xml:space="preserve"> </v>
      </c>
      <c r="EQ26" s="273"/>
      <c r="ER26" s="273"/>
      <c r="ES26" s="273"/>
      <c r="ET26" s="273"/>
      <c r="EU26" s="273"/>
      <c r="EV26" s="273"/>
      <c r="EW26" s="273"/>
      <c r="EX26" s="273"/>
      <c r="EY26" s="273"/>
      <c r="EZ26" s="273"/>
      <c r="FA26" s="273"/>
      <c r="FB26" s="273"/>
      <c r="FC26" s="273"/>
      <c r="FD26" s="273"/>
      <c r="FE26" s="273"/>
      <c r="FF26" s="273"/>
      <c r="FG26" s="273"/>
      <c r="FH26" s="273"/>
      <c r="FI26" s="273"/>
      <c r="FJ26" s="273"/>
      <c r="FK26" s="273"/>
      <c r="FL26" s="273"/>
      <c r="FM26" s="273"/>
      <c r="FN26" s="273" t="str">
        <f>IF(DP26=TRUE,CG26," ")</f>
        <v xml:space="preserve"> </v>
      </c>
      <c r="FP26" s="265">
        <v>615</v>
      </c>
      <c r="FQ26" s="284"/>
      <c r="FR26" s="284"/>
      <c r="FS26" s="284"/>
      <c r="FT26" s="284"/>
      <c r="FU26" s="284"/>
      <c r="FV26" s="284"/>
      <c r="FW26" s="266"/>
      <c r="FX26" s="266">
        <v>162</v>
      </c>
      <c r="FY26" s="266"/>
      <c r="FZ26" s="266"/>
      <c r="GA26" s="266">
        <v>612</v>
      </c>
      <c r="GB26" s="266">
        <v>621</v>
      </c>
      <c r="GC26" s="266"/>
      <c r="GD26" s="266"/>
      <c r="GE26" s="266"/>
      <c r="GF26" s="266"/>
      <c r="GG26" s="266"/>
      <c r="GH26" s="266"/>
      <c r="GI26" s="266">
        <v>156</v>
      </c>
      <c r="GJ26" s="266">
        <v>165</v>
      </c>
      <c r="GK26" s="266">
        <v>516</v>
      </c>
      <c r="GL26" s="266">
        <v>561</v>
      </c>
      <c r="GM26" s="266">
        <v>615</v>
      </c>
      <c r="GN26" s="266">
        <v>651</v>
      </c>
      <c r="GO26" s="266"/>
      <c r="GP26" s="266"/>
      <c r="GQ26" s="266"/>
      <c r="GR26" s="266"/>
      <c r="GS26" s="266"/>
      <c r="GT26" s="266"/>
      <c r="GU26" s="266"/>
      <c r="GV26" s="266"/>
      <c r="GW26" s="266"/>
      <c r="GX26" s="266"/>
      <c r="GY26" s="266"/>
      <c r="GZ26" s="266"/>
      <c r="HA26" s="266"/>
      <c r="HB26" s="266"/>
      <c r="HC26" s="266"/>
      <c r="HD26" s="266"/>
      <c r="HE26" s="266"/>
      <c r="HF26" s="266"/>
      <c r="HG26" s="266"/>
      <c r="HH26" s="266"/>
      <c r="HI26" s="266"/>
      <c r="HJ26" s="266"/>
      <c r="HK26" s="266"/>
      <c r="HL26" s="266">
        <v>654</v>
      </c>
      <c r="HN26" s="265">
        <v>615</v>
      </c>
      <c r="HO26" s="284">
        <v>123</v>
      </c>
      <c r="HP26" s="284">
        <v>132</v>
      </c>
      <c r="HQ26" s="284">
        <v>213</v>
      </c>
      <c r="HR26" s="284">
        <v>231</v>
      </c>
      <c r="HS26" s="284">
        <v>312</v>
      </c>
      <c r="HT26" s="284">
        <v>321</v>
      </c>
      <c r="HU26" s="266">
        <v>126</v>
      </c>
      <c r="HV26" s="266">
        <v>162</v>
      </c>
      <c r="HW26" s="266">
        <v>216</v>
      </c>
      <c r="HX26" s="266">
        <v>261</v>
      </c>
      <c r="HY26" s="266">
        <v>612</v>
      </c>
      <c r="HZ26" s="266">
        <v>621</v>
      </c>
      <c r="IA26" s="266">
        <v>135</v>
      </c>
      <c r="IB26" s="266">
        <v>153</v>
      </c>
      <c r="IC26" s="266">
        <v>315</v>
      </c>
      <c r="ID26" s="266">
        <v>351</v>
      </c>
      <c r="IE26" s="266">
        <v>513</v>
      </c>
      <c r="IF26" s="266">
        <v>531</v>
      </c>
      <c r="IG26" s="266">
        <v>156</v>
      </c>
      <c r="IH26" s="266">
        <v>165</v>
      </c>
      <c r="II26" s="266">
        <v>516</v>
      </c>
      <c r="IJ26" s="266">
        <v>561</v>
      </c>
      <c r="IK26" s="266">
        <v>615</v>
      </c>
      <c r="IL26" s="266">
        <v>651</v>
      </c>
      <c r="IM26" s="266">
        <v>234</v>
      </c>
      <c r="IN26" s="266">
        <v>243</v>
      </c>
      <c r="IO26" s="266">
        <v>324</v>
      </c>
      <c r="IP26" s="266">
        <v>342</v>
      </c>
      <c r="IQ26" s="266">
        <v>423</v>
      </c>
      <c r="IR26" s="266">
        <v>432</v>
      </c>
      <c r="IS26" s="266">
        <v>246</v>
      </c>
      <c r="IT26" s="266">
        <v>264</v>
      </c>
      <c r="IU26" s="266">
        <v>426</v>
      </c>
      <c r="IV26" s="266">
        <v>462</v>
      </c>
      <c r="IW26" s="266">
        <v>624</v>
      </c>
      <c r="IX26" s="266">
        <v>642</v>
      </c>
      <c r="IY26" s="266">
        <v>345</v>
      </c>
      <c r="IZ26" s="266">
        <v>354</v>
      </c>
      <c r="JA26" s="266">
        <v>435</v>
      </c>
      <c r="JB26" s="266">
        <v>453</v>
      </c>
      <c r="JC26" s="266">
        <v>534</v>
      </c>
      <c r="JD26" s="266">
        <v>543</v>
      </c>
      <c r="JE26" s="266">
        <v>456</v>
      </c>
      <c r="JF26" s="266">
        <v>465</v>
      </c>
      <c r="JG26" s="266">
        <v>546</v>
      </c>
      <c r="JH26" s="266">
        <v>564</v>
      </c>
      <c r="JI26" s="266">
        <v>645</v>
      </c>
      <c r="JJ26" s="266">
        <v>654</v>
      </c>
    </row>
    <row r="27" spans="82:270" ht="16.5" thickBot="1">
      <c r="CD27" s="276">
        <f>'Panorama stieren'!C33</f>
        <v>6</v>
      </c>
      <c r="CE27" s="277">
        <f>'Panorama stieren'!D33</f>
        <v>6</v>
      </c>
      <c r="CF27" s="287">
        <v>651</v>
      </c>
      <c r="CG27" s="293" t="str">
        <f>Stieren!D28</f>
        <v>GOSPEL</v>
      </c>
      <c r="CH27" s="262" t="str">
        <f t="shared" si="0"/>
        <v>GOSPEL</v>
      </c>
      <c r="CI27" s="262">
        <f>IF(DP26=TRUE,CG26,0)</f>
        <v>0</v>
      </c>
      <c r="CJ27" s="262">
        <f>IF(DP25=TRUE,CG25,0)</f>
        <v>0</v>
      </c>
      <c r="CK27" s="262">
        <f>IF(DP51=TRUE,CG51,0)</f>
        <v>0</v>
      </c>
      <c r="CL27" s="262">
        <f>IF(DP24=TRUE,CG24,0)</f>
        <v>0</v>
      </c>
      <c r="CM27" s="262">
        <f>IF(DP49=TRUE,CG49,0)</f>
        <v>0</v>
      </c>
      <c r="CN27" s="262">
        <f>IF(DP23=TRUE,CG23,0)</f>
        <v>0</v>
      </c>
      <c r="CO27" s="262">
        <f>IF(DP50=TRUE,CG50,0)</f>
        <v>0</v>
      </c>
      <c r="CP27" s="262">
        <f>IF(DP22=TRUE,CG22,0)</f>
        <v>0</v>
      </c>
      <c r="CQ27" s="262">
        <f>IF(DP14=TRUE,CG14,0)</f>
        <v>0</v>
      </c>
      <c r="CR27" s="376">
        <f>IF(DP48=TRUE,CG48,0)</f>
        <v>0</v>
      </c>
      <c r="CS27" s="376">
        <f>IF(DP15=TRUE,CG15,0)</f>
        <v>0</v>
      </c>
      <c r="CY27" s="250">
        <f t="shared" si="1"/>
        <v>100</v>
      </c>
      <c r="CZ27" s="250">
        <f t="shared" si="2"/>
        <v>0</v>
      </c>
      <c r="DA27" s="250">
        <f t="shared" si="3"/>
        <v>0</v>
      </c>
      <c r="DB27" s="250">
        <f t="shared" si="4"/>
        <v>0</v>
      </c>
      <c r="DC27" s="250">
        <f t="shared" si="5"/>
        <v>0</v>
      </c>
      <c r="DD27" s="250">
        <f t="shared" si="6"/>
        <v>0</v>
      </c>
      <c r="DE27" s="250">
        <f t="shared" si="7"/>
        <v>0</v>
      </c>
      <c r="DF27" s="250">
        <f t="shared" si="8"/>
        <v>0</v>
      </c>
      <c r="DG27" s="250">
        <f t="shared" si="9"/>
        <v>0</v>
      </c>
      <c r="DH27" s="250">
        <f t="shared" si="10"/>
        <v>0</v>
      </c>
      <c r="DI27" s="250">
        <f t="shared" si="11"/>
        <v>0</v>
      </c>
      <c r="DJ27" s="250">
        <f t="shared" si="12"/>
        <v>0</v>
      </c>
      <c r="DK27" s="263">
        <f t="shared" si="21"/>
        <v>100</v>
      </c>
      <c r="DL27" s="264">
        <f t="shared" si="13"/>
        <v>9.0909090909090912E-2</v>
      </c>
      <c r="DM27" s="253"/>
      <c r="DN27" s="250">
        <f t="shared" si="22"/>
        <v>66</v>
      </c>
      <c r="DP27" s="253" t="b">
        <f t="shared" si="14"/>
        <v>1</v>
      </c>
      <c r="DR27" s="265">
        <v>651</v>
      </c>
      <c r="DS27" s="284"/>
      <c r="DT27" s="284"/>
      <c r="DU27" s="284"/>
      <c r="DV27" s="284"/>
      <c r="DW27" s="284"/>
      <c r="DX27" s="284"/>
      <c r="DY27" s="266"/>
      <c r="DZ27" s="266"/>
      <c r="EA27" s="266"/>
      <c r="EB27" s="266"/>
      <c r="EC27" s="266" t="str">
        <f>IF(DP27=TRUE,CG27," ")</f>
        <v>GOSPEL</v>
      </c>
      <c r="ED27" s="266"/>
      <c r="EE27" s="266"/>
      <c r="EF27" s="273"/>
      <c r="EG27" s="273"/>
      <c r="EH27" s="273"/>
      <c r="EI27" s="273"/>
      <c r="EJ27" s="273"/>
      <c r="EK27" s="273" t="str">
        <f t="shared" si="36"/>
        <v>GOSPEL</v>
      </c>
      <c r="EL27" s="273" t="str">
        <f t="shared" si="37"/>
        <v>GOSPEL</v>
      </c>
      <c r="EM27" s="273" t="str">
        <f t="shared" si="35"/>
        <v>GOSPEL</v>
      </c>
      <c r="EN27" s="273" t="str">
        <f t="shared" si="38"/>
        <v>GOSPEL</v>
      </c>
      <c r="EO27" s="273" t="str">
        <f t="shared" si="39"/>
        <v>GOSPEL</v>
      </c>
      <c r="EP27" s="273" t="str">
        <f t="shared" si="40"/>
        <v>GOSPEL</v>
      </c>
      <c r="EQ27" s="273"/>
      <c r="ER27" s="273"/>
      <c r="ES27" s="273"/>
      <c r="ET27" s="273"/>
      <c r="EU27" s="273"/>
      <c r="EV27" s="273"/>
      <c r="EW27" s="273"/>
      <c r="EX27" s="273"/>
      <c r="EY27" s="273"/>
      <c r="EZ27" s="273"/>
      <c r="FA27" s="273"/>
      <c r="FB27" s="273"/>
      <c r="FC27" s="273"/>
      <c r="FD27" s="273"/>
      <c r="FE27" s="273"/>
      <c r="FF27" s="273"/>
      <c r="FG27" s="273"/>
      <c r="FH27" s="273"/>
      <c r="FI27" s="273"/>
      <c r="FJ27" s="273"/>
      <c r="FK27" s="273"/>
      <c r="FL27" s="273" t="str">
        <f>IF(DP27=TRUE,CG27," ")</f>
        <v>GOSPEL</v>
      </c>
      <c r="FM27" s="273" t="str">
        <f>IF(DP27=TRUE,CG27," ")</f>
        <v>GOSPEL</v>
      </c>
      <c r="FN27" s="273" t="str">
        <f>IF(DP27=TRUE,CG27," ")</f>
        <v>GOSPEL</v>
      </c>
      <c r="FP27" s="265">
        <v>651</v>
      </c>
      <c r="FQ27" s="284"/>
      <c r="FR27" s="284"/>
      <c r="FS27" s="284"/>
      <c r="FT27" s="284"/>
      <c r="FU27" s="284"/>
      <c r="FV27" s="284"/>
      <c r="FW27" s="266"/>
      <c r="FX27" s="266"/>
      <c r="FY27" s="266"/>
      <c r="FZ27" s="266"/>
      <c r="GA27" s="266">
        <v>612</v>
      </c>
      <c r="GB27" s="266"/>
      <c r="GC27" s="266"/>
      <c r="GD27" s="266"/>
      <c r="GE27" s="266"/>
      <c r="GF27" s="266"/>
      <c r="GG27" s="266"/>
      <c r="GH27" s="266"/>
      <c r="GI27" s="266">
        <v>156</v>
      </c>
      <c r="GJ27" s="266">
        <v>165</v>
      </c>
      <c r="GK27" s="266">
        <v>516</v>
      </c>
      <c r="GL27" s="266">
        <v>561</v>
      </c>
      <c r="GM27" s="266">
        <v>615</v>
      </c>
      <c r="GN27" s="266">
        <v>651</v>
      </c>
      <c r="GO27" s="266"/>
      <c r="GP27" s="266"/>
      <c r="GQ27" s="266"/>
      <c r="GR27" s="266"/>
      <c r="GS27" s="266"/>
      <c r="GT27" s="266"/>
      <c r="GU27" s="266"/>
      <c r="GV27" s="266"/>
      <c r="GW27" s="266"/>
      <c r="GX27" s="266"/>
      <c r="GY27" s="266"/>
      <c r="GZ27" s="266"/>
      <c r="HA27" s="266"/>
      <c r="HB27" s="266"/>
      <c r="HC27" s="266"/>
      <c r="HD27" s="266"/>
      <c r="HE27" s="266"/>
      <c r="HF27" s="266"/>
      <c r="HG27" s="266"/>
      <c r="HH27" s="266"/>
      <c r="HI27" s="266"/>
      <c r="HJ27" s="266">
        <v>564</v>
      </c>
      <c r="HK27" s="266">
        <v>645</v>
      </c>
      <c r="HL27" s="266">
        <v>654</v>
      </c>
      <c r="HN27" s="265">
        <v>651</v>
      </c>
      <c r="HO27" s="284">
        <v>123</v>
      </c>
      <c r="HP27" s="284">
        <v>132</v>
      </c>
      <c r="HQ27" s="284">
        <v>213</v>
      </c>
      <c r="HR27" s="284">
        <v>231</v>
      </c>
      <c r="HS27" s="284">
        <v>312</v>
      </c>
      <c r="HT27" s="284">
        <v>321</v>
      </c>
      <c r="HU27" s="266">
        <v>126</v>
      </c>
      <c r="HV27" s="266">
        <v>162</v>
      </c>
      <c r="HW27" s="266">
        <v>216</v>
      </c>
      <c r="HX27" s="266">
        <v>261</v>
      </c>
      <c r="HY27" s="266">
        <v>612</v>
      </c>
      <c r="HZ27" s="266">
        <v>621</v>
      </c>
      <c r="IA27" s="266">
        <v>135</v>
      </c>
      <c r="IB27" s="266">
        <v>153</v>
      </c>
      <c r="IC27" s="266">
        <v>315</v>
      </c>
      <c r="ID27" s="266">
        <v>351</v>
      </c>
      <c r="IE27" s="266">
        <v>513</v>
      </c>
      <c r="IF27" s="266">
        <v>531</v>
      </c>
      <c r="IG27" s="266">
        <v>156</v>
      </c>
      <c r="IH27" s="266">
        <v>165</v>
      </c>
      <c r="II27" s="266">
        <v>516</v>
      </c>
      <c r="IJ27" s="266">
        <v>561</v>
      </c>
      <c r="IK27" s="266">
        <v>615</v>
      </c>
      <c r="IL27" s="266">
        <v>651</v>
      </c>
      <c r="IM27" s="266">
        <v>234</v>
      </c>
      <c r="IN27" s="266">
        <v>243</v>
      </c>
      <c r="IO27" s="266">
        <v>324</v>
      </c>
      <c r="IP27" s="266">
        <v>342</v>
      </c>
      <c r="IQ27" s="266">
        <v>423</v>
      </c>
      <c r="IR27" s="266">
        <v>432</v>
      </c>
      <c r="IS27" s="266">
        <v>246</v>
      </c>
      <c r="IT27" s="266">
        <v>264</v>
      </c>
      <c r="IU27" s="266">
        <v>426</v>
      </c>
      <c r="IV27" s="266">
        <v>462</v>
      </c>
      <c r="IW27" s="266">
        <v>624</v>
      </c>
      <c r="IX27" s="266">
        <v>642</v>
      </c>
      <c r="IY27" s="266">
        <v>345</v>
      </c>
      <c r="IZ27" s="266">
        <v>354</v>
      </c>
      <c r="JA27" s="266">
        <v>435</v>
      </c>
      <c r="JB27" s="266">
        <v>453</v>
      </c>
      <c r="JC27" s="266">
        <v>534</v>
      </c>
      <c r="JD27" s="266">
        <v>543</v>
      </c>
      <c r="JE27" s="266">
        <v>456</v>
      </c>
      <c r="JF27" s="266">
        <v>465</v>
      </c>
      <c r="JG27" s="266">
        <v>546</v>
      </c>
      <c r="JH27" s="266">
        <v>564</v>
      </c>
      <c r="JI27" s="266">
        <v>645</v>
      </c>
      <c r="JJ27" s="266">
        <v>654</v>
      </c>
    </row>
    <row r="28" spans="82:270">
      <c r="CD28" s="280">
        <f>'Panorama stieren'!C34</f>
        <v>0</v>
      </c>
      <c r="CE28" s="281">
        <f>'Panorama stieren'!D34</f>
        <v>0</v>
      </c>
      <c r="CF28" s="282">
        <v>234</v>
      </c>
      <c r="CG28" s="283">
        <f>Stieren!D29</f>
        <v>0</v>
      </c>
      <c r="CH28" s="262">
        <f t="shared" si="0"/>
        <v>0</v>
      </c>
      <c r="CI28" s="262">
        <f>IF(DP29=TRUE,CG29,0)</f>
        <v>0</v>
      </c>
      <c r="CJ28" s="262">
        <f>IF(DP30=TRUE,CG30,0)</f>
        <v>0</v>
      </c>
      <c r="CK28" s="262">
        <f>IF(DP7=TRUE,CG7,0)</f>
        <v>0</v>
      </c>
      <c r="CL28" s="262">
        <f>IF(DP31=TRUE,CG31,0)</f>
        <v>0</v>
      </c>
      <c r="CM28" s="262">
        <f>IF(DP9=TRUE,CG9,0)</f>
        <v>0</v>
      </c>
      <c r="CN28" s="262" t="str">
        <f>IF(DP32=TRUE,CG32,0)</f>
        <v>Ludiek/Motif/Utopia/Bruce(rood)</v>
      </c>
      <c r="CO28" s="262">
        <f>IF(DP6=TRUE,CG6,0)</f>
        <v>0</v>
      </c>
      <c r="CP28" s="262">
        <f>IF(DP33=TRUE,CG33,0)</f>
        <v>0</v>
      </c>
      <c r="CQ28" s="262">
        <f>IF(DP34=TRUE,CG34,0)</f>
        <v>0</v>
      </c>
      <c r="CR28" s="376">
        <f>IF(DP8=TRUE,CG8,0)</f>
        <v>0</v>
      </c>
      <c r="CS28" s="376">
        <f>IF(DP35=TRUE,CG35,0)</f>
        <v>0</v>
      </c>
      <c r="CY28" s="250">
        <f t="shared" si="1"/>
        <v>0</v>
      </c>
      <c r="CZ28" s="250">
        <f t="shared" si="2"/>
        <v>0</v>
      </c>
      <c r="DA28" s="250">
        <f t="shared" si="3"/>
        <v>0</v>
      </c>
      <c r="DB28" s="250">
        <f t="shared" si="4"/>
        <v>0</v>
      </c>
      <c r="DC28" s="250">
        <f t="shared" si="5"/>
        <v>0</v>
      </c>
      <c r="DD28" s="250">
        <f t="shared" si="6"/>
        <v>0</v>
      </c>
      <c r="DE28" s="250">
        <f t="shared" si="7"/>
        <v>78</v>
      </c>
      <c r="DF28" s="250">
        <f t="shared" si="8"/>
        <v>0</v>
      </c>
      <c r="DG28" s="250">
        <f t="shared" si="9"/>
        <v>0</v>
      </c>
      <c r="DH28" s="250">
        <f t="shared" si="10"/>
        <v>0</v>
      </c>
      <c r="DI28" s="250">
        <f t="shared" si="11"/>
        <v>0</v>
      </c>
      <c r="DJ28" s="250">
        <f t="shared" si="12"/>
        <v>0</v>
      </c>
      <c r="DK28" s="263">
        <f t="shared" si="21"/>
        <v>78</v>
      </c>
      <c r="DL28" s="264">
        <f t="shared" si="13"/>
        <v>0</v>
      </c>
      <c r="DM28" s="253"/>
      <c r="DN28" s="250">
        <f t="shared" si="22"/>
        <v>66</v>
      </c>
      <c r="DP28" s="253" t="b">
        <f t="shared" si="14"/>
        <v>0</v>
      </c>
      <c r="DR28" s="265">
        <v>234</v>
      </c>
      <c r="DS28" s="284"/>
      <c r="DT28" s="284"/>
      <c r="DU28" s="284" t="str">
        <f>IF(DP28=TRUE,CG28," ")</f>
        <v xml:space="preserve"> </v>
      </c>
      <c r="DV28" s="284" t="str">
        <f>IF(DP28=TRUE,CG28," ")</f>
        <v xml:space="preserve"> </v>
      </c>
      <c r="DW28" s="284"/>
      <c r="DX28" s="284" t="str">
        <f>IF(DP28=TRUE,CG28," ")</f>
        <v xml:space="preserve"> </v>
      </c>
      <c r="DY28" s="266"/>
      <c r="DZ28" s="266"/>
      <c r="EA28" s="266"/>
      <c r="EB28" s="266"/>
      <c r="EC28" s="266"/>
      <c r="ED28" s="266"/>
      <c r="EE28" s="266"/>
      <c r="EF28" s="273"/>
      <c r="EG28" s="273"/>
      <c r="EH28" s="273"/>
      <c r="EI28" s="273"/>
      <c r="EJ28" s="273"/>
      <c r="EK28" s="273"/>
      <c r="EL28" s="273"/>
      <c r="EM28" s="273"/>
      <c r="EN28" s="273"/>
      <c r="EO28" s="273"/>
      <c r="EP28" s="273"/>
      <c r="EQ28" s="273" t="str">
        <f t="shared" ref="EQ28:EQ34" si="41">IF(DP28=TRUE,CG28," ")</f>
        <v xml:space="preserve"> </v>
      </c>
      <c r="ER28" s="273" t="str">
        <f t="shared" ref="ER28:ER36" si="42">IF(DP28=TRUE,CG28," ")</f>
        <v xml:space="preserve"> </v>
      </c>
      <c r="ES28" s="273" t="str">
        <f t="shared" ref="ES28:ES33" si="43">IF(DP28=TRUE,CG28," ")</f>
        <v xml:space="preserve"> </v>
      </c>
      <c r="ET28" s="273" t="str">
        <f t="shared" ref="ET28:ET33" si="44">IF(DP28=TRUE,CG28," ")</f>
        <v xml:space="preserve"> </v>
      </c>
      <c r="EU28" s="273" t="str">
        <f t="shared" ref="EU28:EU34" si="45">IF(DP28=TRUE,CG28," ")</f>
        <v xml:space="preserve"> </v>
      </c>
      <c r="EV28" s="273" t="str">
        <f t="shared" ref="EV28:EV33" si="46">IF(DP28=TRUE,CG28," ")</f>
        <v xml:space="preserve"> </v>
      </c>
      <c r="EW28" s="273" t="str">
        <f>IF(DP28=TRUE,CG28," ")</f>
        <v xml:space="preserve"> </v>
      </c>
      <c r="EX28" s="273"/>
      <c r="EY28" s="273"/>
      <c r="EZ28" s="273"/>
      <c r="FA28" s="273"/>
      <c r="FB28" s="273"/>
      <c r="FC28" s="273"/>
      <c r="FD28" s="273"/>
      <c r="FE28" s="273"/>
      <c r="FF28" s="273"/>
      <c r="FG28" s="273"/>
      <c r="FH28" s="273"/>
      <c r="FI28" s="273"/>
      <c r="FJ28" s="273"/>
      <c r="FK28" s="273"/>
      <c r="FL28" s="273"/>
      <c r="FM28" s="273"/>
      <c r="FN28" s="273"/>
      <c r="FP28" s="265">
        <v>234</v>
      </c>
      <c r="FQ28" s="284"/>
      <c r="FR28" s="284"/>
      <c r="FS28" s="284">
        <v>213</v>
      </c>
      <c r="FT28" s="284">
        <v>231</v>
      </c>
      <c r="FU28" s="284"/>
      <c r="FV28" s="284">
        <v>321</v>
      </c>
      <c r="FW28" s="266"/>
      <c r="FX28" s="266"/>
      <c r="FY28" s="266"/>
      <c r="FZ28" s="266"/>
      <c r="GA28" s="266"/>
      <c r="GB28" s="266"/>
      <c r="GC28" s="266"/>
      <c r="GD28" s="266"/>
      <c r="GE28" s="266"/>
      <c r="GF28" s="266"/>
      <c r="GG28" s="266"/>
      <c r="GH28" s="266"/>
      <c r="GI28" s="266"/>
      <c r="GJ28" s="266"/>
      <c r="GK28" s="266"/>
      <c r="GL28" s="266"/>
      <c r="GM28" s="266"/>
      <c r="GN28" s="266"/>
      <c r="GO28" s="266">
        <v>234</v>
      </c>
      <c r="GP28" s="266">
        <v>243</v>
      </c>
      <c r="GQ28" s="266">
        <v>324</v>
      </c>
      <c r="GR28" s="266">
        <v>342</v>
      </c>
      <c r="GS28" s="266">
        <v>423</v>
      </c>
      <c r="GT28" s="266">
        <v>432</v>
      </c>
      <c r="GU28" s="266">
        <v>246</v>
      </c>
      <c r="GV28" s="266"/>
      <c r="GW28" s="266"/>
      <c r="GX28" s="266"/>
      <c r="GY28" s="266"/>
      <c r="GZ28" s="266"/>
      <c r="HA28" s="266"/>
      <c r="HB28" s="266"/>
      <c r="HC28" s="266"/>
      <c r="HD28" s="266"/>
      <c r="HE28" s="266"/>
      <c r="HF28" s="266"/>
      <c r="HG28" s="266"/>
      <c r="HH28" s="266"/>
      <c r="HI28" s="266"/>
      <c r="HJ28" s="266"/>
      <c r="HK28" s="266"/>
      <c r="HL28" s="266"/>
      <c r="HN28" s="265">
        <v>234</v>
      </c>
      <c r="HO28" s="284">
        <v>123</v>
      </c>
      <c r="HP28" s="284">
        <v>132</v>
      </c>
      <c r="HQ28" s="284">
        <v>213</v>
      </c>
      <c r="HR28" s="284">
        <v>231</v>
      </c>
      <c r="HS28" s="284">
        <v>312</v>
      </c>
      <c r="HT28" s="284">
        <v>321</v>
      </c>
      <c r="HU28" s="266">
        <v>126</v>
      </c>
      <c r="HV28" s="266">
        <v>162</v>
      </c>
      <c r="HW28" s="266">
        <v>216</v>
      </c>
      <c r="HX28" s="266">
        <v>261</v>
      </c>
      <c r="HY28" s="266">
        <v>612</v>
      </c>
      <c r="HZ28" s="266">
        <v>621</v>
      </c>
      <c r="IA28" s="266">
        <v>135</v>
      </c>
      <c r="IB28" s="266">
        <v>153</v>
      </c>
      <c r="IC28" s="266">
        <v>315</v>
      </c>
      <c r="ID28" s="266">
        <v>351</v>
      </c>
      <c r="IE28" s="266">
        <v>513</v>
      </c>
      <c r="IF28" s="266">
        <v>531</v>
      </c>
      <c r="IG28" s="266">
        <v>156</v>
      </c>
      <c r="IH28" s="266">
        <v>165</v>
      </c>
      <c r="II28" s="266">
        <v>516</v>
      </c>
      <c r="IJ28" s="266">
        <v>561</v>
      </c>
      <c r="IK28" s="266">
        <v>615</v>
      </c>
      <c r="IL28" s="266">
        <v>651</v>
      </c>
      <c r="IM28" s="266">
        <v>234</v>
      </c>
      <c r="IN28" s="266">
        <v>243</v>
      </c>
      <c r="IO28" s="266">
        <v>324</v>
      </c>
      <c r="IP28" s="266">
        <v>342</v>
      </c>
      <c r="IQ28" s="266">
        <v>423</v>
      </c>
      <c r="IR28" s="266">
        <v>432</v>
      </c>
      <c r="IS28" s="266">
        <v>246</v>
      </c>
      <c r="IT28" s="266">
        <v>264</v>
      </c>
      <c r="IU28" s="266">
        <v>426</v>
      </c>
      <c r="IV28" s="266">
        <v>462</v>
      </c>
      <c r="IW28" s="266">
        <v>624</v>
      </c>
      <c r="IX28" s="266">
        <v>642</v>
      </c>
      <c r="IY28" s="266">
        <v>345</v>
      </c>
      <c r="IZ28" s="266">
        <v>354</v>
      </c>
      <c r="JA28" s="266">
        <v>435</v>
      </c>
      <c r="JB28" s="266">
        <v>453</v>
      </c>
      <c r="JC28" s="266">
        <v>534</v>
      </c>
      <c r="JD28" s="266">
        <v>543</v>
      </c>
      <c r="JE28" s="266">
        <v>456</v>
      </c>
      <c r="JF28" s="266">
        <v>465</v>
      </c>
      <c r="JG28" s="266">
        <v>546</v>
      </c>
      <c r="JH28" s="266">
        <v>564</v>
      </c>
      <c r="JI28" s="266">
        <v>645</v>
      </c>
      <c r="JJ28" s="266">
        <v>654</v>
      </c>
    </row>
    <row r="29" spans="82:270">
      <c r="CD29" s="268">
        <f>'Panorama stieren'!C35</f>
        <v>3</v>
      </c>
      <c r="CE29" s="269">
        <f>'Panorama stieren'!D35</f>
        <v>3</v>
      </c>
      <c r="CF29" s="285">
        <v>243</v>
      </c>
      <c r="CG29" s="286">
        <f>Stieren!D30</f>
        <v>0</v>
      </c>
      <c r="CH29" s="262">
        <f t="shared" si="0"/>
        <v>0</v>
      </c>
      <c r="CI29" s="262">
        <f>IF(DP28=TRUE,CG28,0)</f>
        <v>0</v>
      </c>
      <c r="CJ29" s="262" t="str">
        <f>IF(DP32=TRUE,CG32,0)</f>
        <v>Ludiek/Motif/Utopia/Bruce(rood)</v>
      </c>
      <c r="CK29" s="262">
        <f>IF(DP34=TRUE,CG34,0)</f>
        <v>0</v>
      </c>
      <c r="CL29" s="262">
        <f>IF(DP33=TRUE,CG33,0)</f>
        <v>0</v>
      </c>
      <c r="CM29" s="262">
        <f>IF(DP36=TRUE,CG36,0)</f>
        <v>0</v>
      </c>
      <c r="CN29" s="262">
        <f>IF(DP30=TRUE,CG30,0)</f>
        <v>0</v>
      </c>
      <c r="CO29" s="262">
        <f>IF(DP35=TRUE,CG35,0)</f>
        <v>0</v>
      </c>
      <c r="CP29" s="262">
        <f>IF(DP31=TRUE,CG31,0)</f>
        <v>0</v>
      </c>
      <c r="CQ29" s="262">
        <f>IF(DP7=TRUE,CG7,0)</f>
        <v>0</v>
      </c>
      <c r="CR29" s="376">
        <f>IF(DP37=TRUE,CG37,0)</f>
        <v>0</v>
      </c>
      <c r="CS29" s="376">
        <f>IF(DP6=TRUE,CG6,0)</f>
        <v>0</v>
      </c>
      <c r="CY29" s="250">
        <f t="shared" si="1"/>
        <v>0</v>
      </c>
      <c r="CZ29" s="250">
        <f t="shared" si="2"/>
        <v>0</v>
      </c>
      <c r="DA29" s="250">
        <f t="shared" si="3"/>
        <v>92</v>
      </c>
      <c r="DB29" s="250">
        <f t="shared" si="4"/>
        <v>0</v>
      </c>
      <c r="DC29" s="250">
        <f t="shared" si="5"/>
        <v>0</v>
      </c>
      <c r="DD29" s="250">
        <f t="shared" si="6"/>
        <v>0</v>
      </c>
      <c r="DE29" s="250">
        <f t="shared" si="7"/>
        <v>0</v>
      </c>
      <c r="DF29" s="250">
        <f t="shared" si="8"/>
        <v>0</v>
      </c>
      <c r="DG29" s="250">
        <f t="shared" si="9"/>
        <v>0</v>
      </c>
      <c r="DH29" s="250">
        <f t="shared" si="10"/>
        <v>0</v>
      </c>
      <c r="DI29" s="250">
        <f t="shared" si="11"/>
        <v>0</v>
      </c>
      <c r="DJ29" s="250">
        <f t="shared" si="12"/>
        <v>0</v>
      </c>
      <c r="DK29" s="263">
        <f t="shared" si="21"/>
        <v>92</v>
      </c>
      <c r="DL29" s="264">
        <f t="shared" si="13"/>
        <v>4.1818181818181817E-2</v>
      </c>
      <c r="DM29" s="253"/>
      <c r="DN29" s="250">
        <f t="shared" si="22"/>
        <v>66</v>
      </c>
      <c r="DP29" s="253" t="b">
        <f t="shared" si="14"/>
        <v>0</v>
      </c>
      <c r="DR29" s="265">
        <v>243</v>
      </c>
      <c r="DS29" s="284"/>
      <c r="DT29" s="284"/>
      <c r="DU29" s="284"/>
      <c r="DV29" s="284" t="str">
        <f>IF(DP29=TRUE,CG29," ")</f>
        <v xml:space="preserve"> </v>
      </c>
      <c r="DW29" s="284"/>
      <c r="DX29" s="284"/>
      <c r="DY29" s="266"/>
      <c r="DZ29" s="266"/>
      <c r="EA29" s="266"/>
      <c r="EB29" s="266"/>
      <c r="EC29" s="266"/>
      <c r="ED29" s="266"/>
      <c r="EE29" s="266"/>
      <c r="EF29" s="273"/>
      <c r="EG29" s="273"/>
      <c r="EH29" s="273"/>
      <c r="EI29" s="273"/>
      <c r="EJ29" s="273"/>
      <c r="EK29" s="273"/>
      <c r="EL29" s="273"/>
      <c r="EM29" s="273"/>
      <c r="EN29" s="273"/>
      <c r="EO29" s="273"/>
      <c r="EP29" s="273"/>
      <c r="EQ29" s="273" t="str">
        <f t="shared" si="41"/>
        <v xml:space="preserve"> </v>
      </c>
      <c r="ER29" s="273" t="str">
        <f t="shared" si="42"/>
        <v xml:space="preserve"> </v>
      </c>
      <c r="ES29" s="291" t="str">
        <f t="shared" si="43"/>
        <v xml:space="preserve"> </v>
      </c>
      <c r="ET29" s="273" t="str">
        <f t="shared" si="44"/>
        <v xml:space="preserve"> </v>
      </c>
      <c r="EU29" s="273" t="str">
        <f t="shared" si="45"/>
        <v xml:space="preserve"> </v>
      </c>
      <c r="EV29" s="273" t="str">
        <f t="shared" si="46"/>
        <v xml:space="preserve"> </v>
      </c>
      <c r="EW29" s="273" t="str">
        <f>IF(DP29=TRUE,CG29," ")</f>
        <v xml:space="preserve"> </v>
      </c>
      <c r="EX29" s="273" t="str">
        <f>IF(DP29=TRUE,CG29," ")</f>
        <v xml:space="preserve"> </v>
      </c>
      <c r="EY29" s="273" t="str">
        <f>IF(DP29=TRUE,CG29," ")</f>
        <v xml:space="preserve"> </v>
      </c>
      <c r="EZ29" s="273"/>
      <c r="FA29" s="273"/>
      <c r="FB29" s="273"/>
      <c r="FC29" s="273"/>
      <c r="FD29" s="273"/>
      <c r="FE29" s="273"/>
      <c r="FF29" s="273"/>
      <c r="FG29" s="273"/>
      <c r="FH29" s="273"/>
      <c r="FI29" s="273"/>
      <c r="FJ29" s="273"/>
      <c r="FK29" s="273"/>
      <c r="FL29" s="273"/>
      <c r="FM29" s="273"/>
      <c r="FN29" s="273"/>
      <c r="FP29" s="265">
        <v>243</v>
      </c>
      <c r="FQ29" s="284"/>
      <c r="FR29" s="284"/>
      <c r="FS29" s="284"/>
      <c r="FT29" s="284">
        <v>231</v>
      </c>
      <c r="FU29" s="284"/>
      <c r="FV29" s="284"/>
      <c r="FW29" s="266"/>
      <c r="FX29" s="266"/>
      <c r="FY29" s="266"/>
      <c r="FZ29" s="266"/>
      <c r="GA29" s="266"/>
      <c r="GB29" s="266"/>
      <c r="GC29" s="266"/>
      <c r="GD29" s="266"/>
      <c r="GE29" s="266"/>
      <c r="GF29" s="266"/>
      <c r="GG29" s="266"/>
      <c r="GH29" s="266"/>
      <c r="GI29" s="266"/>
      <c r="GJ29" s="266"/>
      <c r="GK29" s="266"/>
      <c r="GL29" s="266"/>
      <c r="GM29" s="266"/>
      <c r="GN29" s="266"/>
      <c r="GO29" s="266">
        <v>234</v>
      </c>
      <c r="GP29" s="266">
        <v>243</v>
      </c>
      <c r="GQ29" s="272">
        <v>324</v>
      </c>
      <c r="GR29" s="266">
        <v>342</v>
      </c>
      <c r="GS29" s="266">
        <v>423</v>
      </c>
      <c r="GT29" s="266">
        <v>432</v>
      </c>
      <c r="GU29" s="266">
        <v>246</v>
      </c>
      <c r="GV29" s="266">
        <v>264</v>
      </c>
      <c r="GW29" s="266">
        <v>426</v>
      </c>
      <c r="GX29" s="266"/>
      <c r="GY29" s="266"/>
      <c r="GZ29" s="266"/>
      <c r="HA29" s="266"/>
      <c r="HB29" s="266"/>
      <c r="HC29" s="266"/>
      <c r="HD29" s="266"/>
      <c r="HE29" s="266"/>
      <c r="HF29" s="266"/>
      <c r="HG29" s="266"/>
      <c r="HH29" s="266"/>
      <c r="HI29" s="266"/>
      <c r="HJ29" s="266"/>
      <c r="HK29" s="266"/>
      <c r="HL29" s="266"/>
      <c r="HN29" s="265">
        <v>243</v>
      </c>
      <c r="HO29" s="284">
        <v>123</v>
      </c>
      <c r="HP29" s="284">
        <v>132</v>
      </c>
      <c r="HQ29" s="284">
        <v>213</v>
      </c>
      <c r="HR29" s="284">
        <v>231</v>
      </c>
      <c r="HS29" s="284">
        <v>312</v>
      </c>
      <c r="HT29" s="284">
        <v>321</v>
      </c>
      <c r="HU29" s="266">
        <v>126</v>
      </c>
      <c r="HV29" s="266">
        <v>162</v>
      </c>
      <c r="HW29" s="266">
        <v>216</v>
      </c>
      <c r="HX29" s="266">
        <v>261</v>
      </c>
      <c r="HY29" s="266">
        <v>612</v>
      </c>
      <c r="HZ29" s="266">
        <v>621</v>
      </c>
      <c r="IA29" s="266">
        <v>135</v>
      </c>
      <c r="IB29" s="266">
        <v>153</v>
      </c>
      <c r="IC29" s="266">
        <v>315</v>
      </c>
      <c r="ID29" s="266">
        <v>351</v>
      </c>
      <c r="IE29" s="266">
        <v>513</v>
      </c>
      <c r="IF29" s="266">
        <v>531</v>
      </c>
      <c r="IG29" s="266">
        <v>156</v>
      </c>
      <c r="IH29" s="266">
        <v>165</v>
      </c>
      <c r="II29" s="266">
        <v>516</v>
      </c>
      <c r="IJ29" s="266">
        <v>561</v>
      </c>
      <c r="IK29" s="266">
        <v>615</v>
      </c>
      <c r="IL29" s="266">
        <v>651</v>
      </c>
      <c r="IM29" s="266">
        <v>234</v>
      </c>
      <c r="IN29" s="266">
        <v>243</v>
      </c>
      <c r="IO29" s="292">
        <v>324</v>
      </c>
      <c r="IP29" s="266">
        <v>342</v>
      </c>
      <c r="IQ29" s="266">
        <v>423</v>
      </c>
      <c r="IR29" s="266">
        <v>432</v>
      </c>
      <c r="IS29" s="266">
        <v>246</v>
      </c>
      <c r="IT29" s="266">
        <v>264</v>
      </c>
      <c r="IU29" s="266">
        <v>426</v>
      </c>
      <c r="IV29" s="266">
        <v>462</v>
      </c>
      <c r="IW29" s="266">
        <v>624</v>
      </c>
      <c r="IX29" s="266">
        <v>642</v>
      </c>
      <c r="IY29" s="266">
        <v>345</v>
      </c>
      <c r="IZ29" s="266">
        <v>354</v>
      </c>
      <c r="JA29" s="266">
        <v>435</v>
      </c>
      <c r="JB29" s="266">
        <v>453</v>
      </c>
      <c r="JC29" s="266">
        <v>534</v>
      </c>
      <c r="JD29" s="266">
        <v>543</v>
      </c>
      <c r="JE29" s="266">
        <v>456</v>
      </c>
      <c r="JF29" s="266">
        <v>465</v>
      </c>
      <c r="JG29" s="266">
        <v>546</v>
      </c>
      <c r="JH29" s="266">
        <v>564</v>
      </c>
      <c r="JI29" s="266">
        <v>645</v>
      </c>
      <c r="JJ29" s="266">
        <v>654</v>
      </c>
    </row>
    <row r="30" spans="82:270">
      <c r="CD30" s="268">
        <f>'Panorama stieren'!C36</f>
        <v>0</v>
      </c>
      <c r="CE30" s="269">
        <f>'Panorama stieren'!D36</f>
        <v>0</v>
      </c>
      <c r="CF30" s="285">
        <v>324</v>
      </c>
      <c r="CG30" s="290">
        <f>Stieren!D31</f>
        <v>0</v>
      </c>
      <c r="CH30" s="262">
        <f t="shared" si="0"/>
        <v>0</v>
      </c>
      <c r="CI30" s="262">
        <f>IF(DP31=TRUE,CG31,0)</f>
        <v>0</v>
      </c>
      <c r="CJ30" s="262">
        <f>IF(DP28=TRUE,CG28,0)</f>
        <v>0</v>
      </c>
      <c r="CK30" s="262">
        <f>IF(DP9=TRUE,CG9,0)</f>
        <v>0</v>
      </c>
      <c r="CL30" s="274">
        <f>IF(DP29=TRUE,CG29,0)</f>
        <v>0</v>
      </c>
      <c r="CM30" s="262">
        <f>IF(DP7=TRUE,CG7,0)</f>
        <v>0</v>
      </c>
      <c r="CN30" s="262">
        <f>IF(DP33=TRUE,CG33,0)</f>
        <v>0</v>
      </c>
      <c r="CO30" s="262">
        <f>IF(DP8=TRUE,CG8,0)</f>
        <v>0</v>
      </c>
      <c r="CP30" s="262" t="str">
        <f>IF(DP32=TRUE,CG32,0)</f>
        <v>Ludiek/Motif/Utopia/Bruce(rood)</v>
      </c>
      <c r="CQ30" s="262">
        <f>IF(DP40=TRUE,CG40,0)</f>
        <v>0</v>
      </c>
      <c r="CR30" s="376">
        <f>IF(DP6=TRUE,CG6,0)</f>
        <v>0</v>
      </c>
      <c r="CS30" s="376">
        <f>IF(DP41=TRUE,CG41,0)</f>
        <v>0</v>
      </c>
      <c r="CY30" s="250">
        <f t="shared" si="1"/>
        <v>0</v>
      </c>
      <c r="CZ30" s="250">
        <f t="shared" si="2"/>
        <v>0</v>
      </c>
      <c r="DA30" s="250">
        <f t="shared" si="3"/>
        <v>0</v>
      </c>
      <c r="DB30" s="250">
        <f t="shared" si="4"/>
        <v>0</v>
      </c>
      <c r="DC30" s="250">
        <f t="shared" si="5"/>
        <v>0</v>
      </c>
      <c r="DD30" s="250">
        <f t="shared" si="6"/>
        <v>0</v>
      </c>
      <c r="DE30" s="250">
        <f t="shared" si="7"/>
        <v>0</v>
      </c>
      <c r="DF30" s="250">
        <f t="shared" si="8"/>
        <v>0</v>
      </c>
      <c r="DG30" s="250">
        <f t="shared" si="9"/>
        <v>74</v>
      </c>
      <c r="DH30" s="250">
        <f t="shared" si="10"/>
        <v>0</v>
      </c>
      <c r="DI30" s="250">
        <f t="shared" si="11"/>
        <v>0</v>
      </c>
      <c r="DJ30" s="250">
        <f t="shared" si="12"/>
        <v>0</v>
      </c>
      <c r="DK30" s="263">
        <f t="shared" si="21"/>
        <v>74</v>
      </c>
      <c r="DL30" s="264">
        <f t="shared" si="13"/>
        <v>0</v>
      </c>
      <c r="DM30" s="253"/>
      <c r="DN30" s="250">
        <f t="shared" si="22"/>
        <v>66</v>
      </c>
      <c r="DP30" s="253" t="b">
        <f t="shared" si="14"/>
        <v>0</v>
      </c>
      <c r="DR30" s="265">
        <v>324</v>
      </c>
      <c r="DS30" s="284"/>
      <c r="DT30" s="284"/>
      <c r="DU30" s="284"/>
      <c r="DV30" s="284" t="str">
        <f>IF(DP30=TRUE,CG30," ")</f>
        <v xml:space="preserve"> </v>
      </c>
      <c r="DW30" s="284" t="str">
        <f>IF(DP30=TRUE,CG30," ")</f>
        <v xml:space="preserve"> </v>
      </c>
      <c r="DX30" s="284" t="str">
        <f>IF(DP30=TRUE,CG30," ")</f>
        <v xml:space="preserve"> </v>
      </c>
      <c r="DY30" s="266"/>
      <c r="DZ30" s="266"/>
      <c r="EA30" s="266"/>
      <c r="EB30" s="266"/>
      <c r="EC30" s="266"/>
      <c r="ED30" s="266"/>
      <c r="EE30" s="266"/>
      <c r="EF30" s="273"/>
      <c r="EG30" s="273"/>
      <c r="EH30" s="273"/>
      <c r="EI30" s="273"/>
      <c r="EJ30" s="273"/>
      <c r="EK30" s="273"/>
      <c r="EL30" s="273"/>
      <c r="EM30" s="273"/>
      <c r="EN30" s="273"/>
      <c r="EO30" s="273"/>
      <c r="EP30" s="273"/>
      <c r="EQ30" s="273" t="str">
        <f t="shared" si="41"/>
        <v xml:space="preserve"> </v>
      </c>
      <c r="ER30" s="273" t="str">
        <f t="shared" si="42"/>
        <v xml:space="preserve"> </v>
      </c>
      <c r="ES30" s="273" t="str">
        <f t="shared" si="43"/>
        <v xml:space="preserve"> </v>
      </c>
      <c r="ET30" s="273" t="str">
        <f t="shared" si="44"/>
        <v xml:space="preserve"> </v>
      </c>
      <c r="EU30" s="273" t="str">
        <f t="shared" si="45"/>
        <v xml:space="preserve"> </v>
      </c>
      <c r="EV30" s="273" t="str">
        <f t="shared" si="46"/>
        <v xml:space="preserve"> </v>
      </c>
      <c r="EW30" s="273"/>
      <c r="EX30" s="273"/>
      <c r="EY30" s="273"/>
      <c r="EZ30" s="273"/>
      <c r="FA30" s="273"/>
      <c r="FB30" s="273"/>
      <c r="FC30" s="273" t="str">
        <f>IF(DP30=TRUE,CG30," ")</f>
        <v xml:space="preserve"> </v>
      </c>
      <c r="FD30" s="273"/>
      <c r="FE30" s="273"/>
      <c r="FF30" s="273"/>
      <c r="FG30" s="273"/>
      <c r="FH30" s="273"/>
      <c r="FI30" s="273"/>
      <c r="FJ30" s="273"/>
      <c r="FK30" s="273"/>
      <c r="FL30" s="273"/>
      <c r="FM30" s="273"/>
      <c r="FN30" s="273"/>
      <c r="FP30" s="265">
        <v>324</v>
      </c>
      <c r="FQ30" s="284"/>
      <c r="FR30" s="284"/>
      <c r="FS30" s="284"/>
      <c r="FT30" s="284">
        <v>231</v>
      </c>
      <c r="FU30" s="284">
        <v>312</v>
      </c>
      <c r="FV30" s="284">
        <v>321</v>
      </c>
      <c r="FW30" s="266"/>
      <c r="FX30" s="266"/>
      <c r="FY30" s="266"/>
      <c r="FZ30" s="266"/>
      <c r="GA30" s="266"/>
      <c r="GB30" s="266"/>
      <c r="GC30" s="266"/>
      <c r="GD30" s="266"/>
      <c r="GE30" s="266"/>
      <c r="GF30" s="266"/>
      <c r="GG30" s="266"/>
      <c r="GH30" s="266"/>
      <c r="GI30" s="266"/>
      <c r="GJ30" s="266"/>
      <c r="GK30" s="266"/>
      <c r="GL30" s="266"/>
      <c r="GM30" s="266"/>
      <c r="GN30" s="266"/>
      <c r="GO30" s="266">
        <v>234</v>
      </c>
      <c r="GP30" s="266">
        <v>243</v>
      </c>
      <c r="GQ30" s="266">
        <v>324</v>
      </c>
      <c r="GR30" s="266">
        <v>342</v>
      </c>
      <c r="GS30" s="266">
        <v>423</v>
      </c>
      <c r="GT30" s="266">
        <v>432</v>
      </c>
      <c r="GU30" s="266"/>
      <c r="GV30" s="266"/>
      <c r="GW30" s="266"/>
      <c r="GX30" s="266"/>
      <c r="GY30" s="266"/>
      <c r="GZ30" s="266"/>
      <c r="HA30" s="266">
        <v>345</v>
      </c>
      <c r="HB30" s="266"/>
      <c r="HC30" s="266"/>
      <c r="HD30" s="266"/>
      <c r="HE30" s="266"/>
      <c r="HF30" s="266"/>
      <c r="HG30" s="266"/>
      <c r="HH30" s="266"/>
      <c r="HI30" s="266"/>
      <c r="HJ30" s="266"/>
      <c r="HK30" s="266"/>
      <c r="HL30" s="266"/>
      <c r="HN30" s="265">
        <v>324</v>
      </c>
      <c r="HO30" s="284">
        <v>123</v>
      </c>
      <c r="HP30" s="284">
        <v>132</v>
      </c>
      <c r="HQ30" s="284">
        <v>213</v>
      </c>
      <c r="HR30" s="284">
        <v>231</v>
      </c>
      <c r="HS30" s="284">
        <v>312</v>
      </c>
      <c r="HT30" s="284">
        <v>321</v>
      </c>
      <c r="HU30" s="266">
        <v>126</v>
      </c>
      <c r="HV30" s="266">
        <v>162</v>
      </c>
      <c r="HW30" s="266">
        <v>216</v>
      </c>
      <c r="HX30" s="266">
        <v>261</v>
      </c>
      <c r="HY30" s="266">
        <v>612</v>
      </c>
      <c r="HZ30" s="266">
        <v>621</v>
      </c>
      <c r="IA30" s="266">
        <v>135</v>
      </c>
      <c r="IB30" s="266">
        <v>153</v>
      </c>
      <c r="IC30" s="266">
        <v>315</v>
      </c>
      <c r="ID30" s="266">
        <v>351</v>
      </c>
      <c r="IE30" s="266">
        <v>513</v>
      </c>
      <c r="IF30" s="266">
        <v>531</v>
      </c>
      <c r="IG30" s="266">
        <v>156</v>
      </c>
      <c r="IH30" s="266">
        <v>165</v>
      </c>
      <c r="II30" s="266">
        <v>516</v>
      </c>
      <c r="IJ30" s="266">
        <v>561</v>
      </c>
      <c r="IK30" s="266">
        <v>615</v>
      </c>
      <c r="IL30" s="266">
        <v>651</v>
      </c>
      <c r="IM30" s="266">
        <v>234</v>
      </c>
      <c r="IN30" s="266">
        <v>243</v>
      </c>
      <c r="IO30" s="266">
        <v>324</v>
      </c>
      <c r="IP30" s="266">
        <v>342</v>
      </c>
      <c r="IQ30" s="266">
        <v>423</v>
      </c>
      <c r="IR30" s="266">
        <v>432</v>
      </c>
      <c r="IS30" s="266">
        <v>246</v>
      </c>
      <c r="IT30" s="266">
        <v>264</v>
      </c>
      <c r="IU30" s="266">
        <v>426</v>
      </c>
      <c r="IV30" s="266">
        <v>462</v>
      </c>
      <c r="IW30" s="266">
        <v>624</v>
      </c>
      <c r="IX30" s="266">
        <v>642</v>
      </c>
      <c r="IY30" s="266">
        <v>345</v>
      </c>
      <c r="IZ30" s="266">
        <v>354</v>
      </c>
      <c r="JA30" s="266">
        <v>435</v>
      </c>
      <c r="JB30" s="266">
        <v>453</v>
      </c>
      <c r="JC30" s="266">
        <v>534</v>
      </c>
      <c r="JD30" s="266">
        <v>543</v>
      </c>
      <c r="JE30" s="266">
        <v>456</v>
      </c>
      <c r="JF30" s="266">
        <v>465</v>
      </c>
      <c r="JG30" s="266">
        <v>546</v>
      </c>
      <c r="JH30" s="266">
        <v>564</v>
      </c>
      <c r="JI30" s="266">
        <v>645</v>
      </c>
      <c r="JJ30" s="266">
        <v>654</v>
      </c>
    </row>
    <row r="31" spans="82:270">
      <c r="CD31" s="268">
        <f>'Panorama stieren'!C37</f>
        <v>2</v>
      </c>
      <c r="CE31" s="269">
        <f>'Panorama stieren'!D37</f>
        <v>2</v>
      </c>
      <c r="CF31" s="285">
        <v>342</v>
      </c>
      <c r="CG31" s="290">
        <f>Stieren!D32</f>
        <v>0</v>
      </c>
      <c r="CH31" s="262">
        <f t="shared" si="0"/>
        <v>0</v>
      </c>
      <c r="CI31" s="262">
        <f>IF(DP30=TRUE,CG30,0)</f>
        <v>0</v>
      </c>
      <c r="CJ31" s="262">
        <f>IF(DP33=TRUE,CG33,0)</f>
        <v>0</v>
      </c>
      <c r="CK31" s="262">
        <f>IF(DP40=TRUE,CG40,0)</f>
        <v>0</v>
      </c>
      <c r="CL31" s="262" t="str">
        <f>IF(DP32=TRUE,CG32,0)</f>
        <v>Ludiek/Motif/Utopia/Bruce(rood)</v>
      </c>
      <c r="CM31" s="262">
        <f>IF(DP42=TRUE,CG42,0)</f>
        <v>0</v>
      </c>
      <c r="CN31" s="262">
        <f>IF(DP28=TRUE,CG28,0)</f>
        <v>0</v>
      </c>
      <c r="CO31" s="262">
        <f>IF(DP41=TRUE,CG41,0)</f>
        <v>0</v>
      </c>
      <c r="CP31" s="262">
        <f>IF(DP29=TRUE,CG29,0)</f>
        <v>0</v>
      </c>
      <c r="CQ31" s="262">
        <f>IF(DP9=TRUE,CG9,0)</f>
        <v>0</v>
      </c>
      <c r="CR31" s="376">
        <f>IF(DP43=TRUE,CG43,0)</f>
        <v>0</v>
      </c>
      <c r="CS31" s="376">
        <f>IF(DP8=TRUE,CG8,0)</f>
        <v>0</v>
      </c>
      <c r="CY31" s="250">
        <f t="shared" si="1"/>
        <v>0</v>
      </c>
      <c r="CZ31" s="250">
        <f t="shared" si="2"/>
        <v>0</v>
      </c>
      <c r="DA31" s="250">
        <f t="shared" si="3"/>
        <v>0</v>
      </c>
      <c r="DB31" s="250">
        <f t="shared" si="4"/>
        <v>0</v>
      </c>
      <c r="DC31" s="250">
        <f t="shared" si="5"/>
        <v>82</v>
      </c>
      <c r="DD31" s="250">
        <f t="shared" si="6"/>
        <v>0</v>
      </c>
      <c r="DE31" s="250">
        <f t="shared" si="7"/>
        <v>0</v>
      </c>
      <c r="DF31" s="250">
        <f t="shared" si="8"/>
        <v>0</v>
      </c>
      <c r="DG31" s="250">
        <f t="shared" si="9"/>
        <v>0</v>
      </c>
      <c r="DH31" s="250">
        <f t="shared" si="10"/>
        <v>0</v>
      </c>
      <c r="DI31" s="250">
        <f t="shared" si="11"/>
        <v>0</v>
      </c>
      <c r="DJ31" s="250">
        <f t="shared" si="12"/>
        <v>0</v>
      </c>
      <c r="DK31" s="263">
        <f t="shared" si="21"/>
        <v>82</v>
      </c>
      <c r="DL31" s="264">
        <f t="shared" si="13"/>
        <v>2.4848484848484849E-2</v>
      </c>
      <c r="DM31" s="253"/>
      <c r="DN31" s="250">
        <f t="shared" si="22"/>
        <v>66</v>
      </c>
      <c r="DP31" s="253" t="b">
        <f t="shared" si="14"/>
        <v>0</v>
      </c>
      <c r="DR31" s="265">
        <v>342</v>
      </c>
      <c r="DS31" s="284"/>
      <c r="DT31" s="284"/>
      <c r="DU31" s="284"/>
      <c r="DV31" s="284"/>
      <c r="DW31" s="284"/>
      <c r="DX31" s="284" t="str">
        <f>IF(DP31=TRUE,CG31," ")</f>
        <v xml:space="preserve"> </v>
      </c>
      <c r="DY31" s="266"/>
      <c r="DZ31" s="266"/>
      <c r="EA31" s="266"/>
      <c r="EB31" s="266"/>
      <c r="EC31" s="266"/>
      <c r="ED31" s="266"/>
      <c r="EE31" s="266"/>
      <c r="EF31" s="273"/>
      <c r="EG31" s="273"/>
      <c r="EH31" s="273"/>
      <c r="EI31" s="273"/>
      <c r="EJ31" s="273"/>
      <c r="EK31" s="273"/>
      <c r="EL31" s="273"/>
      <c r="EM31" s="273"/>
      <c r="EN31" s="273"/>
      <c r="EO31" s="273"/>
      <c r="EP31" s="273"/>
      <c r="EQ31" s="273" t="str">
        <f t="shared" si="41"/>
        <v xml:space="preserve"> </v>
      </c>
      <c r="ER31" s="273" t="str">
        <f t="shared" si="42"/>
        <v xml:space="preserve"> </v>
      </c>
      <c r="ES31" s="273" t="str">
        <f t="shared" si="43"/>
        <v xml:space="preserve"> </v>
      </c>
      <c r="ET31" s="273" t="str">
        <f t="shared" si="44"/>
        <v xml:space="preserve"> </v>
      </c>
      <c r="EU31" s="273" t="str">
        <f t="shared" si="45"/>
        <v xml:space="preserve"> </v>
      </c>
      <c r="EV31" s="273" t="str">
        <f t="shared" si="46"/>
        <v xml:space="preserve"> </v>
      </c>
      <c r="EW31" s="273"/>
      <c r="EX31" s="273"/>
      <c r="EY31" s="273"/>
      <c r="EZ31" s="273"/>
      <c r="FA31" s="273"/>
      <c r="FB31" s="273"/>
      <c r="FC31" s="273" t="str">
        <f>IF(DP31=TRUE,CG31," ")</f>
        <v xml:space="preserve"> </v>
      </c>
      <c r="FD31" s="273" t="str">
        <f>IF(DP31=TRUE,CG31," ")</f>
        <v xml:space="preserve"> </v>
      </c>
      <c r="FE31" s="273" t="str">
        <f>IF(DP31=TRUE,CG31," ")</f>
        <v xml:space="preserve"> </v>
      </c>
      <c r="FF31" s="273"/>
      <c r="FG31" s="273"/>
      <c r="FH31" s="273"/>
      <c r="FI31" s="273"/>
      <c r="FJ31" s="273"/>
      <c r="FK31" s="273"/>
      <c r="FL31" s="273"/>
      <c r="FM31" s="273"/>
      <c r="FN31" s="273"/>
      <c r="FP31" s="265">
        <v>342</v>
      </c>
      <c r="FQ31" s="284"/>
      <c r="FR31" s="284"/>
      <c r="FS31" s="284"/>
      <c r="FT31" s="284"/>
      <c r="FU31" s="284"/>
      <c r="FV31" s="284">
        <v>321</v>
      </c>
      <c r="FW31" s="266"/>
      <c r="FX31" s="266"/>
      <c r="FY31" s="266"/>
      <c r="FZ31" s="266"/>
      <c r="GA31" s="266"/>
      <c r="GB31" s="266"/>
      <c r="GC31" s="266"/>
      <c r="GD31" s="266"/>
      <c r="GE31" s="266"/>
      <c r="GF31" s="266"/>
      <c r="GG31" s="266"/>
      <c r="GH31" s="266"/>
      <c r="GI31" s="266"/>
      <c r="GJ31" s="266"/>
      <c r="GK31" s="266"/>
      <c r="GL31" s="266"/>
      <c r="GM31" s="266"/>
      <c r="GN31" s="266"/>
      <c r="GO31" s="266">
        <v>234</v>
      </c>
      <c r="GP31" s="266">
        <v>243</v>
      </c>
      <c r="GQ31" s="266">
        <v>324</v>
      </c>
      <c r="GR31" s="266">
        <v>342</v>
      </c>
      <c r="GS31" s="266">
        <v>423</v>
      </c>
      <c r="GT31" s="266">
        <v>432</v>
      </c>
      <c r="GU31" s="266"/>
      <c r="GV31" s="266"/>
      <c r="GW31" s="266"/>
      <c r="GX31" s="266"/>
      <c r="GY31" s="266"/>
      <c r="GZ31" s="266"/>
      <c r="HA31" s="266">
        <v>345</v>
      </c>
      <c r="HB31" s="266">
        <v>354</v>
      </c>
      <c r="HC31" s="266">
        <v>435</v>
      </c>
      <c r="HD31" s="266"/>
      <c r="HE31" s="266"/>
      <c r="HF31" s="266"/>
      <c r="HG31" s="266"/>
      <c r="HH31" s="266"/>
      <c r="HI31" s="266"/>
      <c r="HJ31" s="266"/>
      <c r="HK31" s="266"/>
      <c r="HL31" s="266"/>
      <c r="HN31" s="265">
        <v>342</v>
      </c>
      <c r="HO31" s="284">
        <v>123</v>
      </c>
      <c r="HP31" s="284">
        <v>132</v>
      </c>
      <c r="HQ31" s="284">
        <v>213</v>
      </c>
      <c r="HR31" s="284">
        <v>231</v>
      </c>
      <c r="HS31" s="284">
        <v>312</v>
      </c>
      <c r="HT31" s="284">
        <v>321</v>
      </c>
      <c r="HU31" s="266">
        <v>126</v>
      </c>
      <c r="HV31" s="266">
        <v>162</v>
      </c>
      <c r="HW31" s="266">
        <v>216</v>
      </c>
      <c r="HX31" s="266">
        <v>261</v>
      </c>
      <c r="HY31" s="266">
        <v>612</v>
      </c>
      <c r="HZ31" s="266">
        <v>621</v>
      </c>
      <c r="IA31" s="266">
        <v>135</v>
      </c>
      <c r="IB31" s="266">
        <v>153</v>
      </c>
      <c r="IC31" s="266">
        <v>315</v>
      </c>
      <c r="ID31" s="266">
        <v>351</v>
      </c>
      <c r="IE31" s="266">
        <v>513</v>
      </c>
      <c r="IF31" s="266">
        <v>531</v>
      </c>
      <c r="IG31" s="266">
        <v>156</v>
      </c>
      <c r="IH31" s="266">
        <v>165</v>
      </c>
      <c r="II31" s="266">
        <v>516</v>
      </c>
      <c r="IJ31" s="266">
        <v>561</v>
      </c>
      <c r="IK31" s="266">
        <v>615</v>
      </c>
      <c r="IL31" s="266">
        <v>651</v>
      </c>
      <c r="IM31" s="266">
        <v>234</v>
      </c>
      <c r="IN31" s="266">
        <v>243</v>
      </c>
      <c r="IO31" s="266">
        <v>324</v>
      </c>
      <c r="IP31" s="266">
        <v>342</v>
      </c>
      <c r="IQ31" s="266">
        <v>423</v>
      </c>
      <c r="IR31" s="266">
        <v>432</v>
      </c>
      <c r="IS31" s="266">
        <v>246</v>
      </c>
      <c r="IT31" s="266">
        <v>264</v>
      </c>
      <c r="IU31" s="266">
        <v>426</v>
      </c>
      <c r="IV31" s="266">
        <v>462</v>
      </c>
      <c r="IW31" s="266">
        <v>624</v>
      </c>
      <c r="IX31" s="266">
        <v>642</v>
      </c>
      <c r="IY31" s="266">
        <v>345</v>
      </c>
      <c r="IZ31" s="266">
        <v>354</v>
      </c>
      <c r="JA31" s="266">
        <v>435</v>
      </c>
      <c r="JB31" s="266">
        <v>453</v>
      </c>
      <c r="JC31" s="266">
        <v>534</v>
      </c>
      <c r="JD31" s="266">
        <v>543</v>
      </c>
      <c r="JE31" s="266">
        <v>456</v>
      </c>
      <c r="JF31" s="266">
        <v>465</v>
      </c>
      <c r="JG31" s="266">
        <v>546</v>
      </c>
      <c r="JH31" s="266">
        <v>564</v>
      </c>
      <c r="JI31" s="266">
        <v>645</v>
      </c>
      <c r="JJ31" s="266">
        <v>654</v>
      </c>
    </row>
    <row r="32" spans="82:270">
      <c r="CD32" s="268">
        <f>'Panorama stieren'!C38</f>
        <v>3</v>
      </c>
      <c r="CE32" s="269">
        <f>'Panorama stieren'!D38</f>
        <v>3</v>
      </c>
      <c r="CF32" s="285">
        <v>423</v>
      </c>
      <c r="CG32" s="290" t="str">
        <f>Stieren!D33</f>
        <v>Ludiek/Motif/Utopia/Bruce(rood)</v>
      </c>
      <c r="CH32" s="262" t="str">
        <f t="shared" si="0"/>
        <v>Ludiek/Motif/Utopia/Bruce(rood)</v>
      </c>
      <c r="CI32" s="262">
        <f>IF(DP33=TRUE,CG33,0)</f>
        <v>0</v>
      </c>
      <c r="CJ32" s="262">
        <f>IF(DP29=TRUE,CG29,0)</f>
        <v>0</v>
      </c>
      <c r="CK32" s="262">
        <f>IF(DP36=TRUE,CG36,0)</f>
        <v>0</v>
      </c>
      <c r="CL32" s="262">
        <f>IF(DP28=TRUE,CG28,0)</f>
        <v>0</v>
      </c>
      <c r="CM32" s="262">
        <f>IF(DP34=TRUE,CG34,0)</f>
        <v>0</v>
      </c>
      <c r="CN32" s="262">
        <f>IF(DP31=TRUE,CG31,0)</f>
        <v>0</v>
      </c>
      <c r="CO32" s="262">
        <f>IF(DP37=TRUE,CG37,0)</f>
        <v>0</v>
      </c>
      <c r="CP32" s="262">
        <f>IF(DP30=TRUE,CG30,0)</f>
        <v>0</v>
      </c>
      <c r="CQ32" s="262">
        <f>IF(DP42=TRUE,CG42,0)</f>
        <v>0</v>
      </c>
      <c r="CR32" s="376">
        <f>IF(DP34=TRUE,CG34,0)</f>
        <v>0</v>
      </c>
      <c r="CS32" s="376">
        <f>IF(DP43=TRUE,CG43,0)</f>
        <v>0</v>
      </c>
      <c r="CY32" s="250">
        <f t="shared" si="1"/>
        <v>100</v>
      </c>
      <c r="CZ32" s="250">
        <f t="shared" si="2"/>
        <v>0</v>
      </c>
      <c r="DA32" s="250">
        <f t="shared" si="3"/>
        <v>0</v>
      </c>
      <c r="DB32" s="250">
        <f t="shared" si="4"/>
        <v>0</v>
      </c>
      <c r="DC32" s="250">
        <f t="shared" si="5"/>
        <v>0</v>
      </c>
      <c r="DD32" s="250">
        <f t="shared" si="6"/>
        <v>0</v>
      </c>
      <c r="DE32" s="250">
        <f t="shared" si="7"/>
        <v>0</v>
      </c>
      <c r="DF32" s="250">
        <f t="shared" si="8"/>
        <v>0</v>
      </c>
      <c r="DG32" s="250">
        <f t="shared" si="9"/>
        <v>0</v>
      </c>
      <c r="DH32" s="250">
        <f t="shared" si="10"/>
        <v>0</v>
      </c>
      <c r="DI32" s="250">
        <f t="shared" si="11"/>
        <v>0</v>
      </c>
      <c r="DJ32" s="250">
        <f t="shared" si="12"/>
        <v>0</v>
      </c>
      <c r="DK32" s="263">
        <f t="shared" si="21"/>
        <v>100</v>
      </c>
      <c r="DL32" s="264">
        <f t="shared" si="13"/>
        <v>4.5454545454545456E-2</v>
      </c>
      <c r="DM32" s="253"/>
      <c r="DN32" s="250">
        <f t="shared" si="22"/>
        <v>66</v>
      </c>
      <c r="DP32" s="253" t="b">
        <f t="shared" si="14"/>
        <v>1</v>
      </c>
      <c r="DR32" s="265">
        <v>423</v>
      </c>
      <c r="DS32" s="284"/>
      <c r="DT32" s="284"/>
      <c r="DU32" s="284"/>
      <c r="DV32" s="284"/>
      <c r="DW32" s="284"/>
      <c r="DX32" s="284"/>
      <c r="DY32" s="266"/>
      <c r="DZ32" s="266"/>
      <c r="EA32" s="266"/>
      <c r="EB32" s="266"/>
      <c r="EC32" s="266"/>
      <c r="ED32" s="266"/>
      <c r="EE32" s="266"/>
      <c r="EF32" s="273"/>
      <c r="EG32" s="273"/>
      <c r="EH32" s="273"/>
      <c r="EI32" s="273"/>
      <c r="EJ32" s="273"/>
      <c r="EK32" s="273"/>
      <c r="EL32" s="273"/>
      <c r="EM32" s="273"/>
      <c r="EN32" s="273"/>
      <c r="EO32" s="273"/>
      <c r="EP32" s="273"/>
      <c r="EQ32" s="273" t="str">
        <f t="shared" si="41"/>
        <v>Ludiek/Motif/Utopia/Bruce(rood)</v>
      </c>
      <c r="ER32" s="273" t="str">
        <f t="shared" si="42"/>
        <v>Ludiek/Motif/Utopia/Bruce(rood)</v>
      </c>
      <c r="ES32" s="273" t="str">
        <f t="shared" si="43"/>
        <v>Ludiek/Motif/Utopia/Bruce(rood)</v>
      </c>
      <c r="ET32" s="273" t="str">
        <f t="shared" si="44"/>
        <v>Ludiek/Motif/Utopia/Bruce(rood)</v>
      </c>
      <c r="EU32" s="273" t="str">
        <f t="shared" si="45"/>
        <v>Ludiek/Motif/Utopia/Bruce(rood)</v>
      </c>
      <c r="EV32" s="273" t="str">
        <f t="shared" si="46"/>
        <v>Ludiek/Motif/Utopia/Bruce(rood)</v>
      </c>
      <c r="EW32" s="273" t="str">
        <f>IF(DP32=TRUE,CG32," ")</f>
        <v>Ludiek/Motif/Utopia/Bruce(rood)</v>
      </c>
      <c r="EX32" s="273"/>
      <c r="EY32" s="273" t="str">
        <f t="shared" ref="EY32:EY39" si="47">IF(DP32=TRUE,CG32," ")</f>
        <v>Ludiek/Motif/Utopia/Bruce(rood)</v>
      </c>
      <c r="EZ32" s="273" t="str">
        <f>IF(DP32=TRUE,CG32," ")</f>
        <v>Ludiek/Motif/Utopia/Bruce(rood)</v>
      </c>
      <c r="FA32" s="273"/>
      <c r="FB32" s="273"/>
      <c r="FC32" s="273"/>
      <c r="FD32" s="273"/>
      <c r="FE32" s="273" t="str">
        <f>IF(DP32=TRUE,CG32," ")</f>
        <v>Ludiek/Motif/Utopia/Bruce(rood)</v>
      </c>
      <c r="FF32" s="273"/>
      <c r="FG32" s="273"/>
      <c r="FH32" s="273"/>
      <c r="FI32" s="273"/>
      <c r="FJ32" s="273"/>
      <c r="FK32" s="273"/>
      <c r="FL32" s="273"/>
      <c r="FM32" s="273"/>
      <c r="FN32" s="273"/>
      <c r="FP32" s="265">
        <v>423</v>
      </c>
      <c r="FQ32" s="284"/>
      <c r="FR32" s="284"/>
      <c r="FS32" s="284"/>
      <c r="FT32" s="284"/>
      <c r="FU32" s="284"/>
      <c r="FV32" s="284"/>
      <c r="FW32" s="266"/>
      <c r="FX32" s="266"/>
      <c r="FY32" s="266"/>
      <c r="FZ32" s="266"/>
      <c r="GA32" s="266"/>
      <c r="GB32" s="266"/>
      <c r="GC32" s="266"/>
      <c r="GD32" s="266"/>
      <c r="GE32" s="266"/>
      <c r="GF32" s="266"/>
      <c r="GG32" s="266"/>
      <c r="GH32" s="266"/>
      <c r="GI32" s="266"/>
      <c r="GJ32" s="266"/>
      <c r="GK32" s="266"/>
      <c r="GL32" s="266"/>
      <c r="GM32" s="266"/>
      <c r="GN32" s="266"/>
      <c r="GO32" s="266">
        <v>234</v>
      </c>
      <c r="GP32" s="266">
        <v>243</v>
      </c>
      <c r="GQ32" s="266">
        <v>324</v>
      </c>
      <c r="GR32" s="266">
        <v>342</v>
      </c>
      <c r="GS32" s="266">
        <v>423</v>
      </c>
      <c r="GT32" s="266">
        <v>432</v>
      </c>
      <c r="GU32" s="266">
        <v>246</v>
      </c>
      <c r="GV32" s="266"/>
      <c r="GW32" s="266">
        <v>426</v>
      </c>
      <c r="GX32" s="266">
        <v>462</v>
      </c>
      <c r="GY32" s="266"/>
      <c r="GZ32" s="266"/>
      <c r="HA32" s="266"/>
      <c r="HB32" s="266"/>
      <c r="HC32" s="266">
        <v>435</v>
      </c>
      <c r="HD32" s="266"/>
      <c r="HE32" s="266"/>
      <c r="HF32" s="266"/>
      <c r="HG32" s="266"/>
      <c r="HH32" s="266"/>
      <c r="HI32" s="266"/>
      <c r="HJ32" s="266"/>
      <c r="HK32" s="266"/>
      <c r="HL32" s="266"/>
      <c r="HN32" s="265">
        <v>423</v>
      </c>
      <c r="HO32" s="284">
        <v>123</v>
      </c>
      <c r="HP32" s="284">
        <v>132</v>
      </c>
      <c r="HQ32" s="284">
        <v>213</v>
      </c>
      <c r="HR32" s="284">
        <v>231</v>
      </c>
      <c r="HS32" s="284">
        <v>312</v>
      </c>
      <c r="HT32" s="284">
        <v>321</v>
      </c>
      <c r="HU32" s="266">
        <v>126</v>
      </c>
      <c r="HV32" s="266">
        <v>162</v>
      </c>
      <c r="HW32" s="266">
        <v>216</v>
      </c>
      <c r="HX32" s="266">
        <v>261</v>
      </c>
      <c r="HY32" s="266">
        <v>612</v>
      </c>
      <c r="HZ32" s="266">
        <v>621</v>
      </c>
      <c r="IA32" s="266">
        <v>135</v>
      </c>
      <c r="IB32" s="266">
        <v>153</v>
      </c>
      <c r="IC32" s="266">
        <v>315</v>
      </c>
      <c r="ID32" s="266">
        <v>351</v>
      </c>
      <c r="IE32" s="266">
        <v>513</v>
      </c>
      <c r="IF32" s="266">
        <v>531</v>
      </c>
      <c r="IG32" s="266">
        <v>156</v>
      </c>
      <c r="IH32" s="266">
        <v>165</v>
      </c>
      <c r="II32" s="266">
        <v>516</v>
      </c>
      <c r="IJ32" s="266">
        <v>561</v>
      </c>
      <c r="IK32" s="266">
        <v>615</v>
      </c>
      <c r="IL32" s="266">
        <v>651</v>
      </c>
      <c r="IM32" s="266">
        <v>234</v>
      </c>
      <c r="IN32" s="266">
        <v>243</v>
      </c>
      <c r="IO32" s="266">
        <v>324</v>
      </c>
      <c r="IP32" s="266">
        <v>342</v>
      </c>
      <c r="IQ32" s="266">
        <v>423</v>
      </c>
      <c r="IR32" s="266">
        <v>432</v>
      </c>
      <c r="IS32" s="266">
        <v>246</v>
      </c>
      <c r="IT32" s="266">
        <v>264</v>
      </c>
      <c r="IU32" s="266">
        <v>426</v>
      </c>
      <c r="IV32" s="266">
        <v>462</v>
      </c>
      <c r="IW32" s="266">
        <v>624</v>
      </c>
      <c r="IX32" s="266">
        <v>642</v>
      </c>
      <c r="IY32" s="266">
        <v>345</v>
      </c>
      <c r="IZ32" s="266">
        <v>354</v>
      </c>
      <c r="JA32" s="266">
        <v>435</v>
      </c>
      <c r="JB32" s="266">
        <v>453</v>
      </c>
      <c r="JC32" s="266">
        <v>534</v>
      </c>
      <c r="JD32" s="266">
        <v>543</v>
      </c>
      <c r="JE32" s="266">
        <v>456</v>
      </c>
      <c r="JF32" s="266">
        <v>465</v>
      </c>
      <c r="JG32" s="266">
        <v>546</v>
      </c>
      <c r="JH32" s="266">
        <v>564</v>
      </c>
      <c r="JI32" s="266">
        <v>645</v>
      </c>
      <c r="JJ32" s="266">
        <v>654</v>
      </c>
    </row>
    <row r="33" spans="82:270" ht="16.5" thickBot="1">
      <c r="CD33" s="276">
        <f>'Panorama stieren'!C39</f>
        <v>2</v>
      </c>
      <c r="CE33" s="277">
        <f>'Panorama stieren'!D39</f>
        <v>2</v>
      </c>
      <c r="CF33" s="287">
        <v>432</v>
      </c>
      <c r="CG33" s="279">
        <f>Stieren!D34</f>
        <v>0</v>
      </c>
      <c r="CH33" s="262">
        <f t="shared" si="0"/>
        <v>0</v>
      </c>
      <c r="CI33" s="262" t="str">
        <f>IF(DP32=TRUE,CG32,0)</f>
        <v>Ludiek/Motif/Utopia/Bruce(rood)</v>
      </c>
      <c r="CJ33" s="262">
        <f>IF(DP31=TRUE,CG31,0)</f>
        <v>0</v>
      </c>
      <c r="CK33" s="262">
        <f>IF(DP42=TRUE,CG42,0)</f>
        <v>0</v>
      </c>
      <c r="CL33" s="262">
        <f>IF(DP30=TRUE,CG30,0)</f>
        <v>0</v>
      </c>
      <c r="CM33" s="262">
        <f>IF(DP40=TRUE,CG40,0)</f>
        <v>0</v>
      </c>
      <c r="CN33" s="262">
        <f>IF(DP29=TRUE,CG29,0)</f>
        <v>0</v>
      </c>
      <c r="CO33" s="262">
        <f>IF(DP43=TRUE,CG43,0)</f>
        <v>0</v>
      </c>
      <c r="CP33" s="262">
        <f>IF(DP28=TRUE,CG28,0)</f>
        <v>0</v>
      </c>
      <c r="CQ33" s="262">
        <f>IF(DP36=TRUE,CG36,0)</f>
        <v>0</v>
      </c>
      <c r="CR33" s="376">
        <f>IF(DP41=TRUE,CG41,0)</f>
        <v>0</v>
      </c>
      <c r="CS33" s="376">
        <f>IF(DP37=TRUE,CG37,0)</f>
        <v>0</v>
      </c>
      <c r="CY33" s="250">
        <f t="shared" si="1"/>
        <v>0</v>
      </c>
      <c r="CZ33" s="250">
        <f t="shared" si="2"/>
        <v>95</v>
      </c>
      <c r="DA33" s="250">
        <f t="shared" si="3"/>
        <v>0</v>
      </c>
      <c r="DB33" s="250">
        <f t="shared" si="4"/>
        <v>0</v>
      </c>
      <c r="DC33" s="250">
        <f t="shared" si="5"/>
        <v>0</v>
      </c>
      <c r="DD33" s="250">
        <f t="shared" si="6"/>
        <v>0</v>
      </c>
      <c r="DE33" s="250">
        <f t="shared" si="7"/>
        <v>0</v>
      </c>
      <c r="DF33" s="250">
        <f t="shared" si="8"/>
        <v>0</v>
      </c>
      <c r="DG33" s="250">
        <f t="shared" si="9"/>
        <v>0</v>
      </c>
      <c r="DH33" s="250">
        <f t="shared" si="10"/>
        <v>0</v>
      </c>
      <c r="DI33" s="250">
        <f t="shared" si="11"/>
        <v>0</v>
      </c>
      <c r="DJ33" s="250">
        <f t="shared" si="12"/>
        <v>0</v>
      </c>
      <c r="DK33" s="263">
        <f t="shared" si="21"/>
        <v>95</v>
      </c>
      <c r="DL33" s="264">
        <f t="shared" si="13"/>
        <v>2.8787878787878789E-2</v>
      </c>
      <c r="DM33" s="253"/>
      <c r="DN33" s="250">
        <f t="shared" si="22"/>
        <v>66</v>
      </c>
      <c r="DP33" s="253" t="b">
        <f t="shared" si="14"/>
        <v>0</v>
      </c>
      <c r="DR33" s="265">
        <v>432</v>
      </c>
      <c r="DS33" s="284"/>
      <c r="DT33" s="284"/>
      <c r="DU33" s="284"/>
      <c r="DV33" s="284"/>
      <c r="DW33" s="284"/>
      <c r="DX33" s="284"/>
      <c r="DY33" s="266"/>
      <c r="DZ33" s="266"/>
      <c r="EA33" s="266"/>
      <c r="EB33" s="266"/>
      <c r="EC33" s="266"/>
      <c r="ED33" s="266"/>
      <c r="EE33" s="266"/>
      <c r="EF33" s="273"/>
      <c r="EG33" s="273"/>
      <c r="EH33" s="273"/>
      <c r="EI33" s="273"/>
      <c r="EJ33" s="273"/>
      <c r="EK33" s="273"/>
      <c r="EL33" s="273"/>
      <c r="EM33" s="273"/>
      <c r="EN33" s="273"/>
      <c r="EO33" s="273"/>
      <c r="EP33" s="273"/>
      <c r="EQ33" s="273" t="str">
        <f t="shared" si="41"/>
        <v xml:space="preserve"> </v>
      </c>
      <c r="ER33" s="273" t="str">
        <f t="shared" si="42"/>
        <v xml:space="preserve"> </v>
      </c>
      <c r="ES33" s="273" t="str">
        <f t="shared" si="43"/>
        <v xml:space="preserve"> </v>
      </c>
      <c r="ET33" s="273" t="str">
        <f t="shared" si="44"/>
        <v xml:space="preserve"> </v>
      </c>
      <c r="EU33" s="273" t="str">
        <f t="shared" si="45"/>
        <v xml:space="preserve"> </v>
      </c>
      <c r="EV33" s="273" t="str">
        <f t="shared" si="46"/>
        <v xml:space="preserve"> </v>
      </c>
      <c r="EW33" s="273"/>
      <c r="EX33" s="273"/>
      <c r="EY33" s="273" t="str">
        <f t="shared" si="47"/>
        <v xml:space="preserve"> </v>
      </c>
      <c r="EZ33" s="273"/>
      <c r="FA33" s="273"/>
      <c r="FB33" s="273"/>
      <c r="FC33" s="273" t="str">
        <f>IF(DP33=TRUE,CG33," ")</f>
        <v xml:space="preserve"> </v>
      </c>
      <c r="FD33" s="273"/>
      <c r="FE33" s="273" t="str">
        <f>IF(DP33=TRUE,CG33," ")</f>
        <v xml:space="preserve"> </v>
      </c>
      <c r="FF33" s="273" t="str">
        <f>IF(DP33=TRUE,CG33," ")</f>
        <v xml:space="preserve"> </v>
      </c>
      <c r="FG33" s="273"/>
      <c r="FH33" s="273"/>
      <c r="FI33" s="273"/>
      <c r="FJ33" s="273"/>
      <c r="FK33" s="273"/>
      <c r="FL33" s="273"/>
      <c r="FM33" s="273"/>
      <c r="FN33" s="273"/>
      <c r="FP33" s="265">
        <v>432</v>
      </c>
      <c r="FQ33" s="284"/>
      <c r="FR33" s="284"/>
      <c r="FS33" s="284"/>
      <c r="FT33" s="284"/>
      <c r="FU33" s="284"/>
      <c r="FV33" s="284"/>
      <c r="FW33" s="266"/>
      <c r="FX33" s="266"/>
      <c r="FY33" s="266"/>
      <c r="FZ33" s="266"/>
      <c r="GA33" s="266"/>
      <c r="GB33" s="266"/>
      <c r="GC33" s="266"/>
      <c r="GD33" s="266"/>
      <c r="GE33" s="266"/>
      <c r="GF33" s="266"/>
      <c r="GG33" s="266"/>
      <c r="GH33" s="266"/>
      <c r="GI33" s="266"/>
      <c r="GJ33" s="266"/>
      <c r="GK33" s="266"/>
      <c r="GL33" s="266"/>
      <c r="GM33" s="266"/>
      <c r="GN33" s="266"/>
      <c r="GO33" s="266">
        <v>234</v>
      </c>
      <c r="GP33" s="266">
        <v>243</v>
      </c>
      <c r="GQ33" s="266">
        <v>324</v>
      </c>
      <c r="GR33" s="266">
        <v>342</v>
      </c>
      <c r="GS33" s="266">
        <v>423</v>
      </c>
      <c r="GT33" s="266">
        <v>432</v>
      </c>
      <c r="GU33" s="266"/>
      <c r="GV33" s="266"/>
      <c r="GW33" s="266">
        <v>426</v>
      </c>
      <c r="GX33" s="266"/>
      <c r="GY33" s="266"/>
      <c r="GZ33" s="266"/>
      <c r="HA33" s="266">
        <v>345</v>
      </c>
      <c r="HB33" s="266"/>
      <c r="HC33" s="266">
        <v>435</v>
      </c>
      <c r="HD33" s="266">
        <v>453</v>
      </c>
      <c r="HE33" s="266"/>
      <c r="HF33" s="266"/>
      <c r="HG33" s="266"/>
      <c r="HH33" s="266"/>
      <c r="HI33" s="266"/>
      <c r="HJ33" s="266"/>
      <c r="HK33" s="266"/>
      <c r="HL33" s="266"/>
      <c r="HN33" s="265">
        <v>432</v>
      </c>
      <c r="HO33" s="284">
        <v>123</v>
      </c>
      <c r="HP33" s="284">
        <v>132</v>
      </c>
      <c r="HQ33" s="284">
        <v>213</v>
      </c>
      <c r="HR33" s="284">
        <v>231</v>
      </c>
      <c r="HS33" s="284">
        <v>312</v>
      </c>
      <c r="HT33" s="284">
        <v>321</v>
      </c>
      <c r="HU33" s="266">
        <v>126</v>
      </c>
      <c r="HV33" s="266">
        <v>162</v>
      </c>
      <c r="HW33" s="266">
        <v>216</v>
      </c>
      <c r="HX33" s="266">
        <v>261</v>
      </c>
      <c r="HY33" s="266">
        <v>612</v>
      </c>
      <c r="HZ33" s="266">
        <v>621</v>
      </c>
      <c r="IA33" s="266">
        <v>135</v>
      </c>
      <c r="IB33" s="266">
        <v>153</v>
      </c>
      <c r="IC33" s="266">
        <v>315</v>
      </c>
      <c r="ID33" s="266">
        <v>351</v>
      </c>
      <c r="IE33" s="266">
        <v>513</v>
      </c>
      <c r="IF33" s="266">
        <v>531</v>
      </c>
      <c r="IG33" s="266">
        <v>156</v>
      </c>
      <c r="IH33" s="266">
        <v>165</v>
      </c>
      <c r="II33" s="266">
        <v>516</v>
      </c>
      <c r="IJ33" s="266">
        <v>561</v>
      </c>
      <c r="IK33" s="266">
        <v>615</v>
      </c>
      <c r="IL33" s="266">
        <v>651</v>
      </c>
      <c r="IM33" s="266">
        <v>234</v>
      </c>
      <c r="IN33" s="266">
        <v>243</v>
      </c>
      <c r="IO33" s="266">
        <v>324</v>
      </c>
      <c r="IP33" s="266">
        <v>342</v>
      </c>
      <c r="IQ33" s="266">
        <v>423</v>
      </c>
      <c r="IR33" s="266">
        <v>432</v>
      </c>
      <c r="IS33" s="266">
        <v>246</v>
      </c>
      <c r="IT33" s="266">
        <v>264</v>
      </c>
      <c r="IU33" s="266">
        <v>426</v>
      </c>
      <c r="IV33" s="266">
        <v>462</v>
      </c>
      <c r="IW33" s="266">
        <v>624</v>
      </c>
      <c r="IX33" s="266">
        <v>642</v>
      </c>
      <c r="IY33" s="266">
        <v>345</v>
      </c>
      <c r="IZ33" s="266">
        <v>354</v>
      </c>
      <c r="JA33" s="266">
        <v>435</v>
      </c>
      <c r="JB33" s="266">
        <v>453</v>
      </c>
      <c r="JC33" s="266">
        <v>534</v>
      </c>
      <c r="JD33" s="266">
        <v>543</v>
      </c>
      <c r="JE33" s="266">
        <v>456</v>
      </c>
      <c r="JF33" s="266">
        <v>465</v>
      </c>
      <c r="JG33" s="266">
        <v>546</v>
      </c>
      <c r="JH33" s="266">
        <v>564</v>
      </c>
      <c r="JI33" s="266">
        <v>645</v>
      </c>
      <c r="JJ33" s="266">
        <v>654</v>
      </c>
    </row>
    <row r="34" spans="82:270">
      <c r="CD34" s="280">
        <f>'Panorama stieren'!C40</f>
        <v>1</v>
      </c>
      <c r="CE34" s="281">
        <f>'Panorama stieren'!D40</f>
        <v>1</v>
      </c>
      <c r="CF34" s="282">
        <v>246</v>
      </c>
      <c r="CG34" s="289">
        <f>Stieren!D35</f>
        <v>0</v>
      </c>
      <c r="CH34" s="262">
        <f t="shared" si="0"/>
        <v>0</v>
      </c>
      <c r="CI34" s="262">
        <f>IF(DP35=TRUE,CG35,0)</f>
        <v>0</v>
      </c>
      <c r="CJ34" s="262">
        <f>IF(DP36=TRUE,CG36,0)</f>
        <v>0</v>
      </c>
      <c r="CK34" s="262">
        <f>IF(DP29=TRUE,CG29,0)</f>
        <v>0</v>
      </c>
      <c r="CL34" s="262">
        <f>IF(DP37=TRUE,CG37,0)</f>
        <v>0</v>
      </c>
      <c r="CM34" s="262" t="str">
        <f>IF(DP32=TRUE,CG32,0)</f>
        <v>Ludiek/Motif/Utopia/Bruce(rood)</v>
      </c>
      <c r="CN34" s="262">
        <f>IF(DP38=TRUE,CG38,0)</f>
        <v>0</v>
      </c>
      <c r="CO34" s="262">
        <f>IF(DP28=TRUE,CG28,0)</f>
        <v>0</v>
      </c>
      <c r="CP34" s="262">
        <f>IF(DP39=TRUE,CG39,0)</f>
        <v>0</v>
      </c>
      <c r="CQ34" s="262">
        <f>IF(DP13=TRUE,CG13,0)</f>
        <v>0</v>
      </c>
      <c r="CR34" s="376">
        <f>IF(DP33=TRUE,CG33,0)</f>
        <v>0</v>
      </c>
      <c r="CS34" s="376">
        <f>IF(DP12=TRUE,CG12,0)</f>
        <v>0</v>
      </c>
      <c r="CY34" s="250">
        <f t="shared" si="1"/>
        <v>0</v>
      </c>
      <c r="CZ34" s="250">
        <f t="shared" si="2"/>
        <v>0</v>
      </c>
      <c r="DA34" s="250">
        <f t="shared" si="3"/>
        <v>0</v>
      </c>
      <c r="DB34" s="250">
        <f t="shared" si="4"/>
        <v>0</v>
      </c>
      <c r="DC34" s="250">
        <f t="shared" si="5"/>
        <v>0</v>
      </c>
      <c r="DD34" s="250">
        <f t="shared" si="6"/>
        <v>79</v>
      </c>
      <c r="DE34" s="250">
        <f t="shared" si="7"/>
        <v>0</v>
      </c>
      <c r="DF34" s="250">
        <f t="shared" si="8"/>
        <v>0</v>
      </c>
      <c r="DG34" s="250">
        <f t="shared" si="9"/>
        <v>0</v>
      </c>
      <c r="DH34" s="250">
        <f t="shared" si="10"/>
        <v>0</v>
      </c>
      <c r="DI34" s="250">
        <f t="shared" si="11"/>
        <v>0</v>
      </c>
      <c r="DJ34" s="250">
        <f t="shared" si="12"/>
        <v>0</v>
      </c>
      <c r="DK34" s="263">
        <f t="shared" si="21"/>
        <v>79</v>
      </c>
      <c r="DL34" s="264">
        <f t="shared" si="13"/>
        <v>1.196969696969697E-2</v>
      </c>
      <c r="DM34" s="253"/>
      <c r="DN34" s="250">
        <f t="shared" si="22"/>
        <v>66</v>
      </c>
      <c r="DP34" s="253" t="b">
        <f t="shared" si="14"/>
        <v>0</v>
      </c>
      <c r="DR34" s="265">
        <v>246</v>
      </c>
      <c r="DS34" s="284"/>
      <c r="DT34" s="284"/>
      <c r="DU34" s="284"/>
      <c r="DV34" s="284"/>
      <c r="DW34" s="284"/>
      <c r="DX34" s="284"/>
      <c r="DY34" s="266"/>
      <c r="DZ34" s="266"/>
      <c r="EA34" s="266"/>
      <c r="EB34" s="266" t="str">
        <f>IF(DP34=TRUE,CG34," ")</f>
        <v xml:space="preserve"> </v>
      </c>
      <c r="EC34" s="266"/>
      <c r="ED34" s="266"/>
      <c r="EE34" s="266"/>
      <c r="EF34" s="273"/>
      <c r="EG34" s="273"/>
      <c r="EH34" s="273"/>
      <c r="EI34" s="273"/>
      <c r="EJ34" s="273"/>
      <c r="EK34" s="273"/>
      <c r="EL34" s="273"/>
      <c r="EM34" s="273"/>
      <c r="EN34" s="273"/>
      <c r="EO34" s="273"/>
      <c r="EP34" s="273"/>
      <c r="EQ34" s="273" t="str">
        <f t="shared" si="41"/>
        <v xml:space="preserve"> </v>
      </c>
      <c r="ER34" s="273" t="str">
        <f t="shared" si="42"/>
        <v xml:space="preserve"> </v>
      </c>
      <c r="ES34" s="273"/>
      <c r="ET34" s="273"/>
      <c r="EU34" s="273" t="str">
        <f t="shared" si="45"/>
        <v xml:space="preserve"> </v>
      </c>
      <c r="EV34" s="273"/>
      <c r="EW34" s="273" t="str">
        <f t="shared" ref="EW34:EW39" si="48">IF(DP34=TRUE,CG34," ")</f>
        <v xml:space="preserve"> </v>
      </c>
      <c r="EX34" s="273" t="str">
        <f t="shared" ref="EX34:EX39" si="49">IF(DP34=TRUE,CG34," ")</f>
        <v xml:space="preserve"> </v>
      </c>
      <c r="EY34" s="273" t="str">
        <f t="shared" si="47"/>
        <v xml:space="preserve"> </v>
      </c>
      <c r="EZ34" s="273" t="str">
        <f t="shared" ref="EZ34:EZ39" si="50">IF(DP34=TRUE,CG34," ")</f>
        <v xml:space="preserve"> </v>
      </c>
      <c r="FA34" s="273" t="str">
        <f t="shared" ref="FA34:FA39" si="51">IF(DP34=TRUE,CG34," ")</f>
        <v xml:space="preserve"> </v>
      </c>
      <c r="FB34" s="273" t="str">
        <f t="shared" ref="FB34:FB39" si="52">IF(DP34=TRUE,CG34," ")</f>
        <v xml:space="preserve"> </v>
      </c>
      <c r="FC34" s="273"/>
      <c r="FD34" s="273"/>
      <c r="FE34" s="273"/>
      <c r="FF34" s="273"/>
      <c r="FG34" s="273"/>
      <c r="FH34" s="273"/>
      <c r="FI34" s="273"/>
      <c r="FJ34" s="273"/>
      <c r="FK34" s="273"/>
      <c r="FL34" s="273"/>
      <c r="FM34" s="273"/>
      <c r="FN34" s="273"/>
      <c r="FP34" s="265">
        <v>246</v>
      </c>
      <c r="FQ34" s="284"/>
      <c r="FR34" s="284"/>
      <c r="FS34" s="284"/>
      <c r="FT34" s="284"/>
      <c r="FU34" s="284"/>
      <c r="FV34" s="284"/>
      <c r="FW34" s="266"/>
      <c r="FX34" s="266"/>
      <c r="FY34" s="266"/>
      <c r="FZ34" s="266">
        <v>261</v>
      </c>
      <c r="GA34" s="266"/>
      <c r="GB34" s="266"/>
      <c r="GC34" s="266"/>
      <c r="GD34" s="266"/>
      <c r="GE34" s="266"/>
      <c r="GF34" s="266"/>
      <c r="GG34" s="266"/>
      <c r="GH34" s="266"/>
      <c r="GI34" s="266"/>
      <c r="GJ34" s="266"/>
      <c r="GK34" s="266"/>
      <c r="GL34" s="266"/>
      <c r="GM34" s="266"/>
      <c r="GN34" s="266"/>
      <c r="GO34" s="266">
        <v>234</v>
      </c>
      <c r="GP34" s="266">
        <v>243</v>
      </c>
      <c r="GQ34" s="266"/>
      <c r="GR34" s="266"/>
      <c r="GS34" s="266">
        <v>423</v>
      </c>
      <c r="GT34" s="266"/>
      <c r="GU34" s="266">
        <v>246</v>
      </c>
      <c r="GV34" s="266">
        <v>264</v>
      </c>
      <c r="GW34" s="266">
        <v>426</v>
      </c>
      <c r="GX34" s="266">
        <v>462</v>
      </c>
      <c r="GY34" s="266">
        <v>624</v>
      </c>
      <c r="GZ34" s="266">
        <v>642</v>
      </c>
      <c r="HA34" s="266"/>
      <c r="HB34" s="266"/>
      <c r="HC34" s="266"/>
      <c r="HD34" s="266"/>
      <c r="HE34" s="266"/>
      <c r="HF34" s="266"/>
      <c r="HG34" s="266"/>
      <c r="HH34" s="266"/>
      <c r="HI34" s="266"/>
      <c r="HJ34" s="266"/>
      <c r="HK34" s="266"/>
      <c r="HL34" s="266"/>
      <c r="HN34" s="265">
        <v>246</v>
      </c>
      <c r="HO34" s="284">
        <v>123</v>
      </c>
      <c r="HP34" s="284">
        <v>132</v>
      </c>
      <c r="HQ34" s="284">
        <v>213</v>
      </c>
      <c r="HR34" s="284">
        <v>231</v>
      </c>
      <c r="HS34" s="284">
        <v>312</v>
      </c>
      <c r="HT34" s="284">
        <v>321</v>
      </c>
      <c r="HU34" s="266">
        <v>126</v>
      </c>
      <c r="HV34" s="266">
        <v>162</v>
      </c>
      <c r="HW34" s="266">
        <v>216</v>
      </c>
      <c r="HX34" s="266">
        <v>261</v>
      </c>
      <c r="HY34" s="266">
        <v>612</v>
      </c>
      <c r="HZ34" s="266">
        <v>621</v>
      </c>
      <c r="IA34" s="266">
        <v>135</v>
      </c>
      <c r="IB34" s="266">
        <v>153</v>
      </c>
      <c r="IC34" s="266">
        <v>315</v>
      </c>
      <c r="ID34" s="266">
        <v>351</v>
      </c>
      <c r="IE34" s="266">
        <v>513</v>
      </c>
      <c r="IF34" s="266">
        <v>531</v>
      </c>
      <c r="IG34" s="266">
        <v>156</v>
      </c>
      <c r="IH34" s="266">
        <v>165</v>
      </c>
      <c r="II34" s="266">
        <v>516</v>
      </c>
      <c r="IJ34" s="266">
        <v>561</v>
      </c>
      <c r="IK34" s="266">
        <v>615</v>
      </c>
      <c r="IL34" s="266">
        <v>651</v>
      </c>
      <c r="IM34" s="266">
        <v>234</v>
      </c>
      <c r="IN34" s="266">
        <v>243</v>
      </c>
      <c r="IO34" s="266">
        <v>324</v>
      </c>
      <c r="IP34" s="266">
        <v>342</v>
      </c>
      <c r="IQ34" s="266">
        <v>423</v>
      </c>
      <c r="IR34" s="266">
        <v>432</v>
      </c>
      <c r="IS34" s="266">
        <v>246</v>
      </c>
      <c r="IT34" s="266">
        <v>264</v>
      </c>
      <c r="IU34" s="266">
        <v>426</v>
      </c>
      <c r="IV34" s="266">
        <v>462</v>
      </c>
      <c r="IW34" s="266">
        <v>624</v>
      </c>
      <c r="IX34" s="266">
        <v>642</v>
      </c>
      <c r="IY34" s="266">
        <v>345</v>
      </c>
      <c r="IZ34" s="266">
        <v>354</v>
      </c>
      <c r="JA34" s="266">
        <v>435</v>
      </c>
      <c r="JB34" s="266">
        <v>453</v>
      </c>
      <c r="JC34" s="266">
        <v>534</v>
      </c>
      <c r="JD34" s="266">
        <v>543</v>
      </c>
      <c r="JE34" s="266">
        <v>456</v>
      </c>
      <c r="JF34" s="266">
        <v>465</v>
      </c>
      <c r="JG34" s="266">
        <v>546</v>
      </c>
      <c r="JH34" s="266">
        <v>564</v>
      </c>
      <c r="JI34" s="266">
        <v>645</v>
      </c>
      <c r="JJ34" s="266">
        <v>654</v>
      </c>
    </row>
    <row r="35" spans="82:270">
      <c r="CD35" s="268">
        <f>'Panorama stieren'!C41</f>
        <v>0</v>
      </c>
      <c r="CE35" s="269">
        <f>'Panorama stieren'!D41</f>
        <v>0</v>
      </c>
      <c r="CF35" s="285">
        <v>264</v>
      </c>
      <c r="CG35" s="290">
        <f>Stieren!D36</f>
        <v>0</v>
      </c>
      <c r="CH35" s="262">
        <f t="shared" si="0"/>
        <v>0</v>
      </c>
      <c r="CI35" s="262">
        <f>IF(DP34=TRUE,CG34,0)</f>
        <v>0</v>
      </c>
      <c r="CJ35" s="262">
        <f>IF(DP38=TRUE,CG38,0)</f>
        <v>0</v>
      </c>
      <c r="CK35" s="262">
        <f>IF(DP13=TRUE,CG13,0)</f>
        <v>0</v>
      </c>
      <c r="CL35" s="262">
        <f>IF(DP39=TRUE,CG39,0)</f>
        <v>0</v>
      </c>
      <c r="CM35" s="262">
        <f>IF(DP15=TRUE,CG15,0)</f>
        <v>0</v>
      </c>
      <c r="CN35" s="262">
        <f>IF(DP36=TRUE,CG36,0)</f>
        <v>0</v>
      </c>
      <c r="CO35" s="262">
        <f>IF(DP12=TRUE,CG12,0)</f>
        <v>0</v>
      </c>
      <c r="CP35" s="262">
        <f>IF(DP37=TRUE,CG37,0)</f>
        <v>0</v>
      </c>
      <c r="CQ35" s="262">
        <f>IF(DP29=TRUE,CG29,0)</f>
        <v>0</v>
      </c>
      <c r="CR35" s="376" t="s">
        <v>35</v>
      </c>
      <c r="CS35" s="376">
        <f>IF(DP28=TRUE,CG28,0)</f>
        <v>0</v>
      </c>
      <c r="CY35" s="250">
        <f t="shared" si="1"/>
        <v>0</v>
      </c>
      <c r="CZ35" s="250">
        <f t="shared" si="2"/>
        <v>0</v>
      </c>
      <c r="DA35" s="250">
        <f t="shared" si="3"/>
        <v>0</v>
      </c>
      <c r="DB35" s="250">
        <f t="shared" si="4"/>
        <v>0</v>
      </c>
      <c r="DC35" s="250">
        <f t="shared" si="5"/>
        <v>0</v>
      </c>
      <c r="DD35" s="250">
        <f t="shared" si="6"/>
        <v>0</v>
      </c>
      <c r="DE35" s="250">
        <f t="shared" si="7"/>
        <v>0</v>
      </c>
      <c r="DF35" s="250">
        <f t="shared" si="8"/>
        <v>0</v>
      </c>
      <c r="DG35" s="250">
        <f t="shared" si="9"/>
        <v>0</v>
      </c>
      <c r="DH35" s="250">
        <f t="shared" si="10"/>
        <v>0</v>
      </c>
      <c r="DI35" s="250">
        <f t="shared" si="11"/>
        <v>63</v>
      </c>
      <c r="DJ35" s="250">
        <f t="shared" si="12"/>
        <v>0</v>
      </c>
      <c r="DK35" s="263">
        <f t="shared" si="21"/>
        <v>63</v>
      </c>
      <c r="DL35" s="264">
        <f t="shared" si="13"/>
        <v>0</v>
      </c>
      <c r="DM35" s="253"/>
      <c r="DN35" s="250">
        <f t="shared" si="22"/>
        <v>66</v>
      </c>
      <c r="DP35" s="253" t="b">
        <f t="shared" si="14"/>
        <v>0</v>
      </c>
      <c r="DR35" s="265">
        <v>264</v>
      </c>
      <c r="DS35" s="284"/>
      <c r="DT35" s="284"/>
      <c r="DU35" s="284"/>
      <c r="DV35" s="284"/>
      <c r="DW35" s="284"/>
      <c r="DX35" s="284"/>
      <c r="DY35" s="266"/>
      <c r="DZ35" s="266"/>
      <c r="EA35" s="266" t="str">
        <f>IF(DP35=TRUE,CG35," ")</f>
        <v xml:space="preserve"> </v>
      </c>
      <c r="EB35" s="266" t="str">
        <f>IF(DP35=TRUE,CG35," ")</f>
        <v xml:space="preserve"> </v>
      </c>
      <c r="EC35" s="266"/>
      <c r="ED35" s="266" t="str">
        <f>IF(DP35=TRUE,CG35," ")</f>
        <v xml:space="preserve"> </v>
      </c>
      <c r="EE35" s="266"/>
      <c r="EF35" s="273"/>
      <c r="EG35" s="273"/>
      <c r="EH35" s="273"/>
      <c r="EI35" s="273"/>
      <c r="EJ35" s="273"/>
      <c r="EK35" s="273"/>
      <c r="EL35" s="273"/>
      <c r="EM35" s="273"/>
      <c r="EN35" s="273"/>
      <c r="EO35" s="273"/>
      <c r="EP35" s="273"/>
      <c r="EQ35" s="273"/>
      <c r="ER35" s="273" t="str">
        <f t="shared" si="42"/>
        <v xml:space="preserve"> </v>
      </c>
      <c r="ES35" s="273"/>
      <c r="ET35" s="273"/>
      <c r="EU35" s="273"/>
      <c r="EV35" s="273"/>
      <c r="EW35" s="273" t="str">
        <f t="shared" si="48"/>
        <v xml:space="preserve"> </v>
      </c>
      <c r="EX35" s="273" t="str">
        <f t="shared" si="49"/>
        <v xml:space="preserve"> </v>
      </c>
      <c r="EY35" s="291" t="str">
        <f t="shared" si="47"/>
        <v xml:space="preserve"> </v>
      </c>
      <c r="EZ35" s="273" t="str">
        <f t="shared" si="50"/>
        <v xml:space="preserve"> </v>
      </c>
      <c r="FA35" s="273" t="str">
        <f t="shared" si="51"/>
        <v xml:space="preserve"> </v>
      </c>
      <c r="FB35" s="273" t="str">
        <f t="shared" si="52"/>
        <v xml:space="preserve"> </v>
      </c>
      <c r="FC35" s="273"/>
      <c r="FD35" s="273"/>
      <c r="FE35" s="273"/>
      <c r="FF35" s="273"/>
      <c r="FG35" s="273"/>
      <c r="FH35" s="273"/>
      <c r="FI35" s="273"/>
      <c r="FJ35" s="273"/>
      <c r="FK35" s="273"/>
      <c r="FL35" s="273"/>
      <c r="FM35" s="273"/>
      <c r="FN35" s="273"/>
      <c r="FP35" s="265">
        <v>264</v>
      </c>
      <c r="FQ35" s="284"/>
      <c r="FR35" s="284"/>
      <c r="FS35" s="284"/>
      <c r="FT35" s="284"/>
      <c r="FU35" s="284"/>
      <c r="FV35" s="284"/>
      <c r="FW35" s="266"/>
      <c r="FX35" s="266"/>
      <c r="FY35" s="266">
        <v>216</v>
      </c>
      <c r="FZ35" s="266">
        <v>261</v>
      </c>
      <c r="GA35" s="266"/>
      <c r="GB35" s="266">
        <v>621</v>
      </c>
      <c r="GC35" s="266"/>
      <c r="GD35" s="266"/>
      <c r="GE35" s="266"/>
      <c r="GF35" s="266"/>
      <c r="GG35" s="266"/>
      <c r="GH35" s="266"/>
      <c r="GI35" s="266"/>
      <c r="GJ35" s="266"/>
      <c r="GK35" s="266"/>
      <c r="GL35" s="266"/>
      <c r="GM35" s="266"/>
      <c r="GN35" s="266"/>
      <c r="GO35" s="266"/>
      <c r="GP35" s="266">
        <v>243</v>
      </c>
      <c r="GQ35" s="266"/>
      <c r="GR35" s="266"/>
      <c r="GS35" s="266"/>
      <c r="GT35" s="266"/>
      <c r="GU35" s="266">
        <v>246</v>
      </c>
      <c r="GV35" s="266">
        <v>264</v>
      </c>
      <c r="GW35" s="272">
        <v>426</v>
      </c>
      <c r="GX35" s="266">
        <v>462</v>
      </c>
      <c r="GY35" s="266">
        <v>624</v>
      </c>
      <c r="GZ35" s="266">
        <v>642</v>
      </c>
      <c r="HA35" s="266"/>
      <c r="HB35" s="266"/>
      <c r="HC35" s="266"/>
      <c r="HD35" s="266"/>
      <c r="HE35" s="266"/>
      <c r="HF35" s="266"/>
      <c r="HG35" s="266"/>
      <c r="HH35" s="266"/>
      <c r="HI35" s="266"/>
      <c r="HJ35" s="266"/>
      <c r="HK35" s="266"/>
      <c r="HL35" s="266"/>
      <c r="HN35" s="265">
        <v>264</v>
      </c>
      <c r="HO35" s="284">
        <v>123</v>
      </c>
      <c r="HP35" s="284">
        <v>132</v>
      </c>
      <c r="HQ35" s="284">
        <v>213</v>
      </c>
      <c r="HR35" s="284">
        <v>231</v>
      </c>
      <c r="HS35" s="284">
        <v>312</v>
      </c>
      <c r="HT35" s="284">
        <v>321</v>
      </c>
      <c r="HU35" s="266">
        <v>126</v>
      </c>
      <c r="HV35" s="266">
        <v>162</v>
      </c>
      <c r="HW35" s="266">
        <v>216</v>
      </c>
      <c r="HX35" s="266">
        <v>261</v>
      </c>
      <c r="HY35" s="266">
        <v>612</v>
      </c>
      <c r="HZ35" s="266">
        <v>621</v>
      </c>
      <c r="IA35" s="266">
        <v>135</v>
      </c>
      <c r="IB35" s="266">
        <v>153</v>
      </c>
      <c r="IC35" s="266">
        <v>315</v>
      </c>
      <c r="ID35" s="266">
        <v>351</v>
      </c>
      <c r="IE35" s="266">
        <v>513</v>
      </c>
      <c r="IF35" s="266">
        <v>531</v>
      </c>
      <c r="IG35" s="266">
        <v>156</v>
      </c>
      <c r="IH35" s="266">
        <v>165</v>
      </c>
      <c r="II35" s="266">
        <v>516</v>
      </c>
      <c r="IJ35" s="266">
        <v>561</v>
      </c>
      <c r="IK35" s="266">
        <v>615</v>
      </c>
      <c r="IL35" s="266">
        <v>651</v>
      </c>
      <c r="IM35" s="266">
        <v>234</v>
      </c>
      <c r="IN35" s="266">
        <v>243</v>
      </c>
      <c r="IO35" s="266">
        <v>324</v>
      </c>
      <c r="IP35" s="266">
        <v>342</v>
      </c>
      <c r="IQ35" s="266">
        <v>423</v>
      </c>
      <c r="IR35" s="266">
        <v>432</v>
      </c>
      <c r="IS35" s="266">
        <v>246</v>
      </c>
      <c r="IT35" s="266">
        <v>264</v>
      </c>
      <c r="IU35" s="292">
        <v>426</v>
      </c>
      <c r="IV35" s="266">
        <v>462</v>
      </c>
      <c r="IW35" s="266">
        <v>624</v>
      </c>
      <c r="IX35" s="266">
        <v>642</v>
      </c>
      <c r="IY35" s="266">
        <v>345</v>
      </c>
      <c r="IZ35" s="266">
        <v>354</v>
      </c>
      <c r="JA35" s="266">
        <v>435</v>
      </c>
      <c r="JB35" s="266">
        <v>453</v>
      </c>
      <c r="JC35" s="266">
        <v>534</v>
      </c>
      <c r="JD35" s="266">
        <v>543</v>
      </c>
      <c r="JE35" s="266">
        <v>456</v>
      </c>
      <c r="JF35" s="266">
        <v>465</v>
      </c>
      <c r="JG35" s="266">
        <v>546</v>
      </c>
      <c r="JH35" s="266">
        <v>564</v>
      </c>
      <c r="JI35" s="266">
        <v>645</v>
      </c>
      <c r="JJ35" s="266">
        <v>654</v>
      </c>
    </row>
    <row r="36" spans="82:270">
      <c r="CD36" s="268">
        <f>'Panorama stieren'!C42</f>
        <v>0</v>
      </c>
      <c r="CE36" s="269">
        <f>'Panorama stieren'!D42</f>
        <v>0</v>
      </c>
      <c r="CF36" s="285">
        <v>426</v>
      </c>
      <c r="CG36" s="271">
        <f>Stieren!D37</f>
        <v>0</v>
      </c>
      <c r="CH36" s="262">
        <f t="shared" si="0"/>
        <v>0</v>
      </c>
      <c r="CI36" s="262">
        <f>IF(DP37=TRUE,CG37,0)</f>
        <v>0</v>
      </c>
      <c r="CJ36" s="262">
        <f>IF(DP34=TRUE,CG34,0)</f>
        <v>0</v>
      </c>
      <c r="CK36" s="262" t="str">
        <f>IF(DP32=TRUE,CG32,0)</f>
        <v>Ludiek/Motif/Utopia/Bruce(rood)</v>
      </c>
      <c r="CL36" s="274">
        <f>IF(DP35=TRUE,CG35,0)</f>
        <v>0</v>
      </c>
      <c r="CM36" s="262">
        <f>IF(DP29=TRUE,CG29,0)</f>
        <v>0</v>
      </c>
      <c r="CN36" s="262">
        <f>IF(DP39=TRUE,CG39,0)</f>
        <v>0</v>
      </c>
      <c r="CO36" s="262">
        <f>IF(DP33=TRUE,CG33,0)</f>
        <v>0</v>
      </c>
      <c r="CP36" s="262">
        <f>IF(DP38=TRUE,CG38,0)</f>
        <v>0</v>
      </c>
      <c r="CQ36" s="262">
        <f>IF(DP47=TRUE,CG47,0)</f>
        <v>0</v>
      </c>
      <c r="CR36" s="376">
        <f>IF(DP28=TRUE,CG28,0)</f>
        <v>0</v>
      </c>
      <c r="CS36" s="376">
        <f>IF(DP46=TRUE,CG46,0)</f>
        <v>0</v>
      </c>
      <c r="CY36" s="250">
        <f t="shared" si="1"/>
        <v>0</v>
      </c>
      <c r="CZ36" s="250">
        <f t="shared" si="2"/>
        <v>0</v>
      </c>
      <c r="DA36" s="250">
        <f t="shared" si="3"/>
        <v>0</v>
      </c>
      <c r="DB36" s="250">
        <f t="shared" si="4"/>
        <v>87</v>
      </c>
      <c r="DC36" s="250">
        <f t="shared" si="5"/>
        <v>0</v>
      </c>
      <c r="DD36" s="250">
        <f t="shared" si="6"/>
        <v>0</v>
      </c>
      <c r="DE36" s="250">
        <f t="shared" si="7"/>
        <v>0</v>
      </c>
      <c r="DF36" s="250">
        <f t="shared" si="8"/>
        <v>0</v>
      </c>
      <c r="DG36" s="250">
        <f t="shared" si="9"/>
        <v>0</v>
      </c>
      <c r="DH36" s="250">
        <f t="shared" si="10"/>
        <v>0</v>
      </c>
      <c r="DI36" s="250">
        <f t="shared" si="11"/>
        <v>0</v>
      </c>
      <c r="DJ36" s="250">
        <f t="shared" si="12"/>
        <v>0</v>
      </c>
      <c r="DK36" s="263">
        <f t="shared" si="21"/>
        <v>87</v>
      </c>
      <c r="DL36" s="264">
        <f t="shared" si="13"/>
        <v>0</v>
      </c>
      <c r="DM36" s="253"/>
      <c r="DN36" s="250">
        <f t="shared" si="22"/>
        <v>66</v>
      </c>
      <c r="DP36" s="253" t="b">
        <f t="shared" si="14"/>
        <v>0</v>
      </c>
      <c r="DR36" s="265">
        <v>426</v>
      </c>
      <c r="DS36" s="284"/>
      <c r="DT36" s="284"/>
      <c r="DU36" s="284"/>
      <c r="DV36" s="284"/>
      <c r="DW36" s="284"/>
      <c r="DX36" s="284"/>
      <c r="DY36" s="266"/>
      <c r="DZ36" s="266"/>
      <c r="EA36" s="266"/>
      <c r="EB36" s="266"/>
      <c r="EC36" s="266"/>
      <c r="ED36" s="266"/>
      <c r="EE36" s="266"/>
      <c r="EF36" s="273"/>
      <c r="EG36" s="273"/>
      <c r="EH36" s="273"/>
      <c r="EI36" s="273"/>
      <c r="EJ36" s="273"/>
      <c r="EK36" s="273"/>
      <c r="EL36" s="273"/>
      <c r="EM36" s="273"/>
      <c r="EN36" s="273"/>
      <c r="EO36" s="273"/>
      <c r="EP36" s="273"/>
      <c r="EQ36" s="273"/>
      <c r="ER36" s="273" t="str">
        <f t="shared" si="42"/>
        <v xml:space="preserve"> </v>
      </c>
      <c r="ES36" s="273"/>
      <c r="ET36" s="273"/>
      <c r="EU36" s="273" t="str">
        <f>IF(DP36=TRUE,CG36," ")</f>
        <v xml:space="preserve"> </v>
      </c>
      <c r="EV36" s="273" t="str">
        <f>IF(DP36=TRUE,CG36," ")</f>
        <v xml:space="preserve"> </v>
      </c>
      <c r="EW36" s="273" t="str">
        <f t="shared" si="48"/>
        <v xml:space="preserve"> </v>
      </c>
      <c r="EX36" s="273" t="str">
        <f t="shared" si="49"/>
        <v xml:space="preserve"> </v>
      </c>
      <c r="EY36" s="273" t="str">
        <f t="shared" si="47"/>
        <v xml:space="preserve"> </v>
      </c>
      <c r="EZ36" s="273" t="str">
        <f t="shared" si="50"/>
        <v xml:space="preserve"> </v>
      </c>
      <c r="FA36" s="273" t="str">
        <f t="shared" si="51"/>
        <v xml:space="preserve"> </v>
      </c>
      <c r="FB36" s="273" t="str">
        <f t="shared" si="52"/>
        <v xml:space="preserve"> </v>
      </c>
      <c r="FC36" s="273"/>
      <c r="FD36" s="273"/>
      <c r="FE36" s="273"/>
      <c r="FF36" s="273"/>
      <c r="FG36" s="273"/>
      <c r="FH36" s="273"/>
      <c r="FI36" s="273"/>
      <c r="FJ36" s="273" t="str">
        <f>IF(DP36=TRUE,CG36," ")</f>
        <v xml:space="preserve"> </v>
      </c>
      <c r="FK36" s="273"/>
      <c r="FL36" s="273"/>
      <c r="FM36" s="273"/>
      <c r="FN36" s="273"/>
      <c r="FP36" s="265">
        <v>426</v>
      </c>
      <c r="FQ36" s="284"/>
      <c r="FR36" s="284"/>
      <c r="FS36" s="284"/>
      <c r="FT36" s="284"/>
      <c r="FU36" s="284"/>
      <c r="FV36" s="284"/>
      <c r="FW36" s="266"/>
      <c r="FX36" s="266"/>
      <c r="FY36" s="266"/>
      <c r="FZ36" s="266"/>
      <c r="GA36" s="266"/>
      <c r="GB36" s="266"/>
      <c r="GC36" s="266"/>
      <c r="GD36" s="266"/>
      <c r="GE36" s="266"/>
      <c r="GF36" s="266"/>
      <c r="GG36" s="266"/>
      <c r="GH36" s="266"/>
      <c r="GI36" s="266"/>
      <c r="GJ36" s="266"/>
      <c r="GK36" s="266"/>
      <c r="GL36" s="266"/>
      <c r="GM36" s="266"/>
      <c r="GN36" s="266"/>
      <c r="GO36" s="266"/>
      <c r="GP36" s="266">
        <v>243</v>
      </c>
      <c r="GQ36" s="266"/>
      <c r="GR36" s="266"/>
      <c r="GS36" s="266">
        <v>423</v>
      </c>
      <c r="GT36" s="266">
        <v>432</v>
      </c>
      <c r="GU36" s="266">
        <v>246</v>
      </c>
      <c r="GV36" s="266">
        <v>264</v>
      </c>
      <c r="GW36" s="266">
        <v>426</v>
      </c>
      <c r="GX36" s="266">
        <v>462</v>
      </c>
      <c r="GY36" s="266">
        <v>624</v>
      </c>
      <c r="GZ36" s="266">
        <v>642</v>
      </c>
      <c r="HA36" s="266"/>
      <c r="HB36" s="266"/>
      <c r="HC36" s="266"/>
      <c r="HD36" s="266"/>
      <c r="HE36" s="266"/>
      <c r="HF36" s="266"/>
      <c r="HG36" s="266"/>
      <c r="HH36" s="266">
        <v>465</v>
      </c>
      <c r="HI36" s="266"/>
      <c r="HJ36" s="266"/>
      <c r="HK36" s="266"/>
      <c r="HL36" s="266"/>
      <c r="HN36" s="265">
        <v>426</v>
      </c>
      <c r="HO36" s="284">
        <v>123</v>
      </c>
      <c r="HP36" s="284">
        <v>132</v>
      </c>
      <c r="HQ36" s="284">
        <v>213</v>
      </c>
      <c r="HR36" s="284">
        <v>231</v>
      </c>
      <c r="HS36" s="284">
        <v>312</v>
      </c>
      <c r="HT36" s="284">
        <v>321</v>
      </c>
      <c r="HU36" s="266">
        <v>126</v>
      </c>
      <c r="HV36" s="266">
        <v>162</v>
      </c>
      <c r="HW36" s="266">
        <v>216</v>
      </c>
      <c r="HX36" s="266">
        <v>261</v>
      </c>
      <c r="HY36" s="266">
        <v>612</v>
      </c>
      <c r="HZ36" s="266">
        <v>621</v>
      </c>
      <c r="IA36" s="266">
        <v>135</v>
      </c>
      <c r="IB36" s="266">
        <v>153</v>
      </c>
      <c r="IC36" s="266">
        <v>315</v>
      </c>
      <c r="ID36" s="266">
        <v>351</v>
      </c>
      <c r="IE36" s="266">
        <v>513</v>
      </c>
      <c r="IF36" s="266">
        <v>531</v>
      </c>
      <c r="IG36" s="266">
        <v>156</v>
      </c>
      <c r="IH36" s="266">
        <v>165</v>
      </c>
      <c r="II36" s="266">
        <v>516</v>
      </c>
      <c r="IJ36" s="266">
        <v>561</v>
      </c>
      <c r="IK36" s="266">
        <v>615</v>
      </c>
      <c r="IL36" s="266">
        <v>651</v>
      </c>
      <c r="IM36" s="266">
        <v>234</v>
      </c>
      <c r="IN36" s="266">
        <v>243</v>
      </c>
      <c r="IO36" s="266">
        <v>324</v>
      </c>
      <c r="IP36" s="266">
        <v>342</v>
      </c>
      <c r="IQ36" s="266">
        <v>423</v>
      </c>
      <c r="IR36" s="266">
        <v>432</v>
      </c>
      <c r="IS36" s="266">
        <v>246</v>
      </c>
      <c r="IT36" s="266">
        <v>264</v>
      </c>
      <c r="IU36" s="266">
        <v>426</v>
      </c>
      <c r="IV36" s="266">
        <v>462</v>
      </c>
      <c r="IW36" s="266">
        <v>624</v>
      </c>
      <c r="IX36" s="266">
        <v>642</v>
      </c>
      <c r="IY36" s="266">
        <v>345</v>
      </c>
      <c r="IZ36" s="266">
        <v>354</v>
      </c>
      <c r="JA36" s="266">
        <v>435</v>
      </c>
      <c r="JB36" s="266">
        <v>453</v>
      </c>
      <c r="JC36" s="266">
        <v>534</v>
      </c>
      <c r="JD36" s="266">
        <v>543</v>
      </c>
      <c r="JE36" s="266">
        <v>456</v>
      </c>
      <c r="JF36" s="266">
        <v>465</v>
      </c>
      <c r="JG36" s="266">
        <v>546</v>
      </c>
      <c r="JH36" s="266">
        <v>564</v>
      </c>
      <c r="JI36" s="266">
        <v>645</v>
      </c>
      <c r="JJ36" s="266">
        <v>654</v>
      </c>
    </row>
    <row r="37" spans="82:270">
      <c r="CD37" s="268">
        <f>'Panorama stieren'!C43</f>
        <v>0</v>
      </c>
      <c r="CE37" s="269">
        <f>'Panorama stieren'!D43</f>
        <v>0</v>
      </c>
      <c r="CF37" s="285">
        <v>462</v>
      </c>
      <c r="CG37" s="271">
        <f>Stieren!D38</f>
        <v>0</v>
      </c>
      <c r="CH37" s="262">
        <f t="shared" si="0"/>
        <v>0</v>
      </c>
      <c r="CI37" s="262">
        <f>IF(DP36=TRUE,CG36,0)</f>
        <v>0</v>
      </c>
      <c r="CJ37" s="262">
        <f>IF(DP39=TRUE,CG39,0)</f>
        <v>0</v>
      </c>
      <c r="CK37" s="262">
        <f>IF(DP47=TRUE,CG47,0)</f>
        <v>0</v>
      </c>
      <c r="CL37" s="262">
        <f>IF(DP38=TRUE,CG38,0)</f>
        <v>0</v>
      </c>
      <c r="CM37" s="262">
        <f>IF(DP50=TRUE,CG50,0)</f>
        <v>0</v>
      </c>
      <c r="CN37" s="262">
        <f>IF(DP34=TRUE,CG34,0)</f>
        <v>0</v>
      </c>
      <c r="CO37" s="262">
        <f>IF(DP46=TRUE,CG46,0)</f>
        <v>0</v>
      </c>
      <c r="CP37" s="262">
        <f>IF(DP35=TRUE,CG35,0)</f>
        <v>0</v>
      </c>
      <c r="CQ37" s="262" t="str">
        <f>IF(DP32=TRUE,CG32,0)</f>
        <v>Ludiek/Motif/Utopia/Bruce(rood)</v>
      </c>
      <c r="CR37" s="376">
        <f>IF(DP51=TRUE,CG51,0)</f>
        <v>0</v>
      </c>
      <c r="CS37" s="376">
        <f>IF(DP33=TRUE,CG33,0)</f>
        <v>0</v>
      </c>
      <c r="CY37" s="250">
        <f t="shared" si="1"/>
        <v>0</v>
      </c>
      <c r="CZ37" s="250">
        <f t="shared" si="2"/>
        <v>0</v>
      </c>
      <c r="DA37" s="250">
        <f t="shared" si="3"/>
        <v>0</v>
      </c>
      <c r="DB37" s="250">
        <f t="shared" si="4"/>
        <v>0</v>
      </c>
      <c r="DC37" s="250">
        <f t="shared" si="5"/>
        <v>0</v>
      </c>
      <c r="DD37" s="250">
        <f t="shared" si="6"/>
        <v>0</v>
      </c>
      <c r="DE37" s="250">
        <f t="shared" si="7"/>
        <v>0</v>
      </c>
      <c r="DF37" s="250">
        <f t="shared" si="8"/>
        <v>0</v>
      </c>
      <c r="DG37" s="250">
        <f t="shared" si="9"/>
        <v>0</v>
      </c>
      <c r="DH37" s="250">
        <f t="shared" si="10"/>
        <v>72</v>
      </c>
      <c r="DI37" s="250">
        <f t="shared" si="11"/>
        <v>0</v>
      </c>
      <c r="DJ37" s="250">
        <f t="shared" si="12"/>
        <v>0</v>
      </c>
      <c r="DK37" s="263">
        <f t="shared" si="21"/>
        <v>72</v>
      </c>
      <c r="DL37" s="264">
        <f t="shared" si="13"/>
        <v>0</v>
      </c>
      <c r="DM37" s="253"/>
      <c r="DN37" s="250">
        <f t="shared" si="22"/>
        <v>66</v>
      </c>
      <c r="DP37" s="253" t="b">
        <f t="shared" si="14"/>
        <v>0</v>
      </c>
      <c r="DR37" s="265">
        <v>462</v>
      </c>
      <c r="DS37" s="284"/>
      <c r="DT37" s="284"/>
      <c r="DU37" s="284"/>
      <c r="DV37" s="284"/>
      <c r="DW37" s="284"/>
      <c r="DX37" s="284"/>
      <c r="DY37" s="266"/>
      <c r="DZ37" s="266"/>
      <c r="EA37" s="266"/>
      <c r="EB37" s="266"/>
      <c r="EC37" s="266"/>
      <c r="ED37" s="266"/>
      <c r="EE37" s="266"/>
      <c r="EF37" s="273"/>
      <c r="EG37" s="273"/>
      <c r="EH37" s="273"/>
      <c r="EI37" s="273"/>
      <c r="EJ37" s="273"/>
      <c r="EK37" s="273"/>
      <c r="EL37" s="273"/>
      <c r="EM37" s="273"/>
      <c r="EN37" s="273"/>
      <c r="EO37" s="273"/>
      <c r="EP37" s="273"/>
      <c r="EQ37" s="273"/>
      <c r="ER37" s="273"/>
      <c r="ES37" s="273"/>
      <c r="ET37" s="273"/>
      <c r="EU37" s="273" t="str">
        <f>IF(DP37=TRUE,CG37," ")</f>
        <v xml:space="preserve"> </v>
      </c>
      <c r="EV37" s="273"/>
      <c r="EW37" s="273" t="str">
        <f t="shared" si="48"/>
        <v xml:space="preserve"> </v>
      </c>
      <c r="EX37" s="273" t="str">
        <f t="shared" si="49"/>
        <v xml:space="preserve"> </v>
      </c>
      <c r="EY37" s="273" t="str">
        <f t="shared" si="47"/>
        <v xml:space="preserve"> </v>
      </c>
      <c r="EZ37" s="273" t="str">
        <f t="shared" si="50"/>
        <v xml:space="preserve"> </v>
      </c>
      <c r="FA37" s="273" t="str">
        <f t="shared" si="51"/>
        <v xml:space="preserve"> </v>
      </c>
      <c r="FB37" s="273" t="str">
        <f t="shared" si="52"/>
        <v xml:space="preserve"> </v>
      </c>
      <c r="FC37" s="273"/>
      <c r="FD37" s="273"/>
      <c r="FE37" s="273"/>
      <c r="FF37" s="273"/>
      <c r="FG37" s="273"/>
      <c r="FH37" s="273"/>
      <c r="FI37" s="273" t="str">
        <f>IF(DP37=TRUE,CG37," ")</f>
        <v xml:space="preserve"> </v>
      </c>
      <c r="FJ37" s="273" t="str">
        <f>IF(DP37=TRUE,CG37," ")</f>
        <v xml:space="preserve"> </v>
      </c>
      <c r="FK37" s="273"/>
      <c r="FL37" s="273"/>
      <c r="FM37" s="273" t="str">
        <f>IF(DP37=TRUE,CG37," ")</f>
        <v xml:space="preserve"> </v>
      </c>
      <c r="FN37" s="273"/>
      <c r="FP37" s="265">
        <v>462</v>
      </c>
      <c r="FQ37" s="284"/>
      <c r="FR37" s="284"/>
      <c r="FS37" s="284"/>
      <c r="FT37" s="284"/>
      <c r="FU37" s="284"/>
      <c r="FV37" s="284"/>
      <c r="FW37" s="266"/>
      <c r="FX37" s="266"/>
      <c r="FY37" s="266"/>
      <c r="FZ37" s="266"/>
      <c r="GA37" s="266"/>
      <c r="GB37" s="266"/>
      <c r="GC37" s="266"/>
      <c r="GD37" s="266"/>
      <c r="GE37" s="266"/>
      <c r="GF37" s="266"/>
      <c r="GG37" s="266"/>
      <c r="GH37" s="266"/>
      <c r="GI37" s="266"/>
      <c r="GJ37" s="266"/>
      <c r="GK37" s="266"/>
      <c r="GL37" s="266"/>
      <c r="GM37" s="266"/>
      <c r="GN37" s="266"/>
      <c r="GO37" s="266"/>
      <c r="GP37" s="266"/>
      <c r="GQ37" s="266"/>
      <c r="GR37" s="266"/>
      <c r="GS37" s="266">
        <v>423</v>
      </c>
      <c r="GT37" s="266"/>
      <c r="GU37" s="266">
        <v>246</v>
      </c>
      <c r="GV37" s="266">
        <v>264</v>
      </c>
      <c r="GW37" s="266">
        <v>426</v>
      </c>
      <c r="GX37" s="266">
        <v>462</v>
      </c>
      <c r="GY37" s="266">
        <v>624</v>
      </c>
      <c r="GZ37" s="266">
        <v>642</v>
      </c>
      <c r="HA37" s="266"/>
      <c r="HB37" s="266"/>
      <c r="HC37" s="266"/>
      <c r="HD37" s="266"/>
      <c r="HE37" s="266"/>
      <c r="HF37" s="266"/>
      <c r="HG37" s="266">
        <v>456</v>
      </c>
      <c r="HH37" s="266">
        <v>465</v>
      </c>
      <c r="HI37" s="266"/>
      <c r="HJ37" s="266"/>
      <c r="HK37" s="266">
        <v>645</v>
      </c>
      <c r="HL37" s="266"/>
      <c r="HN37" s="265">
        <v>462</v>
      </c>
      <c r="HO37" s="284">
        <v>123</v>
      </c>
      <c r="HP37" s="284">
        <v>132</v>
      </c>
      <c r="HQ37" s="284">
        <v>213</v>
      </c>
      <c r="HR37" s="284">
        <v>231</v>
      </c>
      <c r="HS37" s="284">
        <v>312</v>
      </c>
      <c r="HT37" s="284">
        <v>321</v>
      </c>
      <c r="HU37" s="266">
        <v>126</v>
      </c>
      <c r="HV37" s="266">
        <v>162</v>
      </c>
      <c r="HW37" s="266">
        <v>216</v>
      </c>
      <c r="HX37" s="266">
        <v>261</v>
      </c>
      <c r="HY37" s="266">
        <v>612</v>
      </c>
      <c r="HZ37" s="266">
        <v>621</v>
      </c>
      <c r="IA37" s="266">
        <v>135</v>
      </c>
      <c r="IB37" s="266">
        <v>153</v>
      </c>
      <c r="IC37" s="266">
        <v>315</v>
      </c>
      <c r="ID37" s="266">
        <v>351</v>
      </c>
      <c r="IE37" s="266">
        <v>513</v>
      </c>
      <c r="IF37" s="266">
        <v>531</v>
      </c>
      <c r="IG37" s="266">
        <v>156</v>
      </c>
      <c r="IH37" s="266">
        <v>165</v>
      </c>
      <c r="II37" s="266">
        <v>516</v>
      </c>
      <c r="IJ37" s="266">
        <v>561</v>
      </c>
      <c r="IK37" s="266">
        <v>615</v>
      </c>
      <c r="IL37" s="266">
        <v>651</v>
      </c>
      <c r="IM37" s="266">
        <v>234</v>
      </c>
      <c r="IN37" s="266">
        <v>243</v>
      </c>
      <c r="IO37" s="266">
        <v>324</v>
      </c>
      <c r="IP37" s="266">
        <v>342</v>
      </c>
      <c r="IQ37" s="266">
        <v>423</v>
      </c>
      <c r="IR37" s="266">
        <v>432</v>
      </c>
      <c r="IS37" s="266">
        <v>246</v>
      </c>
      <c r="IT37" s="266">
        <v>264</v>
      </c>
      <c r="IU37" s="266">
        <v>426</v>
      </c>
      <c r="IV37" s="266">
        <v>462</v>
      </c>
      <c r="IW37" s="266">
        <v>624</v>
      </c>
      <c r="IX37" s="266">
        <v>642</v>
      </c>
      <c r="IY37" s="266">
        <v>345</v>
      </c>
      <c r="IZ37" s="266">
        <v>354</v>
      </c>
      <c r="JA37" s="266">
        <v>435</v>
      </c>
      <c r="JB37" s="266">
        <v>453</v>
      </c>
      <c r="JC37" s="266">
        <v>534</v>
      </c>
      <c r="JD37" s="266">
        <v>543</v>
      </c>
      <c r="JE37" s="266">
        <v>456</v>
      </c>
      <c r="JF37" s="266">
        <v>465</v>
      </c>
      <c r="JG37" s="266">
        <v>546</v>
      </c>
      <c r="JH37" s="266">
        <v>564</v>
      </c>
      <c r="JI37" s="266">
        <v>645</v>
      </c>
      <c r="JJ37" s="266">
        <v>654</v>
      </c>
    </row>
    <row r="38" spans="82:270">
      <c r="CD38" s="268">
        <f>'Panorama stieren'!C44</f>
        <v>0</v>
      </c>
      <c r="CE38" s="269">
        <f>'Panorama stieren'!D44</f>
        <v>0</v>
      </c>
      <c r="CF38" s="285">
        <v>624</v>
      </c>
      <c r="CG38" s="290">
        <f>Stieren!D39</f>
        <v>0</v>
      </c>
      <c r="CH38" s="262">
        <f t="shared" si="0"/>
        <v>0</v>
      </c>
      <c r="CI38" s="262">
        <f>IF(DP39=TRUE,CG39,0)</f>
        <v>0</v>
      </c>
      <c r="CJ38" s="262">
        <f>IF(DP35=TRUE,CG35,0)</f>
        <v>0</v>
      </c>
      <c r="CK38" s="262">
        <f>IF(DP15=TRUE,CG15,0)</f>
        <v>0</v>
      </c>
      <c r="CL38" s="262">
        <f>IF(DP34=TRUE,CG34,0)</f>
        <v>0</v>
      </c>
      <c r="CM38" s="262">
        <f>IF(DP13=TRUE,CG13,0)</f>
        <v>0</v>
      </c>
      <c r="CN38" s="262">
        <f>IF(DP37=TRUE,CG37,0)</f>
        <v>0</v>
      </c>
      <c r="CO38" s="262">
        <f>IF(DP14=TRUE,CG14,0)</f>
        <v>0</v>
      </c>
      <c r="CP38" s="262">
        <f>IF(DP36=TRUE,CG36,0)</f>
        <v>0</v>
      </c>
      <c r="CQ38" s="262">
        <f>IF(DP50=TRUE,CG50,0)</f>
        <v>0</v>
      </c>
      <c r="CR38" s="376">
        <f>IF(DP13=TRUE,CG13,0)</f>
        <v>0</v>
      </c>
      <c r="CS38" s="376">
        <f>IF(DP51=TRUE,CG51,0)</f>
        <v>0</v>
      </c>
      <c r="CY38" s="250">
        <f t="shared" si="1"/>
        <v>0</v>
      </c>
      <c r="CZ38" s="250">
        <f t="shared" si="2"/>
        <v>0</v>
      </c>
      <c r="DA38" s="250">
        <f t="shared" si="3"/>
        <v>0</v>
      </c>
      <c r="DB38" s="250">
        <f t="shared" si="4"/>
        <v>0</v>
      </c>
      <c r="DC38" s="250">
        <f t="shared" si="5"/>
        <v>0</v>
      </c>
      <c r="DD38" s="250">
        <f t="shared" si="6"/>
        <v>0</v>
      </c>
      <c r="DE38" s="250">
        <f t="shared" si="7"/>
        <v>0</v>
      </c>
      <c r="DF38" s="250">
        <f t="shared" si="8"/>
        <v>0</v>
      </c>
      <c r="DG38" s="250">
        <f t="shared" si="9"/>
        <v>0</v>
      </c>
      <c r="DH38" s="250">
        <f t="shared" si="10"/>
        <v>0</v>
      </c>
      <c r="DI38" s="250">
        <f t="shared" si="11"/>
        <v>0</v>
      </c>
      <c r="DJ38" s="250">
        <f t="shared" si="12"/>
        <v>0</v>
      </c>
      <c r="DK38" s="263">
        <f t="shared" si="21"/>
        <v>0</v>
      </c>
      <c r="DL38" s="264">
        <f t="shared" si="13"/>
        <v>0</v>
      </c>
      <c r="DM38" s="253"/>
      <c r="DN38" s="250">
        <f t="shared" si="22"/>
        <v>66</v>
      </c>
      <c r="DP38" s="253" t="b">
        <f t="shared" si="14"/>
        <v>0</v>
      </c>
      <c r="DR38" s="265">
        <v>624</v>
      </c>
      <c r="DS38" s="284"/>
      <c r="DT38" s="284"/>
      <c r="DU38" s="284"/>
      <c r="DV38" s="284"/>
      <c r="DW38" s="284"/>
      <c r="DX38" s="284"/>
      <c r="DY38" s="266"/>
      <c r="DZ38" s="266"/>
      <c r="EA38" s="266"/>
      <c r="EB38" s="266" t="str">
        <f>IF(DP38=TRUE,CG38," ")</f>
        <v xml:space="preserve"> </v>
      </c>
      <c r="EC38" s="266" t="str">
        <f>IF(DP38=TRUE,CG38," ")</f>
        <v xml:space="preserve"> </v>
      </c>
      <c r="ED38" s="266" t="str">
        <f>IF(DP38=TRUE,CG38," ")</f>
        <v xml:space="preserve"> </v>
      </c>
      <c r="EE38" s="266"/>
      <c r="EF38" s="273"/>
      <c r="EG38" s="273"/>
      <c r="EH38" s="273"/>
      <c r="EI38" s="273"/>
      <c r="EJ38" s="273"/>
      <c r="EK38" s="273"/>
      <c r="EL38" s="273"/>
      <c r="EM38" s="273"/>
      <c r="EN38" s="273"/>
      <c r="EO38" s="273"/>
      <c r="EP38" s="273"/>
      <c r="EQ38" s="273"/>
      <c r="ER38" s="273"/>
      <c r="ES38" s="273"/>
      <c r="ET38" s="273"/>
      <c r="EU38" s="273"/>
      <c r="EV38" s="273"/>
      <c r="EW38" s="273" t="str">
        <f t="shared" si="48"/>
        <v xml:space="preserve"> </v>
      </c>
      <c r="EX38" s="273" t="str">
        <f t="shared" si="49"/>
        <v xml:space="preserve"> </v>
      </c>
      <c r="EY38" s="273" t="str">
        <f t="shared" si="47"/>
        <v xml:space="preserve"> </v>
      </c>
      <c r="EZ38" s="273" t="str">
        <f t="shared" si="50"/>
        <v xml:space="preserve"> </v>
      </c>
      <c r="FA38" s="273" t="str">
        <f t="shared" si="51"/>
        <v xml:space="preserve"> </v>
      </c>
      <c r="FB38" s="273" t="str">
        <f t="shared" si="52"/>
        <v xml:space="preserve"> </v>
      </c>
      <c r="FC38" s="273"/>
      <c r="FD38" s="273"/>
      <c r="FE38" s="273"/>
      <c r="FF38" s="273"/>
      <c r="FG38" s="273"/>
      <c r="FH38" s="273"/>
      <c r="FI38" s="273"/>
      <c r="FJ38" s="273"/>
      <c r="FK38" s="273"/>
      <c r="FL38" s="273"/>
      <c r="FM38" s="273" t="str">
        <f>IF(DP38=TRUE,CG38," ")</f>
        <v xml:space="preserve"> </v>
      </c>
      <c r="FN38" s="273"/>
      <c r="FP38" s="265">
        <v>624</v>
      </c>
      <c r="FQ38" s="284"/>
      <c r="FR38" s="284"/>
      <c r="FS38" s="284"/>
      <c r="FT38" s="284"/>
      <c r="FU38" s="284"/>
      <c r="FV38" s="284"/>
      <c r="FW38" s="266"/>
      <c r="FX38" s="266"/>
      <c r="FY38" s="266"/>
      <c r="FZ38" s="266">
        <v>261</v>
      </c>
      <c r="GA38" s="266">
        <v>612</v>
      </c>
      <c r="GB38" s="266">
        <v>621</v>
      </c>
      <c r="GC38" s="266"/>
      <c r="GD38" s="266"/>
      <c r="GE38" s="266"/>
      <c r="GF38" s="266"/>
      <c r="GG38" s="266"/>
      <c r="GH38" s="266"/>
      <c r="GI38" s="266"/>
      <c r="GJ38" s="266"/>
      <c r="GK38" s="266"/>
      <c r="GL38" s="266"/>
      <c r="GM38" s="266"/>
      <c r="GN38" s="266"/>
      <c r="GO38" s="266"/>
      <c r="GP38" s="266"/>
      <c r="GQ38" s="266"/>
      <c r="GR38" s="266"/>
      <c r="GS38" s="266"/>
      <c r="GT38" s="266"/>
      <c r="GU38" s="266">
        <v>246</v>
      </c>
      <c r="GV38" s="266">
        <v>264</v>
      </c>
      <c r="GW38" s="266">
        <v>426</v>
      </c>
      <c r="GX38" s="266">
        <v>462</v>
      </c>
      <c r="GY38" s="266">
        <v>624</v>
      </c>
      <c r="GZ38" s="266">
        <v>642</v>
      </c>
      <c r="HA38" s="266"/>
      <c r="HB38" s="266"/>
      <c r="HC38" s="266"/>
      <c r="HD38" s="266"/>
      <c r="HE38" s="266"/>
      <c r="HF38" s="266"/>
      <c r="HG38" s="266"/>
      <c r="HH38" s="266"/>
      <c r="HI38" s="266"/>
      <c r="HJ38" s="266"/>
      <c r="HK38" s="266">
        <v>645</v>
      </c>
      <c r="HL38" s="266"/>
      <c r="HN38" s="265">
        <v>624</v>
      </c>
      <c r="HO38" s="284">
        <v>123</v>
      </c>
      <c r="HP38" s="284">
        <v>132</v>
      </c>
      <c r="HQ38" s="284">
        <v>213</v>
      </c>
      <c r="HR38" s="284">
        <v>231</v>
      </c>
      <c r="HS38" s="284">
        <v>312</v>
      </c>
      <c r="HT38" s="284">
        <v>321</v>
      </c>
      <c r="HU38" s="266">
        <v>126</v>
      </c>
      <c r="HV38" s="266">
        <v>162</v>
      </c>
      <c r="HW38" s="266">
        <v>216</v>
      </c>
      <c r="HX38" s="266">
        <v>261</v>
      </c>
      <c r="HY38" s="266">
        <v>612</v>
      </c>
      <c r="HZ38" s="266">
        <v>621</v>
      </c>
      <c r="IA38" s="266">
        <v>135</v>
      </c>
      <c r="IB38" s="266">
        <v>153</v>
      </c>
      <c r="IC38" s="266">
        <v>315</v>
      </c>
      <c r="ID38" s="266">
        <v>351</v>
      </c>
      <c r="IE38" s="266">
        <v>513</v>
      </c>
      <c r="IF38" s="266">
        <v>531</v>
      </c>
      <c r="IG38" s="266">
        <v>156</v>
      </c>
      <c r="IH38" s="266">
        <v>165</v>
      </c>
      <c r="II38" s="266">
        <v>516</v>
      </c>
      <c r="IJ38" s="266">
        <v>561</v>
      </c>
      <c r="IK38" s="266">
        <v>615</v>
      </c>
      <c r="IL38" s="266">
        <v>651</v>
      </c>
      <c r="IM38" s="266">
        <v>234</v>
      </c>
      <c r="IN38" s="266">
        <v>243</v>
      </c>
      <c r="IO38" s="266">
        <v>324</v>
      </c>
      <c r="IP38" s="266">
        <v>342</v>
      </c>
      <c r="IQ38" s="266">
        <v>423</v>
      </c>
      <c r="IR38" s="266">
        <v>432</v>
      </c>
      <c r="IS38" s="266">
        <v>246</v>
      </c>
      <c r="IT38" s="266">
        <v>264</v>
      </c>
      <c r="IU38" s="266">
        <v>426</v>
      </c>
      <c r="IV38" s="266">
        <v>462</v>
      </c>
      <c r="IW38" s="266">
        <v>624</v>
      </c>
      <c r="IX38" s="266">
        <v>642</v>
      </c>
      <c r="IY38" s="266">
        <v>345</v>
      </c>
      <c r="IZ38" s="266">
        <v>354</v>
      </c>
      <c r="JA38" s="266">
        <v>435</v>
      </c>
      <c r="JB38" s="266">
        <v>453</v>
      </c>
      <c r="JC38" s="266">
        <v>534</v>
      </c>
      <c r="JD38" s="266">
        <v>543</v>
      </c>
      <c r="JE38" s="266">
        <v>456</v>
      </c>
      <c r="JF38" s="266">
        <v>465</v>
      </c>
      <c r="JG38" s="266">
        <v>546</v>
      </c>
      <c r="JH38" s="266">
        <v>564</v>
      </c>
      <c r="JI38" s="266">
        <v>645</v>
      </c>
      <c r="JJ38" s="266">
        <v>654</v>
      </c>
    </row>
    <row r="39" spans="82:270" ht="16.5" thickBot="1">
      <c r="CD39" s="276">
        <f>'Panorama stieren'!C45</f>
        <v>0</v>
      </c>
      <c r="CE39" s="277">
        <f>'Panorama stieren'!D45</f>
        <v>0</v>
      </c>
      <c r="CF39" s="287">
        <v>642</v>
      </c>
      <c r="CG39" s="279">
        <f>Stieren!D40</f>
        <v>0</v>
      </c>
      <c r="CH39" s="262">
        <f t="shared" si="0"/>
        <v>0</v>
      </c>
      <c r="CI39" s="262">
        <f>IF(DP38=TRUE,CG38,0)</f>
        <v>0</v>
      </c>
      <c r="CJ39" s="262">
        <f>IF(DP37=TRUE,CG37,0)</f>
        <v>0</v>
      </c>
      <c r="CK39" s="262">
        <f>IF(DP50=TRUE,CG50,0)</f>
        <v>0</v>
      </c>
      <c r="CL39" s="262">
        <f>IF(DP36=TRUE,CG36,0)</f>
        <v>0</v>
      </c>
      <c r="CM39" s="262">
        <f>IF(DP47=TRUE,CG47,0)</f>
        <v>0</v>
      </c>
      <c r="CN39" s="262">
        <f>IF(DP35=TRUE,CG35,0)</f>
        <v>0</v>
      </c>
      <c r="CO39" s="262">
        <f>IF(DP51=TRUE,CG51,0)</f>
        <v>0</v>
      </c>
      <c r="CP39" s="262">
        <f>IF(DP34=TRUE,CG34,0)</f>
        <v>0</v>
      </c>
      <c r="CQ39" s="262">
        <f>IF(DP15=TRUE,CG15,0)</f>
        <v>0</v>
      </c>
      <c r="CR39" s="376">
        <f>IF(DP46=TRUE,CG46,0)</f>
        <v>0</v>
      </c>
      <c r="CS39" s="376">
        <f>IF(DP14=TRUE,CG14,0)</f>
        <v>0</v>
      </c>
      <c r="CY39" s="250">
        <f t="shared" si="1"/>
        <v>0</v>
      </c>
      <c r="CZ39" s="250">
        <f t="shared" si="2"/>
        <v>0</v>
      </c>
      <c r="DA39" s="250">
        <f t="shared" si="3"/>
        <v>0</v>
      </c>
      <c r="DB39" s="250">
        <f t="shared" si="4"/>
        <v>0</v>
      </c>
      <c r="DC39" s="250">
        <f t="shared" si="5"/>
        <v>0</v>
      </c>
      <c r="DD39" s="250">
        <f t="shared" si="6"/>
        <v>0</v>
      </c>
      <c r="DE39" s="250">
        <f t="shared" si="7"/>
        <v>0</v>
      </c>
      <c r="DF39" s="250">
        <f t="shared" si="8"/>
        <v>0</v>
      </c>
      <c r="DG39" s="250">
        <f t="shared" si="9"/>
        <v>0</v>
      </c>
      <c r="DH39" s="250">
        <f t="shared" si="10"/>
        <v>0</v>
      </c>
      <c r="DI39" s="250">
        <f t="shared" si="11"/>
        <v>0</v>
      </c>
      <c r="DJ39" s="250">
        <f t="shared" si="12"/>
        <v>0</v>
      </c>
      <c r="DK39" s="263">
        <f t="shared" si="21"/>
        <v>0</v>
      </c>
      <c r="DL39" s="264">
        <f t="shared" si="13"/>
        <v>0</v>
      </c>
      <c r="DM39" s="253"/>
      <c r="DN39" s="250">
        <f t="shared" si="22"/>
        <v>66</v>
      </c>
      <c r="DP39" s="253" t="b">
        <f t="shared" si="14"/>
        <v>0</v>
      </c>
      <c r="DR39" s="265">
        <v>642</v>
      </c>
      <c r="DS39" s="284"/>
      <c r="DT39" s="284"/>
      <c r="DU39" s="284"/>
      <c r="DV39" s="284"/>
      <c r="DW39" s="284"/>
      <c r="DX39" s="284"/>
      <c r="DY39" s="266"/>
      <c r="DZ39" s="266"/>
      <c r="EA39" s="266"/>
      <c r="EB39" s="266"/>
      <c r="EC39" s="266"/>
      <c r="ED39" s="266" t="str">
        <f>IF(DP39=TRUE,CG39," ")</f>
        <v xml:space="preserve"> </v>
      </c>
      <c r="EE39" s="266"/>
      <c r="EF39" s="273"/>
      <c r="EG39" s="273"/>
      <c r="EH39" s="273"/>
      <c r="EI39" s="273"/>
      <c r="EJ39" s="273"/>
      <c r="EK39" s="273"/>
      <c r="EL39" s="273"/>
      <c r="EM39" s="273"/>
      <c r="EN39" s="273"/>
      <c r="EO39" s="273"/>
      <c r="EP39" s="273"/>
      <c r="EQ39" s="273"/>
      <c r="ER39" s="273"/>
      <c r="ES39" s="273"/>
      <c r="ET39" s="273"/>
      <c r="EU39" s="273"/>
      <c r="EV39" s="273"/>
      <c r="EW39" s="273" t="str">
        <f t="shared" si="48"/>
        <v xml:space="preserve"> </v>
      </c>
      <c r="EX39" s="273" t="str">
        <f t="shared" si="49"/>
        <v xml:space="preserve"> </v>
      </c>
      <c r="EY39" s="273" t="str">
        <f t="shared" si="47"/>
        <v xml:space="preserve"> </v>
      </c>
      <c r="EZ39" s="273" t="str">
        <f t="shared" si="50"/>
        <v xml:space="preserve"> </v>
      </c>
      <c r="FA39" s="273" t="str">
        <f t="shared" si="51"/>
        <v xml:space="preserve"> </v>
      </c>
      <c r="FB39" s="273" t="str">
        <f t="shared" si="52"/>
        <v xml:space="preserve"> </v>
      </c>
      <c r="FC39" s="273"/>
      <c r="FD39" s="273"/>
      <c r="FE39" s="273"/>
      <c r="FF39" s="273"/>
      <c r="FG39" s="273"/>
      <c r="FH39" s="273"/>
      <c r="FI39" s="273"/>
      <c r="FJ39" s="273" t="str">
        <f>IF(DP39=TRUE,CG39," ")</f>
        <v xml:space="preserve"> </v>
      </c>
      <c r="FK39" s="273"/>
      <c r="FL39" s="273"/>
      <c r="FM39" s="273" t="str">
        <f>IF(DP39=TRUE,CG39," ")</f>
        <v xml:space="preserve"> </v>
      </c>
      <c r="FN39" s="273" t="str">
        <f>IF(DP39=TRUE,CG39," ")</f>
        <v xml:space="preserve"> </v>
      </c>
      <c r="FP39" s="265">
        <v>642</v>
      </c>
      <c r="FQ39" s="284"/>
      <c r="FR39" s="284"/>
      <c r="FS39" s="284"/>
      <c r="FT39" s="284"/>
      <c r="FU39" s="284"/>
      <c r="FV39" s="284"/>
      <c r="FW39" s="266"/>
      <c r="FX39" s="266"/>
      <c r="FY39" s="266"/>
      <c r="FZ39" s="266"/>
      <c r="GA39" s="266"/>
      <c r="GB39" s="266">
        <v>621</v>
      </c>
      <c r="GC39" s="266"/>
      <c r="GD39" s="266"/>
      <c r="GE39" s="266"/>
      <c r="GF39" s="266"/>
      <c r="GG39" s="266"/>
      <c r="GH39" s="266"/>
      <c r="GI39" s="266"/>
      <c r="GJ39" s="266"/>
      <c r="GK39" s="266"/>
      <c r="GL39" s="266"/>
      <c r="GM39" s="266"/>
      <c r="GN39" s="266"/>
      <c r="GO39" s="266"/>
      <c r="GP39" s="266"/>
      <c r="GQ39" s="266"/>
      <c r="GR39" s="266"/>
      <c r="GS39" s="266"/>
      <c r="GT39" s="266"/>
      <c r="GU39" s="266">
        <v>246</v>
      </c>
      <c r="GV39" s="266">
        <v>264</v>
      </c>
      <c r="GW39" s="266">
        <v>426</v>
      </c>
      <c r="GX39" s="266">
        <v>462</v>
      </c>
      <c r="GY39" s="266">
        <v>624</v>
      </c>
      <c r="GZ39" s="266">
        <v>642</v>
      </c>
      <c r="HA39" s="266"/>
      <c r="HB39" s="266"/>
      <c r="HC39" s="266"/>
      <c r="HD39" s="266"/>
      <c r="HE39" s="266"/>
      <c r="HF39" s="266"/>
      <c r="HG39" s="266"/>
      <c r="HH39" s="266">
        <v>465</v>
      </c>
      <c r="HI39" s="266"/>
      <c r="HJ39" s="266"/>
      <c r="HK39" s="266">
        <v>645</v>
      </c>
      <c r="HL39" s="266">
        <v>654</v>
      </c>
      <c r="HN39" s="265">
        <v>642</v>
      </c>
      <c r="HO39" s="284">
        <v>123</v>
      </c>
      <c r="HP39" s="284">
        <v>132</v>
      </c>
      <c r="HQ39" s="284">
        <v>213</v>
      </c>
      <c r="HR39" s="284">
        <v>231</v>
      </c>
      <c r="HS39" s="284">
        <v>312</v>
      </c>
      <c r="HT39" s="284">
        <v>321</v>
      </c>
      <c r="HU39" s="266">
        <v>126</v>
      </c>
      <c r="HV39" s="266">
        <v>162</v>
      </c>
      <c r="HW39" s="266">
        <v>216</v>
      </c>
      <c r="HX39" s="266">
        <v>261</v>
      </c>
      <c r="HY39" s="266">
        <v>612</v>
      </c>
      <c r="HZ39" s="266">
        <v>621</v>
      </c>
      <c r="IA39" s="266">
        <v>135</v>
      </c>
      <c r="IB39" s="266">
        <v>153</v>
      </c>
      <c r="IC39" s="266">
        <v>315</v>
      </c>
      <c r="ID39" s="266">
        <v>351</v>
      </c>
      <c r="IE39" s="266">
        <v>513</v>
      </c>
      <c r="IF39" s="266">
        <v>531</v>
      </c>
      <c r="IG39" s="266">
        <v>156</v>
      </c>
      <c r="IH39" s="266">
        <v>165</v>
      </c>
      <c r="II39" s="266">
        <v>516</v>
      </c>
      <c r="IJ39" s="266">
        <v>561</v>
      </c>
      <c r="IK39" s="266">
        <v>615</v>
      </c>
      <c r="IL39" s="266">
        <v>651</v>
      </c>
      <c r="IM39" s="266">
        <v>234</v>
      </c>
      <c r="IN39" s="266">
        <v>243</v>
      </c>
      <c r="IO39" s="266">
        <v>324</v>
      </c>
      <c r="IP39" s="266">
        <v>342</v>
      </c>
      <c r="IQ39" s="266">
        <v>423</v>
      </c>
      <c r="IR39" s="266">
        <v>432</v>
      </c>
      <c r="IS39" s="266">
        <v>246</v>
      </c>
      <c r="IT39" s="266">
        <v>264</v>
      </c>
      <c r="IU39" s="266">
        <v>426</v>
      </c>
      <c r="IV39" s="266">
        <v>462</v>
      </c>
      <c r="IW39" s="266">
        <v>624</v>
      </c>
      <c r="IX39" s="266">
        <v>642</v>
      </c>
      <c r="IY39" s="266">
        <v>345</v>
      </c>
      <c r="IZ39" s="266">
        <v>354</v>
      </c>
      <c r="JA39" s="266">
        <v>435</v>
      </c>
      <c r="JB39" s="266">
        <v>453</v>
      </c>
      <c r="JC39" s="266">
        <v>534</v>
      </c>
      <c r="JD39" s="266">
        <v>543</v>
      </c>
      <c r="JE39" s="266">
        <v>456</v>
      </c>
      <c r="JF39" s="266">
        <v>465</v>
      </c>
      <c r="JG39" s="266">
        <v>546</v>
      </c>
      <c r="JH39" s="266">
        <v>564</v>
      </c>
      <c r="JI39" s="266">
        <v>645</v>
      </c>
      <c r="JJ39" s="266">
        <v>654</v>
      </c>
    </row>
    <row r="40" spans="82:270">
      <c r="CD40" s="280">
        <f>'Panorama stieren'!C46</f>
        <v>2</v>
      </c>
      <c r="CE40" s="281">
        <f>'Panorama stieren'!D46</f>
        <v>2</v>
      </c>
      <c r="CF40" s="282">
        <v>345</v>
      </c>
      <c r="CG40" s="289">
        <f>Stieren!D41</f>
        <v>0</v>
      </c>
      <c r="CH40" s="262">
        <f t="shared" si="0"/>
        <v>0</v>
      </c>
      <c r="CI40" s="262">
        <f>IF(DP41=TRUE,CG41,0)</f>
        <v>0</v>
      </c>
      <c r="CJ40" s="262">
        <f>IF(DP42=TRUE,CG42,0)</f>
        <v>0</v>
      </c>
      <c r="CK40" s="262">
        <f>IF(DP31=TRUE,CG31,0)</f>
        <v>0</v>
      </c>
      <c r="CL40" s="262">
        <f>IF(DP43=TRUE,CG43,0)</f>
        <v>0</v>
      </c>
      <c r="CM40" s="262">
        <f>IF(DP33=TRUE,CG33,0)</f>
        <v>0</v>
      </c>
      <c r="CN40" s="262">
        <f>IF(DP44=TRUE,CG44,0)</f>
        <v>0</v>
      </c>
      <c r="CO40" s="262">
        <f>IF(DP30=TRUE,CG30,0)</f>
        <v>0</v>
      </c>
      <c r="CP40" s="262">
        <f>IF(DP45=TRUE,CG45,0)</f>
        <v>0</v>
      </c>
      <c r="CQ40" s="262">
        <f>IF(DP19=TRUE,CG19,0)</f>
        <v>0</v>
      </c>
      <c r="CR40" s="376" t="str">
        <f>IF(DP32=TRUE,CG32,0)</f>
        <v>Ludiek/Motif/Utopia/Bruce(rood)</v>
      </c>
      <c r="CS40" s="376">
        <f>IF(DP18=TRUE,CG18,0)</f>
        <v>0</v>
      </c>
      <c r="CY40" s="250">
        <f t="shared" si="1"/>
        <v>0</v>
      </c>
      <c r="CZ40" s="250">
        <f t="shared" si="2"/>
        <v>0</v>
      </c>
      <c r="DA40" s="250">
        <f t="shared" si="3"/>
        <v>0</v>
      </c>
      <c r="DB40" s="250">
        <f t="shared" si="4"/>
        <v>0</v>
      </c>
      <c r="DC40" s="250">
        <f t="shared" si="5"/>
        <v>0</v>
      </c>
      <c r="DD40" s="250">
        <f t="shared" si="6"/>
        <v>0</v>
      </c>
      <c r="DE40" s="250">
        <f t="shared" si="7"/>
        <v>0</v>
      </c>
      <c r="DF40" s="250">
        <f t="shared" si="8"/>
        <v>0</v>
      </c>
      <c r="DG40" s="250">
        <f t="shared" si="9"/>
        <v>0</v>
      </c>
      <c r="DH40" s="250">
        <f t="shared" si="10"/>
        <v>0</v>
      </c>
      <c r="DI40" s="250">
        <f t="shared" si="11"/>
        <v>63</v>
      </c>
      <c r="DJ40" s="250">
        <f t="shared" si="12"/>
        <v>0</v>
      </c>
      <c r="DK40" s="263">
        <f t="shared" si="21"/>
        <v>63</v>
      </c>
      <c r="DL40" s="264">
        <f t="shared" si="13"/>
        <v>1.9090909090909092E-2</v>
      </c>
      <c r="DM40" s="253"/>
      <c r="DN40" s="250">
        <f t="shared" si="22"/>
        <v>66</v>
      </c>
      <c r="DP40" s="253" t="b">
        <f t="shared" si="14"/>
        <v>0</v>
      </c>
      <c r="DR40" s="265">
        <v>345</v>
      </c>
      <c r="DS40" s="284"/>
      <c r="DT40" s="284"/>
      <c r="DU40" s="284"/>
      <c r="DV40" s="284"/>
      <c r="DW40" s="284"/>
      <c r="DX40" s="284"/>
      <c r="DY40" s="266"/>
      <c r="DZ40" s="266"/>
      <c r="EA40" s="266"/>
      <c r="EB40" s="266"/>
      <c r="EC40" s="266"/>
      <c r="ED40" s="266"/>
      <c r="EE40" s="266"/>
      <c r="EF40" s="273"/>
      <c r="EG40" s="273"/>
      <c r="EH40" s="273" t="str">
        <f>IF(DP40=TRUE,CG40," ")</f>
        <v xml:space="preserve"> </v>
      </c>
      <c r="EI40" s="273"/>
      <c r="EJ40" s="273"/>
      <c r="EK40" s="273"/>
      <c r="EL40" s="273"/>
      <c r="EM40" s="273"/>
      <c r="EN40" s="273"/>
      <c r="EO40" s="273"/>
      <c r="EP40" s="273"/>
      <c r="EQ40" s="273"/>
      <c r="ER40" s="273"/>
      <c r="ES40" s="273" t="str">
        <f>IF(DP40=TRUE,CG40," ")</f>
        <v xml:space="preserve"> </v>
      </c>
      <c r="ET40" s="273" t="str">
        <f>IF(DP40=TRUE,CG40," ")</f>
        <v xml:space="preserve"> </v>
      </c>
      <c r="EU40" s="273"/>
      <c r="EV40" s="273" t="str">
        <f>IF(DP40=TRUE,CG40," ")</f>
        <v xml:space="preserve"> </v>
      </c>
      <c r="EW40" s="273"/>
      <c r="EX40" s="273"/>
      <c r="EY40" s="273"/>
      <c r="EZ40" s="273"/>
      <c r="FA40" s="273"/>
      <c r="FB40" s="273"/>
      <c r="FC40" s="273" t="str">
        <f t="shared" ref="FC40:FC45" si="53">IF(DP40=TRUE,CG40," ")</f>
        <v xml:space="preserve"> </v>
      </c>
      <c r="FD40" s="273" t="str">
        <f t="shared" ref="FD40:FD45" si="54">IF(DP40=TRUE,CG40," ")</f>
        <v xml:space="preserve"> </v>
      </c>
      <c r="FE40" s="273" t="str">
        <f t="shared" ref="FE40:FE46" si="55">IF(DP40=TRUE,CG40," ")</f>
        <v xml:space="preserve"> </v>
      </c>
      <c r="FF40" s="273" t="str">
        <f t="shared" ref="FF40:FF48" si="56">IF(DP40=TRUE,CG40," ")</f>
        <v xml:space="preserve"> </v>
      </c>
      <c r="FG40" s="273" t="str">
        <f t="shared" ref="FG40:FG45" si="57">IF(DP40=TRUE,CG40," ")</f>
        <v xml:space="preserve"> </v>
      </c>
      <c r="FH40" s="273" t="str">
        <f t="shared" ref="FH40:FH47" si="58">IF(DP40=TRUE,CG40," ")</f>
        <v xml:space="preserve"> </v>
      </c>
      <c r="FI40" s="273"/>
      <c r="FJ40" s="273"/>
      <c r="FK40" s="273"/>
      <c r="FL40" s="273"/>
      <c r="FM40" s="273"/>
      <c r="FN40" s="273"/>
      <c r="FP40" s="265">
        <v>345</v>
      </c>
      <c r="FQ40" s="284"/>
      <c r="FR40" s="284"/>
      <c r="FS40" s="284"/>
      <c r="FT40" s="284"/>
      <c r="FU40" s="284"/>
      <c r="FV40" s="284"/>
      <c r="FW40" s="266"/>
      <c r="FX40" s="266"/>
      <c r="FY40" s="266"/>
      <c r="FZ40" s="266"/>
      <c r="GA40" s="266"/>
      <c r="GB40" s="266"/>
      <c r="GC40" s="266"/>
      <c r="GD40" s="266"/>
      <c r="GE40" s="266"/>
      <c r="GF40" s="266">
        <v>351</v>
      </c>
      <c r="GG40" s="266"/>
      <c r="GH40" s="266"/>
      <c r="GI40" s="266"/>
      <c r="GJ40" s="266"/>
      <c r="GK40" s="266"/>
      <c r="GL40" s="266"/>
      <c r="GM40" s="266"/>
      <c r="GN40" s="266"/>
      <c r="GO40" s="266"/>
      <c r="GP40" s="266"/>
      <c r="GQ40" s="266">
        <v>324</v>
      </c>
      <c r="GR40" s="266">
        <v>342</v>
      </c>
      <c r="GS40" s="266"/>
      <c r="GT40" s="266">
        <v>432</v>
      </c>
      <c r="GU40" s="266"/>
      <c r="GV40" s="266"/>
      <c r="GW40" s="266"/>
      <c r="GX40" s="266"/>
      <c r="GY40" s="266"/>
      <c r="GZ40" s="266"/>
      <c r="HA40" s="266">
        <v>345</v>
      </c>
      <c r="HB40" s="266">
        <v>354</v>
      </c>
      <c r="HC40" s="266">
        <v>435</v>
      </c>
      <c r="HD40" s="266">
        <v>453</v>
      </c>
      <c r="HE40" s="266">
        <v>534</v>
      </c>
      <c r="HF40" s="266">
        <v>543</v>
      </c>
      <c r="HG40" s="266"/>
      <c r="HH40" s="266"/>
      <c r="HI40" s="266"/>
      <c r="HJ40" s="266"/>
      <c r="HK40" s="266"/>
      <c r="HL40" s="266"/>
      <c r="HN40" s="265">
        <v>345</v>
      </c>
      <c r="HO40" s="284">
        <v>123</v>
      </c>
      <c r="HP40" s="284">
        <v>132</v>
      </c>
      <c r="HQ40" s="284">
        <v>213</v>
      </c>
      <c r="HR40" s="284">
        <v>231</v>
      </c>
      <c r="HS40" s="284">
        <v>312</v>
      </c>
      <c r="HT40" s="284">
        <v>321</v>
      </c>
      <c r="HU40" s="266">
        <v>126</v>
      </c>
      <c r="HV40" s="266">
        <v>162</v>
      </c>
      <c r="HW40" s="266">
        <v>216</v>
      </c>
      <c r="HX40" s="266">
        <v>261</v>
      </c>
      <c r="HY40" s="266">
        <v>612</v>
      </c>
      <c r="HZ40" s="266">
        <v>621</v>
      </c>
      <c r="IA40" s="266">
        <v>135</v>
      </c>
      <c r="IB40" s="266">
        <v>153</v>
      </c>
      <c r="IC40" s="266">
        <v>315</v>
      </c>
      <c r="ID40" s="266">
        <v>351</v>
      </c>
      <c r="IE40" s="266">
        <v>513</v>
      </c>
      <c r="IF40" s="266">
        <v>531</v>
      </c>
      <c r="IG40" s="266">
        <v>156</v>
      </c>
      <c r="IH40" s="266">
        <v>165</v>
      </c>
      <c r="II40" s="266">
        <v>516</v>
      </c>
      <c r="IJ40" s="266">
        <v>561</v>
      </c>
      <c r="IK40" s="266">
        <v>615</v>
      </c>
      <c r="IL40" s="266">
        <v>651</v>
      </c>
      <c r="IM40" s="266">
        <v>234</v>
      </c>
      <c r="IN40" s="266">
        <v>243</v>
      </c>
      <c r="IO40" s="266">
        <v>324</v>
      </c>
      <c r="IP40" s="266">
        <v>342</v>
      </c>
      <c r="IQ40" s="266">
        <v>423</v>
      </c>
      <c r="IR40" s="266">
        <v>432</v>
      </c>
      <c r="IS40" s="266">
        <v>246</v>
      </c>
      <c r="IT40" s="266">
        <v>264</v>
      </c>
      <c r="IU40" s="266">
        <v>426</v>
      </c>
      <c r="IV40" s="266">
        <v>462</v>
      </c>
      <c r="IW40" s="266">
        <v>624</v>
      </c>
      <c r="IX40" s="266">
        <v>642</v>
      </c>
      <c r="IY40" s="266">
        <v>345</v>
      </c>
      <c r="IZ40" s="266">
        <v>354</v>
      </c>
      <c r="JA40" s="266">
        <v>435</v>
      </c>
      <c r="JB40" s="266">
        <v>453</v>
      </c>
      <c r="JC40" s="266">
        <v>534</v>
      </c>
      <c r="JD40" s="266">
        <v>543</v>
      </c>
      <c r="JE40" s="266">
        <v>456</v>
      </c>
      <c r="JF40" s="266">
        <v>465</v>
      </c>
      <c r="JG40" s="266">
        <v>546</v>
      </c>
      <c r="JH40" s="266">
        <v>564</v>
      </c>
      <c r="JI40" s="266">
        <v>645</v>
      </c>
      <c r="JJ40" s="266">
        <v>654</v>
      </c>
    </row>
    <row r="41" spans="82:270">
      <c r="CD41" s="268">
        <f>'Panorama stieren'!C47</f>
        <v>0</v>
      </c>
      <c r="CE41" s="269">
        <f>'Panorama stieren'!D47</f>
        <v>0</v>
      </c>
      <c r="CF41" s="285">
        <v>354</v>
      </c>
      <c r="CG41" s="290">
        <f>Stieren!D42</f>
        <v>0</v>
      </c>
      <c r="CH41" s="262">
        <f t="shared" si="0"/>
        <v>0</v>
      </c>
      <c r="CI41" s="262">
        <f>IF(DP40=TRUE,CG40,0)</f>
        <v>0</v>
      </c>
      <c r="CJ41" s="262">
        <f>IF(DP44=TRUE,CG44,0)</f>
        <v>0</v>
      </c>
      <c r="CK41" s="262">
        <f>IF(DP19=TRUE,CG19,0)</f>
        <v>0</v>
      </c>
      <c r="CL41" s="262">
        <f>IF(DP45=TRUE,CG45,0)</f>
        <v>0</v>
      </c>
      <c r="CM41" s="262">
        <f>IF(DP21=TRUE,CG21,0)</f>
        <v>0</v>
      </c>
      <c r="CN41" s="262">
        <f>IF(DP42=TRUE,CG42,0)</f>
        <v>0</v>
      </c>
      <c r="CO41" s="262">
        <f>IF(DP18=TRUE,CG18,0)</f>
        <v>0</v>
      </c>
      <c r="CP41" s="262">
        <f>IF(DP43=TRUE,CG43,0)</f>
        <v>0</v>
      </c>
      <c r="CQ41" s="262">
        <f>IF(DP31=TRUE,CG31,0)</f>
        <v>0</v>
      </c>
      <c r="CR41" s="376" t="str">
        <f>IF(DP20=TRUE,CG20,0)</f>
        <v>Shakespear</v>
      </c>
      <c r="CS41" s="376">
        <f>IF(DP30=TRUE,CG30,0)</f>
        <v>0</v>
      </c>
      <c r="CY41" s="250">
        <f t="shared" si="1"/>
        <v>0</v>
      </c>
      <c r="CZ41" s="250">
        <f t="shared" si="2"/>
        <v>0</v>
      </c>
      <c r="DA41" s="250">
        <f t="shared" si="3"/>
        <v>0</v>
      </c>
      <c r="DB41" s="250">
        <f t="shared" si="4"/>
        <v>0</v>
      </c>
      <c r="DC41" s="250">
        <f t="shared" si="5"/>
        <v>0</v>
      </c>
      <c r="DD41" s="250">
        <f t="shared" si="6"/>
        <v>0</v>
      </c>
      <c r="DE41" s="250">
        <f t="shared" si="7"/>
        <v>0</v>
      </c>
      <c r="DF41" s="250">
        <f t="shared" si="8"/>
        <v>0</v>
      </c>
      <c r="DG41" s="250">
        <f t="shared" si="9"/>
        <v>0</v>
      </c>
      <c r="DH41" s="250">
        <f t="shared" si="10"/>
        <v>0</v>
      </c>
      <c r="DI41" s="250">
        <f t="shared" si="11"/>
        <v>63</v>
      </c>
      <c r="DJ41" s="250">
        <f t="shared" si="12"/>
        <v>0</v>
      </c>
      <c r="DK41" s="263">
        <f t="shared" si="21"/>
        <v>63</v>
      </c>
      <c r="DL41" s="264">
        <f t="shared" si="13"/>
        <v>0</v>
      </c>
      <c r="DM41" s="253"/>
      <c r="DN41" s="250">
        <f t="shared" si="22"/>
        <v>66</v>
      </c>
      <c r="DP41" s="253" t="b">
        <f t="shared" si="14"/>
        <v>0</v>
      </c>
      <c r="DR41" s="265">
        <v>354</v>
      </c>
      <c r="DS41" s="284"/>
      <c r="DT41" s="284"/>
      <c r="DU41" s="284"/>
      <c r="DV41" s="284"/>
      <c r="DW41" s="284"/>
      <c r="DX41" s="284"/>
      <c r="DY41" s="266"/>
      <c r="DZ41" s="266"/>
      <c r="EA41" s="266"/>
      <c r="EB41" s="266"/>
      <c r="EC41" s="266"/>
      <c r="ED41" s="266"/>
      <c r="EE41" s="266"/>
      <c r="EF41" s="273"/>
      <c r="EG41" s="273" t="str">
        <f>IF(DP41=TRUE,CG41," ")</f>
        <v xml:space="preserve"> </v>
      </c>
      <c r="EH41" s="273" t="str">
        <f>IF(DP41=TRUE,CG41," ")</f>
        <v xml:space="preserve"> </v>
      </c>
      <c r="EI41" s="273"/>
      <c r="EJ41" s="273" t="str">
        <f>IF(DP41=TRUE,CG41," ")</f>
        <v xml:space="preserve"> </v>
      </c>
      <c r="EK41" s="273"/>
      <c r="EL41" s="273"/>
      <c r="EM41" s="273"/>
      <c r="EN41" s="273"/>
      <c r="EO41" s="273"/>
      <c r="EP41" s="273"/>
      <c r="EQ41" s="273"/>
      <c r="ER41" s="273"/>
      <c r="ES41" s="273"/>
      <c r="ET41" s="273" t="str">
        <f>IF(DP41=TRUE,CG41," ")</f>
        <v xml:space="preserve"> </v>
      </c>
      <c r="EU41" s="273"/>
      <c r="EV41" s="273"/>
      <c r="EW41" s="273"/>
      <c r="EX41" s="273"/>
      <c r="EY41" s="273"/>
      <c r="EZ41" s="273"/>
      <c r="FA41" s="273"/>
      <c r="FB41" s="273"/>
      <c r="FC41" s="273" t="str">
        <f t="shared" si="53"/>
        <v xml:space="preserve"> </v>
      </c>
      <c r="FD41" s="273" t="str">
        <f t="shared" si="54"/>
        <v xml:space="preserve"> </v>
      </c>
      <c r="FE41" s="291" t="str">
        <f t="shared" si="55"/>
        <v xml:space="preserve"> </v>
      </c>
      <c r="FF41" s="273" t="str">
        <f t="shared" si="56"/>
        <v xml:space="preserve"> </v>
      </c>
      <c r="FG41" s="273" t="str">
        <f t="shared" si="57"/>
        <v xml:space="preserve"> </v>
      </c>
      <c r="FH41" s="273" t="str">
        <f t="shared" si="58"/>
        <v xml:space="preserve"> </v>
      </c>
      <c r="FI41" s="273"/>
      <c r="FJ41" s="273"/>
      <c r="FK41" s="273"/>
      <c r="FL41" s="273"/>
      <c r="FM41" s="273"/>
      <c r="FN41" s="273"/>
      <c r="FP41" s="265">
        <v>354</v>
      </c>
      <c r="FQ41" s="284"/>
      <c r="FR41" s="284"/>
      <c r="FS41" s="284"/>
      <c r="FT41" s="284"/>
      <c r="FU41" s="284"/>
      <c r="FV41" s="284"/>
      <c r="FW41" s="266"/>
      <c r="FX41" s="266"/>
      <c r="FY41" s="266"/>
      <c r="FZ41" s="266"/>
      <c r="GA41" s="266"/>
      <c r="GB41" s="266"/>
      <c r="GC41" s="266"/>
      <c r="GD41" s="266"/>
      <c r="GE41" s="266">
        <v>315</v>
      </c>
      <c r="GF41" s="266">
        <v>351</v>
      </c>
      <c r="GG41" s="266"/>
      <c r="GH41" s="266">
        <v>531</v>
      </c>
      <c r="GI41" s="266"/>
      <c r="GJ41" s="266"/>
      <c r="GK41" s="266"/>
      <c r="GL41" s="266"/>
      <c r="GM41" s="266"/>
      <c r="GN41" s="266"/>
      <c r="GO41" s="266"/>
      <c r="GP41" s="266"/>
      <c r="GQ41" s="266"/>
      <c r="GR41" s="266">
        <v>342</v>
      </c>
      <c r="GS41" s="266"/>
      <c r="GT41" s="266"/>
      <c r="GU41" s="266"/>
      <c r="GV41" s="266"/>
      <c r="GW41" s="266"/>
      <c r="GX41" s="266"/>
      <c r="GY41" s="266"/>
      <c r="GZ41" s="266"/>
      <c r="HA41" s="266">
        <v>345</v>
      </c>
      <c r="HB41" s="266">
        <v>354</v>
      </c>
      <c r="HC41" s="272">
        <v>435</v>
      </c>
      <c r="HD41" s="266">
        <v>453</v>
      </c>
      <c r="HE41" s="266">
        <v>534</v>
      </c>
      <c r="HF41" s="266">
        <v>543</v>
      </c>
      <c r="HG41" s="266"/>
      <c r="HH41" s="266"/>
      <c r="HI41" s="266"/>
      <c r="HJ41" s="266"/>
      <c r="HK41" s="266"/>
      <c r="HL41" s="266"/>
      <c r="HN41" s="265">
        <v>354</v>
      </c>
      <c r="HO41" s="284">
        <v>123</v>
      </c>
      <c r="HP41" s="284">
        <v>132</v>
      </c>
      <c r="HQ41" s="284">
        <v>213</v>
      </c>
      <c r="HR41" s="284">
        <v>231</v>
      </c>
      <c r="HS41" s="284">
        <v>312</v>
      </c>
      <c r="HT41" s="284">
        <v>321</v>
      </c>
      <c r="HU41" s="266">
        <v>126</v>
      </c>
      <c r="HV41" s="266">
        <v>162</v>
      </c>
      <c r="HW41" s="266">
        <v>216</v>
      </c>
      <c r="HX41" s="266">
        <v>261</v>
      </c>
      <c r="HY41" s="266">
        <v>612</v>
      </c>
      <c r="HZ41" s="266">
        <v>621</v>
      </c>
      <c r="IA41" s="266">
        <v>135</v>
      </c>
      <c r="IB41" s="266">
        <v>153</v>
      </c>
      <c r="IC41" s="266">
        <v>315</v>
      </c>
      <c r="ID41" s="266">
        <v>351</v>
      </c>
      <c r="IE41" s="266">
        <v>513</v>
      </c>
      <c r="IF41" s="266">
        <v>531</v>
      </c>
      <c r="IG41" s="266">
        <v>156</v>
      </c>
      <c r="IH41" s="266">
        <v>165</v>
      </c>
      <c r="II41" s="266">
        <v>516</v>
      </c>
      <c r="IJ41" s="266">
        <v>561</v>
      </c>
      <c r="IK41" s="266">
        <v>615</v>
      </c>
      <c r="IL41" s="266">
        <v>651</v>
      </c>
      <c r="IM41" s="266">
        <v>234</v>
      </c>
      <c r="IN41" s="266">
        <v>243</v>
      </c>
      <c r="IO41" s="266">
        <v>324</v>
      </c>
      <c r="IP41" s="266">
        <v>342</v>
      </c>
      <c r="IQ41" s="266">
        <v>423</v>
      </c>
      <c r="IR41" s="266">
        <v>432</v>
      </c>
      <c r="IS41" s="266">
        <v>246</v>
      </c>
      <c r="IT41" s="266">
        <v>264</v>
      </c>
      <c r="IU41" s="266">
        <v>426</v>
      </c>
      <c r="IV41" s="266">
        <v>462</v>
      </c>
      <c r="IW41" s="266">
        <v>624</v>
      </c>
      <c r="IX41" s="266">
        <v>642</v>
      </c>
      <c r="IY41" s="266">
        <v>345</v>
      </c>
      <c r="IZ41" s="266">
        <v>354</v>
      </c>
      <c r="JA41" s="292">
        <v>435</v>
      </c>
      <c r="JB41" s="266">
        <v>453</v>
      </c>
      <c r="JC41" s="266">
        <v>534</v>
      </c>
      <c r="JD41" s="266">
        <v>543</v>
      </c>
      <c r="JE41" s="266">
        <v>456</v>
      </c>
      <c r="JF41" s="266">
        <v>465</v>
      </c>
      <c r="JG41" s="266">
        <v>546</v>
      </c>
      <c r="JH41" s="266">
        <v>564</v>
      </c>
      <c r="JI41" s="266">
        <v>645</v>
      </c>
      <c r="JJ41" s="266">
        <v>654</v>
      </c>
    </row>
    <row r="42" spans="82:270">
      <c r="CD42" s="268">
        <f>'Panorama stieren'!C48</f>
        <v>3</v>
      </c>
      <c r="CE42" s="269">
        <f>'Panorama stieren'!D48</f>
        <v>3</v>
      </c>
      <c r="CF42" s="285">
        <v>435</v>
      </c>
      <c r="CG42" s="290">
        <f>Stieren!D43</f>
        <v>0</v>
      </c>
      <c r="CH42" s="262">
        <f t="shared" si="0"/>
        <v>0</v>
      </c>
      <c r="CI42" s="262">
        <f>IF(DP43=TRUE,CG43,0)</f>
        <v>0</v>
      </c>
      <c r="CJ42" s="262">
        <f>IF(DP40=TRUE,CG40,0)</f>
        <v>0</v>
      </c>
      <c r="CK42" s="262">
        <f>IF(DP33=TRUE,CG33,0)</f>
        <v>0</v>
      </c>
      <c r="CL42" s="274">
        <f>IF(DP41=TRUE,CG41,0)</f>
        <v>0</v>
      </c>
      <c r="CM42" s="262">
        <f>IF(DP31=TRUE,CG31,0)</f>
        <v>0</v>
      </c>
      <c r="CN42" s="262">
        <f>IF(DP45=TRUE,CG45,0)</f>
        <v>0</v>
      </c>
      <c r="CO42" s="262" t="str">
        <f>IF(DP32=TRUE,CG32,0)</f>
        <v>Ludiek/Motif/Utopia/Bruce(rood)</v>
      </c>
      <c r="CP42" s="262">
        <f>IF(DP44=TRUE,CG44,0)</f>
        <v>0</v>
      </c>
      <c r="CQ42" s="262">
        <f>IF(DP46=TRUE,CG46,0)</f>
        <v>0</v>
      </c>
      <c r="CR42" s="376">
        <f>IF(DP30=TRUE,CG30,0)</f>
        <v>0</v>
      </c>
      <c r="CS42" s="376">
        <f>IF(DP47=TRUE,CG47,0)</f>
        <v>0</v>
      </c>
      <c r="CY42" s="250">
        <f t="shared" si="1"/>
        <v>0</v>
      </c>
      <c r="CZ42" s="250">
        <f t="shared" si="2"/>
        <v>0</v>
      </c>
      <c r="DA42" s="250">
        <f t="shared" si="3"/>
        <v>0</v>
      </c>
      <c r="DB42" s="250">
        <f t="shared" si="4"/>
        <v>0</v>
      </c>
      <c r="DC42" s="250">
        <f t="shared" si="5"/>
        <v>0</v>
      </c>
      <c r="DD42" s="250">
        <f t="shared" si="6"/>
        <v>0</v>
      </c>
      <c r="DE42" s="250">
        <f t="shared" si="7"/>
        <v>0</v>
      </c>
      <c r="DF42" s="250">
        <f t="shared" si="8"/>
        <v>76</v>
      </c>
      <c r="DG42" s="250">
        <f t="shared" si="9"/>
        <v>0</v>
      </c>
      <c r="DH42" s="250">
        <f t="shared" si="10"/>
        <v>0</v>
      </c>
      <c r="DI42" s="250">
        <f t="shared" si="11"/>
        <v>0</v>
      </c>
      <c r="DJ42" s="250">
        <f t="shared" si="12"/>
        <v>0</v>
      </c>
      <c r="DK42" s="263">
        <f t="shared" si="21"/>
        <v>76</v>
      </c>
      <c r="DL42" s="264">
        <f t="shared" si="13"/>
        <v>3.4545454545454546E-2</v>
      </c>
      <c r="DM42" s="253"/>
      <c r="DN42" s="250">
        <f t="shared" si="22"/>
        <v>66</v>
      </c>
      <c r="DP42" s="253" t="b">
        <f t="shared" si="14"/>
        <v>0</v>
      </c>
      <c r="DR42" s="265">
        <v>435</v>
      </c>
      <c r="DS42" s="284"/>
      <c r="DT42" s="284"/>
      <c r="DU42" s="284"/>
      <c r="DV42" s="284"/>
      <c r="DW42" s="284"/>
      <c r="DX42" s="284"/>
      <c r="DY42" s="266"/>
      <c r="DZ42" s="266"/>
      <c r="EA42" s="266"/>
      <c r="EB42" s="266"/>
      <c r="EC42" s="266"/>
      <c r="ED42" s="266"/>
      <c r="EE42" s="266"/>
      <c r="EF42" s="273"/>
      <c r="EG42" s="273"/>
      <c r="EH42" s="273"/>
      <c r="EI42" s="273"/>
      <c r="EJ42" s="273"/>
      <c r="EK42" s="273"/>
      <c r="EL42" s="273"/>
      <c r="EM42" s="273"/>
      <c r="EN42" s="273"/>
      <c r="EO42" s="273"/>
      <c r="EP42" s="273"/>
      <c r="EQ42" s="273"/>
      <c r="ER42" s="273"/>
      <c r="ES42" s="273"/>
      <c r="ET42" s="273" t="str">
        <f>IF(DP42=TRUE,CG42," ")</f>
        <v xml:space="preserve"> </v>
      </c>
      <c r="EU42" s="273" t="str">
        <f>IF(DP42=TRUE,CG42," ")</f>
        <v xml:space="preserve"> </v>
      </c>
      <c r="EV42" s="273" t="str">
        <f>IF(DP42=TRUE,CG42," ")</f>
        <v xml:space="preserve"> </v>
      </c>
      <c r="EW42" s="273"/>
      <c r="EX42" s="273"/>
      <c r="EY42" s="273"/>
      <c r="EZ42" s="273"/>
      <c r="FA42" s="273"/>
      <c r="FB42" s="273"/>
      <c r="FC42" s="273" t="str">
        <f t="shared" si="53"/>
        <v xml:space="preserve"> </v>
      </c>
      <c r="FD42" s="273" t="str">
        <f t="shared" si="54"/>
        <v xml:space="preserve"> </v>
      </c>
      <c r="FE42" s="273" t="str">
        <f t="shared" si="55"/>
        <v xml:space="preserve"> </v>
      </c>
      <c r="FF42" s="273" t="str">
        <f t="shared" si="56"/>
        <v xml:space="preserve"> </v>
      </c>
      <c r="FG42" s="273" t="str">
        <f t="shared" si="57"/>
        <v xml:space="preserve"> </v>
      </c>
      <c r="FH42" s="273" t="str">
        <f t="shared" si="58"/>
        <v xml:space="preserve"> </v>
      </c>
      <c r="FI42" s="273" t="str">
        <f>IF(DP42=TRUE,CG42," ")</f>
        <v xml:space="preserve"> </v>
      </c>
      <c r="FJ42" s="273"/>
      <c r="FK42" s="273"/>
      <c r="FL42" s="273"/>
      <c r="FM42" s="273"/>
      <c r="FN42" s="273"/>
      <c r="FP42" s="265">
        <v>435</v>
      </c>
      <c r="FQ42" s="284"/>
      <c r="FR42" s="284"/>
      <c r="FS42" s="284"/>
      <c r="FT42" s="284"/>
      <c r="FU42" s="284"/>
      <c r="FV42" s="284"/>
      <c r="FW42" s="266"/>
      <c r="FX42" s="266"/>
      <c r="FY42" s="266"/>
      <c r="FZ42" s="266"/>
      <c r="GA42" s="266"/>
      <c r="GB42" s="266"/>
      <c r="GC42" s="266"/>
      <c r="GD42" s="266"/>
      <c r="GE42" s="266"/>
      <c r="GF42" s="266"/>
      <c r="GG42" s="266"/>
      <c r="GH42" s="266"/>
      <c r="GI42" s="266"/>
      <c r="GJ42" s="266"/>
      <c r="GK42" s="266"/>
      <c r="GL42" s="266"/>
      <c r="GM42" s="266"/>
      <c r="GN42" s="266"/>
      <c r="GO42" s="266"/>
      <c r="GP42" s="266"/>
      <c r="GQ42" s="266"/>
      <c r="GR42" s="266">
        <v>342</v>
      </c>
      <c r="GS42" s="266">
        <v>423</v>
      </c>
      <c r="GT42" s="266">
        <v>432</v>
      </c>
      <c r="GU42" s="266"/>
      <c r="GV42" s="266"/>
      <c r="GW42" s="266"/>
      <c r="GX42" s="266"/>
      <c r="GY42" s="266"/>
      <c r="GZ42" s="266"/>
      <c r="HA42" s="266">
        <v>345</v>
      </c>
      <c r="HB42" s="266">
        <v>354</v>
      </c>
      <c r="HC42" s="266">
        <v>435</v>
      </c>
      <c r="HD42" s="266">
        <v>453</v>
      </c>
      <c r="HE42" s="266">
        <v>534</v>
      </c>
      <c r="HF42" s="266">
        <v>543</v>
      </c>
      <c r="HG42" s="266">
        <v>456</v>
      </c>
      <c r="HH42" s="266"/>
      <c r="HI42" s="266"/>
      <c r="HJ42" s="266"/>
      <c r="HK42" s="266"/>
      <c r="HL42" s="266"/>
      <c r="HN42" s="265">
        <v>435</v>
      </c>
      <c r="HO42" s="284">
        <v>123</v>
      </c>
      <c r="HP42" s="284">
        <v>132</v>
      </c>
      <c r="HQ42" s="284">
        <v>213</v>
      </c>
      <c r="HR42" s="284">
        <v>231</v>
      </c>
      <c r="HS42" s="284">
        <v>312</v>
      </c>
      <c r="HT42" s="284">
        <v>321</v>
      </c>
      <c r="HU42" s="266">
        <v>126</v>
      </c>
      <c r="HV42" s="266">
        <v>162</v>
      </c>
      <c r="HW42" s="266">
        <v>216</v>
      </c>
      <c r="HX42" s="266">
        <v>261</v>
      </c>
      <c r="HY42" s="266">
        <v>612</v>
      </c>
      <c r="HZ42" s="266">
        <v>621</v>
      </c>
      <c r="IA42" s="266">
        <v>135</v>
      </c>
      <c r="IB42" s="266">
        <v>153</v>
      </c>
      <c r="IC42" s="266">
        <v>315</v>
      </c>
      <c r="ID42" s="266">
        <v>351</v>
      </c>
      <c r="IE42" s="266">
        <v>513</v>
      </c>
      <c r="IF42" s="266">
        <v>531</v>
      </c>
      <c r="IG42" s="266">
        <v>156</v>
      </c>
      <c r="IH42" s="266">
        <v>165</v>
      </c>
      <c r="II42" s="266">
        <v>516</v>
      </c>
      <c r="IJ42" s="266">
        <v>561</v>
      </c>
      <c r="IK42" s="266">
        <v>615</v>
      </c>
      <c r="IL42" s="266">
        <v>651</v>
      </c>
      <c r="IM42" s="266">
        <v>234</v>
      </c>
      <c r="IN42" s="266">
        <v>243</v>
      </c>
      <c r="IO42" s="266">
        <v>324</v>
      </c>
      <c r="IP42" s="266">
        <v>342</v>
      </c>
      <c r="IQ42" s="266">
        <v>423</v>
      </c>
      <c r="IR42" s="266">
        <v>432</v>
      </c>
      <c r="IS42" s="266">
        <v>246</v>
      </c>
      <c r="IT42" s="266">
        <v>264</v>
      </c>
      <c r="IU42" s="266">
        <v>426</v>
      </c>
      <c r="IV42" s="266">
        <v>462</v>
      </c>
      <c r="IW42" s="266">
        <v>624</v>
      </c>
      <c r="IX42" s="266">
        <v>642</v>
      </c>
      <c r="IY42" s="266">
        <v>345</v>
      </c>
      <c r="IZ42" s="266">
        <v>354</v>
      </c>
      <c r="JA42" s="266">
        <v>435</v>
      </c>
      <c r="JB42" s="266">
        <v>453</v>
      </c>
      <c r="JC42" s="266">
        <v>534</v>
      </c>
      <c r="JD42" s="266">
        <v>543</v>
      </c>
      <c r="JE42" s="266">
        <v>456</v>
      </c>
      <c r="JF42" s="266">
        <v>465</v>
      </c>
      <c r="JG42" s="266">
        <v>546</v>
      </c>
      <c r="JH42" s="266">
        <v>564</v>
      </c>
      <c r="JI42" s="266">
        <v>645</v>
      </c>
      <c r="JJ42" s="266">
        <v>654</v>
      </c>
    </row>
    <row r="43" spans="82:270">
      <c r="CD43" s="268">
        <f>'Panorama stieren'!C49</f>
        <v>1</v>
      </c>
      <c r="CE43" s="269">
        <f>'Panorama stieren'!D49</f>
        <v>1</v>
      </c>
      <c r="CF43" s="285">
        <v>453</v>
      </c>
      <c r="CG43" s="271">
        <f>Stieren!D44</f>
        <v>0</v>
      </c>
      <c r="CH43" s="262">
        <f t="shared" si="0"/>
        <v>0</v>
      </c>
      <c r="CI43" s="262">
        <f>IF(DP42=TRUE,CG42,0)</f>
        <v>0</v>
      </c>
      <c r="CJ43" s="262">
        <f>IF(DP45=TRUE,CG45,0)</f>
        <v>0</v>
      </c>
      <c r="CK43" s="262">
        <f>IF(DP46=TRUE,CG46,0)</f>
        <v>0</v>
      </c>
      <c r="CL43" s="262">
        <f>IF(DP44=TRUE,CG44,0)</f>
        <v>0</v>
      </c>
      <c r="CM43" s="262">
        <f>IF(DP48=TRUE,CG48,0)</f>
        <v>0</v>
      </c>
      <c r="CN43" s="262">
        <f>IF(DP40=TRUE,CG40,0)</f>
        <v>0</v>
      </c>
      <c r="CO43" s="262">
        <f>IF(DP47=TRUE,CG47,0)</f>
        <v>0</v>
      </c>
      <c r="CP43" s="262">
        <f>IF(DP41=TRUE,CG41,0)</f>
        <v>0</v>
      </c>
      <c r="CQ43" s="262">
        <f>IF(DP33=TRUE,CG33,0)</f>
        <v>0</v>
      </c>
      <c r="CR43" s="376">
        <f>IF(DP49=TRUE,CG49,0)</f>
        <v>0</v>
      </c>
      <c r="CS43" s="376" t="str">
        <f>IF(DP32=TRUE,CG32,0)</f>
        <v>Ludiek/Motif/Utopia/Bruce(rood)</v>
      </c>
      <c r="CY43" s="250">
        <f t="shared" si="1"/>
        <v>0</v>
      </c>
      <c r="CZ43" s="250">
        <f t="shared" si="2"/>
        <v>0</v>
      </c>
      <c r="DA43" s="250">
        <f t="shared" si="3"/>
        <v>0</v>
      </c>
      <c r="DB43" s="250">
        <f t="shared" si="4"/>
        <v>0</v>
      </c>
      <c r="DC43" s="250">
        <f t="shared" si="5"/>
        <v>0</v>
      </c>
      <c r="DD43" s="250">
        <f t="shared" si="6"/>
        <v>0</v>
      </c>
      <c r="DE43" s="250">
        <f t="shared" si="7"/>
        <v>0</v>
      </c>
      <c r="DF43" s="250">
        <f t="shared" si="8"/>
        <v>0</v>
      </c>
      <c r="DG43" s="250">
        <f t="shared" si="9"/>
        <v>0</v>
      </c>
      <c r="DH43" s="250">
        <f t="shared" si="10"/>
        <v>0</v>
      </c>
      <c r="DI43" s="250">
        <f t="shared" si="11"/>
        <v>0</v>
      </c>
      <c r="DJ43" s="250">
        <f t="shared" si="12"/>
        <v>62</v>
      </c>
      <c r="DK43" s="263">
        <f t="shared" si="21"/>
        <v>62</v>
      </c>
      <c r="DL43" s="264">
        <f t="shared" si="13"/>
        <v>9.3939393939393937E-3</v>
      </c>
      <c r="DM43" s="253"/>
      <c r="DN43" s="250">
        <f t="shared" si="22"/>
        <v>66</v>
      </c>
      <c r="DP43" s="253" t="b">
        <f t="shared" si="14"/>
        <v>0</v>
      </c>
      <c r="DR43" s="265">
        <v>453</v>
      </c>
      <c r="DS43" s="284"/>
      <c r="DT43" s="284"/>
      <c r="DU43" s="284"/>
      <c r="DV43" s="284"/>
      <c r="DW43" s="284"/>
      <c r="DX43" s="284"/>
      <c r="DY43" s="266"/>
      <c r="DZ43" s="266"/>
      <c r="EA43" s="266"/>
      <c r="EB43" s="266"/>
      <c r="EC43" s="266"/>
      <c r="ED43" s="266"/>
      <c r="EE43" s="266"/>
      <c r="EF43" s="273"/>
      <c r="EG43" s="273"/>
      <c r="EH43" s="273"/>
      <c r="EI43" s="273"/>
      <c r="EJ43" s="273"/>
      <c r="EK43" s="273"/>
      <c r="EL43" s="273"/>
      <c r="EM43" s="273"/>
      <c r="EN43" s="273"/>
      <c r="EO43" s="273"/>
      <c r="EP43" s="273"/>
      <c r="EQ43" s="273"/>
      <c r="ER43" s="273"/>
      <c r="ES43" s="273"/>
      <c r="ET43" s="273"/>
      <c r="EU43" s="273"/>
      <c r="EV43" s="273" t="str">
        <f>IF(DP43=TRUE,CG43," ")</f>
        <v xml:space="preserve"> </v>
      </c>
      <c r="EW43" s="273"/>
      <c r="EX43" s="273"/>
      <c r="EY43" s="273"/>
      <c r="EZ43" s="273"/>
      <c r="FA43" s="273"/>
      <c r="FB43" s="273"/>
      <c r="FC43" s="273" t="str">
        <f t="shared" si="53"/>
        <v xml:space="preserve"> </v>
      </c>
      <c r="FD43" s="273" t="str">
        <f t="shared" si="54"/>
        <v xml:space="preserve"> </v>
      </c>
      <c r="FE43" s="273" t="str">
        <f t="shared" si="55"/>
        <v xml:space="preserve"> </v>
      </c>
      <c r="FF43" s="273" t="str">
        <f t="shared" si="56"/>
        <v xml:space="preserve"> </v>
      </c>
      <c r="FG43" s="273" t="str">
        <f t="shared" si="57"/>
        <v xml:space="preserve"> </v>
      </c>
      <c r="FH43" s="273" t="str">
        <f t="shared" si="58"/>
        <v xml:space="preserve"> </v>
      </c>
      <c r="FI43" s="273" t="str">
        <f>IF(DP43=TRUE,CG43," ")</f>
        <v xml:space="preserve"> </v>
      </c>
      <c r="FJ43" s="273" t="str">
        <f>IF(DP43=TRUE,CG43," ")</f>
        <v xml:space="preserve"> </v>
      </c>
      <c r="FK43" s="273" t="str">
        <f t="shared" ref="FK43:FK51" si="59">IF(DP43=TRUE,CG43," ")</f>
        <v xml:space="preserve"> </v>
      </c>
      <c r="FL43" s="273"/>
      <c r="FM43" s="273"/>
      <c r="FN43" s="273"/>
      <c r="FP43" s="265">
        <v>453</v>
      </c>
      <c r="FQ43" s="284"/>
      <c r="FR43" s="284"/>
      <c r="FS43" s="284"/>
      <c r="FT43" s="284"/>
      <c r="FU43" s="284"/>
      <c r="FV43" s="284"/>
      <c r="FW43" s="266"/>
      <c r="FX43" s="266"/>
      <c r="FY43" s="266"/>
      <c r="FZ43" s="266"/>
      <c r="GA43" s="266"/>
      <c r="GB43" s="266"/>
      <c r="GC43" s="266"/>
      <c r="GD43" s="266"/>
      <c r="GE43" s="266"/>
      <c r="GF43" s="266"/>
      <c r="GG43" s="266"/>
      <c r="GH43" s="266"/>
      <c r="GI43" s="266"/>
      <c r="GJ43" s="266"/>
      <c r="GK43" s="266"/>
      <c r="GL43" s="266"/>
      <c r="GM43" s="266"/>
      <c r="GN43" s="266"/>
      <c r="GO43" s="266"/>
      <c r="GP43" s="266"/>
      <c r="GQ43" s="266"/>
      <c r="GR43" s="266"/>
      <c r="GS43" s="266"/>
      <c r="GT43" s="266">
        <v>432</v>
      </c>
      <c r="GU43" s="266"/>
      <c r="GV43" s="266"/>
      <c r="GW43" s="266"/>
      <c r="GX43" s="266"/>
      <c r="GY43" s="266"/>
      <c r="GZ43" s="266"/>
      <c r="HA43" s="266">
        <v>345</v>
      </c>
      <c r="HB43" s="266">
        <v>354</v>
      </c>
      <c r="HC43" s="266">
        <v>435</v>
      </c>
      <c r="HD43" s="266">
        <v>453</v>
      </c>
      <c r="HE43" s="266">
        <v>534</v>
      </c>
      <c r="HF43" s="266">
        <v>543</v>
      </c>
      <c r="HG43" s="266">
        <v>456</v>
      </c>
      <c r="HH43" s="266">
        <v>465</v>
      </c>
      <c r="HI43" s="266">
        <v>546</v>
      </c>
      <c r="HJ43" s="266"/>
      <c r="HK43" s="266"/>
      <c r="HL43" s="266"/>
      <c r="HN43" s="265">
        <v>453</v>
      </c>
      <c r="HO43" s="284">
        <v>123</v>
      </c>
      <c r="HP43" s="284">
        <v>132</v>
      </c>
      <c r="HQ43" s="284">
        <v>213</v>
      </c>
      <c r="HR43" s="284">
        <v>231</v>
      </c>
      <c r="HS43" s="284">
        <v>312</v>
      </c>
      <c r="HT43" s="284">
        <v>321</v>
      </c>
      <c r="HU43" s="266">
        <v>126</v>
      </c>
      <c r="HV43" s="266">
        <v>162</v>
      </c>
      <c r="HW43" s="266">
        <v>216</v>
      </c>
      <c r="HX43" s="266">
        <v>261</v>
      </c>
      <c r="HY43" s="266">
        <v>612</v>
      </c>
      <c r="HZ43" s="266">
        <v>621</v>
      </c>
      <c r="IA43" s="266">
        <v>135</v>
      </c>
      <c r="IB43" s="266">
        <v>153</v>
      </c>
      <c r="IC43" s="266">
        <v>315</v>
      </c>
      <c r="ID43" s="266">
        <v>351</v>
      </c>
      <c r="IE43" s="266">
        <v>513</v>
      </c>
      <c r="IF43" s="266">
        <v>531</v>
      </c>
      <c r="IG43" s="266">
        <v>156</v>
      </c>
      <c r="IH43" s="266">
        <v>165</v>
      </c>
      <c r="II43" s="266">
        <v>516</v>
      </c>
      <c r="IJ43" s="266">
        <v>561</v>
      </c>
      <c r="IK43" s="266">
        <v>615</v>
      </c>
      <c r="IL43" s="266">
        <v>651</v>
      </c>
      <c r="IM43" s="266">
        <v>234</v>
      </c>
      <c r="IN43" s="266">
        <v>243</v>
      </c>
      <c r="IO43" s="266">
        <v>324</v>
      </c>
      <c r="IP43" s="266">
        <v>342</v>
      </c>
      <c r="IQ43" s="266">
        <v>423</v>
      </c>
      <c r="IR43" s="266">
        <v>432</v>
      </c>
      <c r="IS43" s="266">
        <v>246</v>
      </c>
      <c r="IT43" s="266">
        <v>264</v>
      </c>
      <c r="IU43" s="266">
        <v>426</v>
      </c>
      <c r="IV43" s="266">
        <v>462</v>
      </c>
      <c r="IW43" s="266">
        <v>624</v>
      </c>
      <c r="IX43" s="266">
        <v>642</v>
      </c>
      <c r="IY43" s="266">
        <v>345</v>
      </c>
      <c r="IZ43" s="266">
        <v>354</v>
      </c>
      <c r="JA43" s="266">
        <v>435</v>
      </c>
      <c r="JB43" s="266">
        <v>453</v>
      </c>
      <c r="JC43" s="266">
        <v>534</v>
      </c>
      <c r="JD43" s="266">
        <v>543</v>
      </c>
      <c r="JE43" s="266">
        <v>456</v>
      </c>
      <c r="JF43" s="266">
        <v>465</v>
      </c>
      <c r="JG43" s="266">
        <v>546</v>
      </c>
      <c r="JH43" s="266">
        <v>564</v>
      </c>
      <c r="JI43" s="266">
        <v>645</v>
      </c>
      <c r="JJ43" s="266">
        <v>654</v>
      </c>
    </row>
    <row r="44" spans="82:270">
      <c r="CD44" s="268">
        <f>'Panorama stieren'!C50</f>
        <v>0</v>
      </c>
      <c r="CE44" s="269">
        <f>'Panorama stieren'!D50</f>
        <v>0</v>
      </c>
      <c r="CF44" s="285">
        <v>534</v>
      </c>
      <c r="CG44" s="271">
        <f>Stieren!D45</f>
        <v>0</v>
      </c>
      <c r="CH44" s="262">
        <f t="shared" si="0"/>
        <v>0</v>
      </c>
      <c r="CI44" s="262">
        <f>IF(DP45=TRUE,CG45,0)</f>
        <v>0</v>
      </c>
      <c r="CJ44" s="262">
        <f>IF(DP41=TRUE,CG41,0)</f>
        <v>0</v>
      </c>
      <c r="CK44" s="262">
        <f>IF(DP21=TRUE,CG21,0)</f>
        <v>0</v>
      </c>
      <c r="CL44" s="262">
        <f>IF(DP40=TRUE,CG40,0)</f>
        <v>0</v>
      </c>
      <c r="CM44" s="262">
        <f>IF(DP19=TRUE,CG19,0)</f>
        <v>0</v>
      </c>
      <c r="CN44" s="262">
        <f>IF(DP43=TRUE,CG43,0)</f>
        <v>0</v>
      </c>
      <c r="CO44" s="262" t="str">
        <f>IF(DP20=TRUE,CG20,0)</f>
        <v>Shakespear</v>
      </c>
      <c r="CP44" s="262">
        <f>IF(DP42=TRUE,CG42,0)</f>
        <v>0</v>
      </c>
      <c r="CQ44" s="262">
        <f>IF(DP48=TRUE,CG48,0)</f>
        <v>0</v>
      </c>
      <c r="CR44" s="376">
        <f>IF(DP18=TRUE,CG18,0)</f>
        <v>0</v>
      </c>
      <c r="CS44" s="376">
        <f>IF(DP49=TRUE,CG49,0)</f>
        <v>0</v>
      </c>
      <c r="CY44" s="250">
        <f t="shared" si="1"/>
        <v>0</v>
      </c>
      <c r="CZ44" s="250">
        <f t="shared" si="2"/>
        <v>0</v>
      </c>
      <c r="DA44" s="250">
        <f t="shared" si="3"/>
        <v>0</v>
      </c>
      <c r="DB44" s="250">
        <f t="shared" si="4"/>
        <v>0</v>
      </c>
      <c r="DC44" s="250">
        <f t="shared" si="5"/>
        <v>0</v>
      </c>
      <c r="DD44" s="250">
        <f t="shared" si="6"/>
        <v>0</v>
      </c>
      <c r="DE44" s="250">
        <f t="shared" si="7"/>
        <v>0</v>
      </c>
      <c r="DF44" s="250">
        <f t="shared" si="8"/>
        <v>76</v>
      </c>
      <c r="DG44" s="250">
        <f t="shared" si="9"/>
        <v>0</v>
      </c>
      <c r="DH44" s="250">
        <f t="shared" si="10"/>
        <v>0</v>
      </c>
      <c r="DI44" s="250">
        <f t="shared" si="11"/>
        <v>0</v>
      </c>
      <c r="DJ44" s="250">
        <f t="shared" si="12"/>
        <v>0</v>
      </c>
      <c r="DK44" s="263">
        <f t="shared" si="21"/>
        <v>76</v>
      </c>
      <c r="DL44" s="264">
        <f t="shared" si="13"/>
        <v>0</v>
      </c>
      <c r="DM44" s="253"/>
      <c r="DN44" s="250">
        <f t="shared" si="22"/>
        <v>66</v>
      </c>
      <c r="DP44" s="253" t="b">
        <f t="shared" si="14"/>
        <v>0</v>
      </c>
      <c r="DR44" s="265">
        <v>534</v>
      </c>
      <c r="DS44" s="284"/>
      <c r="DT44" s="284"/>
      <c r="DU44" s="284"/>
      <c r="DV44" s="284"/>
      <c r="DW44" s="284"/>
      <c r="DX44" s="284"/>
      <c r="DY44" s="266"/>
      <c r="DZ44" s="266"/>
      <c r="EA44" s="266"/>
      <c r="EB44" s="266"/>
      <c r="EC44" s="266"/>
      <c r="ED44" s="266"/>
      <c r="EE44" s="266"/>
      <c r="EF44" s="273"/>
      <c r="EG44" s="273"/>
      <c r="EH44" s="273" t="str">
        <f>IF(DP44=TRUE,CG44," ")</f>
        <v xml:space="preserve"> </v>
      </c>
      <c r="EI44" s="273" t="str">
        <f>IF(DP44=TRUE,CG44," ")</f>
        <v xml:space="preserve"> </v>
      </c>
      <c r="EJ44" s="273" t="str">
        <f>IF(DP44=TRUE,CG44," ")</f>
        <v xml:space="preserve"> </v>
      </c>
      <c r="EK44" s="273"/>
      <c r="EL44" s="273"/>
      <c r="EM44" s="273"/>
      <c r="EN44" s="273"/>
      <c r="EO44" s="273"/>
      <c r="EP44" s="273"/>
      <c r="EQ44" s="273"/>
      <c r="ER44" s="273"/>
      <c r="ES44" s="273"/>
      <c r="ET44" s="273"/>
      <c r="EU44" s="273"/>
      <c r="EV44" s="273"/>
      <c r="EW44" s="273"/>
      <c r="EX44" s="273"/>
      <c r="EY44" s="273"/>
      <c r="EZ44" s="273"/>
      <c r="FA44" s="273"/>
      <c r="FB44" s="273"/>
      <c r="FC44" s="273" t="str">
        <f t="shared" si="53"/>
        <v xml:space="preserve"> </v>
      </c>
      <c r="FD44" s="273" t="str">
        <f t="shared" si="54"/>
        <v xml:space="preserve"> </v>
      </c>
      <c r="FE44" s="273" t="str">
        <f t="shared" si="55"/>
        <v xml:space="preserve"> </v>
      </c>
      <c r="FF44" s="273" t="str">
        <f t="shared" si="56"/>
        <v xml:space="preserve"> </v>
      </c>
      <c r="FG44" s="273" t="str">
        <f t="shared" si="57"/>
        <v xml:space="preserve"> </v>
      </c>
      <c r="FH44" s="273" t="str">
        <f t="shared" si="58"/>
        <v xml:space="preserve"> </v>
      </c>
      <c r="FI44" s="273"/>
      <c r="FJ44" s="273"/>
      <c r="FK44" s="273" t="str">
        <f t="shared" si="59"/>
        <v xml:space="preserve"> </v>
      </c>
      <c r="FL44" s="273"/>
      <c r="FM44" s="273"/>
      <c r="FN44" s="273"/>
      <c r="FP44" s="265">
        <v>534</v>
      </c>
      <c r="FQ44" s="284"/>
      <c r="FR44" s="284"/>
      <c r="FS44" s="284"/>
      <c r="FT44" s="284"/>
      <c r="FU44" s="284"/>
      <c r="FV44" s="284"/>
      <c r="FW44" s="266"/>
      <c r="FX44" s="266"/>
      <c r="FY44" s="266"/>
      <c r="FZ44" s="266"/>
      <c r="GA44" s="266"/>
      <c r="GB44" s="266"/>
      <c r="GC44" s="266"/>
      <c r="GD44" s="266"/>
      <c r="GE44" s="266"/>
      <c r="GF44" s="266">
        <v>351</v>
      </c>
      <c r="GG44" s="266">
        <v>513</v>
      </c>
      <c r="GH44" s="266">
        <v>531</v>
      </c>
      <c r="GI44" s="266"/>
      <c r="GJ44" s="266"/>
      <c r="GK44" s="266"/>
      <c r="GL44" s="266"/>
      <c r="GM44" s="266"/>
      <c r="GN44" s="266"/>
      <c r="GO44" s="266"/>
      <c r="GP44" s="266"/>
      <c r="GQ44" s="266"/>
      <c r="GR44" s="266"/>
      <c r="GS44" s="266"/>
      <c r="GT44" s="266"/>
      <c r="GU44" s="266"/>
      <c r="GV44" s="266"/>
      <c r="GW44" s="266"/>
      <c r="GX44" s="266"/>
      <c r="GY44" s="266"/>
      <c r="GZ44" s="266"/>
      <c r="HA44" s="266">
        <v>345</v>
      </c>
      <c r="HB44" s="266">
        <v>354</v>
      </c>
      <c r="HC44" s="266">
        <v>435</v>
      </c>
      <c r="HD44" s="266">
        <v>453</v>
      </c>
      <c r="HE44" s="266">
        <v>534</v>
      </c>
      <c r="HF44" s="266">
        <v>543</v>
      </c>
      <c r="HG44" s="266"/>
      <c r="HH44" s="266"/>
      <c r="HI44" s="266">
        <v>546</v>
      </c>
      <c r="HJ44" s="266"/>
      <c r="HK44" s="266"/>
      <c r="HL44" s="266"/>
      <c r="HN44" s="265">
        <v>534</v>
      </c>
      <c r="HO44" s="284">
        <v>123</v>
      </c>
      <c r="HP44" s="284">
        <v>132</v>
      </c>
      <c r="HQ44" s="284">
        <v>213</v>
      </c>
      <c r="HR44" s="284">
        <v>231</v>
      </c>
      <c r="HS44" s="284">
        <v>312</v>
      </c>
      <c r="HT44" s="284">
        <v>321</v>
      </c>
      <c r="HU44" s="266">
        <v>126</v>
      </c>
      <c r="HV44" s="266">
        <v>162</v>
      </c>
      <c r="HW44" s="266">
        <v>216</v>
      </c>
      <c r="HX44" s="266">
        <v>261</v>
      </c>
      <c r="HY44" s="266">
        <v>612</v>
      </c>
      <c r="HZ44" s="266">
        <v>621</v>
      </c>
      <c r="IA44" s="266">
        <v>135</v>
      </c>
      <c r="IB44" s="266">
        <v>153</v>
      </c>
      <c r="IC44" s="266">
        <v>315</v>
      </c>
      <c r="ID44" s="266">
        <v>351</v>
      </c>
      <c r="IE44" s="266">
        <v>513</v>
      </c>
      <c r="IF44" s="266">
        <v>531</v>
      </c>
      <c r="IG44" s="266">
        <v>156</v>
      </c>
      <c r="IH44" s="266">
        <v>165</v>
      </c>
      <c r="II44" s="266">
        <v>516</v>
      </c>
      <c r="IJ44" s="266">
        <v>561</v>
      </c>
      <c r="IK44" s="266">
        <v>615</v>
      </c>
      <c r="IL44" s="266">
        <v>651</v>
      </c>
      <c r="IM44" s="266">
        <v>234</v>
      </c>
      <c r="IN44" s="266">
        <v>243</v>
      </c>
      <c r="IO44" s="266">
        <v>324</v>
      </c>
      <c r="IP44" s="266">
        <v>342</v>
      </c>
      <c r="IQ44" s="266">
        <v>423</v>
      </c>
      <c r="IR44" s="266">
        <v>432</v>
      </c>
      <c r="IS44" s="266">
        <v>246</v>
      </c>
      <c r="IT44" s="266">
        <v>264</v>
      </c>
      <c r="IU44" s="266">
        <v>426</v>
      </c>
      <c r="IV44" s="266">
        <v>462</v>
      </c>
      <c r="IW44" s="266">
        <v>624</v>
      </c>
      <c r="IX44" s="266">
        <v>642</v>
      </c>
      <c r="IY44" s="266">
        <v>345</v>
      </c>
      <c r="IZ44" s="266">
        <v>354</v>
      </c>
      <c r="JA44" s="266">
        <v>435</v>
      </c>
      <c r="JB44" s="266">
        <v>453</v>
      </c>
      <c r="JC44" s="266">
        <v>534</v>
      </c>
      <c r="JD44" s="266">
        <v>543</v>
      </c>
      <c r="JE44" s="266">
        <v>456</v>
      </c>
      <c r="JF44" s="266">
        <v>465</v>
      </c>
      <c r="JG44" s="266">
        <v>546</v>
      </c>
      <c r="JH44" s="266">
        <v>564</v>
      </c>
      <c r="JI44" s="266">
        <v>645</v>
      </c>
      <c r="JJ44" s="266">
        <v>654</v>
      </c>
    </row>
    <row r="45" spans="82:270" ht="16.5" thickBot="1">
      <c r="CD45" s="276">
        <f>'Panorama stieren'!C51</f>
        <v>0</v>
      </c>
      <c r="CE45" s="277">
        <f>'Panorama stieren'!D51</f>
        <v>0</v>
      </c>
      <c r="CF45" s="287">
        <v>543</v>
      </c>
      <c r="CG45" s="294">
        <f>Stieren!D46</f>
        <v>0</v>
      </c>
      <c r="CH45" s="262">
        <f t="shared" si="0"/>
        <v>0</v>
      </c>
      <c r="CI45" s="262">
        <f>IF(DP44=TRUE,CG44,0)</f>
        <v>0</v>
      </c>
      <c r="CJ45" s="262">
        <f>IF(DP43=TRUE,CG43,0)</f>
        <v>0</v>
      </c>
      <c r="CK45" s="262">
        <f>IF(DP48=TRUE,CG48,0)</f>
        <v>0</v>
      </c>
      <c r="CL45" s="262">
        <f>IF(DP42=TRUE,CG42,0)</f>
        <v>0</v>
      </c>
      <c r="CM45" s="262">
        <f>IF(DP46=TRUE,CG46,0)</f>
        <v>0</v>
      </c>
      <c r="CN45" s="262">
        <f>IF(DP41=TRUE,CG41,0)</f>
        <v>0</v>
      </c>
      <c r="CO45" s="262">
        <f>IF(DP49=TRUE,CG49,0)</f>
        <v>0</v>
      </c>
      <c r="CP45" s="262">
        <f>IF(DP40=TRUE,CG40,0)</f>
        <v>0</v>
      </c>
      <c r="CQ45" s="262">
        <f>IF(DP21=TRUE,CG21,0)</f>
        <v>0</v>
      </c>
      <c r="CR45" s="376">
        <f>IF(DP47=TRUE,CG47,0)</f>
        <v>0</v>
      </c>
      <c r="CS45" s="376" t="str">
        <f>IF(DP20=TRUE,CG20,0)</f>
        <v>Shakespear</v>
      </c>
      <c r="CY45" s="250">
        <f t="shared" si="1"/>
        <v>0</v>
      </c>
      <c r="CZ45" s="250">
        <f t="shared" si="2"/>
        <v>0</v>
      </c>
      <c r="DA45" s="250">
        <f t="shared" si="3"/>
        <v>0</v>
      </c>
      <c r="DB45" s="250">
        <f t="shared" si="4"/>
        <v>0</v>
      </c>
      <c r="DC45" s="250">
        <f t="shared" si="5"/>
        <v>0</v>
      </c>
      <c r="DD45" s="250">
        <f t="shared" si="6"/>
        <v>0</v>
      </c>
      <c r="DE45" s="250">
        <f t="shared" si="7"/>
        <v>0</v>
      </c>
      <c r="DF45" s="250">
        <f t="shared" si="8"/>
        <v>0</v>
      </c>
      <c r="DG45" s="250">
        <f t="shared" si="9"/>
        <v>0</v>
      </c>
      <c r="DH45" s="250">
        <f t="shared" si="10"/>
        <v>0</v>
      </c>
      <c r="DI45" s="250">
        <f t="shared" si="11"/>
        <v>0</v>
      </c>
      <c r="DJ45" s="250">
        <f t="shared" si="12"/>
        <v>62</v>
      </c>
      <c r="DK45" s="263">
        <f t="shared" si="21"/>
        <v>62</v>
      </c>
      <c r="DL45" s="264">
        <f t="shared" si="13"/>
        <v>0</v>
      </c>
      <c r="DM45" s="253"/>
      <c r="DN45" s="250">
        <f t="shared" si="22"/>
        <v>66</v>
      </c>
      <c r="DP45" s="253" t="b">
        <f t="shared" si="14"/>
        <v>0</v>
      </c>
      <c r="DR45" s="265">
        <v>543</v>
      </c>
      <c r="DS45" s="284"/>
      <c r="DT45" s="284"/>
      <c r="DU45" s="284"/>
      <c r="DV45" s="284"/>
      <c r="DW45" s="284"/>
      <c r="DX45" s="284"/>
      <c r="DY45" s="266"/>
      <c r="DZ45" s="266"/>
      <c r="EA45" s="266"/>
      <c r="EB45" s="266"/>
      <c r="EC45" s="266"/>
      <c r="ED45" s="266"/>
      <c r="EE45" s="266"/>
      <c r="EF45" s="273"/>
      <c r="EG45" s="273"/>
      <c r="EH45" s="273"/>
      <c r="EI45" s="273"/>
      <c r="EJ45" s="273" t="str">
        <f>IF(DP45=TRUE,CG45," ")</f>
        <v xml:space="preserve"> </v>
      </c>
      <c r="EK45" s="273"/>
      <c r="EL45" s="273"/>
      <c r="EM45" s="273"/>
      <c r="EN45" s="273"/>
      <c r="EO45" s="273"/>
      <c r="EP45" s="273"/>
      <c r="EQ45" s="273"/>
      <c r="ER45" s="273"/>
      <c r="ES45" s="273"/>
      <c r="ET45" s="273"/>
      <c r="EU45" s="273"/>
      <c r="EV45" s="273"/>
      <c r="EW45" s="273"/>
      <c r="EX45" s="273"/>
      <c r="EY45" s="273"/>
      <c r="EZ45" s="273"/>
      <c r="FA45" s="273"/>
      <c r="FB45" s="273"/>
      <c r="FC45" s="273" t="str">
        <f t="shared" si="53"/>
        <v xml:space="preserve"> </v>
      </c>
      <c r="FD45" s="273" t="str">
        <f t="shared" si="54"/>
        <v xml:space="preserve"> </v>
      </c>
      <c r="FE45" s="273" t="str">
        <f t="shared" si="55"/>
        <v xml:space="preserve"> </v>
      </c>
      <c r="FF45" s="273" t="str">
        <f t="shared" si="56"/>
        <v xml:space="preserve"> </v>
      </c>
      <c r="FG45" s="273" t="str">
        <f t="shared" si="57"/>
        <v xml:space="preserve"> </v>
      </c>
      <c r="FH45" s="273" t="str">
        <f t="shared" si="58"/>
        <v xml:space="preserve"> </v>
      </c>
      <c r="FI45" s="273" t="str">
        <f t="shared" ref="FI45:FI51" si="60">IF(DP45=TRUE,CG45," ")</f>
        <v xml:space="preserve"> </v>
      </c>
      <c r="FJ45" s="273"/>
      <c r="FK45" s="273" t="str">
        <f t="shared" si="59"/>
        <v xml:space="preserve"> </v>
      </c>
      <c r="FL45" s="273" t="str">
        <f t="shared" ref="FL45:FL51" si="61">IF(DP45=TRUE,CG45," ")</f>
        <v xml:space="preserve"> </v>
      </c>
      <c r="FM45" s="273"/>
      <c r="FN45" s="273"/>
      <c r="FP45" s="265">
        <v>543</v>
      </c>
      <c r="FQ45" s="284"/>
      <c r="FR45" s="284"/>
      <c r="FS45" s="284"/>
      <c r="FT45" s="284"/>
      <c r="FU45" s="284"/>
      <c r="FV45" s="284"/>
      <c r="FW45" s="266"/>
      <c r="FX45" s="266"/>
      <c r="FY45" s="266"/>
      <c r="FZ45" s="266"/>
      <c r="GA45" s="266"/>
      <c r="GB45" s="266"/>
      <c r="GC45" s="266"/>
      <c r="GD45" s="266"/>
      <c r="GE45" s="266"/>
      <c r="GF45" s="266"/>
      <c r="GG45" s="266"/>
      <c r="GH45" s="266">
        <v>531</v>
      </c>
      <c r="GI45" s="266"/>
      <c r="GJ45" s="266"/>
      <c r="GK45" s="266"/>
      <c r="GL45" s="266"/>
      <c r="GM45" s="266"/>
      <c r="GN45" s="266"/>
      <c r="GO45" s="266"/>
      <c r="GP45" s="266"/>
      <c r="GQ45" s="266"/>
      <c r="GR45" s="266"/>
      <c r="GS45" s="266"/>
      <c r="GT45" s="266"/>
      <c r="GU45" s="266"/>
      <c r="GV45" s="266"/>
      <c r="GW45" s="266"/>
      <c r="GX45" s="266"/>
      <c r="GY45" s="266"/>
      <c r="GZ45" s="266"/>
      <c r="HA45" s="266">
        <v>345</v>
      </c>
      <c r="HB45" s="266">
        <v>354</v>
      </c>
      <c r="HC45" s="266">
        <v>435</v>
      </c>
      <c r="HD45" s="266">
        <v>453</v>
      </c>
      <c r="HE45" s="266">
        <v>534</v>
      </c>
      <c r="HF45" s="266">
        <v>543</v>
      </c>
      <c r="HG45" s="266">
        <v>456</v>
      </c>
      <c r="HH45" s="266"/>
      <c r="HI45" s="266">
        <v>546</v>
      </c>
      <c r="HJ45" s="266">
        <v>564</v>
      </c>
      <c r="HK45" s="266"/>
      <c r="HL45" s="266"/>
      <c r="HN45" s="265">
        <v>543</v>
      </c>
      <c r="HO45" s="284">
        <v>123</v>
      </c>
      <c r="HP45" s="284">
        <v>132</v>
      </c>
      <c r="HQ45" s="284">
        <v>213</v>
      </c>
      <c r="HR45" s="284">
        <v>231</v>
      </c>
      <c r="HS45" s="284">
        <v>312</v>
      </c>
      <c r="HT45" s="284">
        <v>321</v>
      </c>
      <c r="HU45" s="266">
        <v>126</v>
      </c>
      <c r="HV45" s="266">
        <v>162</v>
      </c>
      <c r="HW45" s="266">
        <v>216</v>
      </c>
      <c r="HX45" s="266">
        <v>261</v>
      </c>
      <c r="HY45" s="266">
        <v>612</v>
      </c>
      <c r="HZ45" s="266">
        <v>621</v>
      </c>
      <c r="IA45" s="266">
        <v>135</v>
      </c>
      <c r="IB45" s="266">
        <v>153</v>
      </c>
      <c r="IC45" s="266">
        <v>315</v>
      </c>
      <c r="ID45" s="266">
        <v>351</v>
      </c>
      <c r="IE45" s="266">
        <v>513</v>
      </c>
      <c r="IF45" s="266">
        <v>531</v>
      </c>
      <c r="IG45" s="266">
        <v>156</v>
      </c>
      <c r="IH45" s="266">
        <v>165</v>
      </c>
      <c r="II45" s="266">
        <v>516</v>
      </c>
      <c r="IJ45" s="266">
        <v>561</v>
      </c>
      <c r="IK45" s="266">
        <v>615</v>
      </c>
      <c r="IL45" s="266">
        <v>651</v>
      </c>
      <c r="IM45" s="266">
        <v>234</v>
      </c>
      <c r="IN45" s="266">
        <v>243</v>
      </c>
      <c r="IO45" s="266">
        <v>324</v>
      </c>
      <c r="IP45" s="266">
        <v>342</v>
      </c>
      <c r="IQ45" s="266">
        <v>423</v>
      </c>
      <c r="IR45" s="266">
        <v>432</v>
      </c>
      <c r="IS45" s="266">
        <v>246</v>
      </c>
      <c r="IT45" s="266">
        <v>264</v>
      </c>
      <c r="IU45" s="266">
        <v>426</v>
      </c>
      <c r="IV45" s="266">
        <v>462</v>
      </c>
      <c r="IW45" s="266">
        <v>624</v>
      </c>
      <c r="IX45" s="266">
        <v>642</v>
      </c>
      <c r="IY45" s="266">
        <v>345</v>
      </c>
      <c r="IZ45" s="266">
        <v>354</v>
      </c>
      <c r="JA45" s="266">
        <v>435</v>
      </c>
      <c r="JB45" s="266">
        <v>453</v>
      </c>
      <c r="JC45" s="266">
        <v>534</v>
      </c>
      <c r="JD45" s="266">
        <v>543</v>
      </c>
      <c r="JE45" s="266">
        <v>456</v>
      </c>
      <c r="JF45" s="266">
        <v>465</v>
      </c>
      <c r="JG45" s="266">
        <v>546</v>
      </c>
      <c r="JH45" s="266">
        <v>564</v>
      </c>
      <c r="JI45" s="266">
        <v>645</v>
      </c>
      <c r="JJ45" s="266">
        <v>654</v>
      </c>
    </row>
    <row r="46" spans="82:270">
      <c r="CD46" s="280">
        <f>'Panorama stieren'!C52</f>
        <v>0</v>
      </c>
      <c r="CE46" s="281">
        <f>'Panorama stieren'!D52</f>
        <v>0</v>
      </c>
      <c r="CF46" s="282">
        <v>456</v>
      </c>
      <c r="CG46" s="275">
        <f>Stieren!D47</f>
        <v>0</v>
      </c>
      <c r="CH46" s="262">
        <f t="shared" si="0"/>
        <v>0</v>
      </c>
      <c r="CI46" s="262">
        <f>IF(DP47=TRUE,CG47,0)</f>
        <v>0</v>
      </c>
      <c r="CJ46" s="262">
        <f>IF(DP48=TRUE,CG48,0)</f>
        <v>0</v>
      </c>
      <c r="CK46" s="262">
        <f>IF(DP43=TRUE,CG43,0)</f>
        <v>0</v>
      </c>
      <c r="CL46" s="262">
        <f>IF(DP49=TRUE,CG49,0)</f>
        <v>0</v>
      </c>
      <c r="CM46" s="262">
        <f>IF(DP45=TRUE,CG45,0)</f>
        <v>0</v>
      </c>
      <c r="CN46" s="262">
        <f>IF(DP50=TRUE,CG50,0)</f>
        <v>0</v>
      </c>
      <c r="CO46" s="262">
        <f>IF(DP42=TRUE,CG42,0)</f>
        <v>0</v>
      </c>
      <c r="CP46" s="262">
        <f>IF(DP51=TRUE,CG51,0)</f>
        <v>0</v>
      </c>
      <c r="CQ46" s="262">
        <f>IF(DP37=TRUE,CG37,0)</f>
        <v>0</v>
      </c>
      <c r="CR46" s="376">
        <f>IF(DP44=TRUE,CG44,0)</f>
        <v>0</v>
      </c>
      <c r="CS46" s="376">
        <f>IF(DP36=TRUE,CG36,0)</f>
        <v>0</v>
      </c>
      <c r="CY46" s="250">
        <f t="shared" si="1"/>
        <v>0</v>
      </c>
      <c r="CZ46" s="250">
        <f t="shared" si="2"/>
        <v>0</v>
      </c>
      <c r="DA46" s="250">
        <f t="shared" si="3"/>
        <v>0</v>
      </c>
      <c r="DB46" s="250">
        <f t="shared" si="4"/>
        <v>0</v>
      </c>
      <c r="DC46" s="250">
        <f t="shared" si="5"/>
        <v>0</v>
      </c>
      <c r="DD46" s="250">
        <f t="shared" si="6"/>
        <v>0</v>
      </c>
      <c r="DE46" s="250">
        <f t="shared" si="7"/>
        <v>0</v>
      </c>
      <c r="DF46" s="250">
        <f t="shared" si="8"/>
        <v>0</v>
      </c>
      <c r="DG46" s="250">
        <f t="shared" si="9"/>
        <v>0</v>
      </c>
      <c r="DH46" s="250">
        <f t="shared" si="10"/>
        <v>0</v>
      </c>
      <c r="DI46" s="250">
        <f t="shared" si="11"/>
        <v>0</v>
      </c>
      <c r="DJ46" s="250">
        <f t="shared" si="12"/>
        <v>0</v>
      </c>
      <c r="DK46" s="263">
        <f t="shared" si="21"/>
        <v>0</v>
      </c>
      <c r="DL46" s="264">
        <f t="shared" si="13"/>
        <v>0</v>
      </c>
      <c r="DM46" s="253"/>
      <c r="DN46" s="250">
        <f t="shared" si="22"/>
        <v>66</v>
      </c>
      <c r="DP46" s="253" t="b">
        <f t="shared" si="14"/>
        <v>0</v>
      </c>
      <c r="DR46" s="265">
        <v>456</v>
      </c>
      <c r="DS46" s="284"/>
      <c r="DT46" s="284"/>
      <c r="DU46" s="284"/>
      <c r="DV46" s="284"/>
      <c r="DW46" s="284"/>
      <c r="DX46" s="284"/>
      <c r="DY46" s="266"/>
      <c r="DZ46" s="266"/>
      <c r="EA46" s="266"/>
      <c r="EB46" s="266"/>
      <c r="EC46" s="266"/>
      <c r="ED46" s="266"/>
      <c r="EE46" s="266"/>
      <c r="EF46" s="273"/>
      <c r="EG46" s="273"/>
      <c r="EH46" s="273"/>
      <c r="EI46" s="273"/>
      <c r="EJ46" s="273"/>
      <c r="EK46" s="273"/>
      <c r="EL46" s="273"/>
      <c r="EM46" s="273"/>
      <c r="EN46" s="273"/>
      <c r="EO46" s="273"/>
      <c r="EP46" s="273"/>
      <c r="EQ46" s="273"/>
      <c r="ER46" s="273"/>
      <c r="ES46" s="273"/>
      <c r="ET46" s="273"/>
      <c r="EU46" s="273"/>
      <c r="EV46" s="273"/>
      <c r="EW46" s="273"/>
      <c r="EX46" s="273"/>
      <c r="EY46" s="273"/>
      <c r="EZ46" s="273" t="str">
        <f>IF(DP46=TRUE,CG46," ")</f>
        <v xml:space="preserve"> </v>
      </c>
      <c r="FA46" s="273"/>
      <c r="FB46" s="273"/>
      <c r="FC46" s="273"/>
      <c r="FD46" s="273"/>
      <c r="FE46" s="273" t="str">
        <f t="shared" si="55"/>
        <v xml:space="preserve"> </v>
      </c>
      <c r="FF46" s="273" t="str">
        <f t="shared" si="56"/>
        <v xml:space="preserve"> </v>
      </c>
      <c r="FG46" s="273"/>
      <c r="FH46" s="273" t="str">
        <f t="shared" si="58"/>
        <v xml:space="preserve"> </v>
      </c>
      <c r="FI46" s="273" t="str">
        <f t="shared" si="60"/>
        <v xml:space="preserve"> </v>
      </c>
      <c r="FJ46" s="273" t="str">
        <f t="shared" ref="FJ46:FJ51" si="62">IF(DP46=TRUE,CG46," ")</f>
        <v xml:space="preserve"> </v>
      </c>
      <c r="FK46" s="273" t="str">
        <f t="shared" si="59"/>
        <v xml:space="preserve"> </v>
      </c>
      <c r="FL46" s="273" t="str">
        <f t="shared" si="61"/>
        <v xml:space="preserve"> </v>
      </c>
      <c r="FM46" s="273" t="str">
        <f t="shared" ref="FM46:FM51" si="63">IF(DP46=TRUE,CG46," ")</f>
        <v xml:space="preserve"> </v>
      </c>
      <c r="FN46" s="273" t="str">
        <f t="shared" ref="FN46:FN51" si="64">IF(DP46=TRUE,CG46," ")</f>
        <v xml:space="preserve"> </v>
      </c>
      <c r="FP46" s="265">
        <v>456</v>
      </c>
      <c r="FQ46" s="284"/>
      <c r="FR46" s="284"/>
      <c r="FS46" s="284"/>
      <c r="FT46" s="284"/>
      <c r="FU46" s="284"/>
      <c r="FV46" s="284"/>
      <c r="FW46" s="266"/>
      <c r="FX46" s="266"/>
      <c r="FY46" s="266"/>
      <c r="FZ46" s="266"/>
      <c r="GA46" s="266"/>
      <c r="GB46" s="266"/>
      <c r="GC46" s="266"/>
      <c r="GD46" s="266"/>
      <c r="GE46" s="266"/>
      <c r="GF46" s="266"/>
      <c r="GG46" s="266"/>
      <c r="GH46" s="266"/>
      <c r="GI46" s="266"/>
      <c r="GJ46" s="266"/>
      <c r="GK46" s="266"/>
      <c r="GL46" s="266"/>
      <c r="GM46" s="266"/>
      <c r="GN46" s="266"/>
      <c r="GO46" s="266"/>
      <c r="GP46" s="266"/>
      <c r="GQ46" s="266"/>
      <c r="GR46" s="266"/>
      <c r="GS46" s="266"/>
      <c r="GT46" s="266"/>
      <c r="GU46" s="266"/>
      <c r="GV46" s="266"/>
      <c r="GW46" s="266"/>
      <c r="GX46" s="266">
        <v>462</v>
      </c>
      <c r="GY46" s="266"/>
      <c r="GZ46" s="266"/>
      <c r="HA46" s="266"/>
      <c r="HB46" s="266"/>
      <c r="HC46" s="266">
        <v>435</v>
      </c>
      <c r="HD46" s="266">
        <v>453</v>
      </c>
      <c r="HE46" s="266"/>
      <c r="HF46" s="266">
        <v>543</v>
      </c>
      <c r="HG46" s="266">
        <v>456</v>
      </c>
      <c r="HH46" s="266">
        <v>465</v>
      </c>
      <c r="HI46" s="266">
        <v>546</v>
      </c>
      <c r="HJ46" s="266">
        <v>564</v>
      </c>
      <c r="HK46" s="266">
        <v>645</v>
      </c>
      <c r="HL46" s="266">
        <v>654</v>
      </c>
      <c r="HN46" s="265">
        <v>456</v>
      </c>
      <c r="HO46" s="284">
        <v>123</v>
      </c>
      <c r="HP46" s="284">
        <v>132</v>
      </c>
      <c r="HQ46" s="284">
        <v>213</v>
      </c>
      <c r="HR46" s="284">
        <v>231</v>
      </c>
      <c r="HS46" s="284">
        <v>312</v>
      </c>
      <c r="HT46" s="284">
        <v>321</v>
      </c>
      <c r="HU46" s="266">
        <v>126</v>
      </c>
      <c r="HV46" s="266">
        <v>162</v>
      </c>
      <c r="HW46" s="266">
        <v>216</v>
      </c>
      <c r="HX46" s="266">
        <v>261</v>
      </c>
      <c r="HY46" s="266">
        <v>612</v>
      </c>
      <c r="HZ46" s="266">
        <v>621</v>
      </c>
      <c r="IA46" s="266">
        <v>135</v>
      </c>
      <c r="IB46" s="266">
        <v>153</v>
      </c>
      <c r="IC46" s="266">
        <v>315</v>
      </c>
      <c r="ID46" s="266">
        <v>351</v>
      </c>
      <c r="IE46" s="266">
        <v>513</v>
      </c>
      <c r="IF46" s="266">
        <v>531</v>
      </c>
      <c r="IG46" s="266">
        <v>156</v>
      </c>
      <c r="IH46" s="266">
        <v>165</v>
      </c>
      <c r="II46" s="266">
        <v>516</v>
      </c>
      <c r="IJ46" s="266">
        <v>561</v>
      </c>
      <c r="IK46" s="266">
        <v>615</v>
      </c>
      <c r="IL46" s="266">
        <v>651</v>
      </c>
      <c r="IM46" s="266">
        <v>234</v>
      </c>
      <c r="IN46" s="266">
        <v>243</v>
      </c>
      <c r="IO46" s="266">
        <v>324</v>
      </c>
      <c r="IP46" s="266">
        <v>342</v>
      </c>
      <c r="IQ46" s="266">
        <v>423</v>
      </c>
      <c r="IR46" s="266">
        <v>432</v>
      </c>
      <c r="IS46" s="266">
        <v>246</v>
      </c>
      <c r="IT46" s="266">
        <v>264</v>
      </c>
      <c r="IU46" s="266">
        <v>426</v>
      </c>
      <c r="IV46" s="266">
        <v>462</v>
      </c>
      <c r="IW46" s="266">
        <v>624</v>
      </c>
      <c r="IX46" s="266">
        <v>642</v>
      </c>
      <c r="IY46" s="266">
        <v>345</v>
      </c>
      <c r="IZ46" s="266">
        <v>354</v>
      </c>
      <c r="JA46" s="266">
        <v>435</v>
      </c>
      <c r="JB46" s="266">
        <v>453</v>
      </c>
      <c r="JC46" s="266">
        <v>534</v>
      </c>
      <c r="JD46" s="266">
        <v>543</v>
      </c>
      <c r="JE46" s="266">
        <v>456</v>
      </c>
      <c r="JF46" s="266">
        <v>465</v>
      </c>
      <c r="JG46" s="266">
        <v>546</v>
      </c>
      <c r="JH46" s="266">
        <v>564</v>
      </c>
      <c r="JI46" s="266">
        <v>645</v>
      </c>
      <c r="JJ46" s="266">
        <v>654</v>
      </c>
    </row>
    <row r="47" spans="82:270">
      <c r="CD47" s="268">
        <f>'Panorama stieren'!C53</f>
        <v>4</v>
      </c>
      <c r="CE47" s="269">
        <f>'Panorama stieren'!D53</f>
        <v>4</v>
      </c>
      <c r="CF47" s="285">
        <v>465</v>
      </c>
      <c r="CG47" s="271">
        <f>Stieren!D48</f>
        <v>0</v>
      </c>
      <c r="CH47" s="262">
        <f t="shared" si="0"/>
        <v>0</v>
      </c>
      <c r="CI47" s="262">
        <f>IF(DP46=TRUE,CG46,0)</f>
        <v>0</v>
      </c>
      <c r="CJ47" s="262">
        <f>IF(DP50=TRUE,CG50,0)</f>
        <v>0</v>
      </c>
      <c r="CK47" s="262">
        <f>IF(DP37=TRUE,CG37,0)</f>
        <v>0</v>
      </c>
      <c r="CL47" s="262">
        <f>IF(DP51=TRUE,CG51,0)</f>
        <v>0</v>
      </c>
      <c r="CM47" s="262">
        <f>IF(DP39=TRUE,CG39,0)</f>
        <v>0</v>
      </c>
      <c r="CN47" s="262">
        <f>IF(DP48=TRUE,CG48,0)</f>
        <v>0</v>
      </c>
      <c r="CO47" s="262">
        <f>IF(DP36=TRUE,CG36,0)</f>
        <v>0</v>
      </c>
      <c r="CP47" s="262">
        <f>IF(DP49=TRUE,CG49,0)</f>
        <v>0</v>
      </c>
      <c r="CQ47" s="262">
        <f>IF(DP43=TRUE,CG43,0)</f>
        <v>0</v>
      </c>
      <c r="CR47" s="376">
        <f>IF(DP38=TRUE,CG38,0)</f>
        <v>0</v>
      </c>
      <c r="CS47" s="376">
        <f>IF(DP42=TRUE,CG42,0)</f>
        <v>0</v>
      </c>
      <c r="CY47" s="250">
        <f t="shared" si="1"/>
        <v>0</v>
      </c>
      <c r="CZ47" s="250">
        <f t="shared" si="2"/>
        <v>0</v>
      </c>
      <c r="DA47" s="250">
        <f t="shared" si="3"/>
        <v>0</v>
      </c>
      <c r="DB47" s="250">
        <f t="shared" si="4"/>
        <v>0</v>
      </c>
      <c r="DC47" s="250">
        <f t="shared" si="5"/>
        <v>0</v>
      </c>
      <c r="DD47" s="250">
        <f t="shared" si="6"/>
        <v>0</v>
      </c>
      <c r="DE47" s="250">
        <f t="shared" si="7"/>
        <v>0</v>
      </c>
      <c r="DF47" s="250">
        <f t="shared" si="8"/>
        <v>0</v>
      </c>
      <c r="DG47" s="250">
        <f t="shared" si="9"/>
        <v>0</v>
      </c>
      <c r="DH47" s="250">
        <f t="shared" si="10"/>
        <v>0</v>
      </c>
      <c r="DI47" s="250">
        <f t="shared" si="11"/>
        <v>0</v>
      </c>
      <c r="DJ47" s="250">
        <f t="shared" si="12"/>
        <v>0</v>
      </c>
      <c r="DK47" s="263">
        <f t="shared" si="21"/>
        <v>0</v>
      </c>
      <c r="DL47" s="264">
        <f t="shared" si="13"/>
        <v>0</v>
      </c>
      <c r="DM47" s="253"/>
      <c r="DN47" s="250">
        <f t="shared" si="22"/>
        <v>66</v>
      </c>
      <c r="DP47" s="253" t="b">
        <f t="shared" si="14"/>
        <v>0</v>
      </c>
      <c r="DR47" s="265">
        <v>465</v>
      </c>
      <c r="DS47" s="284"/>
      <c r="DT47" s="284"/>
      <c r="DU47" s="284"/>
      <c r="DV47" s="284"/>
      <c r="DW47" s="284"/>
      <c r="DX47" s="284"/>
      <c r="DY47" s="266"/>
      <c r="DZ47" s="266"/>
      <c r="EA47" s="266"/>
      <c r="EB47" s="266"/>
      <c r="EC47" s="266"/>
      <c r="ED47" s="266"/>
      <c r="EE47" s="266"/>
      <c r="EF47" s="273"/>
      <c r="EG47" s="273"/>
      <c r="EH47" s="273"/>
      <c r="EI47" s="273"/>
      <c r="EJ47" s="273"/>
      <c r="EK47" s="273"/>
      <c r="EL47" s="273"/>
      <c r="EM47" s="273"/>
      <c r="EN47" s="273"/>
      <c r="EO47" s="273"/>
      <c r="EP47" s="273"/>
      <c r="EQ47" s="273"/>
      <c r="ER47" s="273"/>
      <c r="ES47" s="273"/>
      <c r="ET47" s="273"/>
      <c r="EU47" s="273"/>
      <c r="EV47" s="273"/>
      <c r="EW47" s="273"/>
      <c r="EX47" s="273"/>
      <c r="EY47" s="273" t="str">
        <f>IF(DP47=TRUE,CG47," ")</f>
        <v xml:space="preserve"> </v>
      </c>
      <c r="EZ47" s="273" t="str">
        <f>IF(DP47=TRUE,CG47," ")</f>
        <v xml:space="preserve"> </v>
      </c>
      <c r="FA47" s="273"/>
      <c r="FB47" s="273" t="str">
        <f>IF(DP47=TRUE,CG47," ")</f>
        <v xml:space="preserve"> </v>
      </c>
      <c r="FC47" s="273"/>
      <c r="FD47" s="273"/>
      <c r="FE47" s="273"/>
      <c r="FF47" s="273" t="str">
        <f t="shared" si="56"/>
        <v xml:space="preserve"> </v>
      </c>
      <c r="FG47" s="273"/>
      <c r="FH47" s="273" t="str">
        <f t="shared" si="58"/>
        <v xml:space="preserve"> </v>
      </c>
      <c r="FI47" s="273" t="str">
        <f t="shared" si="60"/>
        <v xml:space="preserve"> </v>
      </c>
      <c r="FJ47" s="273" t="str">
        <f t="shared" si="62"/>
        <v xml:space="preserve"> </v>
      </c>
      <c r="FK47" s="291" t="str">
        <f t="shared" si="59"/>
        <v xml:space="preserve"> </v>
      </c>
      <c r="FL47" s="273" t="str">
        <f t="shared" si="61"/>
        <v xml:space="preserve"> </v>
      </c>
      <c r="FM47" s="273" t="str">
        <f t="shared" si="63"/>
        <v xml:space="preserve"> </v>
      </c>
      <c r="FN47" s="273" t="str">
        <f t="shared" si="64"/>
        <v xml:space="preserve"> </v>
      </c>
      <c r="FP47" s="265">
        <v>465</v>
      </c>
      <c r="FQ47" s="284"/>
      <c r="FR47" s="284"/>
      <c r="FS47" s="284"/>
      <c r="FT47" s="284"/>
      <c r="FU47" s="284"/>
      <c r="FV47" s="284"/>
      <c r="FW47" s="266"/>
      <c r="FX47" s="266"/>
      <c r="FY47" s="266"/>
      <c r="FZ47" s="266"/>
      <c r="GA47" s="266"/>
      <c r="GB47" s="266"/>
      <c r="GC47" s="266"/>
      <c r="GD47" s="266"/>
      <c r="GE47" s="266"/>
      <c r="GF47" s="266"/>
      <c r="GG47" s="266"/>
      <c r="GH47" s="266"/>
      <c r="GI47" s="266"/>
      <c r="GJ47" s="266"/>
      <c r="GK47" s="266"/>
      <c r="GL47" s="266"/>
      <c r="GM47" s="266"/>
      <c r="GN47" s="266"/>
      <c r="GO47" s="266"/>
      <c r="GP47" s="266"/>
      <c r="GQ47" s="266"/>
      <c r="GR47" s="266"/>
      <c r="GS47" s="266"/>
      <c r="GT47" s="266"/>
      <c r="GU47" s="266"/>
      <c r="GV47" s="266"/>
      <c r="GW47" s="266">
        <v>426</v>
      </c>
      <c r="GX47" s="266">
        <v>462</v>
      </c>
      <c r="GY47" s="266"/>
      <c r="GZ47" s="266">
        <v>642</v>
      </c>
      <c r="HA47" s="266"/>
      <c r="HB47" s="266"/>
      <c r="HC47" s="266"/>
      <c r="HD47" s="266">
        <v>453</v>
      </c>
      <c r="HE47" s="266"/>
      <c r="HF47" s="266"/>
      <c r="HG47" s="266">
        <v>456</v>
      </c>
      <c r="HH47" s="266">
        <v>465</v>
      </c>
      <c r="HI47" s="272">
        <v>546</v>
      </c>
      <c r="HJ47" s="266">
        <v>564</v>
      </c>
      <c r="HK47" s="266">
        <v>645</v>
      </c>
      <c r="HL47" s="266">
        <v>654</v>
      </c>
      <c r="HN47" s="265">
        <v>465</v>
      </c>
      <c r="HO47" s="284">
        <v>123</v>
      </c>
      <c r="HP47" s="284">
        <v>132</v>
      </c>
      <c r="HQ47" s="284">
        <v>213</v>
      </c>
      <c r="HR47" s="284">
        <v>231</v>
      </c>
      <c r="HS47" s="284">
        <v>312</v>
      </c>
      <c r="HT47" s="284">
        <v>321</v>
      </c>
      <c r="HU47" s="266">
        <v>126</v>
      </c>
      <c r="HV47" s="266">
        <v>162</v>
      </c>
      <c r="HW47" s="266">
        <v>216</v>
      </c>
      <c r="HX47" s="266">
        <v>261</v>
      </c>
      <c r="HY47" s="266">
        <v>612</v>
      </c>
      <c r="HZ47" s="266">
        <v>621</v>
      </c>
      <c r="IA47" s="266">
        <v>135</v>
      </c>
      <c r="IB47" s="266">
        <v>153</v>
      </c>
      <c r="IC47" s="266">
        <v>315</v>
      </c>
      <c r="ID47" s="266">
        <v>351</v>
      </c>
      <c r="IE47" s="266">
        <v>513</v>
      </c>
      <c r="IF47" s="266">
        <v>531</v>
      </c>
      <c r="IG47" s="266">
        <v>156</v>
      </c>
      <c r="IH47" s="266">
        <v>165</v>
      </c>
      <c r="II47" s="266">
        <v>516</v>
      </c>
      <c r="IJ47" s="266">
        <v>561</v>
      </c>
      <c r="IK47" s="266">
        <v>615</v>
      </c>
      <c r="IL47" s="266">
        <v>651</v>
      </c>
      <c r="IM47" s="266">
        <v>234</v>
      </c>
      <c r="IN47" s="266">
        <v>243</v>
      </c>
      <c r="IO47" s="266">
        <v>324</v>
      </c>
      <c r="IP47" s="266">
        <v>342</v>
      </c>
      <c r="IQ47" s="266">
        <v>423</v>
      </c>
      <c r="IR47" s="266">
        <v>432</v>
      </c>
      <c r="IS47" s="266">
        <v>246</v>
      </c>
      <c r="IT47" s="266">
        <v>264</v>
      </c>
      <c r="IU47" s="266">
        <v>426</v>
      </c>
      <c r="IV47" s="266">
        <v>462</v>
      </c>
      <c r="IW47" s="266">
        <v>624</v>
      </c>
      <c r="IX47" s="266">
        <v>642</v>
      </c>
      <c r="IY47" s="266">
        <v>345</v>
      </c>
      <c r="IZ47" s="266">
        <v>354</v>
      </c>
      <c r="JA47" s="266">
        <v>435</v>
      </c>
      <c r="JB47" s="266">
        <v>453</v>
      </c>
      <c r="JC47" s="266">
        <v>534</v>
      </c>
      <c r="JD47" s="266">
        <v>543</v>
      </c>
      <c r="JE47" s="266">
        <v>456</v>
      </c>
      <c r="JF47" s="266">
        <v>465</v>
      </c>
      <c r="JG47" s="292">
        <v>546</v>
      </c>
      <c r="JH47" s="266">
        <v>564</v>
      </c>
      <c r="JI47" s="266">
        <v>645</v>
      </c>
      <c r="JJ47" s="266">
        <v>654</v>
      </c>
    </row>
    <row r="48" spans="82:270">
      <c r="CD48" s="268">
        <f>'Panorama stieren'!C54</f>
        <v>0</v>
      </c>
      <c r="CE48" s="269">
        <f>'Panorama stieren'!D54</f>
        <v>0</v>
      </c>
      <c r="CF48" s="285">
        <v>546</v>
      </c>
      <c r="CG48" s="271">
        <f>Stieren!D49</f>
        <v>0</v>
      </c>
      <c r="CH48" s="262">
        <f t="shared" si="0"/>
        <v>0</v>
      </c>
      <c r="CI48" s="262">
        <f>IF(DP49=TRUE,CG49,0)</f>
        <v>0</v>
      </c>
      <c r="CJ48" s="262">
        <f>IF(DP46=TRUE,CG46,0)</f>
        <v>0</v>
      </c>
      <c r="CK48" s="262">
        <f>IF(DP45=TRUE,CG45,0)</f>
        <v>0</v>
      </c>
      <c r="CL48" s="274">
        <f>IF(DP47=TRUE,CG47,0)</f>
        <v>0</v>
      </c>
      <c r="CM48" s="262">
        <f>IF(DP43=TRUE,CG43,0)</f>
        <v>0</v>
      </c>
      <c r="CN48" s="262">
        <f>IF(DP51=TRUE,CG51,0)</f>
        <v>0</v>
      </c>
      <c r="CO48" s="262">
        <f>IF(DP44=TRUE,CG44,0)</f>
        <v>0</v>
      </c>
      <c r="CP48" s="262">
        <f>IF(DP50=TRUE,CG50,0)</f>
        <v>0</v>
      </c>
      <c r="CQ48" s="262">
        <f>IF(DP25=TRUE,CG25,0)</f>
        <v>0</v>
      </c>
      <c r="CR48" s="376">
        <f>IF(DP42=TRUE,CG42,0)</f>
        <v>0</v>
      </c>
      <c r="CS48" s="376">
        <f>IF(DP24=TRUE,CG24,0)</f>
        <v>0</v>
      </c>
      <c r="CY48" s="250">
        <f t="shared" si="1"/>
        <v>0</v>
      </c>
      <c r="CZ48" s="250">
        <f t="shared" si="2"/>
        <v>0</v>
      </c>
      <c r="DA48" s="250">
        <f t="shared" si="3"/>
        <v>0</v>
      </c>
      <c r="DB48" s="250">
        <f t="shared" si="4"/>
        <v>0</v>
      </c>
      <c r="DC48" s="250">
        <f t="shared" si="5"/>
        <v>0</v>
      </c>
      <c r="DD48" s="250">
        <f t="shared" si="6"/>
        <v>0</v>
      </c>
      <c r="DE48" s="250">
        <f t="shared" si="7"/>
        <v>0</v>
      </c>
      <c r="DF48" s="250">
        <f t="shared" si="8"/>
        <v>0</v>
      </c>
      <c r="DG48" s="250">
        <f t="shared" si="9"/>
        <v>0</v>
      </c>
      <c r="DH48" s="250">
        <f t="shared" si="10"/>
        <v>0</v>
      </c>
      <c r="DI48" s="250">
        <f t="shared" si="11"/>
        <v>0</v>
      </c>
      <c r="DJ48" s="250">
        <f t="shared" si="12"/>
        <v>0</v>
      </c>
      <c r="DK48" s="263">
        <f t="shared" si="21"/>
        <v>0</v>
      </c>
      <c r="DL48" s="264">
        <f t="shared" si="13"/>
        <v>0</v>
      </c>
      <c r="DM48" s="253"/>
      <c r="DN48" s="250">
        <f t="shared" si="22"/>
        <v>66</v>
      </c>
      <c r="DP48" s="253" t="b">
        <f t="shared" si="14"/>
        <v>0</v>
      </c>
      <c r="DR48" s="265">
        <v>546</v>
      </c>
      <c r="DS48" s="284"/>
      <c r="DT48" s="284"/>
      <c r="DU48" s="284"/>
      <c r="DV48" s="284"/>
      <c r="DW48" s="284"/>
      <c r="DX48" s="284"/>
      <c r="DY48" s="266"/>
      <c r="DZ48" s="266"/>
      <c r="EA48" s="266"/>
      <c r="EB48" s="266"/>
      <c r="EC48" s="266"/>
      <c r="ED48" s="266"/>
      <c r="EE48" s="266"/>
      <c r="EF48" s="273"/>
      <c r="EG48" s="273"/>
      <c r="EH48" s="273"/>
      <c r="EI48" s="273"/>
      <c r="EJ48" s="273"/>
      <c r="EK48" s="273"/>
      <c r="EL48" s="273"/>
      <c r="EM48" s="273"/>
      <c r="EN48" s="273" t="str">
        <f>IF(DP48=TRUE,CG48," ")</f>
        <v xml:space="preserve"> </v>
      </c>
      <c r="EO48" s="273"/>
      <c r="EP48" s="273"/>
      <c r="EQ48" s="273"/>
      <c r="ER48" s="273"/>
      <c r="ES48" s="273"/>
      <c r="ET48" s="273"/>
      <c r="EU48" s="273"/>
      <c r="EV48" s="273"/>
      <c r="EW48" s="273"/>
      <c r="EX48" s="273"/>
      <c r="EY48" s="273"/>
      <c r="EZ48" s="273"/>
      <c r="FA48" s="273"/>
      <c r="FB48" s="273"/>
      <c r="FC48" s="273"/>
      <c r="FD48" s="273"/>
      <c r="FE48" s="273"/>
      <c r="FF48" s="273" t="str">
        <f t="shared" si="56"/>
        <v xml:space="preserve"> </v>
      </c>
      <c r="FG48" s="273" t="str">
        <f>IF(DP48=TRUE,CG48," ")</f>
        <v xml:space="preserve"> </v>
      </c>
      <c r="FH48" s="273"/>
      <c r="FI48" s="273" t="str">
        <f t="shared" si="60"/>
        <v xml:space="preserve"> </v>
      </c>
      <c r="FJ48" s="273" t="str">
        <f t="shared" si="62"/>
        <v xml:space="preserve"> </v>
      </c>
      <c r="FK48" s="273" t="str">
        <f t="shared" si="59"/>
        <v xml:space="preserve"> </v>
      </c>
      <c r="FL48" s="273" t="str">
        <f t="shared" si="61"/>
        <v xml:space="preserve"> </v>
      </c>
      <c r="FM48" s="273" t="str">
        <f t="shared" si="63"/>
        <v xml:space="preserve"> </v>
      </c>
      <c r="FN48" s="273" t="str">
        <f t="shared" si="64"/>
        <v xml:space="preserve"> </v>
      </c>
      <c r="FP48" s="265">
        <v>546</v>
      </c>
      <c r="FQ48" s="284"/>
      <c r="FR48" s="284"/>
      <c r="FS48" s="284"/>
      <c r="FT48" s="284"/>
      <c r="FU48" s="284"/>
      <c r="FV48" s="284"/>
      <c r="FW48" s="266"/>
      <c r="FX48" s="266"/>
      <c r="FY48" s="266"/>
      <c r="FZ48" s="266"/>
      <c r="GA48" s="266"/>
      <c r="GB48" s="266"/>
      <c r="GC48" s="266"/>
      <c r="GD48" s="266"/>
      <c r="GE48" s="266"/>
      <c r="GF48" s="266"/>
      <c r="GG48" s="266"/>
      <c r="GH48" s="266"/>
      <c r="GI48" s="266"/>
      <c r="GJ48" s="266"/>
      <c r="GK48" s="266"/>
      <c r="GL48" s="266">
        <v>561</v>
      </c>
      <c r="GM48" s="266"/>
      <c r="GN48" s="266"/>
      <c r="GO48" s="266"/>
      <c r="GP48" s="266"/>
      <c r="GQ48" s="266"/>
      <c r="GR48" s="266"/>
      <c r="GS48" s="266"/>
      <c r="GT48" s="266"/>
      <c r="GU48" s="266"/>
      <c r="GV48" s="266"/>
      <c r="GW48" s="266"/>
      <c r="GX48" s="266"/>
      <c r="GY48" s="266"/>
      <c r="GZ48" s="266"/>
      <c r="HA48" s="266"/>
      <c r="HB48" s="266"/>
      <c r="HC48" s="266"/>
      <c r="HD48" s="266">
        <v>453</v>
      </c>
      <c r="HE48" s="266">
        <v>534</v>
      </c>
      <c r="HF48" s="266">
        <v>543</v>
      </c>
      <c r="HG48" s="266">
        <v>456</v>
      </c>
      <c r="HH48" s="266">
        <v>465</v>
      </c>
      <c r="HI48" s="266">
        <v>546</v>
      </c>
      <c r="HJ48" s="266">
        <v>564</v>
      </c>
      <c r="HK48" s="266">
        <v>645</v>
      </c>
      <c r="HL48" s="266">
        <v>654</v>
      </c>
      <c r="HN48" s="265">
        <v>546</v>
      </c>
      <c r="HO48" s="284">
        <v>123</v>
      </c>
      <c r="HP48" s="284">
        <v>132</v>
      </c>
      <c r="HQ48" s="284">
        <v>213</v>
      </c>
      <c r="HR48" s="284">
        <v>231</v>
      </c>
      <c r="HS48" s="284">
        <v>312</v>
      </c>
      <c r="HT48" s="284">
        <v>321</v>
      </c>
      <c r="HU48" s="266">
        <v>126</v>
      </c>
      <c r="HV48" s="266">
        <v>162</v>
      </c>
      <c r="HW48" s="266">
        <v>216</v>
      </c>
      <c r="HX48" s="266">
        <v>261</v>
      </c>
      <c r="HY48" s="266">
        <v>612</v>
      </c>
      <c r="HZ48" s="266">
        <v>621</v>
      </c>
      <c r="IA48" s="266">
        <v>135</v>
      </c>
      <c r="IB48" s="266">
        <v>153</v>
      </c>
      <c r="IC48" s="266">
        <v>315</v>
      </c>
      <c r="ID48" s="266">
        <v>351</v>
      </c>
      <c r="IE48" s="266">
        <v>513</v>
      </c>
      <c r="IF48" s="266">
        <v>531</v>
      </c>
      <c r="IG48" s="266">
        <v>156</v>
      </c>
      <c r="IH48" s="266">
        <v>165</v>
      </c>
      <c r="II48" s="266">
        <v>516</v>
      </c>
      <c r="IJ48" s="266">
        <v>561</v>
      </c>
      <c r="IK48" s="266">
        <v>615</v>
      </c>
      <c r="IL48" s="266">
        <v>651</v>
      </c>
      <c r="IM48" s="266">
        <v>234</v>
      </c>
      <c r="IN48" s="266">
        <v>243</v>
      </c>
      <c r="IO48" s="266">
        <v>324</v>
      </c>
      <c r="IP48" s="266">
        <v>342</v>
      </c>
      <c r="IQ48" s="266">
        <v>423</v>
      </c>
      <c r="IR48" s="266">
        <v>432</v>
      </c>
      <c r="IS48" s="266">
        <v>246</v>
      </c>
      <c r="IT48" s="266">
        <v>264</v>
      </c>
      <c r="IU48" s="266">
        <v>426</v>
      </c>
      <c r="IV48" s="266">
        <v>462</v>
      </c>
      <c r="IW48" s="266">
        <v>624</v>
      </c>
      <c r="IX48" s="266">
        <v>642</v>
      </c>
      <c r="IY48" s="266">
        <v>345</v>
      </c>
      <c r="IZ48" s="266">
        <v>354</v>
      </c>
      <c r="JA48" s="266">
        <v>435</v>
      </c>
      <c r="JB48" s="266">
        <v>453</v>
      </c>
      <c r="JC48" s="266">
        <v>534</v>
      </c>
      <c r="JD48" s="266">
        <v>543</v>
      </c>
      <c r="JE48" s="266">
        <v>456</v>
      </c>
      <c r="JF48" s="266">
        <v>465</v>
      </c>
      <c r="JG48" s="266">
        <v>546</v>
      </c>
      <c r="JH48" s="266">
        <v>564</v>
      </c>
      <c r="JI48" s="266">
        <v>645</v>
      </c>
      <c r="JJ48" s="266">
        <v>654</v>
      </c>
    </row>
    <row r="49" spans="82:270">
      <c r="CD49" s="268">
        <f>'Panorama stieren'!C55</f>
        <v>3</v>
      </c>
      <c r="CE49" s="269">
        <f>'Panorama stieren'!D55</f>
        <v>3</v>
      </c>
      <c r="CF49" s="285">
        <v>564</v>
      </c>
      <c r="CG49" s="271">
        <f>Stieren!D50</f>
        <v>0</v>
      </c>
      <c r="CH49" s="262">
        <f t="shared" si="0"/>
        <v>0</v>
      </c>
      <c r="CI49" s="262">
        <f>IF(DP48=TRUE,CG48,0)</f>
        <v>0</v>
      </c>
      <c r="CJ49" s="262">
        <f>IF(DP51=TRUE,CG51,0)</f>
        <v>0</v>
      </c>
      <c r="CK49" s="262">
        <f>IF(DP25=TRUE,CG25,0)</f>
        <v>0</v>
      </c>
      <c r="CL49" s="262">
        <f>IF(DP50=TRUE,CG50,0)</f>
        <v>0</v>
      </c>
      <c r="CM49" s="262" t="str">
        <f>IF(DP27=TRUE,CG27,0)</f>
        <v>GOSPEL</v>
      </c>
      <c r="CN49" s="262">
        <f>IF(DP46=TRUE,CG46,0)</f>
        <v>0</v>
      </c>
      <c r="CO49" s="262">
        <f>IF(DP24=TRUE,CG24,0)</f>
        <v>0</v>
      </c>
      <c r="CP49" s="262">
        <f>IF(DP47=TRUE,CG47,0)</f>
        <v>0</v>
      </c>
      <c r="CQ49" s="262">
        <f>IF(DP45=TRUE,CG45,0)</f>
        <v>0</v>
      </c>
      <c r="CR49" s="376">
        <f>IF(DP26=TRUE,CG26,0)</f>
        <v>0</v>
      </c>
      <c r="CS49" s="376">
        <f>IF(DP44=TRUE,CG44,0)</f>
        <v>0</v>
      </c>
      <c r="CY49" s="250">
        <f t="shared" si="1"/>
        <v>0</v>
      </c>
      <c r="CZ49" s="250">
        <f t="shared" si="2"/>
        <v>0</v>
      </c>
      <c r="DA49" s="250">
        <f t="shared" si="3"/>
        <v>0</v>
      </c>
      <c r="DB49" s="250">
        <f t="shared" si="4"/>
        <v>0</v>
      </c>
      <c r="DC49" s="250">
        <f t="shared" si="5"/>
        <v>0</v>
      </c>
      <c r="DD49" s="250">
        <f t="shared" si="6"/>
        <v>79</v>
      </c>
      <c r="DE49" s="250">
        <f t="shared" si="7"/>
        <v>0</v>
      </c>
      <c r="DF49" s="250">
        <f t="shared" si="8"/>
        <v>0</v>
      </c>
      <c r="DG49" s="250">
        <f t="shared" si="9"/>
        <v>0</v>
      </c>
      <c r="DH49" s="250">
        <f t="shared" si="10"/>
        <v>0</v>
      </c>
      <c r="DI49" s="250">
        <f t="shared" si="11"/>
        <v>0</v>
      </c>
      <c r="DJ49" s="250">
        <f t="shared" si="12"/>
        <v>0</v>
      </c>
      <c r="DK49" s="263">
        <f t="shared" si="21"/>
        <v>79</v>
      </c>
      <c r="DL49" s="264">
        <f t="shared" si="13"/>
        <v>3.5909090909090911E-2</v>
      </c>
      <c r="DM49" s="253"/>
      <c r="DN49" s="250">
        <f t="shared" si="22"/>
        <v>66</v>
      </c>
      <c r="DP49" s="253" t="b">
        <f t="shared" si="14"/>
        <v>0</v>
      </c>
      <c r="DR49" s="265">
        <v>564</v>
      </c>
      <c r="DS49" s="284"/>
      <c r="DT49" s="284"/>
      <c r="DU49" s="284"/>
      <c r="DV49" s="284"/>
      <c r="DW49" s="284"/>
      <c r="DX49" s="284"/>
      <c r="DY49" s="266"/>
      <c r="DZ49" s="266"/>
      <c r="EA49" s="266"/>
      <c r="EB49" s="266"/>
      <c r="EC49" s="266"/>
      <c r="ED49" s="266"/>
      <c r="EE49" s="266"/>
      <c r="EF49" s="273"/>
      <c r="EG49" s="273"/>
      <c r="EH49" s="273"/>
      <c r="EI49" s="273"/>
      <c r="EJ49" s="273"/>
      <c r="EK49" s="273"/>
      <c r="EL49" s="273"/>
      <c r="EM49" s="273" t="str">
        <f>IF(DP49=TRUE,CG49," ")</f>
        <v xml:space="preserve"> </v>
      </c>
      <c r="EN49" s="273" t="str">
        <f>IF(DP49=TRUE,CG49," ")</f>
        <v xml:space="preserve"> </v>
      </c>
      <c r="EO49" s="273"/>
      <c r="EP49" s="273" t="str">
        <f>IF(DP49=TRUE,CG49," ")</f>
        <v xml:space="preserve"> </v>
      </c>
      <c r="EQ49" s="273"/>
      <c r="ER49" s="273"/>
      <c r="ES49" s="273"/>
      <c r="ET49" s="273"/>
      <c r="EU49" s="273"/>
      <c r="EV49" s="273"/>
      <c r="EW49" s="273"/>
      <c r="EX49" s="273"/>
      <c r="EY49" s="273"/>
      <c r="EZ49" s="273"/>
      <c r="FA49" s="273"/>
      <c r="FB49" s="273"/>
      <c r="FC49" s="273"/>
      <c r="FD49" s="273"/>
      <c r="FE49" s="273"/>
      <c r="FF49" s="273"/>
      <c r="FG49" s="273"/>
      <c r="FH49" s="273" t="str">
        <f>IF(DP49=TRUE,CG49," ")</f>
        <v xml:space="preserve"> </v>
      </c>
      <c r="FI49" s="273" t="str">
        <f t="shared" si="60"/>
        <v xml:space="preserve"> </v>
      </c>
      <c r="FJ49" s="273" t="str">
        <f t="shared" si="62"/>
        <v xml:space="preserve"> </v>
      </c>
      <c r="FK49" s="273" t="str">
        <f t="shared" si="59"/>
        <v xml:space="preserve"> </v>
      </c>
      <c r="FL49" s="273" t="str">
        <f t="shared" si="61"/>
        <v xml:space="preserve"> </v>
      </c>
      <c r="FM49" s="273" t="str">
        <f t="shared" si="63"/>
        <v xml:space="preserve"> </v>
      </c>
      <c r="FN49" s="273" t="str">
        <f t="shared" si="64"/>
        <v xml:space="preserve"> </v>
      </c>
      <c r="FP49" s="265">
        <v>564</v>
      </c>
      <c r="FQ49" s="284"/>
      <c r="FR49" s="284"/>
      <c r="FS49" s="284"/>
      <c r="FT49" s="284"/>
      <c r="FU49" s="284"/>
      <c r="FV49" s="284"/>
      <c r="FW49" s="266"/>
      <c r="FX49" s="266"/>
      <c r="FY49" s="266"/>
      <c r="FZ49" s="266"/>
      <c r="GA49" s="266"/>
      <c r="GB49" s="266"/>
      <c r="GC49" s="266"/>
      <c r="GD49" s="266"/>
      <c r="GE49" s="266"/>
      <c r="GF49" s="266"/>
      <c r="GG49" s="266"/>
      <c r="GH49" s="266"/>
      <c r="GI49" s="266"/>
      <c r="GJ49" s="266"/>
      <c r="GK49" s="266">
        <v>516</v>
      </c>
      <c r="GL49" s="266">
        <v>561</v>
      </c>
      <c r="GM49" s="266"/>
      <c r="GN49" s="266">
        <v>651</v>
      </c>
      <c r="GO49" s="266"/>
      <c r="GP49" s="266"/>
      <c r="GQ49" s="266"/>
      <c r="GR49" s="266"/>
      <c r="GS49" s="266"/>
      <c r="GT49" s="266"/>
      <c r="GU49" s="266"/>
      <c r="GV49" s="266"/>
      <c r="GW49" s="266"/>
      <c r="GX49" s="266"/>
      <c r="GY49" s="266"/>
      <c r="GZ49" s="266"/>
      <c r="HA49" s="266"/>
      <c r="HB49" s="266"/>
      <c r="HC49" s="266"/>
      <c r="HD49" s="266"/>
      <c r="HE49" s="266"/>
      <c r="HF49" s="266">
        <v>543</v>
      </c>
      <c r="HG49" s="266">
        <v>456</v>
      </c>
      <c r="HH49" s="266">
        <v>465</v>
      </c>
      <c r="HI49" s="266">
        <v>546</v>
      </c>
      <c r="HJ49" s="266">
        <v>564</v>
      </c>
      <c r="HK49" s="266">
        <v>645</v>
      </c>
      <c r="HL49" s="266">
        <v>654</v>
      </c>
      <c r="HN49" s="265">
        <v>564</v>
      </c>
      <c r="HO49" s="284">
        <v>123</v>
      </c>
      <c r="HP49" s="284">
        <v>132</v>
      </c>
      <c r="HQ49" s="284">
        <v>213</v>
      </c>
      <c r="HR49" s="284">
        <v>231</v>
      </c>
      <c r="HS49" s="284">
        <v>312</v>
      </c>
      <c r="HT49" s="284">
        <v>321</v>
      </c>
      <c r="HU49" s="266">
        <v>126</v>
      </c>
      <c r="HV49" s="266">
        <v>162</v>
      </c>
      <c r="HW49" s="266">
        <v>216</v>
      </c>
      <c r="HX49" s="266">
        <v>261</v>
      </c>
      <c r="HY49" s="266">
        <v>612</v>
      </c>
      <c r="HZ49" s="266">
        <v>621</v>
      </c>
      <c r="IA49" s="266">
        <v>135</v>
      </c>
      <c r="IB49" s="266">
        <v>153</v>
      </c>
      <c r="IC49" s="266">
        <v>315</v>
      </c>
      <c r="ID49" s="266">
        <v>351</v>
      </c>
      <c r="IE49" s="266">
        <v>513</v>
      </c>
      <c r="IF49" s="266">
        <v>531</v>
      </c>
      <c r="IG49" s="266">
        <v>156</v>
      </c>
      <c r="IH49" s="266">
        <v>165</v>
      </c>
      <c r="II49" s="266">
        <v>516</v>
      </c>
      <c r="IJ49" s="266">
        <v>561</v>
      </c>
      <c r="IK49" s="266">
        <v>615</v>
      </c>
      <c r="IL49" s="266">
        <v>651</v>
      </c>
      <c r="IM49" s="266">
        <v>234</v>
      </c>
      <c r="IN49" s="266">
        <v>243</v>
      </c>
      <c r="IO49" s="266">
        <v>324</v>
      </c>
      <c r="IP49" s="266">
        <v>342</v>
      </c>
      <c r="IQ49" s="266">
        <v>423</v>
      </c>
      <c r="IR49" s="266">
        <v>432</v>
      </c>
      <c r="IS49" s="266">
        <v>246</v>
      </c>
      <c r="IT49" s="266">
        <v>264</v>
      </c>
      <c r="IU49" s="266">
        <v>426</v>
      </c>
      <c r="IV49" s="266">
        <v>462</v>
      </c>
      <c r="IW49" s="266">
        <v>624</v>
      </c>
      <c r="IX49" s="266">
        <v>642</v>
      </c>
      <c r="IY49" s="266">
        <v>345</v>
      </c>
      <c r="IZ49" s="266">
        <v>354</v>
      </c>
      <c r="JA49" s="266">
        <v>435</v>
      </c>
      <c r="JB49" s="266">
        <v>453</v>
      </c>
      <c r="JC49" s="266">
        <v>534</v>
      </c>
      <c r="JD49" s="266">
        <v>543</v>
      </c>
      <c r="JE49" s="266">
        <v>456</v>
      </c>
      <c r="JF49" s="266">
        <v>465</v>
      </c>
      <c r="JG49" s="266">
        <v>546</v>
      </c>
      <c r="JH49" s="266">
        <v>564</v>
      </c>
      <c r="JI49" s="266">
        <v>645</v>
      </c>
      <c r="JJ49" s="266">
        <v>654</v>
      </c>
    </row>
    <row r="50" spans="82:270">
      <c r="CD50" s="268">
        <f>'Panorama stieren'!C56</f>
        <v>7</v>
      </c>
      <c r="CE50" s="269">
        <f>'Panorama stieren'!D56</f>
        <v>7</v>
      </c>
      <c r="CF50" s="285">
        <v>645</v>
      </c>
      <c r="CG50" s="271">
        <f>Stieren!D51</f>
        <v>0</v>
      </c>
      <c r="CH50" s="262">
        <f t="shared" si="0"/>
        <v>0</v>
      </c>
      <c r="CI50" s="262">
        <f>IF(DP51=TRUE,CG51,0)</f>
        <v>0</v>
      </c>
      <c r="CJ50" s="262">
        <f>IF(DP47=TRUE,CG47,0)</f>
        <v>0</v>
      </c>
      <c r="CK50" s="262">
        <f>IF(DP39=TRUE,CG39,0)</f>
        <v>0</v>
      </c>
      <c r="CL50" s="262">
        <f>IF(DP46=TRUE,CG46,0)</f>
        <v>0</v>
      </c>
      <c r="CM50" s="262">
        <f>IF(DP37=TRUE,CG37,0)</f>
        <v>0</v>
      </c>
      <c r="CN50" s="262">
        <f>IF(DP49=TRUE,CG49,0)</f>
        <v>0</v>
      </c>
      <c r="CO50" s="262">
        <f>IF(DP38=TRUE,CG38,0)</f>
        <v>0</v>
      </c>
      <c r="CP50" s="262">
        <f>IF(DP48=TRUE,CG48,0)</f>
        <v>0</v>
      </c>
      <c r="CQ50" s="262" t="str">
        <f>IF(DP27=TRUE,CG27,0)</f>
        <v>GOSPEL</v>
      </c>
      <c r="CR50" s="376">
        <f>IF(DP36=TRUE,CG36,0)</f>
        <v>0</v>
      </c>
      <c r="CS50" s="376">
        <f>IF(DP26=TRUE,CG26,0)</f>
        <v>0</v>
      </c>
      <c r="CY50" s="250">
        <f t="shared" si="1"/>
        <v>0</v>
      </c>
      <c r="CZ50" s="250">
        <f t="shared" si="2"/>
        <v>0</v>
      </c>
      <c r="DA50" s="250">
        <f t="shared" si="3"/>
        <v>0</v>
      </c>
      <c r="DB50" s="250">
        <f t="shared" si="4"/>
        <v>0</v>
      </c>
      <c r="DC50" s="250">
        <f t="shared" si="5"/>
        <v>0</v>
      </c>
      <c r="DD50" s="250">
        <f t="shared" si="6"/>
        <v>0</v>
      </c>
      <c r="DE50" s="250">
        <f t="shared" si="7"/>
        <v>0</v>
      </c>
      <c r="DF50" s="250">
        <f t="shared" si="8"/>
        <v>0</v>
      </c>
      <c r="DG50" s="250">
        <f t="shared" si="9"/>
        <v>0</v>
      </c>
      <c r="DH50" s="250">
        <f t="shared" si="10"/>
        <v>72</v>
      </c>
      <c r="DI50" s="250">
        <f t="shared" si="11"/>
        <v>0</v>
      </c>
      <c r="DJ50" s="250">
        <f t="shared" si="12"/>
        <v>0</v>
      </c>
      <c r="DK50" s="263">
        <f t="shared" si="21"/>
        <v>72</v>
      </c>
      <c r="DL50" s="264">
        <f t="shared" si="13"/>
        <v>7.636363636363637E-2</v>
      </c>
      <c r="DM50" s="253"/>
      <c r="DN50" s="250">
        <f t="shared" si="22"/>
        <v>66</v>
      </c>
      <c r="DP50" s="253" t="b">
        <f t="shared" si="14"/>
        <v>0</v>
      </c>
      <c r="DR50" s="265">
        <v>645</v>
      </c>
      <c r="DS50" s="284"/>
      <c r="DT50" s="284"/>
      <c r="DU50" s="284"/>
      <c r="DV50" s="284"/>
      <c r="DW50" s="284"/>
      <c r="DX50" s="284"/>
      <c r="DY50" s="266"/>
      <c r="DZ50" s="266"/>
      <c r="EA50" s="266"/>
      <c r="EB50" s="266"/>
      <c r="EC50" s="266"/>
      <c r="ED50" s="266"/>
      <c r="EE50" s="266"/>
      <c r="EF50" s="273"/>
      <c r="EG50" s="273"/>
      <c r="EH50" s="273"/>
      <c r="EI50" s="273"/>
      <c r="EJ50" s="273"/>
      <c r="EK50" s="273"/>
      <c r="EL50" s="273"/>
      <c r="EM50" s="273"/>
      <c r="EN50" s="273"/>
      <c r="EO50" s="273"/>
      <c r="EP50" s="273" t="str">
        <f>IF(DP50=TRUE,CG50," ")</f>
        <v xml:space="preserve"> </v>
      </c>
      <c r="EQ50" s="273"/>
      <c r="ER50" s="273"/>
      <c r="ES50" s="273"/>
      <c r="ET50" s="273"/>
      <c r="EU50" s="273"/>
      <c r="EV50" s="273"/>
      <c r="EW50" s="273"/>
      <c r="EX50" s="273"/>
      <c r="EY50" s="273"/>
      <c r="EZ50" s="273" t="str">
        <f>IF(DP50=TRUE,CG50," ")</f>
        <v xml:space="preserve"> </v>
      </c>
      <c r="FA50" s="273" t="str">
        <f>IF(DP50=TRUE,CG50," ")</f>
        <v xml:space="preserve"> </v>
      </c>
      <c r="FB50" s="273" t="str">
        <f>IF(DP50=TRUE,CG50," ")</f>
        <v xml:space="preserve"> </v>
      </c>
      <c r="FC50" s="273"/>
      <c r="FD50" s="273"/>
      <c r="FE50" s="273"/>
      <c r="FF50" s="273"/>
      <c r="FG50" s="273"/>
      <c r="FH50" s="273"/>
      <c r="FI50" s="273" t="str">
        <f t="shared" si="60"/>
        <v xml:space="preserve"> </v>
      </c>
      <c r="FJ50" s="273" t="str">
        <f t="shared" si="62"/>
        <v xml:space="preserve"> </v>
      </c>
      <c r="FK50" s="273" t="str">
        <f t="shared" si="59"/>
        <v xml:space="preserve"> </v>
      </c>
      <c r="FL50" s="273" t="str">
        <f t="shared" si="61"/>
        <v xml:space="preserve"> </v>
      </c>
      <c r="FM50" s="273" t="str">
        <f t="shared" si="63"/>
        <v xml:space="preserve"> </v>
      </c>
      <c r="FN50" s="273" t="str">
        <f t="shared" si="64"/>
        <v xml:space="preserve"> </v>
      </c>
      <c r="FP50" s="265">
        <v>645</v>
      </c>
      <c r="FQ50" s="284"/>
      <c r="FR50" s="284"/>
      <c r="FS50" s="284"/>
      <c r="FT50" s="284"/>
      <c r="FU50" s="284"/>
      <c r="FV50" s="284"/>
      <c r="FW50" s="266"/>
      <c r="FX50" s="266"/>
      <c r="FY50" s="266"/>
      <c r="FZ50" s="266"/>
      <c r="GA50" s="266"/>
      <c r="GB50" s="266"/>
      <c r="GC50" s="266"/>
      <c r="GD50" s="266"/>
      <c r="GE50" s="266"/>
      <c r="GF50" s="266"/>
      <c r="GG50" s="266"/>
      <c r="GH50" s="266"/>
      <c r="GI50" s="266"/>
      <c r="GJ50" s="266"/>
      <c r="GK50" s="266"/>
      <c r="GL50" s="266"/>
      <c r="GM50" s="266"/>
      <c r="GN50" s="266">
        <v>651</v>
      </c>
      <c r="GO50" s="266"/>
      <c r="GP50" s="266"/>
      <c r="GQ50" s="266"/>
      <c r="GR50" s="266"/>
      <c r="GS50" s="266"/>
      <c r="GT50" s="266"/>
      <c r="GU50" s="266"/>
      <c r="GV50" s="266"/>
      <c r="GW50" s="266"/>
      <c r="GX50" s="266">
        <v>462</v>
      </c>
      <c r="GY50" s="266">
        <v>624</v>
      </c>
      <c r="GZ50" s="266">
        <v>642</v>
      </c>
      <c r="HA50" s="266"/>
      <c r="HB50" s="266"/>
      <c r="HC50" s="266"/>
      <c r="HD50" s="266"/>
      <c r="HE50" s="266"/>
      <c r="HF50" s="266"/>
      <c r="HG50" s="266">
        <v>456</v>
      </c>
      <c r="HH50" s="266">
        <v>465</v>
      </c>
      <c r="HI50" s="266">
        <v>546</v>
      </c>
      <c r="HJ50" s="266">
        <v>564</v>
      </c>
      <c r="HK50" s="266">
        <v>645</v>
      </c>
      <c r="HL50" s="266">
        <v>654</v>
      </c>
      <c r="HN50" s="265">
        <v>645</v>
      </c>
      <c r="HO50" s="284">
        <v>123</v>
      </c>
      <c r="HP50" s="284">
        <v>132</v>
      </c>
      <c r="HQ50" s="284">
        <v>213</v>
      </c>
      <c r="HR50" s="284">
        <v>231</v>
      </c>
      <c r="HS50" s="284">
        <v>312</v>
      </c>
      <c r="HT50" s="284">
        <v>321</v>
      </c>
      <c r="HU50" s="266">
        <v>126</v>
      </c>
      <c r="HV50" s="266">
        <v>162</v>
      </c>
      <c r="HW50" s="266">
        <v>216</v>
      </c>
      <c r="HX50" s="266">
        <v>261</v>
      </c>
      <c r="HY50" s="266">
        <v>612</v>
      </c>
      <c r="HZ50" s="266">
        <v>621</v>
      </c>
      <c r="IA50" s="266">
        <v>135</v>
      </c>
      <c r="IB50" s="266">
        <v>153</v>
      </c>
      <c r="IC50" s="266">
        <v>315</v>
      </c>
      <c r="ID50" s="266">
        <v>351</v>
      </c>
      <c r="IE50" s="266">
        <v>513</v>
      </c>
      <c r="IF50" s="266">
        <v>531</v>
      </c>
      <c r="IG50" s="266">
        <v>156</v>
      </c>
      <c r="IH50" s="266">
        <v>165</v>
      </c>
      <c r="II50" s="266">
        <v>516</v>
      </c>
      <c r="IJ50" s="266">
        <v>561</v>
      </c>
      <c r="IK50" s="266">
        <v>615</v>
      </c>
      <c r="IL50" s="266">
        <v>651</v>
      </c>
      <c r="IM50" s="266">
        <v>234</v>
      </c>
      <c r="IN50" s="266">
        <v>243</v>
      </c>
      <c r="IO50" s="266">
        <v>324</v>
      </c>
      <c r="IP50" s="266">
        <v>342</v>
      </c>
      <c r="IQ50" s="266">
        <v>423</v>
      </c>
      <c r="IR50" s="266">
        <v>432</v>
      </c>
      <c r="IS50" s="266">
        <v>246</v>
      </c>
      <c r="IT50" s="266">
        <v>264</v>
      </c>
      <c r="IU50" s="266">
        <v>426</v>
      </c>
      <c r="IV50" s="266">
        <v>462</v>
      </c>
      <c r="IW50" s="266">
        <v>624</v>
      </c>
      <c r="IX50" s="266">
        <v>642</v>
      </c>
      <c r="IY50" s="266">
        <v>345</v>
      </c>
      <c r="IZ50" s="266">
        <v>354</v>
      </c>
      <c r="JA50" s="266">
        <v>435</v>
      </c>
      <c r="JB50" s="266">
        <v>453</v>
      </c>
      <c r="JC50" s="266">
        <v>534</v>
      </c>
      <c r="JD50" s="266">
        <v>543</v>
      </c>
      <c r="JE50" s="266">
        <v>456</v>
      </c>
      <c r="JF50" s="266">
        <v>465</v>
      </c>
      <c r="JG50" s="266">
        <v>546</v>
      </c>
      <c r="JH50" s="266">
        <v>564</v>
      </c>
      <c r="JI50" s="266">
        <v>645</v>
      </c>
      <c r="JJ50" s="266">
        <v>654</v>
      </c>
    </row>
    <row r="51" spans="82:270" ht="16.5" thickBot="1">
      <c r="CD51" s="276">
        <f>'Panorama stieren'!C57</f>
        <v>0</v>
      </c>
      <c r="CE51" s="277">
        <f>'Panorama stieren'!D57</f>
        <v>0</v>
      </c>
      <c r="CF51" s="287">
        <v>654</v>
      </c>
      <c r="CG51" s="294">
        <f>Stieren!D52</f>
        <v>0</v>
      </c>
      <c r="CH51" s="262">
        <f t="shared" si="0"/>
        <v>0</v>
      </c>
      <c r="CI51" s="262">
        <f>IF(DP50=TRUE,CG50,0)</f>
        <v>0</v>
      </c>
      <c r="CJ51" s="262">
        <f>IF(DP49=TRUE,CG49,0)</f>
        <v>0</v>
      </c>
      <c r="CK51" s="262" t="str">
        <f>IF(DP27=TRUE,CG27,0)</f>
        <v>GOSPEL</v>
      </c>
      <c r="CL51" s="262">
        <f>IF(DP48=TRUE,CG48,0)</f>
        <v>0</v>
      </c>
      <c r="CM51" s="262">
        <f>IF(DP25=TRUE,CG25,0)</f>
        <v>0</v>
      </c>
      <c r="CN51" s="262">
        <f>IF(DP47=TRUE,CG47,0)</f>
        <v>0</v>
      </c>
      <c r="CO51" s="262">
        <f>IF(DP26=TRUE,CG26,0)</f>
        <v>0</v>
      </c>
      <c r="CP51" s="262">
        <f>IF(DP46=TRUE,CG46,0)</f>
        <v>0</v>
      </c>
      <c r="CQ51" s="262">
        <f>IF(DP39=TRUE,CG39,0)</f>
        <v>0</v>
      </c>
      <c r="CR51" s="376">
        <f>IF(DP24=TRUE,CG24,0)</f>
        <v>0</v>
      </c>
      <c r="CS51" s="376">
        <f>IF(DP38=TRUE,CG38,0)</f>
        <v>0</v>
      </c>
      <c r="CY51" s="250">
        <f t="shared" si="1"/>
        <v>0</v>
      </c>
      <c r="CZ51" s="250">
        <f t="shared" si="2"/>
        <v>0</v>
      </c>
      <c r="DA51" s="250">
        <f t="shared" si="3"/>
        <v>0</v>
      </c>
      <c r="DB51" s="250">
        <f t="shared" si="4"/>
        <v>87</v>
      </c>
      <c r="DC51" s="250">
        <f t="shared" si="5"/>
        <v>0</v>
      </c>
      <c r="DD51" s="250">
        <f t="shared" si="6"/>
        <v>0</v>
      </c>
      <c r="DE51" s="250">
        <f t="shared" si="7"/>
        <v>0</v>
      </c>
      <c r="DF51" s="250">
        <f t="shared" si="8"/>
        <v>0</v>
      </c>
      <c r="DG51" s="250">
        <f t="shared" si="9"/>
        <v>0</v>
      </c>
      <c r="DH51" s="250">
        <f t="shared" si="10"/>
        <v>0</v>
      </c>
      <c r="DI51" s="250">
        <f t="shared" si="11"/>
        <v>0</v>
      </c>
      <c r="DJ51" s="250">
        <f t="shared" si="12"/>
        <v>0</v>
      </c>
      <c r="DK51" s="263">
        <f t="shared" si="21"/>
        <v>87</v>
      </c>
      <c r="DL51" s="264">
        <f t="shared" si="13"/>
        <v>0</v>
      </c>
      <c r="DM51" s="253"/>
      <c r="DN51" s="250">
        <f t="shared" si="22"/>
        <v>66</v>
      </c>
      <c r="DP51" s="253" t="b">
        <f t="shared" si="14"/>
        <v>0</v>
      </c>
      <c r="DR51" s="265">
        <v>654</v>
      </c>
      <c r="DS51" s="273"/>
      <c r="DT51" s="273"/>
      <c r="DU51" s="273"/>
      <c r="DV51" s="273"/>
      <c r="DW51" s="273"/>
      <c r="DX51" s="273"/>
      <c r="DY51" s="273"/>
      <c r="DZ51" s="273"/>
      <c r="EA51" s="273"/>
      <c r="EB51" s="273"/>
      <c r="EC51" s="273"/>
      <c r="ED51" s="273"/>
      <c r="EE51" s="273"/>
      <c r="EF51" s="273"/>
      <c r="EG51" s="273"/>
      <c r="EH51" s="273"/>
      <c r="EI51" s="273"/>
      <c r="EJ51" s="273"/>
      <c r="EK51" s="273"/>
      <c r="EL51" s="273"/>
      <c r="EM51" s="273"/>
      <c r="EN51" s="273" t="str">
        <f>IF(DP51=TRUE,CG51," ")</f>
        <v xml:space="preserve"> </v>
      </c>
      <c r="EO51" s="273" t="str">
        <f>IF(DP51=TRUE,CG51," ")</f>
        <v xml:space="preserve"> </v>
      </c>
      <c r="EP51" s="273" t="str">
        <f>IF(DP51=TRUE,CG51," ")</f>
        <v xml:space="preserve"> </v>
      </c>
      <c r="EQ51" s="273"/>
      <c r="ER51" s="273"/>
      <c r="ES51" s="273"/>
      <c r="ET51" s="273"/>
      <c r="EU51" s="273"/>
      <c r="EV51" s="273"/>
      <c r="EW51" s="273"/>
      <c r="EX51" s="273"/>
      <c r="EY51" s="273"/>
      <c r="EZ51" s="273"/>
      <c r="FA51" s="273"/>
      <c r="FB51" s="273" t="str">
        <f>IF(DP51=TRUE,CG51," ")</f>
        <v xml:space="preserve"> </v>
      </c>
      <c r="FC51" s="273"/>
      <c r="FD51" s="273"/>
      <c r="FE51" s="273"/>
      <c r="FF51" s="273"/>
      <c r="FG51" s="273"/>
      <c r="FH51" s="273"/>
      <c r="FI51" s="273" t="str">
        <f t="shared" si="60"/>
        <v xml:space="preserve"> </v>
      </c>
      <c r="FJ51" s="273" t="str">
        <f t="shared" si="62"/>
        <v xml:space="preserve"> </v>
      </c>
      <c r="FK51" s="273" t="str">
        <f t="shared" si="59"/>
        <v xml:space="preserve"> </v>
      </c>
      <c r="FL51" s="273" t="str">
        <f t="shared" si="61"/>
        <v xml:space="preserve"> </v>
      </c>
      <c r="FM51" s="273" t="str">
        <f t="shared" si="63"/>
        <v xml:space="preserve"> </v>
      </c>
      <c r="FN51" s="273" t="str">
        <f t="shared" si="64"/>
        <v xml:space="preserve"> </v>
      </c>
      <c r="FP51" s="265">
        <v>654</v>
      </c>
      <c r="FQ51" s="284"/>
      <c r="FR51" s="284"/>
      <c r="FS51" s="284"/>
      <c r="FT51" s="284"/>
      <c r="FU51" s="284"/>
      <c r="FV51" s="284"/>
      <c r="FW51" s="266"/>
      <c r="FX51" s="266"/>
      <c r="FY51" s="266"/>
      <c r="FZ51" s="266"/>
      <c r="GA51" s="266"/>
      <c r="GB51" s="266"/>
      <c r="GC51" s="266"/>
      <c r="GD51" s="266"/>
      <c r="GE51" s="266"/>
      <c r="GF51" s="266"/>
      <c r="GG51" s="266"/>
      <c r="GH51" s="266"/>
      <c r="GI51" s="266"/>
      <c r="GJ51" s="266"/>
      <c r="GK51" s="266"/>
      <c r="GL51" s="266">
        <v>561</v>
      </c>
      <c r="GM51" s="266">
        <v>615</v>
      </c>
      <c r="GN51" s="266">
        <v>651</v>
      </c>
      <c r="GO51" s="266"/>
      <c r="GP51" s="266"/>
      <c r="GQ51" s="266"/>
      <c r="GR51" s="266"/>
      <c r="GS51" s="266"/>
      <c r="GT51" s="266"/>
      <c r="GU51" s="266"/>
      <c r="GV51" s="266"/>
      <c r="GW51" s="266"/>
      <c r="GX51" s="266"/>
      <c r="GY51" s="266"/>
      <c r="GZ51" s="266">
        <v>642</v>
      </c>
      <c r="HA51" s="266"/>
      <c r="HB51" s="266"/>
      <c r="HC51" s="266"/>
      <c r="HD51" s="266"/>
      <c r="HE51" s="266"/>
      <c r="HF51" s="266"/>
      <c r="HG51" s="266">
        <v>456</v>
      </c>
      <c r="HH51" s="266">
        <v>465</v>
      </c>
      <c r="HI51" s="266">
        <v>546</v>
      </c>
      <c r="HJ51" s="266">
        <v>564</v>
      </c>
      <c r="HK51" s="266">
        <v>645</v>
      </c>
      <c r="HL51" s="266">
        <v>654</v>
      </c>
      <c r="HN51" s="265">
        <v>654</v>
      </c>
      <c r="HO51" s="284">
        <v>123</v>
      </c>
      <c r="HP51" s="284">
        <v>132</v>
      </c>
      <c r="HQ51" s="284">
        <v>213</v>
      </c>
      <c r="HR51" s="284">
        <v>231</v>
      </c>
      <c r="HS51" s="284">
        <v>312</v>
      </c>
      <c r="HT51" s="284">
        <v>321</v>
      </c>
      <c r="HU51" s="266">
        <v>126</v>
      </c>
      <c r="HV51" s="266">
        <v>162</v>
      </c>
      <c r="HW51" s="266">
        <v>216</v>
      </c>
      <c r="HX51" s="266">
        <v>261</v>
      </c>
      <c r="HY51" s="266">
        <v>612</v>
      </c>
      <c r="HZ51" s="266">
        <v>621</v>
      </c>
      <c r="IA51" s="266">
        <v>135</v>
      </c>
      <c r="IB51" s="266">
        <v>153</v>
      </c>
      <c r="IC51" s="266">
        <v>315</v>
      </c>
      <c r="ID51" s="266">
        <v>351</v>
      </c>
      <c r="IE51" s="266">
        <v>513</v>
      </c>
      <c r="IF51" s="266">
        <v>531</v>
      </c>
      <c r="IG51" s="266">
        <v>156</v>
      </c>
      <c r="IH51" s="266">
        <v>165</v>
      </c>
      <c r="II51" s="266">
        <v>516</v>
      </c>
      <c r="IJ51" s="266">
        <v>561</v>
      </c>
      <c r="IK51" s="266">
        <v>615</v>
      </c>
      <c r="IL51" s="266">
        <v>651</v>
      </c>
      <c r="IM51" s="266">
        <v>234</v>
      </c>
      <c r="IN51" s="266">
        <v>243</v>
      </c>
      <c r="IO51" s="266">
        <v>324</v>
      </c>
      <c r="IP51" s="266">
        <v>342</v>
      </c>
      <c r="IQ51" s="266">
        <v>423</v>
      </c>
      <c r="IR51" s="266">
        <v>432</v>
      </c>
      <c r="IS51" s="266">
        <v>246</v>
      </c>
      <c r="IT51" s="266">
        <v>264</v>
      </c>
      <c r="IU51" s="266">
        <v>426</v>
      </c>
      <c r="IV51" s="266">
        <v>462</v>
      </c>
      <c r="IW51" s="266">
        <v>624</v>
      </c>
      <c r="IX51" s="266">
        <v>642</v>
      </c>
      <c r="IY51" s="266">
        <v>345</v>
      </c>
      <c r="IZ51" s="266">
        <v>354</v>
      </c>
      <c r="JA51" s="266">
        <v>435</v>
      </c>
      <c r="JB51" s="266">
        <v>453</v>
      </c>
      <c r="JC51" s="266">
        <v>534</v>
      </c>
      <c r="JD51" s="266">
        <v>543</v>
      </c>
      <c r="JE51" s="266">
        <v>456</v>
      </c>
      <c r="JF51" s="266">
        <v>465</v>
      </c>
      <c r="JG51" s="266">
        <v>546</v>
      </c>
      <c r="JH51" s="266">
        <v>564</v>
      </c>
      <c r="JI51" s="266">
        <v>645</v>
      </c>
      <c r="JJ51" s="266">
        <v>654</v>
      </c>
    </row>
    <row r="52" spans="82:270" s="299" customFormat="1" ht="8.25">
      <c r="CD52" s="430"/>
      <c r="CE52" s="430"/>
      <c r="CF52" s="430"/>
      <c r="CG52" s="430"/>
      <c r="CH52" s="430"/>
      <c r="CI52" s="430"/>
      <c r="CJ52" s="430"/>
      <c r="CK52" s="430"/>
      <c r="CL52" s="430"/>
      <c r="CM52" s="430"/>
      <c r="CN52" s="430"/>
      <c r="CO52" s="430"/>
      <c r="CP52" s="430"/>
      <c r="CQ52" s="430"/>
      <c r="CR52" s="430"/>
      <c r="CS52" s="430"/>
      <c r="CT52" s="295"/>
      <c r="CU52" s="295"/>
      <c r="CV52" s="295"/>
      <c r="CW52" s="295"/>
      <c r="CX52" s="295"/>
      <c r="CY52" s="296"/>
      <c r="CZ52" s="296"/>
      <c r="DA52" s="296"/>
      <c r="DB52" s="296"/>
      <c r="DC52" s="296"/>
      <c r="DD52" s="296"/>
      <c r="DE52" s="296"/>
      <c r="DF52" s="296"/>
      <c r="DG52" s="296"/>
      <c r="DH52" s="296"/>
      <c r="DI52" s="296"/>
      <c r="DJ52" s="296"/>
      <c r="DK52" s="297"/>
      <c r="DL52" s="298"/>
      <c r="DN52" s="245"/>
      <c r="DO52" s="298"/>
      <c r="DP52" s="298"/>
      <c r="DQ52" s="298"/>
      <c r="DR52" s="300"/>
      <c r="DS52" s="301"/>
      <c r="DT52" s="301"/>
      <c r="DU52" s="301"/>
      <c r="DV52" s="301"/>
      <c r="DW52" s="301"/>
      <c r="DX52" s="301"/>
      <c r="DY52" s="301"/>
      <c r="DZ52" s="301"/>
      <c r="EA52" s="301"/>
      <c r="EB52" s="301"/>
      <c r="EC52" s="301"/>
      <c r="ED52" s="301"/>
      <c r="EE52" s="301"/>
      <c r="EF52" s="301"/>
      <c r="EG52" s="301"/>
      <c r="EH52" s="301"/>
      <c r="EI52" s="301"/>
      <c r="EJ52" s="301"/>
      <c r="EK52" s="301"/>
      <c r="EL52" s="301"/>
      <c r="EM52" s="301"/>
      <c r="EN52" s="301"/>
      <c r="EO52" s="301"/>
      <c r="EP52" s="301"/>
      <c r="EQ52" s="301"/>
      <c r="ER52" s="301"/>
      <c r="ES52" s="301"/>
      <c r="ET52" s="301"/>
      <c r="EU52" s="301"/>
      <c r="EV52" s="301"/>
      <c r="EW52" s="301"/>
      <c r="EX52" s="301"/>
      <c r="EY52" s="301"/>
      <c r="EZ52" s="301"/>
      <c r="FA52" s="301"/>
      <c r="FB52" s="301"/>
      <c r="FC52" s="301"/>
      <c r="FD52" s="301"/>
      <c r="FE52" s="301"/>
      <c r="FF52" s="301"/>
      <c r="FG52" s="301"/>
      <c r="FH52" s="301"/>
      <c r="FI52" s="301"/>
      <c r="FJ52" s="301"/>
      <c r="FK52" s="301"/>
      <c r="FL52" s="301"/>
      <c r="FM52" s="301"/>
      <c r="FN52" s="301"/>
      <c r="FO52" s="302"/>
      <c r="FP52" s="300"/>
      <c r="FQ52" s="302"/>
      <c r="FR52" s="302"/>
      <c r="FS52" s="302"/>
      <c r="FT52" s="302"/>
      <c r="FU52" s="302"/>
      <c r="FV52" s="302"/>
      <c r="FW52" s="302"/>
      <c r="FX52" s="302"/>
      <c r="FY52" s="302"/>
      <c r="FZ52" s="302"/>
      <c r="GA52" s="302"/>
      <c r="GB52" s="302"/>
      <c r="GC52" s="302"/>
      <c r="GD52" s="302"/>
      <c r="GE52" s="302"/>
      <c r="GF52" s="302"/>
      <c r="GG52" s="302"/>
      <c r="GH52" s="302"/>
      <c r="GI52" s="302"/>
      <c r="GJ52" s="302"/>
      <c r="GK52" s="302"/>
      <c r="GL52" s="302"/>
      <c r="GM52" s="302"/>
      <c r="GN52" s="302"/>
      <c r="GO52" s="302"/>
      <c r="GP52" s="302"/>
      <c r="GQ52" s="302"/>
      <c r="GR52" s="302"/>
      <c r="GS52" s="302"/>
      <c r="GT52" s="302"/>
      <c r="GU52" s="302"/>
      <c r="GV52" s="302"/>
      <c r="GW52" s="302"/>
      <c r="GX52" s="302"/>
      <c r="GY52" s="302"/>
      <c r="GZ52" s="302"/>
      <c r="HA52" s="302"/>
      <c r="HB52" s="302"/>
      <c r="HC52" s="302"/>
      <c r="HD52" s="302"/>
      <c r="HE52" s="302"/>
      <c r="HF52" s="302"/>
      <c r="HG52" s="302"/>
      <c r="HH52" s="302"/>
      <c r="HI52" s="302"/>
      <c r="HJ52" s="302"/>
      <c r="HK52" s="302"/>
      <c r="HL52" s="302"/>
      <c r="HM52" s="302"/>
      <c r="HN52" s="300"/>
      <c r="HO52" s="302"/>
      <c r="HP52" s="302"/>
      <c r="HQ52" s="302"/>
      <c r="HR52" s="302"/>
      <c r="HS52" s="302"/>
      <c r="HT52" s="302"/>
      <c r="HU52" s="302"/>
      <c r="HV52" s="302"/>
      <c r="HW52" s="302"/>
      <c r="HX52" s="302"/>
      <c r="HY52" s="302"/>
      <c r="HZ52" s="302"/>
      <c r="IA52" s="302"/>
      <c r="IB52" s="302"/>
      <c r="IC52" s="302"/>
      <c r="ID52" s="302"/>
      <c r="IE52" s="302"/>
      <c r="IF52" s="302"/>
      <c r="IG52" s="302"/>
      <c r="IH52" s="302"/>
      <c r="II52" s="302"/>
      <c r="IJ52" s="302"/>
      <c r="IK52" s="302"/>
      <c r="IL52" s="302"/>
      <c r="IM52" s="302"/>
      <c r="IN52" s="302"/>
      <c r="IO52" s="302"/>
      <c r="IP52" s="302"/>
      <c r="IQ52" s="302"/>
      <c r="IR52" s="302"/>
      <c r="IS52" s="302"/>
      <c r="IT52" s="302"/>
      <c r="IU52" s="302"/>
      <c r="IV52" s="302"/>
      <c r="IW52" s="302"/>
      <c r="IX52" s="302"/>
      <c r="IY52" s="302"/>
      <c r="IZ52" s="302"/>
      <c r="JA52" s="302"/>
      <c r="JB52" s="302"/>
      <c r="JC52" s="302"/>
      <c r="JD52" s="302"/>
      <c r="JE52" s="302"/>
      <c r="JF52" s="302"/>
      <c r="JG52" s="302"/>
      <c r="JH52" s="302"/>
      <c r="JI52" s="302"/>
      <c r="JJ52" s="302"/>
    </row>
    <row r="53" spans="82:270">
      <c r="CD53" s="303">
        <f>SUM(CD4:CD51)</f>
        <v>66</v>
      </c>
      <c r="CE53" s="303"/>
      <c r="CF53" s="303"/>
      <c r="CG53" s="303"/>
      <c r="CH53" s="303"/>
      <c r="CI53" s="303"/>
      <c r="CJ53" s="303"/>
      <c r="CK53" s="303"/>
      <c r="CL53" s="303"/>
      <c r="CM53" s="303"/>
      <c r="CN53" s="303"/>
      <c r="CO53" s="303"/>
      <c r="CP53" s="303"/>
      <c r="CQ53" s="303"/>
      <c r="CR53" s="377"/>
      <c r="CS53" s="379"/>
      <c r="CT53" s="304"/>
      <c r="CU53" s="304"/>
      <c r="CV53" s="304"/>
      <c r="CW53" s="304"/>
      <c r="CX53" s="304"/>
      <c r="CY53" s="305"/>
      <c r="CZ53" s="305"/>
      <c r="DA53" s="305"/>
      <c r="DB53" s="305"/>
      <c r="DC53" s="305"/>
      <c r="DD53" s="305"/>
      <c r="DE53" s="305"/>
      <c r="DF53" s="305"/>
      <c r="DG53" s="305"/>
      <c r="DH53" s="305"/>
      <c r="DI53" s="305"/>
      <c r="DJ53" s="305"/>
      <c r="DK53" s="304"/>
      <c r="DL53" s="264">
        <f>SUM(DL4:DL51)</f>
        <v>0.81060606060606066</v>
      </c>
      <c r="DM53" s="253"/>
      <c r="DR53" s="255"/>
      <c r="DS53" s="301"/>
      <c r="DT53" s="301"/>
      <c r="DU53" s="301"/>
      <c r="DV53" s="301"/>
      <c r="DW53" s="301"/>
      <c r="DX53" s="301"/>
      <c r="DY53" s="301"/>
      <c r="DZ53" s="301"/>
      <c r="EA53" s="301"/>
      <c r="EB53" s="301"/>
      <c r="EC53" s="301"/>
      <c r="ED53" s="301"/>
      <c r="EE53" s="301"/>
      <c r="EF53" s="301"/>
      <c r="EG53" s="301"/>
      <c r="EH53" s="301"/>
      <c r="EI53" s="301"/>
      <c r="EJ53" s="301"/>
      <c r="EK53" s="301"/>
      <c r="EL53" s="301"/>
      <c r="EM53" s="301"/>
      <c r="EN53" s="301"/>
      <c r="EO53" s="301"/>
      <c r="EP53" s="301"/>
      <c r="FP53" s="255"/>
      <c r="GA53" s="302"/>
      <c r="GB53" s="302"/>
      <c r="GC53" s="302"/>
      <c r="GD53" s="302"/>
      <c r="GE53" s="302"/>
      <c r="GF53" s="302"/>
      <c r="GG53" s="302"/>
      <c r="GH53" s="302"/>
      <c r="GI53" s="302"/>
      <c r="GJ53" s="302"/>
      <c r="GK53" s="302"/>
      <c r="GL53" s="302"/>
      <c r="GM53" s="302"/>
      <c r="GN53" s="302"/>
      <c r="HN53" s="255"/>
      <c r="HY53" s="302"/>
      <c r="HZ53" s="302"/>
      <c r="IA53" s="302"/>
      <c r="IB53" s="302"/>
      <c r="IC53" s="302"/>
      <c r="ID53" s="302"/>
      <c r="IE53" s="302"/>
      <c r="IF53" s="302"/>
      <c r="IG53" s="302"/>
      <c r="IH53" s="302"/>
      <c r="II53" s="302"/>
      <c r="IJ53" s="302"/>
      <c r="IK53" s="302"/>
      <c r="IL53" s="302"/>
    </row>
    <row r="54" spans="82:270" s="249" customFormat="1">
      <c r="CD54" s="303"/>
      <c r="CE54" s="303"/>
      <c r="CF54" s="307"/>
      <c r="CG54" s="303"/>
      <c r="CH54" s="303"/>
      <c r="CI54" s="303"/>
      <c r="CJ54" s="303"/>
      <c r="CK54" s="303"/>
      <c r="CL54" s="303"/>
      <c r="CM54" s="303"/>
      <c r="CN54" s="303"/>
      <c r="CO54" s="303"/>
      <c r="CP54" s="303"/>
      <c r="CQ54" s="303"/>
      <c r="CR54" s="377"/>
      <c r="CS54" s="377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9"/>
      <c r="DN54" s="308"/>
      <c r="DO54" s="253"/>
      <c r="DQ54" s="253"/>
      <c r="DR54" s="255"/>
      <c r="DS54" s="306"/>
      <c r="DT54" s="306"/>
      <c r="DU54" s="306"/>
      <c r="DV54" s="306"/>
      <c r="DW54" s="306"/>
      <c r="DX54" s="306"/>
      <c r="DY54" s="306"/>
      <c r="DZ54" s="306"/>
      <c r="EA54" s="306"/>
      <c r="EB54" s="306"/>
      <c r="EC54" s="306"/>
      <c r="ED54" s="306"/>
      <c r="EE54" s="306"/>
      <c r="EF54" s="306"/>
      <c r="EG54" s="306"/>
      <c r="EH54" s="306"/>
      <c r="EI54" s="306"/>
      <c r="EJ54" s="306"/>
      <c r="EK54" s="306"/>
      <c r="EL54" s="306"/>
      <c r="EM54" s="306"/>
      <c r="EN54" s="306"/>
      <c r="EO54" s="306"/>
      <c r="EP54" s="306"/>
      <c r="EQ54" s="306"/>
      <c r="ER54" s="306"/>
      <c r="ES54" s="306"/>
      <c r="ET54" s="306"/>
      <c r="EU54" s="306"/>
      <c r="EV54" s="306"/>
      <c r="EW54" s="306"/>
      <c r="EX54" s="306"/>
      <c r="EY54" s="306"/>
      <c r="EZ54" s="306"/>
      <c r="FA54" s="306"/>
      <c r="FB54" s="306"/>
      <c r="FC54" s="306"/>
      <c r="FD54" s="306"/>
      <c r="FE54" s="306"/>
      <c r="FF54" s="306"/>
      <c r="FG54" s="306"/>
      <c r="FH54" s="306"/>
      <c r="FI54" s="306"/>
      <c r="FJ54" s="306"/>
      <c r="FK54" s="306"/>
      <c r="FL54" s="306"/>
      <c r="FM54" s="306"/>
      <c r="FN54" s="306"/>
      <c r="FO54" s="310"/>
      <c r="FP54" s="255"/>
      <c r="FQ54" s="310"/>
      <c r="FR54" s="310"/>
      <c r="FS54" s="310"/>
      <c r="FT54" s="310"/>
      <c r="FU54" s="310"/>
      <c r="FV54" s="310"/>
      <c r="FW54" s="310"/>
      <c r="FX54" s="310"/>
      <c r="FY54" s="310"/>
      <c r="FZ54" s="310"/>
      <c r="GA54" s="257"/>
      <c r="GB54" s="257"/>
      <c r="GC54" s="257"/>
      <c r="GD54" s="257"/>
      <c r="GE54" s="257"/>
      <c r="GF54" s="257"/>
      <c r="GG54" s="257"/>
      <c r="GH54" s="257"/>
      <c r="GI54" s="257"/>
      <c r="GJ54" s="257"/>
      <c r="GK54" s="257"/>
      <c r="GL54" s="257"/>
      <c r="GM54" s="257"/>
      <c r="GN54" s="257"/>
      <c r="GO54" s="310"/>
      <c r="GP54" s="310"/>
      <c r="GQ54" s="310"/>
      <c r="GR54" s="310"/>
      <c r="GS54" s="310"/>
      <c r="GT54" s="310"/>
      <c r="GU54" s="310"/>
      <c r="GV54" s="310"/>
      <c r="GW54" s="310"/>
      <c r="GX54" s="310"/>
      <c r="GY54" s="310"/>
      <c r="GZ54" s="310"/>
      <c r="HA54" s="310"/>
      <c r="HB54" s="310"/>
      <c r="HC54" s="310"/>
      <c r="HD54" s="310"/>
      <c r="HE54" s="310"/>
      <c r="HF54" s="310"/>
      <c r="HG54" s="310"/>
      <c r="HH54" s="310"/>
      <c r="HI54" s="310"/>
      <c r="HJ54" s="310"/>
      <c r="HK54" s="310"/>
      <c r="HL54" s="310"/>
      <c r="HM54" s="310"/>
      <c r="HN54" s="255"/>
      <c r="HO54" s="310"/>
      <c r="HP54" s="310"/>
      <c r="HQ54" s="310"/>
      <c r="HR54" s="310"/>
      <c r="HS54" s="310"/>
      <c r="HT54" s="310"/>
      <c r="HU54" s="310"/>
      <c r="HV54" s="310"/>
      <c r="HW54" s="310"/>
      <c r="HX54" s="310"/>
      <c r="HY54" s="257"/>
      <c r="HZ54" s="257"/>
      <c r="IA54" s="257"/>
      <c r="IB54" s="257"/>
      <c r="IC54" s="257"/>
      <c r="ID54" s="257"/>
      <c r="IE54" s="257"/>
      <c r="IF54" s="257"/>
      <c r="IG54" s="257"/>
      <c r="IH54" s="257"/>
      <c r="II54" s="257"/>
      <c r="IJ54" s="257"/>
      <c r="IK54" s="257"/>
      <c r="IL54" s="257"/>
      <c r="IM54" s="310"/>
      <c r="IN54" s="310"/>
      <c r="IO54" s="310"/>
      <c r="IP54" s="310"/>
      <c r="IQ54" s="310"/>
      <c r="IR54" s="310"/>
      <c r="IS54" s="310"/>
      <c r="IT54" s="310"/>
      <c r="IU54" s="310"/>
      <c r="IV54" s="310"/>
      <c r="IW54" s="310"/>
      <c r="IX54" s="310"/>
      <c r="IY54" s="310"/>
      <c r="IZ54" s="310"/>
      <c r="JA54" s="310"/>
      <c r="JB54" s="310"/>
      <c r="JC54" s="310"/>
      <c r="JD54" s="310"/>
      <c r="JE54" s="310"/>
      <c r="JF54" s="310"/>
      <c r="JG54" s="310"/>
      <c r="JH54" s="310"/>
      <c r="JI54" s="310"/>
      <c r="JJ54" s="310"/>
    </row>
    <row r="55" spans="82:270">
      <c r="CD55" s="303"/>
      <c r="CE55" s="303"/>
      <c r="CF55" s="249"/>
      <c r="CG55" s="303"/>
      <c r="CH55" s="303"/>
      <c r="CI55" s="303"/>
      <c r="CJ55" s="303"/>
      <c r="CK55" s="303"/>
      <c r="CL55" s="303"/>
      <c r="CM55" s="303"/>
      <c r="CN55" s="303"/>
      <c r="CO55" s="303"/>
      <c r="CP55" s="303"/>
      <c r="CQ55" s="303"/>
      <c r="CR55" s="377"/>
      <c r="CS55" s="377"/>
      <c r="DM55" s="253"/>
      <c r="DR55" s="255"/>
      <c r="FP55" s="255"/>
      <c r="HN55" s="255"/>
    </row>
    <row r="56" spans="82:270">
      <c r="CF56" s="249"/>
      <c r="CG56" s="303"/>
      <c r="CH56" s="303"/>
      <c r="CI56" s="303"/>
      <c r="CJ56" s="303"/>
      <c r="CK56" s="303"/>
      <c r="CL56" s="303"/>
      <c r="CM56" s="303"/>
      <c r="CN56" s="303"/>
      <c r="CO56" s="303"/>
      <c r="CP56" s="303"/>
      <c r="CQ56" s="303"/>
      <c r="CR56" s="377"/>
      <c r="CS56" s="377"/>
      <c r="DM56" s="253"/>
      <c r="DR56" s="255"/>
      <c r="FP56" s="255"/>
      <c r="HN56" s="255"/>
    </row>
    <row r="57" spans="82:270">
      <c r="CF57" s="249"/>
      <c r="CG57" s="303"/>
      <c r="CH57" s="303"/>
      <c r="CI57" s="303"/>
      <c r="CJ57" s="303"/>
      <c r="CK57" s="303"/>
      <c r="CL57" s="303"/>
      <c r="CM57" s="303"/>
      <c r="CN57" s="303"/>
      <c r="CO57" s="303"/>
      <c r="CP57" s="303"/>
      <c r="CQ57" s="303"/>
      <c r="CR57" s="377"/>
      <c r="CS57" s="377"/>
      <c r="DM57" s="253"/>
      <c r="DR57" s="255"/>
      <c r="FP57" s="255"/>
      <c r="HN57" s="255"/>
    </row>
    <row r="58" spans="82:270">
      <c r="CF58" s="249"/>
      <c r="CG58" s="303"/>
      <c r="CH58" s="303"/>
      <c r="CI58" s="303"/>
      <c r="CJ58" s="303"/>
      <c r="CK58" s="303"/>
      <c r="CL58" s="303"/>
      <c r="CM58" s="303"/>
      <c r="CN58" s="303"/>
      <c r="CO58" s="303"/>
      <c r="CP58" s="303"/>
      <c r="CQ58" s="303"/>
      <c r="CR58" s="377"/>
      <c r="CS58" s="377"/>
      <c r="DM58" s="253"/>
      <c r="DR58" s="255"/>
      <c r="FP58" s="255"/>
      <c r="HN58" s="255"/>
    </row>
    <row r="59" spans="82:270">
      <c r="CF59" s="249"/>
      <c r="CG59" s="303"/>
      <c r="CH59" s="303"/>
      <c r="CI59" s="303"/>
      <c r="CJ59" s="303"/>
      <c r="CK59" s="303"/>
      <c r="CL59" s="303"/>
      <c r="CM59" s="303"/>
      <c r="CN59" s="303"/>
      <c r="CO59" s="303"/>
      <c r="CP59" s="303"/>
      <c r="CQ59" s="303"/>
      <c r="CR59" s="377"/>
      <c r="CS59" s="377"/>
      <c r="DM59" s="253"/>
      <c r="DR59" s="255"/>
      <c r="FP59" s="255"/>
      <c r="HN59" s="255"/>
    </row>
    <row r="60" spans="82:270">
      <c r="CF60" s="249"/>
      <c r="CG60" s="303"/>
      <c r="CH60" s="303"/>
      <c r="CI60" s="303"/>
      <c r="CJ60" s="303"/>
      <c r="CK60" s="303"/>
      <c r="CL60" s="303"/>
      <c r="CM60" s="303"/>
      <c r="CN60" s="303"/>
      <c r="CO60" s="303"/>
      <c r="CP60" s="303"/>
      <c r="CQ60" s="303"/>
      <c r="CR60" s="377"/>
      <c r="CS60" s="377"/>
      <c r="DM60" s="253"/>
      <c r="DR60" s="255"/>
      <c r="FP60" s="255"/>
      <c r="HN60" s="255"/>
    </row>
    <row r="61" spans="82:270">
      <c r="CF61" s="249"/>
      <c r="CG61" s="303"/>
      <c r="CH61" s="303"/>
      <c r="CI61" s="303"/>
      <c r="CJ61" s="303"/>
      <c r="CK61" s="303"/>
      <c r="CL61" s="303"/>
      <c r="CM61" s="303"/>
      <c r="CN61" s="303"/>
      <c r="CO61" s="303"/>
      <c r="CP61" s="303"/>
      <c r="CQ61" s="303"/>
      <c r="CR61" s="377"/>
      <c r="CS61" s="377"/>
      <c r="DM61" s="253"/>
      <c r="DR61" s="255"/>
      <c r="FP61" s="255"/>
      <c r="HN61" s="255"/>
    </row>
    <row r="62" spans="82:270">
      <c r="CF62" s="249"/>
      <c r="CG62" s="303"/>
      <c r="CH62" s="303"/>
      <c r="CI62" s="303"/>
      <c r="CJ62" s="303"/>
      <c r="CK62" s="303"/>
      <c r="CL62" s="303"/>
      <c r="CM62" s="303"/>
      <c r="CN62" s="303"/>
      <c r="CO62" s="303"/>
      <c r="CP62" s="303"/>
      <c r="CQ62" s="303"/>
      <c r="CR62" s="377"/>
      <c r="CS62" s="377"/>
      <c r="DM62" s="253"/>
      <c r="DR62" s="255"/>
      <c r="FP62" s="255"/>
      <c r="HN62" s="255"/>
    </row>
    <row r="63" spans="82:270">
      <c r="CF63" s="249"/>
      <c r="CG63" s="303"/>
      <c r="CH63" s="303"/>
      <c r="CI63" s="303"/>
      <c r="CJ63" s="303"/>
      <c r="CK63" s="303"/>
      <c r="CL63" s="303"/>
      <c r="CM63" s="303"/>
      <c r="CN63" s="303"/>
      <c r="CO63" s="303"/>
      <c r="CP63" s="303"/>
      <c r="CQ63" s="303"/>
      <c r="CR63" s="377"/>
      <c r="CS63" s="377"/>
      <c r="DM63" s="253"/>
      <c r="DR63" s="255"/>
      <c r="FP63" s="255"/>
      <c r="HN63" s="255"/>
    </row>
    <row r="64" spans="82:270">
      <c r="CF64" s="249"/>
      <c r="CG64" s="303"/>
      <c r="CH64" s="303"/>
      <c r="CI64" s="303"/>
      <c r="CJ64" s="303"/>
      <c r="CK64" s="303"/>
      <c r="CL64" s="303"/>
      <c r="CM64" s="303"/>
      <c r="CN64" s="303"/>
      <c r="CO64" s="303"/>
      <c r="CP64" s="303"/>
      <c r="CQ64" s="303"/>
      <c r="CR64" s="377"/>
      <c r="CS64" s="377"/>
      <c r="DM64" s="253"/>
      <c r="DR64" s="255"/>
      <c r="FP64" s="255"/>
      <c r="HN64" s="255"/>
    </row>
    <row r="65" spans="84:222">
      <c r="CF65" s="249"/>
      <c r="CG65" s="303"/>
      <c r="CH65" s="303"/>
      <c r="CI65" s="303"/>
      <c r="CJ65" s="303"/>
      <c r="CK65" s="303"/>
      <c r="CL65" s="303"/>
      <c r="CM65" s="303"/>
      <c r="CN65" s="303"/>
      <c r="CO65" s="303"/>
      <c r="CP65" s="303"/>
      <c r="CQ65" s="303"/>
      <c r="CR65" s="377"/>
      <c r="CS65" s="377"/>
      <c r="DM65" s="253"/>
      <c r="DR65" s="255"/>
      <c r="FP65" s="255"/>
      <c r="HN65" s="255"/>
    </row>
    <row r="66" spans="84:222">
      <c r="CF66" s="249"/>
      <c r="CG66" s="303"/>
      <c r="CH66" s="303"/>
      <c r="CI66" s="303"/>
      <c r="CJ66" s="303"/>
      <c r="CK66" s="303"/>
      <c r="CL66" s="303"/>
      <c r="CM66" s="303"/>
      <c r="CN66" s="303"/>
      <c r="CO66" s="303"/>
      <c r="CP66" s="303"/>
      <c r="CQ66" s="303"/>
      <c r="CR66" s="377"/>
      <c r="CS66" s="377"/>
      <c r="DM66" s="253"/>
      <c r="DR66" s="255"/>
      <c r="FP66" s="255"/>
      <c r="HN66" s="255"/>
    </row>
    <row r="67" spans="84:222">
      <c r="CF67" s="249"/>
      <c r="CG67" s="303"/>
      <c r="CH67" s="303"/>
      <c r="CI67" s="303"/>
      <c r="CJ67" s="303"/>
      <c r="CK67" s="303"/>
      <c r="CL67" s="303"/>
      <c r="CM67" s="303"/>
      <c r="CN67" s="303"/>
      <c r="CO67" s="303"/>
      <c r="CP67" s="303"/>
      <c r="CQ67" s="303"/>
      <c r="CR67" s="377"/>
      <c r="CS67" s="377"/>
      <c r="DM67" s="253"/>
      <c r="DR67" s="255"/>
      <c r="FP67" s="255"/>
      <c r="HN67" s="255"/>
    </row>
    <row r="68" spans="84:222">
      <c r="CF68" s="249"/>
      <c r="CG68" s="303"/>
      <c r="CH68" s="303"/>
      <c r="CI68" s="303"/>
      <c r="CJ68" s="303"/>
      <c r="CK68" s="303"/>
      <c r="CL68" s="303"/>
      <c r="CM68" s="303"/>
      <c r="CN68" s="303"/>
      <c r="CO68" s="303"/>
      <c r="CP68" s="303"/>
      <c r="CQ68" s="303"/>
      <c r="CR68" s="377"/>
      <c r="CS68" s="377"/>
      <c r="DM68" s="253"/>
      <c r="DR68" s="255"/>
      <c r="FP68" s="255"/>
      <c r="HN68" s="255"/>
    </row>
    <row r="69" spans="84:222">
      <c r="CF69" s="249"/>
      <c r="CG69" s="303"/>
      <c r="CH69" s="303"/>
      <c r="CI69" s="303"/>
      <c r="CJ69" s="303"/>
      <c r="CK69" s="303"/>
      <c r="CL69" s="303"/>
      <c r="CM69" s="303"/>
      <c r="CN69" s="303"/>
      <c r="CO69" s="303"/>
      <c r="CP69" s="303"/>
      <c r="CQ69" s="303"/>
      <c r="CR69" s="377"/>
      <c r="CS69" s="377"/>
      <c r="DM69" s="253"/>
      <c r="DR69" s="255"/>
      <c r="FP69" s="255"/>
      <c r="HN69" s="255"/>
    </row>
    <row r="70" spans="84:222">
      <c r="CF70" s="249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77"/>
      <c r="CS70" s="377"/>
      <c r="DM70" s="253"/>
      <c r="DR70" s="255"/>
      <c r="FP70" s="255"/>
      <c r="HN70" s="255"/>
    </row>
    <row r="71" spans="84:222">
      <c r="CF71" s="249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77"/>
      <c r="CS71" s="377"/>
      <c r="DM71" s="253"/>
      <c r="DR71" s="255"/>
      <c r="FP71" s="255"/>
      <c r="HN71" s="255"/>
    </row>
    <row r="72" spans="84:222">
      <c r="CF72" s="249"/>
      <c r="CG72" s="303"/>
      <c r="CH72" s="303"/>
      <c r="CI72" s="303"/>
      <c r="CJ72" s="303"/>
      <c r="CK72" s="303"/>
      <c r="CL72" s="303"/>
      <c r="CM72" s="303"/>
      <c r="CN72" s="303"/>
      <c r="CO72" s="303"/>
      <c r="CP72" s="303"/>
      <c r="CQ72" s="303"/>
      <c r="CR72" s="377"/>
      <c r="CS72" s="377"/>
      <c r="DM72" s="253"/>
      <c r="DR72" s="255"/>
      <c r="FP72" s="255"/>
      <c r="HN72" s="255"/>
    </row>
    <row r="73" spans="84:222">
      <c r="CF73" s="249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77"/>
      <c r="CS73" s="377"/>
      <c r="DM73" s="253"/>
      <c r="DR73" s="255"/>
      <c r="FP73" s="255"/>
      <c r="HN73" s="255"/>
    </row>
    <row r="74" spans="84:222">
      <c r="CF74" s="249"/>
      <c r="CG74" s="303"/>
      <c r="CH74" s="303"/>
      <c r="CI74" s="303"/>
      <c r="CJ74" s="303"/>
      <c r="CK74" s="303"/>
      <c r="CL74" s="303"/>
      <c r="CM74" s="303"/>
      <c r="CN74" s="303"/>
      <c r="CO74" s="303"/>
      <c r="CP74" s="303"/>
      <c r="CQ74" s="303"/>
      <c r="CR74" s="377"/>
      <c r="CS74" s="377"/>
      <c r="DM74" s="253"/>
      <c r="DR74" s="255"/>
      <c r="FP74" s="255"/>
      <c r="HN74" s="255"/>
    </row>
    <row r="75" spans="84:222">
      <c r="CF75" s="249"/>
      <c r="CG75" s="303"/>
      <c r="CH75" s="303"/>
      <c r="CI75" s="303"/>
      <c r="CJ75" s="303"/>
      <c r="CK75" s="303"/>
      <c r="CL75" s="303"/>
      <c r="CM75" s="303"/>
      <c r="CN75" s="303"/>
      <c r="CO75" s="303"/>
      <c r="CP75" s="303"/>
      <c r="CQ75" s="303"/>
      <c r="CR75" s="377"/>
      <c r="CS75" s="377"/>
      <c r="DM75" s="253"/>
      <c r="DR75" s="255"/>
      <c r="FP75" s="255"/>
      <c r="HN75" s="255"/>
    </row>
    <row r="76" spans="84:222">
      <c r="CF76" s="249"/>
      <c r="CG76" s="303"/>
      <c r="CH76" s="303"/>
      <c r="CI76" s="303"/>
      <c r="CJ76" s="303"/>
      <c r="CK76" s="303"/>
      <c r="CL76" s="303"/>
      <c r="CM76" s="303"/>
      <c r="CN76" s="303"/>
      <c r="CO76" s="303"/>
      <c r="CP76" s="303"/>
      <c r="CQ76" s="303"/>
      <c r="CR76" s="377"/>
      <c r="CS76" s="377"/>
      <c r="DM76" s="253"/>
      <c r="DR76" s="255"/>
      <c r="FP76" s="255"/>
      <c r="HN76" s="255"/>
    </row>
    <row r="77" spans="84:222">
      <c r="CF77" s="249"/>
      <c r="CG77" s="303"/>
      <c r="CH77" s="303"/>
      <c r="CI77" s="303"/>
      <c r="CJ77" s="303"/>
      <c r="CK77" s="303"/>
      <c r="CL77" s="303"/>
      <c r="CM77" s="303"/>
      <c r="CN77" s="303"/>
      <c r="CO77" s="303"/>
      <c r="CP77" s="303"/>
      <c r="CQ77" s="303"/>
      <c r="CR77" s="377"/>
      <c r="CS77" s="377"/>
      <c r="DM77" s="253"/>
      <c r="DR77" s="255"/>
      <c r="FP77" s="255"/>
      <c r="HN77" s="255"/>
    </row>
    <row r="78" spans="84:222">
      <c r="CF78" s="249"/>
      <c r="CG78" s="303"/>
      <c r="CH78" s="303"/>
      <c r="CI78" s="303"/>
      <c r="CJ78" s="303"/>
      <c r="CK78" s="303"/>
      <c r="CL78" s="303"/>
      <c r="CM78" s="303"/>
      <c r="CN78" s="303"/>
      <c r="CO78" s="303"/>
      <c r="CP78" s="303"/>
      <c r="CQ78" s="303"/>
      <c r="CR78" s="377"/>
      <c r="CS78" s="377"/>
      <c r="DM78" s="253"/>
      <c r="DR78" s="255"/>
      <c r="FP78" s="255"/>
      <c r="HN78" s="255"/>
    </row>
    <row r="79" spans="84:222">
      <c r="CF79" s="303"/>
      <c r="CG79" s="303"/>
      <c r="CH79" s="303"/>
      <c r="CI79" s="303"/>
      <c r="CJ79" s="303"/>
      <c r="CK79" s="303"/>
      <c r="CL79" s="303"/>
      <c r="CM79" s="303"/>
      <c r="CN79" s="303"/>
      <c r="CO79" s="303"/>
      <c r="CP79" s="303"/>
      <c r="CQ79" s="303"/>
      <c r="CR79" s="377"/>
      <c r="CS79" s="377"/>
      <c r="DM79" s="253"/>
      <c r="DR79" s="255"/>
      <c r="FP79" s="255"/>
      <c r="HN79" s="255"/>
    </row>
    <row r="80" spans="84:222">
      <c r="CF80" s="249"/>
      <c r="CG80" s="303"/>
      <c r="CH80" s="303"/>
      <c r="CI80" s="303"/>
      <c r="CJ80" s="303"/>
      <c r="CK80" s="303"/>
      <c r="CL80" s="303"/>
      <c r="CM80" s="303"/>
      <c r="CN80" s="303"/>
      <c r="CO80" s="303"/>
      <c r="CP80" s="303"/>
      <c r="CQ80" s="303"/>
      <c r="CR80" s="377"/>
      <c r="CS80" s="377"/>
      <c r="DM80" s="253"/>
      <c r="DR80" s="255"/>
      <c r="FP80" s="255"/>
      <c r="HN80" s="255"/>
    </row>
    <row r="81" spans="82:222">
      <c r="CF81" s="249"/>
      <c r="CG81" s="303"/>
      <c r="CH81" s="303"/>
      <c r="CI81" s="303"/>
      <c r="CJ81" s="303"/>
      <c r="CK81" s="303"/>
      <c r="CL81" s="303"/>
      <c r="CM81" s="303"/>
      <c r="CN81" s="303"/>
      <c r="CO81" s="303"/>
      <c r="CP81" s="303"/>
      <c r="CQ81" s="303"/>
      <c r="CR81" s="377"/>
      <c r="CS81" s="377"/>
      <c r="DM81" s="253"/>
      <c r="DR81" s="255"/>
      <c r="FP81" s="255"/>
      <c r="HN81" s="255"/>
    </row>
    <row r="82" spans="82:222">
      <c r="CF82" s="249"/>
      <c r="CG82" s="303"/>
      <c r="CH82" s="303"/>
      <c r="CI82" s="303"/>
      <c r="CJ82" s="303"/>
      <c r="CK82" s="303"/>
      <c r="CL82" s="303"/>
      <c r="CM82" s="303"/>
      <c r="CN82" s="303"/>
      <c r="CO82" s="303"/>
      <c r="CP82" s="303"/>
      <c r="CQ82" s="303"/>
      <c r="CR82" s="377"/>
      <c r="CS82" s="377"/>
      <c r="DM82" s="253"/>
      <c r="DR82" s="255"/>
      <c r="FP82" s="255"/>
      <c r="HN82" s="255"/>
    </row>
    <row r="83" spans="82:222">
      <c r="CF83" s="249"/>
      <c r="CG83" s="303"/>
      <c r="CH83" s="303"/>
      <c r="CI83" s="303"/>
      <c r="CJ83" s="303"/>
      <c r="CK83" s="303"/>
      <c r="CL83" s="303"/>
      <c r="CM83" s="303"/>
      <c r="CN83" s="303"/>
      <c r="CO83" s="303"/>
      <c r="CP83" s="303"/>
      <c r="CQ83" s="303"/>
      <c r="CR83" s="377"/>
      <c r="CS83" s="377"/>
      <c r="DM83" s="253"/>
      <c r="DR83" s="255"/>
      <c r="FP83" s="255"/>
      <c r="HN83" s="255"/>
    </row>
    <row r="84" spans="82:222">
      <c r="CF84" s="249"/>
      <c r="CG84" s="303"/>
      <c r="CH84" s="303"/>
      <c r="CI84" s="303"/>
      <c r="CJ84" s="303"/>
      <c r="CK84" s="303"/>
      <c r="CL84" s="303"/>
      <c r="CM84" s="303"/>
      <c r="CN84" s="303"/>
      <c r="CO84" s="303"/>
      <c r="CP84" s="303"/>
      <c r="CQ84" s="303"/>
      <c r="CR84" s="377"/>
      <c r="CS84" s="377"/>
      <c r="DM84" s="253"/>
      <c r="DR84" s="255"/>
      <c r="FP84" s="255"/>
      <c r="HN84" s="255"/>
    </row>
    <row r="85" spans="82:222">
      <c r="CF85" s="249"/>
      <c r="CG85" s="303"/>
      <c r="CH85" s="303"/>
      <c r="CI85" s="303"/>
      <c r="CJ85" s="303"/>
      <c r="CK85" s="303"/>
      <c r="CL85" s="303"/>
      <c r="CM85" s="303"/>
      <c r="CN85" s="303"/>
      <c r="CO85" s="303"/>
      <c r="CP85" s="303"/>
      <c r="CQ85" s="303"/>
      <c r="CR85" s="377"/>
      <c r="CS85" s="377"/>
      <c r="DM85" s="253"/>
      <c r="DR85" s="255"/>
      <c r="FP85" s="255"/>
      <c r="HN85" s="255"/>
    </row>
    <row r="86" spans="82:222">
      <c r="CF86" s="249"/>
      <c r="CG86" s="303"/>
      <c r="CH86" s="303"/>
      <c r="CI86" s="303"/>
      <c r="CJ86" s="303"/>
      <c r="CK86" s="303"/>
      <c r="CL86" s="303"/>
      <c r="CM86" s="303"/>
      <c r="CN86" s="303"/>
      <c r="CO86" s="303"/>
      <c r="CP86" s="303"/>
      <c r="CQ86" s="303"/>
      <c r="CR86" s="377"/>
      <c r="CS86" s="377"/>
      <c r="DM86" s="253"/>
      <c r="DR86" s="255"/>
      <c r="FP86" s="255"/>
      <c r="HN86" s="255"/>
    </row>
    <row r="87" spans="82:222">
      <c r="CF87" s="249"/>
      <c r="CG87" s="303"/>
      <c r="CH87" s="303"/>
      <c r="CI87" s="303"/>
      <c r="CJ87" s="303"/>
      <c r="CK87" s="303"/>
      <c r="CL87" s="303"/>
      <c r="CM87" s="303"/>
      <c r="CN87" s="303"/>
      <c r="CO87" s="303"/>
      <c r="CP87" s="303"/>
      <c r="CQ87" s="303"/>
      <c r="CR87" s="377"/>
      <c r="CS87" s="377"/>
      <c r="DM87" s="253"/>
      <c r="DR87" s="255"/>
      <c r="FP87" s="255"/>
      <c r="HN87" s="255"/>
    </row>
    <row r="88" spans="82:222">
      <c r="CD88" s="303"/>
      <c r="CE88" s="303"/>
      <c r="CF88" s="249"/>
      <c r="CG88" s="303"/>
      <c r="CH88" s="303"/>
      <c r="CI88" s="303"/>
      <c r="CJ88" s="303"/>
      <c r="CK88" s="303"/>
      <c r="CL88" s="303"/>
      <c r="CM88" s="303"/>
      <c r="CN88" s="303"/>
      <c r="CO88" s="303"/>
      <c r="CP88" s="303"/>
      <c r="CQ88" s="303"/>
      <c r="CR88" s="377"/>
      <c r="CS88" s="377"/>
      <c r="DM88" s="253"/>
      <c r="DR88" s="255"/>
      <c r="FP88" s="255"/>
      <c r="HN88" s="255"/>
    </row>
    <row r="89" spans="82:222">
      <c r="CF89" s="249"/>
      <c r="CG89" s="303"/>
      <c r="CH89" s="303"/>
      <c r="CI89" s="303"/>
      <c r="CJ89" s="303"/>
      <c r="CK89" s="303"/>
      <c r="CL89" s="303"/>
      <c r="CM89" s="303"/>
      <c r="CN89" s="303"/>
      <c r="CO89" s="303"/>
      <c r="CP89" s="303"/>
      <c r="CQ89" s="303"/>
      <c r="CR89" s="377"/>
      <c r="CS89" s="377"/>
      <c r="DM89" s="253"/>
      <c r="DR89" s="255"/>
      <c r="FP89" s="255"/>
      <c r="HN89" s="255"/>
    </row>
    <row r="90" spans="82:222">
      <c r="CF90" s="249"/>
      <c r="CG90" s="303"/>
      <c r="CH90" s="303"/>
      <c r="CI90" s="303"/>
      <c r="CJ90" s="303"/>
      <c r="CK90" s="303"/>
      <c r="CL90" s="303"/>
      <c r="CM90" s="303"/>
      <c r="CN90" s="303"/>
      <c r="CO90" s="303"/>
      <c r="CP90" s="303"/>
      <c r="CQ90" s="303"/>
      <c r="CR90" s="377"/>
      <c r="CS90" s="377"/>
      <c r="DM90" s="253"/>
      <c r="DR90" s="255"/>
      <c r="FP90" s="255"/>
      <c r="HN90" s="255"/>
    </row>
    <row r="91" spans="82:222">
      <c r="CF91" s="249"/>
      <c r="CG91" s="303"/>
      <c r="CH91" s="303"/>
      <c r="CI91" s="303"/>
      <c r="CJ91" s="303"/>
      <c r="CK91" s="303"/>
      <c r="CL91" s="303"/>
      <c r="CM91" s="303"/>
      <c r="CN91" s="303"/>
      <c r="CO91" s="303"/>
      <c r="CP91" s="303"/>
      <c r="CQ91" s="303"/>
      <c r="CR91" s="377"/>
      <c r="CS91" s="377"/>
      <c r="DM91" s="253"/>
      <c r="DR91" s="255"/>
      <c r="FP91" s="255"/>
      <c r="HN91" s="255"/>
    </row>
    <row r="92" spans="82:222">
      <c r="CF92" s="249"/>
      <c r="CG92" s="303"/>
      <c r="CH92" s="303"/>
      <c r="CI92" s="303"/>
      <c r="CJ92" s="303"/>
      <c r="CK92" s="303"/>
      <c r="CL92" s="303"/>
      <c r="CM92" s="303"/>
      <c r="CN92" s="303"/>
      <c r="CO92" s="303"/>
      <c r="CP92" s="303"/>
      <c r="CQ92" s="303"/>
      <c r="CR92" s="377"/>
      <c r="CS92" s="377"/>
      <c r="DM92" s="253"/>
      <c r="DR92" s="255"/>
      <c r="FP92" s="255"/>
      <c r="HN92" s="255"/>
    </row>
    <row r="93" spans="82:222">
      <c r="CD93" s="303"/>
      <c r="CE93" s="303"/>
      <c r="CF93" s="249"/>
      <c r="CG93" s="303"/>
      <c r="CH93" s="303"/>
      <c r="CI93" s="303"/>
      <c r="CJ93" s="303"/>
      <c r="CK93" s="303"/>
      <c r="CL93" s="303"/>
      <c r="CM93" s="303"/>
      <c r="CN93" s="303"/>
      <c r="CO93" s="303"/>
      <c r="CP93" s="303"/>
      <c r="CQ93" s="303"/>
      <c r="CR93" s="377"/>
      <c r="CS93" s="377"/>
      <c r="DM93" s="253"/>
      <c r="DR93" s="255"/>
      <c r="FP93" s="255"/>
      <c r="HN93" s="255"/>
    </row>
    <row r="94" spans="82:222">
      <c r="CF94" s="249"/>
      <c r="CG94" s="303"/>
      <c r="CH94" s="303"/>
      <c r="CI94" s="303"/>
      <c r="CJ94" s="303"/>
      <c r="CK94" s="303"/>
      <c r="CL94" s="303"/>
      <c r="CM94" s="303"/>
      <c r="CN94" s="303"/>
      <c r="CO94" s="303"/>
      <c r="CP94" s="303"/>
      <c r="CQ94" s="303"/>
      <c r="CR94" s="377"/>
      <c r="CS94" s="377"/>
      <c r="DM94" s="253"/>
      <c r="DR94" s="255"/>
      <c r="FP94" s="255"/>
      <c r="HN94" s="255"/>
    </row>
    <row r="95" spans="82:222">
      <c r="CF95" s="249"/>
      <c r="CG95" s="303"/>
      <c r="CH95" s="303"/>
      <c r="CI95" s="303"/>
      <c r="CJ95" s="303"/>
      <c r="CK95" s="303"/>
      <c r="CL95" s="303"/>
      <c r="CM95" s="303"/>
      <c r="CN95" s="303"/>
      <c r="CO95" s="303"/>
      <c r="CP95" s="303"/>
      <c r="CQ95" s="303"/>
      <c r="CR95" s="377"/>
      <c r="CS95" s="377"/>
      <c r="DM95" s="253"/>
      <c r="DR95" s="255"/>
      <c r="FP95" s="255"/>
      <c r="HN95" s="255"/>
    </row>
    <row r="96" spans="82:222">
      <c r="CF96" s="249"/>
      <c r="CG96" s="303"/>
      <c r="CH96" s="303"/>
      <c r="CI96" s="303"/>
      <c r="CJ96" s="303"/>
      <c r="CK96" s="303"/>
      <c r="CL96" s="303"/>
      <c r="CM96" s="303"/>
      <c r="CN96" s="303"/>
      <c r="CO96" s="303"/>
      <c r="CP96" s="303"/>
      <c r="CQ96" s="303"/>
      <c r="CR96" s="377"/>
      <c r="CS96" s="377"/>
      <c r="DM96" s="253"/>
      <c r="DR96" s="255"/>
      <c r="FP96" s="255"/>
      <c r="HN96" s="255"/>
    </row>
    <row r="97" spans="84:222">
      <c r="CF97" s="249"/>
      <c r="CG97" s="303"/>
      <c r="CH97" s="303"/>
      <c r="CI97" s="303"/>
      <c r="CJ97" s="303"/>
      <c r="CK97" s="303"/>
      <c r="CL97" s="303"/>
      <c r="CM97" s="303"/>
      <c r="CN97" s="303"/>
      <c r="CO97" s="303"/>
      <c r="CP97" s="303"/>
      <c r="CQ97" s="303"/>
      <c r="CR97" s="377"/>
      <c r="CS97" s="377"/>
      <c r="DM97" s="253"/>
      <c r="DR97" s="255"/>
      <c r="FP97" s="255"/>
      <c r="HN97" s="255"/>
    </row>
    <row r="98" spans="84:222">
      <c r="CF98" s="249"/>
      <c r="CG98" s="303"/>
      <c r="CH98" s="303"/>
      <c r="CI98" s="303"/>
      <c r="CJ98" s="303"/>
      <c r="CK98" s="303"/>
      <c r="CL98" s="303"/>
      <c r="CM98" s="303"/>
      <c r="CN98" s="303"/>
      <c r="CO98" s="303"/>
      <c r="CP98" s="303"/>
      <c r="CQ98" s="303"/>
      <c r="CR98" s="377"/>
      <c r="CS98" s="377"/>
      <c r="DM98" s="253"/>
      <c r="DR98" s="255"/>
      <c r="FP98" s="255"/>
      <c r="HN98" s="255"/>
    </row>
    <row r="99" spans="84:222">
      <c r="CF99" s="249"/>
      <c r="CG99" s="303"/>
      <c r="CH99" s="303"/>
      <c r="CI99" s="303"/>
      <c r="CJ99" s="303"/>
      <c r="CK99" s="303"/>
      <c r="CL99" s="303"/>
      <c r="CM99" s="303"/>
      <c r="CN99" s="303"/>
      <c r="CO99" s="303"/>
      <c r="CP99" s="303"/>
      <c r="CQ99" s="303"/>
      <c r="CR99" s="377"/>
      <c r="CS99" s="377"/>
      <c r="DM99" s="253"/>
      <c r="DR99" s="255"/>
      <c r="FP99" s="255"/>
      <c r="HN99" s="255"/>
    </row>
    <row r="100" spans="84:222">
      <c r="CF100" s="249"/>
      <c r="CG100" s="303"/>
      <c r="CH100" s="303"/>
      <c r="CI100" s="303"/>
      <c r="CJ100" s="303"/>
      <c r="CK100" s="303"/>
      <c r="CL100" s="303"/>
      <c r="CM100" s="303"/>
      <c r="CN100" s="303"/>
      <c r="CO100" s="303"/>
      <c r="CP100" s="303"/>
      <c r="CQ100" s="303"/>
      <c r="CR100" s="377"/>
      <c r="CS100" s="377"/>
      <c r="DM100" s="253"/>
      <c r="DR100" s="255"/>
      <c r="FP100" s="255"/>
      <c r="HN100" s="255"/>
    </row>
    <row r="101" spans="84:222">
      <c r="CF101" s="249"/>
      <c r="CG101" s="303"/>
      <c r="CH101" s="303"/>
      <c r="CI101" s="303"/>
      <c r="CJ101" s="303"/>
      <c r="CK101" s="303"/>
      <c r="CL101" s="303"/>
      <c r="CM101" s="303"/>
      <c r="CN101" s="303"/>
      <c r="CO101" s="303"/>
      <c r="CP101" s="303"/>
      <c r="CQ101" s="303"/>
      <c r="CR101" s="377"/>
      <c r="CS101" s="377"/>
      <c r="DM101" s="253"/>
      <c r="DR101" s="255"/>
      <c r="FP101" s="255"/>
      <c r="HN101" s="255"/>
    </row>
    <row r="102" spans="84:222">
      <c r="CF102" s="249"/>
      <c r="CG102" s="303"/>
      <c r="CH102" s="303"/>
      <c r="CI102" s="303"/>
      <c r="CJ102" s="303"/>
      <c r="CK102" s="303"/>
      <c r="CL102" s="303"/>
      <c r="CM102" s="303"/>
      <c r="CN102" s="303"/>
      <c r="CO102" s="303"/>
      <c r="CP102" s="303"/>
      <c r="CQ102" s="303"/>
      <c r="CR102" s="377"/>
      <c r="CS102" s="377"/>
      <c r="DM102" s="253"/>
      <c r="DR102" s="255"/>
      <c r="FP102" s="255"/>
      <c r="HN102" s="255"/>
    </row>
    <row r="103" spans="84:222">
      <c r="CF103" s="249"/>
      <c r="CG103" s="303"/>
      <c r="CH103" s="303"/>
      <c r="CI103" s="303"/>
      <c r="CJ103" s="303"/>
      <c r="CK103" s="303"/>
      <c r="CL103" s="303"/>
      <c r="CM103" s="303"/>
      <c r="CN103" s="303"/>
      <c r="CO103" s="303"/>
      <c r="CP103" s="303"/>
      <c r="CQ103" s="303"/>
      <c r="CR103" s="377"/>
      <c r="CS103" s="377"/>
      <c r="DM103" s="253"/>
      <c r="DR103" s="255"/>
      <c r="FP103" s="255"/>
      <c r="HN103" s="255"/>
    </row>
    <row r="104" spans="84:222">
      <c r="CF104" s="249"/>
      <c r="CG104" s="303"/>
      <c r="CH104" s="303"/>
      <c r="CI104" s="303"/>
      <c r="CJ104" s="303"/>
      <c r="CK104" s="303"/>
      <c r="CL104" s="303"/>
      <c r="CM104" s="303"/>
      <c r="CN104" s="303"/>
      <c r="CO104" s="303"/>
      <c r="CP104" s="303"/>
      <c r="CQ104" s="303"/>
      <c r="CR104" s="377"/>
      <c r="CS104" s="377"/>
      <c r="DM104" s="253"/>
      <c r="DR104" s="255"/>
      <c r="FP104" s="255"/>
      <c r="HN104" s="255"/>
    </row>
    <row r="105" spans="84:222">
      <c r="CF105" s="249"/>
      <c r="CG105" s="303"/>
      <c r="CH105" s="303"/>
      <c r="CI105" s="303"/>
      <c r="CJ105" s="303"/>
      <c r="CK105" s="303"/>
      <c r="CL105" s="303"/>
      <c r="CM105" s="303"/>
      <c r="CN105" s="303"/>
      <c r="CO105" s="303"/>
      <c r="CP105" s="303"/>
      <c r="CQ105" s="303"/>
      <c r="CR105" s="377"/>
      <c r="CS105" s="377"/>
      <c r="DM105" s="253"/>
      <c r="DR105" s="255"/>
      <c r="FP105" s="255"/>
      <c r="HN105" s="255"/>
    </row>
    <row r="106" spans="84:222">
      <c r="CF106" s="249"/>
      <c r="CG106" s="303"/>
      <c r="CH106" s="303"/>
      <c r="CI106" s="303"/>
      <c r="CJ106" s="303"/>
      <c r="CK106" s="303"/>
      <c r="CL106" s="303"/>
      <c r="CM106" s="303"/>
      <c r="CN106" s="303"/>
      <c r="CO106" s="303"/>
      <c r="CP106" s="303"/>
      <c r="CQ106" s="303"/>
      <c r="CR106" s="377"/>
      <c r="CS106" s="377"/>
      <c r="DM106" s="253"/>
      <c r="DR106" s="255"/>
      <c r="FP106" s="255"/>
      <c r="HN106" s="255"/>
    </row>
    <row r="107" spans="84:222">
      <c r="CF107" s="249"/>
      <c r="CG107" s="303"/>
      <c r="CH107" s="303"/>
      <c r="CI107" s="303"/>
      <c r="CJ107" s="303"/>
      <c r="CK107" s="303"/>
      <c r="CL107" s="303"/>
      <c r="CM107" s="303"/>
      <c r="CN107" s="303"/>
      <c r="CO107" s="303"/>
      <c r="CP107" s="303"/>
      <c r="CQ107" s="303"/>
      <c r="CR107" s="377"/>
      <c r="CS107" s="377"/>
      <c r="DM107" s="253"/>
      <c r="DR107" s="255"/>
      <c r="FP107" s="255"/>
      <c r="HN107" s="255"/>
    </row>
    <row r="108" spans="84:222">
      <c r="CF108" s="249"/>
      <c r="CG108" s="303"/>
      <c r="CH108" s="303"/>
      <c r="CI108" s="303"/>
      <c r="CJ108" s="303"/>
      <c r="CK108" s="303"/>
      <c r="CL108" s="303"/>
      <c r="CM108" s="303"/>
      <c r="CN108" s="303"/>
      <c r="CO108" s="303"/>
      <c r="CP108" s="303"/>
      <c r="CQ108" s="303"/>
      <c r="CR108" s="377"/>
      <c r="CS108" s="377"/>
      <c r="DM108" s="253"/>
      <c r="DR108" s="255"/>
      <c r="FP108" s="255"/>
      <c r="HN108" s="255"/>
    </row>
    <row r="109" spans="84:222">
      <c r="CF109" s="249"/>
      <c r="CG109" s="303"/>
      <c r="CH109" s="303"/>
      <c r="CI109" s="303"/>
      <c r="CJ109" s="303"/>
      <c r="CK109" s="303"/>
      <c r="CL109" s="303"/>
      <c r="CM109" s="303"/>
      <c r="CN109" s="303"/>
      <c r="CO109" s="303"/>
      <c r="CP109" s="303"/>
      <c r="CQ109" s="303"/>
      <c r="CR109" s="377"/>
      <c r="CS109" s="377"/>
      <c r="DM109" s="253"/>
      <c r="DR109" s="255"/>
      <c r="FP109" s="255"/>
      <c r="HN109" s="255"/>
    </row>
    <row r="110" spans="84:222">
      <c r="CF110" s="249"/>
      <c r="CG110" s="303"/>
      <c r="CH110" s="303"/>
      <c r="CI110" s="303"/>
      <c r="CJ110" s="303"/>
      <c r="CK110" s="303"/>
      <c r="CL110" s="303"/>
      <c r="CM110" s="303"/>
      <c r="CN110" s="303"/>
      <c r="CO110" s="303"/>
      <c r="CP110" s="303"/>
      <c r="CQ110" s="303"/>
      <c r="CR110" s="377"/>
      <c r="CS110" s="377"/>
      <c r="DM110" s="253"/>
      <c r="DR110" s="255"/>
      <c r="FP110" s="255"/>
      <c r="HN110" s="255"/>
    </row>
    <row r="111" spans="84:222">
      <c r="CF111" s="303"/>
      <c r="CG111" s="303"/>
      <c r="CH111" s="303"/>
      <c r="CI111" s="303"/>
      <c r="CJ111" s="303"/>
      <c r="CK111" s="303"/>
      <c r="CL111" s="303"/>
      <c r="CM111" s="303"/>
      <c r="CN111" s="303"/>
      <c r="CO111" s="303"/>
      <c r="CP111" s="303"/>
      <c r="CQ111" s="303"/>
      <c r="CR111" s="377"/>
      <c r="CS111" s="377"/>
      <c r="DM111" s="253"/>
      <c r="DR111" s="255"/>
      <c r="FP111" s="255"/>
      <c r="HN111" s="255"/>
    </row>
    <row r="112" spans="84:222">
      <c r="CF112" s="249"/>
      <c r="CG112" s="303"/>
      <c r="CH112" s="303"/>
      <c r="CI112" s="303"/>
      <c r="CJ112" s="303"/>
      <c r="CK112" s="303"/>
      <c r="CL112" s="303"/>
      <c r="CM112" s="303"/>
      <c r="CN112" s="303"/>
      <c r="CO112" s="303"/>
      <c r="CP112" s="303"/>
      <c r="CQ112" s="303"/>
      <c r="CR112" s="377"/>
      <c r="CS112" s="377"/>
      <c r="DM112" s="253"/>
      <c r="DR112" s="255"/>
      <c r="FP112" s="255"/>
      <c r="HN112" s="255"/>
    </row>
    <row r="113" spans="82:222">
      <c r="CF113" s="249"/>
      <c r="CG113" s="303"/>
      <c r="CH113" s="303"/>
      <c r="CI113" s="303"/>
      <c r="CJ113" s="303"/>
      <c r="CK113" s="303"/>
      <c r="CL113" s="303"/>
      <c r="CM113" s="303"/>
      <c r="CN113" s="303"/>
      <c r="CO113" s="303"/>
      <c r="CP113" s="303"/>
      <c r="CQ113" s="303"/>
      <c r="CR113" s="377"/>
      <c r="CS113" s="377"/>
      <c r="DM113" s="253"/>
      <c r="DR113" s="255"/>
      <c r="FP113" s="255"/>
      <c r="HN113" s="255"/>
    </row>
    <row r="114" spans="82:222">
      <c r="CF114" s="249"/>
      <c r="CG114" s="303"/>
      <c r="CH114" s="303"/>
      <c r="CI114" s="303"/>
      <c r="CJ114" s="303"/>
      <c r="CK114" s="303"/>
      <c r="CL114" s="303"/>
      <c r="CM114" s="303"/>
      <c r="CN114" s="303"/>
      <c r="CO114" s="303"/>
      <c r="CP114" s="303"/>
      <c r="CQ114" s="303"/>
      <c r="CR114" s="377"/>
      <c r="CS114" s="377"/>
      <c r="DM114" s="253"/>
      <c r="DR114" s="255"/>
      <c r="FP114" s="255"/>
      <c r="HN114" s="255"/>
    </row>
    <row r="115" spans="82:222">
      <c r="CF115" s="249"/>
      <c r="CG115" s="303"/>
      <c r="CH115" s="303"/>
      <c r="CI115" s="303"/>
      <c r="CJ115" s="303"/>
      <c r="CK115" s="303"/>
      <c r="CL115" s="303"/>
      <c r="CM115" s="303"/>
      <c r="CN115" s="303"/>
      <c r="CO115" s="303"/>
      <c r="CP115" s="303"/>
      <c r="CQ115" s="303"/>
      <c r="CR115" s="377"/>
      <c r="CS115" s="377"/>
      <c r="DM115" s="253"/>
      <c r="DR115" s="255"/>
      <c r="FP115" s="255"/>
      <c r="HN115" s="255"/>
    </row>
    <row r="116" spans="82:222">
      <c r="CF116" s="249"/>
      <c r="CG116" s="303"/>
      <c r="CH116" s="303"/>
      <c r="CI116" s="303"/>
      <c r="CJ116" s="303"/>
      <c r="CK116" s="303"/>
      <c r="CL116" s="303"/>
      <c r="CM116" s="303"/>
      <c r="CN116" s="303"/>
      <c r="CO116" s="303"/>
      <c r="CP116" s="303"/>
      <c r="CQ116" s="303"/>
      <c r="CR116" s="377"/>
      <c r="CS116" s="377"/>
      <c r="DM116" s="253"/>
      <c r="DR116" s="255"/>
      <c r="FP116" s="255"/>
      <c r="HN116" s="255"/>
    </row>
    <row r="117" spans="82:222">
      <c r="CF117" s="249"/>
      <c r="CG117" s="303"/>
      <c r="CH117" s="303"/>
      <c r="CI117" s="303"/>
      <c r="CJ117" s="303"/>
      <c r="CK117" s="303"/>
      <c r="CL117" s="303"/>
      <c r="CM117" s="303"/>
      <c r="CN117" s="303"/>
      <c r="CO117" s="303"/>
      <c r="CP117" s="303"/>
      <c r="CQ117" s="303"/>
      <c r="CR117" s="377"/>
      <c r="CS117" s="377"/>
      <c r="DM117" s="253"/>
      <c r="DR117" s="255"/>
      <c r="FP117" s="255"/>
      <c r="HN117" s="255"/>
    </row>
    <row r="118" spans="82:222">
      <c r="CF118" s="249"/>
      <c r="CG118" s="303"/>
      <c r="CH118" s="303"/>
      <c r="CI118" s="303"/>
      <c r="CJ118" s="303"/>
      <c r="CK118" s="303"/>
      <c r="CL118" s="303"/>
      <c r="CM118" s="303"/>
      <c r="CN118" s="303"/>
      <c r="CO118" s="303"/>
      <c r="CP118" s="303"/>
      <c r="CQ118" s="303"/>
      <c r="CR118" s="377"/>
      <c r="CS118" s="377"/>
      <c r="DM118" s="253"/>
      <c r="DR118" s="255"/>
      <c r="FP118" s="255"/>
      <c r="HN118" s="255"/>
    </row>
    <row r="119" spans="82:222">
      <c r="CF119" s="249"/>
      <c r="CG119" s="303"/>
      <c r="CH119" s="303"/>
      <c r="CI119" s="303"/>
      <c r="CJ119" s="303"/>
      <c r="CK119" s="303"/>
      <c r="CL119" s="303"/>
      <c r="CM119" s="303"/>
      <c r="CN119" s="303"/>
      <c r="CO119" s="303"/>
      <c r="CP119" s="303"/>
      <c r="CQ119" s="303"/>
      <c r="CR119" s="377"/>
      <c r="CS119" s="377"/>
      <c r="DM119" s="253"/>
      <c r="DR119" s="255"/>
      <c r="FP119" s="255"/>
      <c r="HN119" s="255"/>
    </row>
    <row r="120" spans="82:222">
      <c r="CF120" s="249"/>
      <c r="CG120" s="303"/>
      <c r="CH120" s="303"/>
      <c r="CI120" s="303"/>
      <c r="CJ120" s="303"/>
      <c r="CK120" s="303"/>
      <c r="CL120" s="303"/>
      <c r="CM120" s="303"/>
      <c r="CN120" s="303"/>
      <c r="CO120" s="303"/>
      <c r="CP120" s="303"/>
      <c r="CQ120" s="303"/>
      <c r="CR120" s="377"/>
      <c r="CS120" s="377"/>
      <c r="DM120" s="253"/>
      <c r="DR120" s="255"/>
      <c r="FP120" s="255"/>
      <c r="HN120" s="255"/>
    </row>
    <row r="121" spans="82:222">
      <c r="CF121" s="249"/>
      <c r="CG121" s="303"/>
      <c r="CH121" s="303"/>
      <c r="CI121" s="303"/>
      <c r="CJ121" s="303"/>
      <c r="CK121" s="303"/>
      <c r="CL121" s="303"/>
      <c r="CM121" s="303"/>
      <c r="CN121" s="303"/>
      <c r="CO121" s="303"/>
      <c r="CP121" s="303"/>
      <c r="CQ121" s="303"/>
      <c r="CR121" s="377"/>
      <c r="CS121" s="377"/>
      <c r="DM121" s="253"/>
      <c r="DR121" s="255"/>
      <c r="FP121" s="255"/>
      <c r="HN121" s="255"/>
    </row>
    <row r="122" spans="82:222">
      <c r="CF122" s="249"/>
      <c r="CG122" s="303"/>
      <c r="CH122" s="303"/>
      <c r="CI122" s="303"/>
      <c r="CJ122" s="303"/>
      <c r="CK122" s="303"/>
      <c r="CL122" s="303"/>
      <c r="CM122" s="303"/>
      <c r="CN122" s="303"/>
      <c r="CO122" s="303"/>
      <c r="CP122" s="303"/>
      <c r="CQ122" s="303"/>
      <c r="CR122" s="377"/>
      <c r="CS122" s="377"/>
      <c r="DM122" s="253"/>
      <c r="DR122" s="255"/>
      <c r="FP122" s="255"/>
      <c r="HN122" s="255"/>
    </row>
    <row r="123" spans="82:222">
      <c r="CF123" s="249"/>
      <c r="CG123" s="303"/>
      <c r="CH123" s="303"/>
      <c r="CI123" s="303"/>
      <c r="CJ123" s="303"/>
      <c r="CK123" s="303"/>
      <c r="CL123" s="303"/>
      <c r="CM123" s="303"/>
      <c r="CN123" s="303"/>
      <c r="CO123" s="303"/>
      <c r="CP123" s="303"/>
      <c r="CQ123" s="303"/>
      <c r="CR123" s="377"/>
      <c r="CS123" s="377"/>
      <c r="DM123" s="253"/>
      <c r="DR123" s="255"/>
      <c r="FP123" s="255"/>
      <c r="HN123" s="255"/>
    </row>
    <row r="124" spans="82:222">
      <c r="CF124" s="249"/>
      <c r="CG124" s="303"/>
      <c r="CH124" s="303"/>
      <c r="CI124" s="303"/>
      <c r="CJ124" s="303"/>
      <c r="CK124" s="303"/>
      <c r="CL124" s="303"/>
      <c r="CM124" s="303"/>
      <c r="CN124" s="303"/>
      <c r="CO124" s="303"/>
      <c r="CP124" s="303"/>
      <c r="CQ124" s="303"/>
      <c r="CR124" s="377"/>
      <c r="CS124" s="377"/>
      <c r="DM124" s="253"/>
      <c r="DR124" s="255"/>
      <c r="FP124" s="255"/>
      <c r="HN124" s="255"/>
    </row>
    <row r="125" spans="82:222">
      <c r="CF125" s="249"/>
      <c r="CG125" s="303"/>
      <c r="CH125" s="303"/>
      <c r="CI125" s="303"/>
      <c r="CJ125" s="303"/>
      <c r="CK125" s="303"/>
      <c r="CL125" s="303"/>
      <c r="CM125" s="303"/>
      <c r="CN125" s="303"/>
      <c r="CO125" s="303"/>
      <c r="CP125" s="303"/>
      <c r="CQ125" s="303"/>
      <c r="CR125" s="377"/>
      <c r="CS125" s="377"/>
      <c r="DM125" s="253"/>
      <c r="DR125" s="255"/>
      <c r="FP125" s="255"/>
      <c r="HN125" s="255"/>
    </row>
    <row r="126" spans="82:222">
      <c r="CD126" s="303"/>
      <c r="CE126" s="303"/>
      <c r="CF126" s="303"/>
      <c r="CG126" s="303"/>
      <c r="CH126" s="303"/>
      <c r="CI126" s="303"/>
      <c r="CJ126" s="303"/>
      <c r="CK126" s="303"/>
      <c r="CL126" s="303"/>
      <c r="CM126" s="303"/>
      <c r="CN126" s="303"/>
      <c r="CO126" s="303"/>
      <c r="CP126" s="303"/>
      <c r="CQ126" s="303"/>
      <c r="CR126" s="377"/>
      <c r="CS126" s="377"/>
      <c r="DM126" s="253"/>
      <c r="DR126" s="255"/>
      <c r="FP126" s="255"/>
      <c r="HN126" s="255"/>
    </row>
    <row r="127" spans="82:222">
      <c r="CF127" s="249"/>
      <c r="CG127" s="303"/>
      <c r="CH127" s="303"/>
      <c r="CI127" s="303"/>
      <c r="CJ127" s="303"/>
      <c r="CK127" s="303"/>
      <c r="CL127" s="303"/>
      <c r="CM127" s="303"/>
      <c r="CN127" s="303"/>
      <c r="CO127" s="303"/>
      <c r="CP127" s="303"/>
      <c r="CQ127" s="303"/>
      <c r="CR127" s="377"/>
      <c r="CS127" s="377"/>
      <c r="DM127" s="253"/>
      <c r="DR127" s="255"/>
      <c r="FP127" s="255"/>
      <c r="HN127" s="255"/>
    </row>
    <row r="128" spans="82:222">
      <c r="CF128" s="249"/>
      <c r="CG128" s="303"/>
      <c r="CH128" s="303"/>
      <c r="CI128" s="303"/>
      <c r="CJ128" s="303"/>
      <c r="CK128" s="303"/>
      <c r="CL128" s="303"/>
      <c r="CM128" s="303"/>
      <c r="CN128" s="303"/>
      <c r="CO128" s="303"/>
      <c r="CP128" s="303"/>
      <c r="CQ128" s="303"/>
      <c r="CR128" s="377"/>
      <c r="CS128" s="377"/>
      <c r="DM128" s="253"/>
      <c r="DR128" s="255"/>
      <c r="FP128" s="255"/>
      <c r="HN128" s="255"/>
    </row>
    <row r="129" spans="84:222">
      <c r="CF129" s="249"/>
      <c r="CG129" s="303"/>
      <c r="CH129" s="303"/>
      <c r="CI129" s="303"/>
      <c r="CJ129" s="303"/>
      <c r="CK129" s="303"/>
      <c r="CL129" s="303"/>
      <c r="CM129" s="303"/>
      <c r="CN129" s="303"/>
      <c r="CO129" s="303"/>
      <c r="CP129" s="303"/>
      <c r="CQ129" s="303"/>
      <c r="CR129" s="377"/>
      <c r="CS129" s="377"/>
      <c r="DM129" s="253"/>
      <c r="DR129" s="255"/>
      <c r="FP129" s="255"/>
      <c r="HN129" s="255"/>
    </row>
    <row r="130" spans="84:222">
      <c r="CF130" s="249"/>
      <c r="CG130" s="303"/>
      <c r="CH130" s="303"/>
      <c r="CI130" s="303"/>
      <c r="CJ130" s="303"/>
      <c r="CK130" s="303"/>
      <c r="CL130" s="303"/>
      <c r="CM130" s="303"/>
      <c r="CN130" s="303"/>
      <c r="CO130" s="303"/>
      <c r="CP130" s="303"/>
      <c r="CQ130" s="303"/>
      <c r="CR130" s="377"/>
      <c r="CS130" s="377"/>
      <c r="DM130" s="253"/>
      <c r="DR130" s="255"/>
      <c r="FP130" s="255"/>
      <c r="HN130" s="255"/>
    </row>
    <row r="131" spans="84:222">
      <c r="CF131" s="249"/>
      <c r="CG131" s="303"/>
      <c r="CH131" s="303"/>
      <c r="CI131" s="303"/>
      <c r="CJ131" s="303"/>
      <c r="CK131" s="303"/>
      <c r="CL131" s="303"/>
      <c r="CM131" s="303"/>
      <c r="CN131" s="303"/>
      <c r="CO131" s="303"/>
      <c r="CP131" s="303"/>
      <c r="CQ131" s="303"/>
      <c r="CR131" s="377"/>
      <c r="CS131" s="377"/>
      <c r="DM131" s="253"/>
      <c r="DR131" s="255"/>
      <c r="FP131" s="255"/>
      <c r="HN131" s="255"/>
    </row>
    <row r="132" spans="84:222">
      <c r="CF132" s="249"/>
      <c r="CG132" s="303"/>
      <c r="CH132" s="303"/>
      <c r="CI132" s="303"/>
      <c r="CJ132" s="303"/>
      <c r="CK132" s="303"/>
      <c r="CL132" s="303"/>
      <c r="CM132" s="303"/>
      <c r="CN132" s="303"/>
      <c r="CO132" s="303"/>
      <c r="CP132" s="303"/>
      <c r="CQ132" s="303"/>
      <c r="CR132" s="377"/>
      <c r="CS132" s="377"/>
      <c r="DM132" s="253"/>
      <c r="DR132" s="255"/>
      <c r="FP132" s="255"/>
      <c r="HN132" s="255"/>
    </row>
    <row r="133" spans="84:222">
      <c r="CF133" s="249"/>
      <c r="CG133" s="303"/>
      <c r="CH133" s="303"/>
      <c r="CI133" s="303"/>
      <c r="CJ133" s="303"/>
      <c r="CK133" s="303"/>
      <c r="CL133" s="303"/>
      <c r="CM133" s="303"/>
      <c r="CN133" s="303"/>
      <c r="CO133" s="303"/>
      <c r="CP133" s="303"/>
      <c r="CQ133" s="303"/>
      <c r="CR133" s="377"/>
      <c r="CS133" s="377"/>
      <c r="DM133" s="253"/>
      <c r="DR133" s="255"/>
      <c r="FP133" s="255"/>
      <c r="HN133" s="255"/>
    </row>
    <row r="134" spans="84:222">
      <c r="CF134" s="249"/>
      <c r="CG134" s="303"/>
      <c r="CH134" s="303"/>
      <c r="CI134" s="303"/>
      <c r="CJ134" s="303"/>
      <c r="CK134" s="303"/>
      <c r="CL134" s="303"/>
      <c r="CM134" s="303"/>
      <c r="CN134" s="303"/>
      <c r="CO134" s="303"/>
      <c r="CP134" s="303"/>
      <c r="CQ134" s="303"/>
      <c r="CR134" s="377"/>
      <c r="CS134" s="377"/>
      <c r="DM134" s="253"/>
      <c r="DR134" s="255"/>
      <c r="FP134" s="255"/>
      <c r="HN134" s="255"/>
    </row>
    <row r="135" spans="84:222">
      <c r="CF135" s="249"/>
      <c r="CG135" s="303"/>
      <c r="CH135" s="303"/>
      <c r="CI135" s="303"/>
      <c r="CJ135" s="303"/>
      <c r="CK135" s="303"/>
      <c r="CL135" s="303"/>
      <c r="CM135" s="303"/>
      <c r="CN135" s="303"/>
      <c r="CO135" s="303"/>
      <c r="CP135" s="303"/>
      <c r="CQ135" s="303"/>
      <c r="CR135" s="377"/>
      <c r="CS135" s="377"/>
      <c r="DM135" s="253"/>
      <c r="DR135" s="255"/>
      <c r="FP135" s="255"/>
      <c r="HN135" s="255"/>
    </row>
    <row r="136" spans="84:222">
      <c r="CF136" s="249"/>
      <c r="CG136" s="303"/>
      <c r="CH136" s="303"/>
      <c r="CI136" s="303"/>
      <c r="CJ136" s="303"/>
      <c r="CK136" s="303"/>
      <c r="CL136" s="303"/>
      <c r="CM136" s="303"/>
      <c r="CN136" s="303"/>
      <c r="CO136" s="303"/>
      <c r="CP136" s="303"/>
      <c r="CQ136" s="303"/>
      <c r="CR136" s="377"/>
      <c r="CS136" s="377"/>
      <c r="DM136" s="253"/>
      <c r="DR136" s="255"/>
      <c r="FP136" s="255"/>
      <c r="HN136" s="255"/>
    </row>
    <row r="137" spans="84:222">
      <c r="CF137" s="249"/>
      <c r="CG137" s="303"/>
      <c r="CH137" s="303"/>
      <c r="CI137" s="303"/>
      <c r="CJ137" s="303"/>
      <c r="CK137" s="303"/>
      <c r="CL137" s="303"/>
      <c r="CM137" s="303"/>
      <c r="CN137" s="303"/>
      <c r="CO137" s="303"/>
      <c r="CP137" s="303"/>
      <c r="CQ137" s="303"/>
      <c r="CR137" s="377"/>
      <c r="CS137" s="377"/>
      <c r="DM137" s="253"/>
      <c r="DR137" s="255"/>
      <c r="FP137" s="255"/>
      <c r="HN137" s="255"/>
    </row>
    <row r="138" spans="84:222">
      <c r="CF138" s="249"/>
      <c r="CG138" s="303"/>
      <c r="CH138" s="303"/>
      <c r="CI138" s="303"/>
      <c r="CJ138" s="303"/>
      <c r="CK138" s="303"/>
      <c r="CL138" s="303"/>
      <c r="CM138" s="303"/>
      <c r="CN138" s="303"/>
      <c r="CO138" s="303"/>
      <c r="CP138" s="303"/>
      <c r="CQ138" s="303"/>
      <c r="CR138" s="377"/>
      <c r="CS138" s="377"/>
      <c r="DM138" s="253"/>
      <c r="DR138" s="255"/>
      <c r="FP138" s="255"/>
      <c r="HN138" s="255"/>
    </row>
    <row r="139" spans="84:222">
      <c r="CF139" s="249"/>
      <c r="CG139" s="303"/>
      <c r="CH139" s="303"/>
      <c r="CI139" s="303"/>
      <c r="CJ139" s="303"/>
      <c r="CK139" s="303"/>
      <c r="CL139" s="303"/>
      <c r="CM139" s="303"/>
      <c r="CN139" s="303"/>
      <c r="CO139" s="303"/>
      <c r="CP139" s="303"/>
      <c r="CQ139" s="303"/>
      <c r="CR139" s="377"/>
      <c r="CS139" s="377"/>
      <c r="DM139" s="253"/>
      <c r="DR139" s="255"/>
      <c r="FP139" s="255"/>
      <c r="HN139" s="255"/>
    </row>
    <row r="140" spans="84:222">
      <c r="CF140" s="249"/>
      <c r="CG140" s="303"/>
      <c r="CH140" s="303"/>
      <c r="CI140" s="303"/>
      <c r="CJ140" s="303"/>
      <c r="CK140" s="303"/>
      <c r="CL140" s="303"/>
      <c r="CM140" s="303"/>
      <c r="CN140" s="303"/>
      <c r="CO140" s="303"/>
      <c r="CP140" s="303"/>
      <c r="CQ140" s="303"/>
      <c r="CR140" s="377"/>
      <c r="CS140" s="377"/>
      <c r="DM140" s="253"/>
      <c r="DR140" s="255"/>
      <c r="FP140" s="255"/>
      <c r="HN140" s="255"/>
    </row>
    <row r="141" spans="84:222">
      <c r="CF141" s="249"/>
      <c r="CG141" s="303"/>
      <c r="CH141" s="303"/>
      <c r="CI141" s="303"/>
      <c r="CJ141" s="303"/>
      <c r="CK141" s="303"/>
      <c r="CL141" s="303"/>
      <c r="CM141" s="303"/>
      <c r="CN141" s="303"/>
      <c r="CO141" s="303"/>
      <c r="CP141" s="303"/>
      <c r="CQ141" s="303"/>
      <c r="CR141" s="377"/>
      <c r="CS141" s="377"/>
      <c r="DM141" s="253"/>
      <c r="DR141" s="255"/>
      <c r="FP141" s="255"/>
      <c r="HN141" s="255"/>
    </row>
    <row r="142" spans="84:222">
      <c r="CF142" s="249"/>
      <c r="CG142" s="303"/>
      <c r="CH142" s="303"/>
      <c r="CI142" s="303"/>
      <c r="CJ142" s="303"/>
      <c r="CK142" s="303"/>
      <c r="CL142" s="303"/>
      <c r="CM142" s="303"/>
      <c r="CN142" s="303"/>
      <c r="CO142" s="303"/>
      <c r="CP142" s="303"/>
      <c r="CQ142" s="303"/>
      <c r="CR142" s="377"/>
      <c r="CS142" s="377"/>
      <c r="DM142" s="253"/>
      <c r="DR142" s="255"/>
      <c r="FP142" s="255"/>
      <c r="HN142" s="255"/>
    </row>
    <row r="143" spans="84:222">
      <c r="CF143" s="249"/>
      <c r="CG143" s="303"/>
      <c r="CH143" s="303"/>
      <c r="CI143" s="303"/>
      <c r="CJ143" s="303"/>
      <c r="CK143" s="303"/>
      <c r="CL143" s="303"/>
      <c r="CM143" s="303"/>
      <c r="CN143" s="303"/>
      <c r="CO143" s="303"/>
      <c r="CP143" s="303"/>
      <c r="CQ143" s="303"/>
      <c r="CR143" s="377"/>
      <c r="CS143" s="377"/>
      <c r="DM143" s="253"/>
      <c r="DR143" s="255"/>
      <c r="FP143" s="255"/>
      <c r="HN143" s="255"/>
    </row>
    <row r="144" spans="84:222">
      <c r="CF144" s="249"/>
      <c r="CG144" s="303"/>
      <c r="CH144" s="303"/>
      <c r="CI144" s="303"/>
      <c r="CJ144" s="303"/>
      <c r="CK144" s="303"/>
      <c r="CL144" s="303"/>
      <c r="CM144" s="303"/>
      <c r="CN144" s="303"/>
      <c r="CO144" s="303"/>
      <c r="CP144" s="303"/>
      <c r="CQ144" s="303"/>
      <c r="CR144" s="377"/>
      <c r="CS144" s="377"/>
      <c r="DM144" s="253"/>
      <c r="DR144" s="255"/>
      <c r="FP144" s="255"/>
      <c r="HN144" s="255"/>
    </row>
    <row r="145" spans="82:222">
      <c r="CF145" s="249"/>
      <c r="CG145" s="303"/>
      <c r="CH145" s="303"/>
      <c r="CI145" s="303"/>
      <c r="CJ145" s="303"/>
      <c r="CK145" s="303"/>
      <c r="CL145" s="303"/>
      <c r="CM145" s="303"/>
      <c r="CN145" s="303"/>
      <c r="CO145" s="303"/>
      <c r="CP145" s="303"/>
      <c r="CQ145" s="303"/>
      <c r="CR145" s="377"/>
      <c r="CS145" s="377"/>
      <c r="DM145" s="253"/>
      <c r="DR145" s="255"/>
      <c r="FP145" s="255"/>
      <c r="HN145" s="255"/>
    </row>
    <row r="146" spans="82:222">
      <c r="CF146" s="249"/>
      <c r="CG146" s="303"/>
      <c r="CH146" s="303"/>
      <c r="CI146" s="303"/>
      <c r="CJ146" s="303"/>
      <c r="CK146" s="303"/>
      <c r="CL146" s="303"/>
      <c r="CM146" s="303"/>
      <c r="CN146" s="303"/>
      <c r="CO146" s="303"/>
      <c r="CP146" s="303"/>
      <c r="CQ146" s="303"/>
      <c r="CR146" s="377"/>
      <c r="CS146" s="377"/>
      <c r="DM146" s="253"/>
      <c r="DR146" s="255"/>
      <c r="FP146" s="255"/>
      <c r="HN146" s="255"/>
    </row>
    <row r="147" spans="82:222">
      <c r="CF147" s="303"/>
      <c r="CG147" s="303"/>
      <c r="CH147" s="303"/>
      <c r="CI147" s="303"/>
      <c r="CJ147" s="303"/>
      <c r="CK147" s="303"/>
      <c r="CL147" s="303"/>
      <c r="CM147" s="303"/>
      <c r="CN147" s="303"/>
      <c r="CO147" s="303"/>
      <c r="CP147" s="303"/>
      <c r="CQ147" s="303"/>
      <c r="CR147" s="377"/>
      <c r="CS147" s="377"/>
      <c r="DM147" s="253"/>
      <c r="DR147" s="255"/>
      <c r="FP147" s="255"/>
      <c r="HN147" s="255"/>
    </row>
    <row r="148" spans="82:222">
      <c r="CF148" s="303"/>
      <c r="CG148" s="303"/>
      <c r="CH148" s="303"/>
      <c r="CI148" s="303"/>
      <c r="CJ148" s="303"/>
      <c r="CK148" s="303"/>
      <c r="CL148" s="303"/>
      <c r="CM148" s="303"/>
      <c r="CN148" s="303"/>
      <c r="CO148" s="303"/>
      <c r="CP148" s="303"/>
      <c r="CQ148" s="303"/>
      <c r="CR148" s="377"/>
      <c r="CS148" s="377"/>
      <c r="DM148" s="253"/>
      <c r="DR148" s="255"/>
      <c r="FP148" s="255"/>
      <c r="HN148" s="255"/>
    </row>
    <row r="149" spans="82:222">
      <c r="CF149" s="249"/>
      <c r="CG149" s="303"/>
      <c r="CH149" s="303"/>
      <c r="CI149" s="303"/>
      <c r="CJ149" s="303"/>
      <c r="CK149" s="303"/>
      <c r="CL149" s="303"/>
      <c r="CM149" s="303"/>
      <c r="CN149" s="303"/>
      <c r="CO149" s="303"/>
      <c r="CP149" s="303"/>
      <c r="CQ149" s="303"/>
      <c r="CR149" s="377"/>
      <c r="CS149" s="377"/>
      <c r="DM149" s="253"/>
      <c r="DR149" s="255"/>
      <c r="FP149" s="255"/>
      <c r="HN149" s="255"/>
    </row>
    <row r="150" spans="82:222">
      <c r="CD150" s="303"/>
      <c r="CE150" s="303"/>
      <c r="CF150" s="249"/>
      <c r="CG150" s="303"/>
      <c r="CH150" s="303"/>
      <c r="CI150" s="303"/>
      <c r="CJ150" s="303"/>
      <c r="CK150" s="303"/>
      <c r="CL150" s="303"/>
      <c r="CM150" s="303"/>
      <c r="CN150" s="303"/>
      <c r="CO150" s="303"/>
      <c r="CP150" s="303"/>
      <c r="CQ150" s="303"/>
      <c r="CR150" s="377"/>
      <c r="CS150" s="377"/>
      <c r="DM150" s="253"/>
      <c r="DR150" s="255"/>
      <c r="FP150" s="255"/>
      <c r="HN150" s="255"/>
    </row>
    <row r="151" spans="82:222">
      <c r="CF151" s="249"/>
      <c r="CG151" s="303"/>
      <c r="CH151" s="303"/>
      <c r="CI151" s="303"/>
      <c r="CJ151" s="303"/>
      <c r="CK151" s="303"/>
      <c r="CL151" s="303"/>
      <c r="CM151" s="303"/>
      <c r="CN151" s="303"/>
      <c r="CO151" s="303"/>
      <c r="CP151" s="303"/>
      <c r="CQ151" s="303"/>
      <c r="CR151" s="377"/>
      <c r="CS151" s="377"/>
      <c r="DM151" s="253"/>
      <c r="DR151" s="255"/>
      <c r="FP151" s="255"/>
      <c r="HN151" s="255"/>
    </row>
    <row r="152" spans="82:222">
      <c r="CF152" s="249"/>
      <c r="CG152" s="303"/>
      <c r="CH152" s="303"/>
      <c r="CI152" s="303"/>
      <c r="CJ152" s="303"/>
      <c r="CK152" s="303"/>
      <c r="CL152" s="303"/>
      <c r="CM152" s="303"/>
      <c r="CN152" s="303"/>
      <c r="CO152" s="303"/>
      <c r="CP152" s="303"/>
      <c r="CQ152" s="303"/>
      <c r="CR152" s="377"/>
      <c r="CS152" s="377"/>
      <c r="DM152" s="253"/>
      <c r="DR152" s="255"/>
      <c r="FP152" s="255"/>
      <c r="HN152" s="255"/>
    </row>
    <row r="153" spans="82:222">
      <c r="CF153" s="249"/>
      <c r="CG153" s="303"/>
      <c r="CH153" s="303"/>
      <c r="CI153" s="303"/>
      <c r="CJ153" s="303"/>
      <c r="CK153" s="303"/>
      <c r="CL153" s="303"/>
      <c r="CM153" s="303"/>
      <c r="CN153" s="303"/>
      <c r="CO153" s="303"/>
      <c r="CP153" s="303"/>
      <c r="CQ153" s="303"/>
      <c r="CR153" s="377"/>
      <c r="CS153" s="377"/>
      <c r="DM153" s="253"/>
      <c r="DR153" s="255"/>
      <c r="FP153" s="255"/>
      <c r="HN153" s="255"/>
    </row>
    <row r="154" spans="82:222">
      <c r="CF154" s="249"/>
      <c r="CG154" s="303"/>
      <c r="CH154" s="303"/>
      <c r="CI154" s="303"/>
      <c r="CJ154" s="303"/>
      <c r="CK154" s="303"/>
      <c r="CL154" s="303"/>
      <c r="CM154" s="303"/>
      <c r="CN154" s="303"/>
      <c r="CO154" s="303"/>
      <c r="CP154" s="303"/>
      <c r="CQ154" s="303"/>
      <c r="CR154" s="377"/>
      <c r="CS154" s="377"/>
      <c r="DM154" s="253"/>
      <c r="DR154" s="255"/>
      <c r="FP154" s="255"/>
      <c r="HN154" s="255"/>
    </row>
    <row r="155" spans="82:222">
      <c r="CF155" s="249"/>
      <c r="CG155" s="303"/>
      <c r="CH155" s="303"/>
      <c r="CI155" s="303"/>
      <c r="CJ155" s="303"/>
      <c r="CK155" s="303"/>
      <c r="CL155" s="303"/>
      <c r="CM155" s="303"/>
      <c r="CN155" s="303"/>
      <c r="CO155" s="303"/>
      <c r="CP155" s="303"/>
      <c r="CQ155" s="303"/>
      <c r="CR155" s="377"/>
      <c r="CS155" s="377"/>
      <c r="DM155" s="253"/>
      <c r="DR155" s="255"/>
      <c r="FP155" s="255"/>
      <c r="HN155" s="255"/>
    </row>
    <row r="156" spans="82:222">
      <c r="CF156" s="249"/>
      <c r="CG156" s="303"/>
      <c r="CH156" s="303"/>
      <c r="CI156" s="303"/>
      <c r="CJ156" s="303"/>
      <c r="CK156" s="303"/>
      <c r="CL156" s="303"/>
      <c r="CM156" s="303"/>
      <c r="CN156" s="303"/>
      <c r="CO156" s="303"/>
      <c r="CP156" s="303"/>
      <c r="CQ156" s="303"/>
      <c r="CR156" s="377"/>
      <c r="CS156" s="377"/>
      <c r="DM156" s="253"/>
      <c r="DR156" s="255"/>
      <c r="FP156" s="255"/>
      <c r="HN156" s="255"/>
    </row>
    <row r="157" spans="82:222">
      <c r="CF157" s="249"/>
      <c r="CG157" s="303"/>
      <c r="CH157" s="303"/>
      <c r="CI157" s="303"/>
      <c r="CJ157" s="303"/>
      <c r="CK157" s="303"/>
      <c r="CL157" s="303"/>
      <c r="CM157" s="303"/>
      <c r="CN157" s="303"/>
      <c r="CO157" s="303"/>
      <c r="CP157" s="303"/>
      <c r="CQ157" s="303"/>
      <c r="CR157" s="377"/>
      <c r="CS157" s="377"/>
      <c r="DM157" s="253"/>
      <c r="DR157" s="255"/>
      <c r="FP157" s="255"/>
      <c r="HN157" s="255"/>
    </row>
    <row r="158" spans="82:222">
      <c r="CF158" s="249"/>
      <c r="CG158" s="303"/>
      <c r="CH158" s="303"/>
      <c r="CI158" s="303"/>
      <c r="CJ158" s="303"/>
      <c r="CK158" s="303"/>
      <c r="CL158" s="303"/>
      <c r="CM158" s="303"/>
      <c r="CN158" s="303"/>
      <c r="CO158" s="303"/>
      <c r="CP158" s="303"/>
      <c r="CQ158" s="303"/>
      <c r="CR158" s="377"/>
      <c r="CS158" s="377"/>
      <c r="DM158" s="253"/>
      <c r="DR158" s="255"/>
      <c r="FP158" s="255"/>
      <c r="HN158" s="255"/>
    </row>
    <row r="159" spans="82:222">
      <c r="CF159" s="249"/>
      <c r="CG159" s="303"/>
      <c r="CH159" s="303"/>
      <c r="CI159" s="303"/>
      <c r="CJ159" s="303"/>
      <c r="CK159" s="303"/>
      <c r="CL159" s="303"/>
      <c r="CM159" s="303"/>
      <c r="CN159" s="303"/>
      <c r="CO159" s="303"/>
      <c r="CP159" s="303"/>
      <c r="CQ159" s="303"/>
      <c r="CR159" s="377"/>
      <c r="CS159" s="377"/>
      <c r="DM159" s="253"/>
      <c r="DR159" s="255"/>
      <c r="FP159" s="255"/>
      <c r="HN159" s="255"/>
    </row>
    <row r="160" spans="82:222">
      <c r="CF160" s="249"/>
      <c r="CG160" s="303"/>
      <c r="CH160" s="303"/>
      <c r="CI160" s="303"/>
      <c r="CJ160" s="303"/>
      <c r="CK160" s="303"/>
      <c r="CL160" s="303"/>
      <c r="CM160" s="303"/>
      <c r="CN160" s="303"/>
      <c r="CO160" s="303"/>
      <c r="CP160" s="303"/>
      <c r="CQ160" s="303"/>
      <c r="CR160" s="377"/>
      <c r="CS160" s="377"/>
      <c r="DM160" s="253"/>
      <c r="DR160" s="255"/>
      <c r="FP160" s="255"/>
      <c r="HN160" s="255"/>
    </row>
    <row r="161" spans="84:222">
      <c r="CF161" s="249"/>
      <c r="CG161" s="303"/>
      <c r="CH161" s="303"/>
      <c r="CI161" s="303"/>
      <c r="CJ161" s="303"/>
      <c r="CK161" s="303"/>
      <c r="CL161" s="303"/>
      <c r="CM161" s="303"/>
      <c r="CN161" s="303"/>
      <c r="CO161" s="303"/>
      <c r="CP161" s="303"/>
      <c r="CQ161" s="303"/>
      <c r="CR161" s="377"/>
      <c r="CS161" s="377"/>
      <c r="DM161" s="253"/>
      <c r="DR161" s="255"/>
      <c r="FP161" s="255"/>
      <c r="HN161" s="255"/>
    </row>
    <row r="162" spans="84:222">
      <c r="CF162" s="249"/>
      <c r="CG162" s="303"/>
      <c r="CH162" s="303"/>
      <c r="CI162" s="303"/>
      <c r="CJ162" s="303"/>
      <c r="CK162" s="303"/>
      <c r="CL162" s="303"/>
      <c r="CM162" s="303"/>
      <c r="CN162" s="303"/>
      <c r="CO162" s="303"/>
      <c r="CP162" s="303"/>
      <c r="CQ162" s="303"/>
      <c r="CR162" s="377"/>
      <c r="CS162" s="377"/>
      <c r="DM162" s="253"/>
      <c r="DR162" s="255"/>
      <c r="FP162" s="255"/>
      <c r="HN162" s="255"/>
    </row>
    <row r="163" spans="84:222">
      <c r="CF163" s="249"/>
      <c r="CG163" s="303"/>
      <c r="CH163" s="303"/>
      <c r="CI163" s="303"/>
      <c r="CJ163" s="303"/>
      <c r="CK163" s="303"/>
      <c r="CL163" s="303"/>
      <c r="CM163" s="303"/>
      <c r="CN163" s="303"/>
      <c r="CO163" s="303"/>
      <c r="CP163" s="303"/>
      <c r="CQ163" s="303"/>
      <c r="CR163" s="377"/>
      <c r="CS163" s="377"/>
      <c r="DM163" s="253"/>
      <c r="DR163" s="255"/>
      <c r="FP163" s="255"/>
      <c r="HN163" s="255"/>
    </row>
    <row r="164" spans="84:222">
      <c r="CF164" s="249"/>
      <c r="CG164" s="303"/>
      <c r="CH164" s="303"/>
      <c r="CI164" s="303"/>
      <c r="CJ164" s="303"/>
      <c r="CK164" s="303"/>
      <c r="CL164" s="303"/>
      <c r="CM164" s="303"/>
      <c r="CN164" s="303"/>
      <c r="CO164" s="303"/>
      <c r="CP164" s="303"/>
      <c r="CQ164" s="303"/>
      <c r="CR164" s="377"/>
      <c r="CS164" s="377"/>
      <c r="DM164" s="253"/>
      <c r="DR164" s="255"/>
      <c r="FP164" s="255"/>
      <c r="HN164" s="255"/>
    </row>
    <row r="165" spans="84:222">
      <c r="CF165" s="249"/>
      <c r="CG165" s="303"/>
      <c r="CH165" s="303"/>
      <c r="CI165" s="303"/>
      <c r="CJ165" s="303"/>
      <c r="CK165" s="303"/>
      <c r="CL165" s="303"/>
      <c r="CM165" s="303"/>
      <c r="CN165" s="303"/>
      <c r="CO165" s="303"/>
      <c r="CP165" s="303"/>
      <c r="CQ165" s="303"/>
      <c r="CR165" s="377"/>
      <c r="CS165" s="377"/>
      <c r="DM165" s="253"/>
      <c r="DR165" s="255"/>
      <c r="FP165" s="255"/>
      <c r="HN165" s="255"/>
    </row>
    <row r="166" spans="84:222">
      <c r="CF166" s="249"/>
      <c r="CG166" s="303"/>
      <c r="CH166" s="303"/>
      <c r="CI166" s="303"/>
      <c r="CJ166" s="303"/>
      <c r="CK166" s="303"/>
      <c r="CL166" s="303"/>
      <c r="CM166" s="303"/>
      <c r="CN166" s="303"/>
      <c r="CO166" s="303"/>
      <c r="CP166" s="303"/>
      <c r="CQ166" s="303"/>
      <c r="CR166" s="377"/>
      <c r="CS166" s="377"/>
      <c r="DM166" s="253"/>
      <c r="DR166" s="255"/>
      <c r="FP166" s="255"/>
      <c r="HN166" s="255"/>
    </row>
    <row r="167" spans="84:222">
      <c r="CF167" s="249"/>
      <c r="CG167" s="303"/>
      <c r="CH167" s="303"/>
      <c r="CI167" s="303"/>
      <c r="CJ167" s="303"/>
      <c r="CK167" s="303"/>
      <c r="CL167" s="303"/>
      <c r="CM167" s="303"/>
      <c r="CN167" s="303"/>
      <c r="CO167" s="303"/>
      <c r="CP167" s="303"/>
      <c r="CQ167" s="303"/>
      <c r="CR167" s="377"/>
      <c r="CS167" s="377"/>
      <c r="DM167" s="253"/>
      <c r="DR167" s="255"/>
      <c r="FP167" s="255"/>
      <c r="HN167" s="255"/>
    </row>
    <row r="168" spans="84:222">
      <c r="CF168" s="249"/>
      <c r="CG168" s="303"/>
      <c r="CH168" s="303"/>
      <c r="CI168" s="303"/>
      <c r="CJ168" s="303"/>
      <c r="CK168" s="303"/>
      <c r="CL168" s="303"/>
      <c r="CM168" s="303"/>
      <c r="CN168" s="303"/>
      <c r="CO168" s="303"/>
      <c r="CP168" s="303"/>
      <c r="CQ168" s="303"/>
      <c r="CR168" s="377"/>
      <c r="CS168" s="377"/>
      <c r="DM168" s="253"/>
      <c r="DR168" s="255"/>
      <c r="FP168" s="255"/>
      <c r="HN168" s="255"/>
    </row>
    <row r="169" spans="84:222">
      <c r="CF169" s="249"/>
      <c r="CG169" s="303"/>
      <c r="CH169" s="303"/>
      <c r="CI169" s="303"/>
      <c r="CJ169" s="303"/>
      <c r="CK169" s="303"/>
      <c r="CL169" s="303"/>
      <c r="CM169" s="303"/>
      <c r="CN169" s="303"/>
      <c r="CO169" s="303"/>
      <c r="CP169" s="303"/>
      <c r="CQ169" s="303"/>
      <c r="CR169" s="377"/>
      <c r="CS169" s="377"/>
      <c r="DM169" s="253"/>
      <c r="DR169" s="255"/>
      <c r="FP169" s="255"/>
      <c r="HN169" s="255"/>
    </row>
    <row r="170" spans="84:222">
      <c r="CF170" s="249"/>
      <c r="CG170" s="303"/>
      <c r="CH170" s="303"/>
      <c r="CI170" s="303"/>
      <c r="CJ170" s="303"/>
      <c r="CK170" s="303"/>
      <c r="CL170" s="303"/>
      <c r="CM170" s="303"/>
      <c r="CN170" s="303"/>
      <c r="CO170" s="303"/>
      <c r="CP170" s="303"/>
      <c r="CQ170" s="303"/>
      <c r="CR170" s="377"/>
      <c r="CS170" s="377"/>
      <c r="DM170" s="253"/>
      <c r="DR170" s="255"/>
      <c r="FP170" s="255"/>
      <c r="HN170" s="255"/>
    </row>
    <row r="171" spans="84:222">
      <c r="CF171" s="249"/>
      <c r="CG171" s="303"/>
      <c r="CH171" s="303"/>
      <c r="CI171" s="303"/>
      <c r="CJ171" s="303"/>
      <c r="CK171" s="303"/>
      <c r="CL171" s="303"/>
      <c r="CM171" s="303"/>
      <c r="CN171" s="303"/>
      <c r="CO171" s="303"/>
      <c r="CP171" s="303"/>
      <c r="CQ171" s="303"/>
      <c r="CR171" s="377"/>
      <c r="CS171" s="377"/>
      <c r="DM171" s="253"/>
      <c r="DR171" s="255"/>
      <c r="FP171" s="255"/>
      <c r="HN171" s="255"/>
    </row>
    <row r="172" spans="84:222">
      <c r="CF172" s="249"/>
      <c r="CG172" s="303"/>
      <c r="CH172" s="303"/>
      <c r="CI172" s="303"/>
      <c r="CJ172" s="303"/>
      <c r="CK172" s="303"/>
      <c r="CL172" s="303"/>
      <c r="CM172" s="303"/>
      <c r="CN172" s="303"/>
      <c r="CO172" s="303"/>
      <c r="CP172" s="303"/>
      <c r="CQ172" s="303"/>
      <c r="CR172" s="377"/>
      <c r="CS172" s="377"/>
      <c r="DM172" s="253"/>
      <c r="DR172" s="255"/>
      <c r="FP172" s="255"/>
      <c r="HN172" s="255"/>
    </row>
    <row r="173" spans="84:222">
      <c r="CF173" s="249"/>
      <c r="CG173" s="303"/>
      <c r="CH173" s="303"/>
      <c r="CI173" s="303"/>
      <c r="CJ173" s="303"/>
      <c r="CK173" s="303"/>
      <c r="CL173" s="303"/>
      <c r="CM173" s="303"/>
      <c r="CN173" s="303"/>
      <c r="CO173" s="303"/>
      <c r="CP173" s="303"/>
      <c r="CQ173" s="303"/>
      <c r="CR173" s="377"/>
      <c r="CS173" s="377"/>
      <c r="DM173" s="253"/>
      <c r="DR173" s="255"/>
      <c r="FP173" s="255"/>
      <c r="HN173" s="255"/>
    </row>
    <row r="174" spans="84:222">
      <c r="CF174" s="249"/>
      <c r="CG174" s="303"/>
      <c r="CH174" s="303"/>
      <c r="CI174" s="303"/>
      <c r="CJ174" s="303"/>
      <c r="CK174" s="303"/>
      <c r="CL174" s="303"/>
      <c r="CM174" s="303"/>
      <c r="CN174" s="303"/>
      <c r="CO174" s="303"/>
      <c r="CP174" s="303"/>
      <c r="CQ174" s="303"/>
      <c r="CR174" s="377"/>
      <c r="CS174" s="377"/>
      <c r="DM174" s="253"/>
      <c r="DR174" s="255"/>
      <c r="FP174" s="255"/>
      <c r="HN174" s="255"/>
    </row>
    <row r="175" spans="84:222">
      <c r="CF175" s="249"/>
      <c r="CG175" s="303"/>
      <c r="CH175" s="303"/>
      <c r="CI175" s="303"/>
      <c r="CJ175" s="303"/>
      <c r="CK175" s="303"/>
      <c r="CL175" s="303"/>
      <c r="CM175" s="303"/>
      <c r="CN175" s="303"/>
      <c r="CO175" s="303"/>
      <c r="CP175" s="303"/>
      <c r="CQ175" s="303"/>
      <c r="CR175" s="377"/>
      <c r="CS175" s="377"/>
      <c r="DM175" s="253"/>
      <c r="DR175" s="255"/>
      <c r="FP175" s="255"/>
      <c r="HN175" s="255"/>
    </row>
    <row r="176" spans="84:222">
      <c r="CF176" s="249"/>
      <c r="CG176" s="303"/>
      <c r="CH176" s="303"/>
      <c r="CI176" s="303"/>
      <c r="CJ176" s="303"/>
      <c r="CK176" s="303"/>
      <c r="CL176" s="303"/>
      <c r="CM176" s="303"/>
      <c r="CN176" s="303"/>
      <c r="CO176" s="303"/>
      <c r="CP176" s="303"/>
      <c r="CQ176" s="303"/>
      <c r="CR176" s="377"/>
      <c r="CS176" s="377"/>
      <c r="DM176" s="253"/>
      <c r="DR176" s="255"/>
      <c r="FP176" s="255"/>
      <c r="HN176" s="255"/>
    </row>
    <row r="177" spans="82:222">
      <c r="CF177" s="249"/>
      <c r="CG177" s="303"/>
      <c r="CH177" s="303"/>
      <c r="CI177" s="303"/>
      <c r="CJ177" s="303"/>
      <c r="CK177" s="303"/>
      <c r="CL177" s="303"/>
      <c r="CM177" s="303"/>
      <c r="CN177" s="303"/>
      <c r="CO177" s="303"/>
      <c r="CP177" s="303"/>
      <c r="CQ177" s="303"/>
      <c r="CR177" s="377"/>
      <c r="CS177" s="377"/>
      <c r="DM177" s="253"/>
      <c r="DR177" s="255"/>
      <c r="FP177" s="255"/>
      <c r="HN177" s="255"/>
    </row>
    <row r="178" spans="82:222">
      <c r="CF178" s="249"/>
      <c r="CG178" s="303"/>
      <c r="CH178" s="303"/>
      <c r="CI178" s="303"/>
      <c r="CJ178" s="303"/>
      <c r="CK178" s="303"/>
      <c r="CL178" s="303"/>
      <c r="CM178" s="303"/>
      <c r="CN178" s="303"/>
      <c r="CO178" s="303"/>
      <c r="CP178" s="303"/>
      <c r="CQ178" s="303"/>
      <c r="CR178" s="377"/>
      <c r="CS178" s="377"/>
      <c r="DM178" s="253"/>
      <c r="DR178" s="255"/>
      <c r="FP178" s="255"/>
      <c r="HN178" s="255"/>
    </row>
    <row r="179" spans="82:222">
      <c r="CF179" s="249"/>
      <c r="CG179" s="303"/>
      <c r="CH179" s="303"/>
      <c r="CI179" s="303"/>
      <c r="CJ179" s="303"/>
      <c r="CK179" s="303"/>
      <c r="CL179" s="303"/>
      <c r="CM179" s="303"/>
      <c r="CN179" s="303"/>
      <c r="CO179" s="303"/>
      <c r="CP179" s="303"/>
      <c r="CQ179" s="303"/>
      <c r="CR179" s="377"/>
      <c r="CS179" s="377"/>
      <c r="DM179" s="253"/>
      <c r="DR179" s="255"/>
      <c r="FP179" s="255"/>
      <c r="HN179" s="255"/>
    </row>
    <row r="180" spans="82:222">
      <c r="CF180" s="249"/>
      <c r="CG180" s="303"/>
      <c r="CH180" s="303"/>
      <c r="CI180" s="303"/>
      <c r="CJ180" s="303"/>
      <c r="CK180" s="303"/>
      <c r="CL180" s="303"/>
      <c r="CM180" s="303"/>
      <c r="CN180" s="303"/>
      <c r="CO180" s="303"/>
      <c r="CP180" s="303"/>
      <c r="CQ180" s="303"/>
      <c r="CR180" s="377"/>
      <c r="CS180" s="377"/>
      <c r="DM180" s="253"/>
      <c r="DR180" s="255"/>
      <c r="FP180" s="255"/>
      <c r="HN180" s="255"/>
    </row>
    <row r="181" spans="82:222">
      <c r="CF181" s="249"/>
      <c r="CG181" s="303"/>
      <c r="CH181" s="303"/>
      <c r="CI181" s="303"/>
      <c r="CJ181" s="303"/>
      <c r="CK181" s="303"/>
      <c r="CL181" s="303"/>
      <c r="CM181" s="303"/>
      <c r="CN181" s="303"/>
      <c r="CO181" s="303"/>
      <c r="CP181" s="303"/>
      <c r="CQ181" s="303"/>
      <c r="CR181" s="377"/>
      <c r="CS181" s="377"/>
      <c r="DM181" s="253"/>
      <c r="DR181" s="255"/>
      <c r="FP181" s="255"/>
      <c r="HN181" s="255"/>
    </row>
    <row r="182" spans="82:222">
      <c r="CF182" s="249"/>
      <c r="CG182" s="303"/>
      <c r="CH182" s="303"/>
      <c r="CI182" s="303"/>
      <c r="CJ182" s="303"/>
      <c r="CK182" s="303"/>
      <c r="CL182" s="303"/>
      <c r="CM182" s="303"/>
      <c r="CN182" s="303"/>
      <c r="CO182" s="303"/>
      <c r="CP182" s="303"/>
      <c r="CQ182" s="303"/>
      <c r="CR182" s="377"/>
      <c r="CS182" s="377"/>
      <c r="DM182" s="253"/>
      <c r="DR182" s="255"/>
      <c r="FP182" s="255"/>
      <c r="HN182" s="255"/>
    </row>
    <row r="183" spans="82:222">
      <c r="CF183" s="249"/>
      <c r="CG183" s="303"/>
      <c r="CH183" s="303"/>
      <c r="CI183" s="303"/>
      <c r="CJ183" s="303"/>
      <c r="CK183" s="303"/>
      <c r="CL183" s="303"/>
      <c r="CM183" s="303"/>
      <c r="CN183" s="303"/>
      <c r="CO183" s="303"/>
      <c r="CP183" s="303"/>
      <c r="CQ183" s="303"/>
      <c r="CR183" s="377"/>
      <c r="CS183" s="377"/>
      <c r="DM183" s="253"/>
      <c r="DR183" s="255"/>
      <c r="FP183" s="255"/>
      <c r="HN183" s="255"/>
    </row>
    <row r="184" spans="82:222">
      <c r="CF184" s="249"/>
      <c r="CG184" s="303"/>
      <c r="CH184" s="303"/>
      <c r="CI184" s="303"/>
      <c r="CJ184" s="303"/>
      <c r="CK184" s="303"/>
      <c r="CL184" s="303"/>
      <c r="CM184" s="303"/>
      <c r="CN184" s="303"/>
      <c r="CO184" s="303"/>
      <c r="CP184" s="303"/>
      <c r="CQ184" s="303"/>
      <c r="CR184" s="377"/>
      <c r="CS184" s="377"/>
      <c r="DM184" s="253"/>
      <c r="DR184" s="255"/>
      <c r="FP184" s="255"/>
      <c r="HN184" s="255"/>
    </row>
    <row r="185" spans="82:222">
      <c r="CF185" s="249"/>
      <c r="CG185" s="303"/>
      <c r="CH185" s="303"/>
      <c r="CI185" s="303"/>
      <c r="CJ185" s="303"/>
      <c r="CK185" s="303"/>
      <c r="CL185" s="303"/>
      <c r="CM185" s="303"/>
      <c r="CN185" s="303"/>
      <c r="CO185" s="303"/>
      <c r="CP185" s="303"/>
      <c r="CQ185" s="303"/>
      <c r="CR185" s="377"/>
      <c r="CS185" s="377"/>
      <c r="DM185" s="253"/>
      <c r="DR185" s="255"/>
      <c r="FP185" s="255"/>
      <c r="HN185" s="255"/>
    </row>
    <row r="186" spans="82:222">
      <c r="CF186" s="249"/>
      <c r="CG186" s="303"/>
      <c r="CH186" s="303"/>
      <c r="CI186" s="303"/>
      <c r="CJ186" s="303"/>
      <c r="CK186" s="303"/>
      <c r="CL186" s="303"/>
      <c r="CM186" s="303"/>
      <c r="CN186" s="303"/>
      <c r="CO186" s="303"/>
      <c r="CP186" s="303"/>
      <c r="CQ186" s="303"/>
      <c r="CR186" s="377"/>
      <c r="CS186" s="377"/>
      <c r="DM186" s="253"/>
      <c r="DR186" s="255"/>
      <c r="FP186" s="255"/>
      <c r="HN186" s="255"/>
    </row>
    <row r="187" spans="82:222">
      <c r="CF187" s="249"/>
      <c r="CG187" s="303"/>
      <c r="CH187" s="303"/>
      <c r="CI187" s="303"/>
      <c r="CJ187" s="303"/>
      <c r="CK187" s="303"/>
      <c r="CL187" s="303"/>
      <c r="CM187" s="303"/>
      <c r="CN187" s="303"/>
      <c r="CO187" s="303"/>
      <c r="CP187" s="303"/>
      <c r="CQ187" s="303"/>
      <c r="CR187" s="377"/>
      <c r="CS187" s="377"/>
      <c r="DM187" s="253"/>
      <c r="DR187" s="255"/>
      <c r="FP187" s="255"/>
      <c r="HN187" s="255"/>
    </row>
    <row r="188" spans="82:222">
      <c r="CF188" s="249"/>
      <c r="CG188" s="303"/>
      <c r="CH188" s="303"/>
      <c r="CI188" s="303"/>
      <c r="CJ188" s="303"/>
      <c r="CK188" s="303"/>
      <c r="CL188" s="303"/>
      <c r="CM188" s="303"/>
      <c r="CN188" s="303"/>
      <c r="CO188" s="303"/>
      <c r="CP188" s="303"/>
      <c r="CQ188" s="303"/>
      <c r="CR188" s="377"/>
      <c r="CS188" s="377"/>
      <c r="DM188" s="253"/>
      <c r="DR188" s="255"/>
      <c r="FP188" s="255"/>
      <c r="HN188" s="255"/>
    </row>
    <row r="189" spans="82:222">
      <c r="CF189" s="249"/>
      <c r="CG189" s="303"/>
      <c r="CH189" s="303"/>
      <c r="CI189" s="303"/>
      <c r="CJ189" s="303"/>
      <c r="CK189" s="303"/>
      <c r="CL189" s="303"/>
      <c r="CM189" s="303"/>
      <c r="CN189" s="303"/>
      <c r="CO189" s="303"/>
      <c r="CP189" s="303"/>
      <c r="CQ189" s="303"/>
      <c r="CR189" s="377"/>
      <c r="CS189" s="377"/>
      <c r="DM189" s="253"/>
      <c r="DR189" s="255"/>
      <c r="FP189" s="255"/>
      <c r="HN189" s="255"/>
    </row>
    <row r="190" spans="82:222">
      <c r="CF190" s="249"/>
      <c r="CG190" s="303"/>
      <c r="CH190" s="303"/>
      <c r="CI190" s="303"/>
      <c r="CJ190" s="303"/>
      <c r="CK190" s="303"/>
      <c r="CL190" s="303"/>
      <c r="CM190" s="303"/>
      <c r="CN190" s="303"/>
      <c r="CO190" s="303"/>
      <c r="CP190" s="303"/>
      <c r="CQ190" s="303"/>
      <c r="CR190" s="377"/>
      <c r="CS190" s="377"/>
      <c r="DM190" s="253"/>
      <c r="DR190" s="255"/>
      <c r="FP190" s="255"/>
      <c r="HN190" s="255"/>
    </row>
    <row r="191" spans="82:222">
      <c r="CF191" s="249"/>
      <c r="CG191" s="303"/>
      <c r="CH191" s="303"/>
      <c r="CI191" s="303"/>
      <c r="CJ191" s="303"/>
      <c r="CK191" s="303"/>
      <c r="CL191" s="303"/>
      <c r="CM191" s="303"/>
      <c r="CN191" s="303"/>
      <c r="CO191" s="303"/>
      <c r="CP191" s="303"/>
      <c r="CQ191" s="303"/>
      <c r="CR191" s="377"/>
      <c r="CS191" s="377"/>
      <c r="DM191" s="253"/>
      <c r="DR191" s="255"/>
      <c r="FP191" s="255"/>
      <c r="HN191" s="255"/>
    </row>
    <row r="192" spans="82:222">
      <c r="CD192" s="303"/>
      <c r="CE192" s="303"/>
      <c r="CF192" s="249"/>
      <c r="CG192" s="303"/>
      <c r="CH192" s="303"/>
      <c r="CI192" s="303"/>
      <c r="CJ192" s="303"/>
      <c r="CK192" s="303"/>
      <c r="CL192" s="303"/>
      <c r="CM192" s="303"/>
      <c r="CN192" s="303"/>
      <c r="CO192" s="303"/>
      <c r="CP192" s="303"/>
      <c r="CQ192" s="303"/>
      <c r="CR192" s="377"/>
      <c r="CS192" s="377"/>
      <c r="DM192" s="253"/>
      <c r="DR192" s="255"/>
      <c r="FP192" s="255"/>
      <c r="HN192" s="255"/>
    </row>
    <row r="193" spans="84:222">
      <c r="CF193" s="249"/>
      <c r="CG193" s="303"/>
      <c r="CH193" s="303"/>
      <c r="CI193" s="303"/>
      <c r="CJ193" s="303"/>
      <c r="CK193" s="303"/>
      <c r="CL193" s="303"/>
      <c r="CM193" s="303"/>
      <c r="CN193" s="303"/>
      <c r="CO193" s="303"/>
      <c r="CP193" s="303"/>
      <c r="CQ193" s="303"/>
      <c r="CR193" s="377"/>
      <c r="CS193" s="377"/>
      <c r="DM193" s="253"/>
      <c r="DR193" s="255"/>
      <c r="FP193" s="255"/>
      <c r="HN193" s="255"/>
    </row>
    <row r="194" spans="84:222">
      <c r="CF194" s="249"/>
      <c r="CG194" s="303"/>
      <c r="CH194" s="303"/>
      <c r="CI194" s="303"/>
      <c r="CJ194" s="303"/>
      <c r="CK194" s="303"/>
      <c r="CL194" s="303"/>
      <c r="CM194" s="303"/>
      <c r="CN194" s="303"/>
      <c r="CO194" s="303"/>
      <c r="CP194" s="303"/>
      <c r="CQ194" s="303"/>
      <c r="CR194" s="377"/>
      <c r="CS194" s="377"/>
      <c r="DM194" s="253"/>
      <c r="DR194" s="255"/>
      <c r="FP194" s="255"/>
      <c r="HN194" s="255"/>
    </row>
    <row r="195" spans="84:222">
      <c r="CF195" s="249"/>
      <c r="CG195" s="303"/>
      <c r="CH195" s="303"/>
      <c r="CI195" s="303"/>
      <c r="CJ195" s="303"/>
      <c r="CK195" s="303"/>
      <c r="CL195" s="303"/>
      <c r="CM195" s="303"/>
      <c r="CN195" s="303"/>
      <c r="CO195" s="303"/>
      <c r="CP195" s="303"/>
      <c r="CQ195" s="303"/>
      <c r="CR195" s="377"/>
      <c r="CS195" s="377"/>
      <c r="DM195" s="253"/>
      <c r="DR195" s="255"/>
      <c r="FP195" s="255"/>
      <c r="HN195" s="255"/>
    </row>
    <row r="196" spans="84:222">
      <c r="CF196" s="249"/>
      <c r="CG196" s="303"/>
      <c r="CH196" s="303"/>
      <c r="CI196" s="303"/>
      <c r="CJ196" s="303"/>
      <c r="CK196" s="303"/>
      <c r="CL196" s="303"/>
      <c r="CM196" s="303"/>
      <c r="CN196" s="303"/>
      <c r="CO196" s="303"/>
      <c r="CP196" s="303"/>
      <c r="CQ196" s="303"/>
      <c r="CR196" s="377"/>
      <c r="CS196" s="377"/>
      <c r="DM196" s="253"/>
      <c r="DR196" s="255"/>
      <c r="FP196" s="255"/>
      <c r="HN196" s="255"/>
    </row>
    <row r="197" spans="84:222">
      <c r="CF197" s="249"/>
      <c r="CG197" s="303"/>
      <c r="CH197" s="303"/>
      <c r="CI197" s="303"/>
      <c r="CJ197" s="303"/>
      <c r="CK197" s="303"/>
      <c r="CL197" s="303"/>
      <c r="CM197" s="303"/>
      <c r="CN197" s="303"/>
      <c r="CO197" s="303"/>
      <c r="CP197" s="303"/>
      <c r="CQ197" s="303"/>
      <c r="CR197" s="377"/>
      <c r="CS197" s="377"/>
      <c r="DM197" s="253"/>
      <c r="DR197" s="255"/>
      <c r="FP197" s="255"/>
      <c r="HN197" s="255"/>
    </row>
    <row r="198" spans="84:222">
      <c r="CF198" s="249"/>
      <c r="CG198" s="303"/>
      <c r="CH198" s="303"/>
      <c r="CI198" s="303"/>
      <c r="CJ198" s="303"/>
      <c r="CK198" s="303"/>
      <c r="CL198" s="303"/>
      <c r="CM198" s="303"/>
      <c r="CN198" s="303"/>
      <c r="CO198" s="303"/>
      <c r="CP198" s="303"/>
      <c r="CQ198" s="303"/>
      <c r="CR198" s="377"/>
      <c r="CS198" s="377"/>
      <c r="DM198" s="253"/>
      <c r="DR198" s="255"/>
      <c r="FP198" s="255"/>
      <c r="HN198" s="255"/>
    </row>
    <row r="199" spans="84:222">
      <c r="CF199" s="249"/>
      <c r="CG199" s="303"/>
      <c r="CH199" s="303"/>
      <c r="CI199" s="303"/>
      <c r="CJ199" s="303"/>
      <c r="CK199" s="303"/>
      <c r="CL199" s="303"/>
      <c r="CM199" s="303"/>
      <c r="CN199" s="303"/>
      <c r="CO199" s="303"/>
      <c r="CP199" s="303"/>
      <c r="CQ199" s="303"/>
      <c r="CR199" s="377"/>
      <c r="CS199" s="377"/>
      <c r="DM199" s="253"/>
      <c r="DR199" s="255"/>
      <c r="FP199" s="255"/>
      <c r="HN199" s="255"/>
    </row>
    <row r="200" spans="84:222">
      <c r="CF200" s="249"/>
      <c r="CG200" s="303"/>
      <c r="CH200" s="303"/>
      <c r="CI200" s="303"/>
      <c r="CJ200" s="303"/>
      <c r="CK200" s="303"/>
      <c r="CL200" s="303"/>
      <c r="CM200" s="303"/>
      <c r="CN200" s="303"/>
      <c r="CO200" s="303"/>
      <c r="CP200" s="303"/>
      <c r="CQ200" s="303"/>
      <c r="CR200" s="377"/>
      <c r="CS200" s="377"/>
      <c r="DM200" s="253"/>
      <c r="DR200" s="255"/>
      <c r="FP200" s="255"/>
      <c r="HN200" s="255"/>
    </row>
    <row r="201" spans="84:222">
      <c r="CF201" s="249"/>
      <c r="CG201" s="303"/>
      <c r="CH201" s="303"/>
      <c r="CI201" s="303"/>
      <c r="CJ201" s="303"/>
      <c r="CK201" s="303"/>
      <c r="CL201" s="303"/>
      <c r="CM201" s="303"/>
      <c r="CN201" s="303"/>
      <c r="CO201" s="303"/>
      <c r="CP201" s="303"/>
      <c r="CQ201" s="303"/>
      <c r="CR201" s="377"/>
      <c r="CS201" s="377"/>
      <c r="DM201" s="253"/>
      <c r="DR201" s="255"/>
      <c r="FP201" s="255"/>
      <c r="HN201" s="255"/>
    </row>
    <row r="202" spans="84:222">
      <c r="CF202" s="249"/>
      <c r="CG202" s="303"/>
      <c r="CH202" s="303"/>
      <c r="CI202" s="303"/>
      <c r="CJ202" s="303"/>
      <c r="CK202" s="303"/>
      <c r="CL202" s="303"/>
      <c r="CM202" s="303"/>
      <c r="CN202" s="303"/>
      <c r="CO202" s="303"/>
      <c r="CP202" s="303"/>
      <c r="CQ202" s="303"/>
      <c r="CR202" s="377"/>
      <c r="CS202" s="377"/>
      <c r="DM202" s="253"/>
      <c r="DR202" s="255"/>
      <c r="FP202" s="255"/>
      <c r="HN202" s="255"/>
    </row>
    <row r="203" spans="84:222">
      <c r="CF203" s="249"/>
      <c r="CG203" s="303"/>
      <c r="CH203" s="303"/>
      <c r="CI203" s="303"/>
      <c r="CJ203" s="303"/>
      <c r="CK203" s="303"/>
      <c r="CL203" s="303"/>
      <c r="CM203" s="303"/>
      <c r="CN203" s="303"/>
      <c r="CO203" s="303"/>
      <c r="CP203" s="303"/>
      <c r="CQ203" s="303"/>
      <c r="CR203" s="377"/>
      <c r="CS203" s="377"/>
      <c r="DM203" s="253"/>
      <c r="DR203" s="255"/>
      <c r="FP203" s="255"/>
      <c r="HN203" s="255"/>
    </row>
    <row r="204" spans="84:222">
      <c r="CF204" s="249"/>
      <c r="CG204" s="303"/>
      <c r="CH204" s="303"/>
      <c r="CI204" s="303"/>
      <c r="CJ204" s="303"/>
      <c r="CK204" s="303"/>
      <c r="CL204" s="303"/>
      <c r="CM204" s="303"/>
      <c r="CN204" s="303"/>
      <c r="CO204" s="303"/>
      <c r="CP204" s="303"/>
      <c r="CQ204" s="303"/>
      <c r="CR204" s="377"/>
      <c r="CS204" s="377"/>
      <c r="DM204" s="253"/>
      <c r="DR204" s="255"/>
      <c r="FP204" s="255"/>
      <c r="HN204" s="255"/>
    </row>
    <row r="205" spans="84:222">
      <c r="CF205" s="249"/>
      <c r="CG205" s="303"/>
      <c r="CH205" s="303"/>
      <c r="CI205" s="303"/>
      <c r="CJ205" s="303"/>
      <c r="CK205" s="303"/>
      <c r="CL205" s="303"/>
      <c r="CM205" s="303"/>
      <c r="CN205" s="303"/>
      <c r="CO205" s="303"/>
      <c r="CP205" s="303"/>
      <c r="CQ205" s="303"/>
      <c r="CR205" s="377"/>
      <c r="CS205" s="377"/>
      <c r="DM205" s="253"/>
      <c r="DR205" s="255"/>
      <c r="FP205" s="255"/>
      <c r="HN205" s="255"/>
    </row>
    <row r="206" spans="84:222">
      <c r="CF206" s="249"/>
      <c r="CG206" s="303"/>
      <c r="CH206" s="303"/>
      <c r="CI206" s="303"/>
      <c r="CJ206" s="303"/>
      <c r="CK206" s="303"/>
      <c r="CL206" s="303"/>
      <c r="CM206" s="303"/>
      <c r="CN206" s="303"/>
      <c r="CO206" s="303"/>
      <c r="CP206" s="303"/>
      <c r="CQ206" s="303"/>
      <c r="CR206" s="377"/>
      <c r="CS206" s="377"/>
      <c r="DM206" s="253"/>
      <c r="DR206" s="255"/>
      <c r="FP206" s="255"/>
      <c r="HN206" s="255"/>
    </row>
    <row r="207" spans="84:222">
      <c r="CF207" s="303"/>
      <c r="CG207" s="303"/>
      <c r="CH207" s="303"/>
      <c r="CI207" s="303"/>
      <c r="CJ207" s="303"/>
      <c r="CK207" s="303"/>
      <c r="CL207" s="303"/>
      <c r="CM207" s="303"/>
      <c r="CN207" s="303"/>
      <c r="CO207" s="303"/>
      <c r="CP207" s="303"/>
      <c r="CQ207" s="303"/>
      <c r="CR207" s="377"/>
      <c r="CS207" s="377"/>
      <c r="DM207" s="253"/>
      <c r="DR207" s="255"/>
      <c r="FP207" s="255"/>
      <c r="HN207" s="255"/>
    </row>
    <row r="208" spans="84:222">
      <c r="CF208" s="249"/>
      <c r="CG208" s="303"/>
      <c r="CH208" s="303"/>
      <c r="CI208" s="303"/>
      <c r="CJ208" s="303"/>
      <c r="CK208" s="303"/>
      <c r="CL208" s="303"/>
      <c r="CM208" s="303"/>
      <c r="CN208" s="303"/>
      <c r="CO208" s="303"/>
      <c r="CP208" s="303"/>
      <c r="CQ208" s="303"/>
      <c r="CR208" s="377"/>
      <c r="CS208" s="377"/>
      <c r="DM208" s="253"/>
      <c r="DR208" s="255"/>
      <c r="FP208" s="255"/>
      <c r="HN208" s="255"/>
    </row>
    <row r="209" spans="84:222">
      <c r="CF209" s="249"/>
      <c r="CG209" s="303"/>
      <c r="CH209" s="303"/>
      <c r="CI209" s="303"/>
      <c r="CJ209" s="303"/>
      <c r="CK209" s="303"/>
      <c r="CL209" s="303"/>
      <c r="CM209" s="303"/>
      <c r="CN209" s="303"/>
      <c r="CO209" s="303"/>
      <c r="CP209" s="303"/>
      <c r="CQ209" s="303"/>
      <c r="CR209" s="377"/>
      <c r="CS209" s="377"/>
      <c r="DM209" s="253"/>
      <c r="DR209" s="255"/>
      <c r="FP209" s="255"/>
      <c r="HN209" s="255"/>
    </row>
    <row r="210" spans="84:222">
      <c r="CF210" s="249"/>
      <c r="CG210" s="303"/>
      <c r="CH210" s="303"/>
      <c r="CI210" s="303"/>
      <c r="CJ210" s="303"/>
      <c r="CK210" s="303"/>
      <c r="CL210" s="303"/>
      <c r="CM210" s="303"/>
      <c r="CN210" s="303"/>
      <c r="CO210" s="303"/>
      <c r="CP210" s="303"/>
      <c r="CQ210" s="303"/>
      <c r="CR210" s="377"/>
      <c r="CS210" s="377"/>
      <c r="DM210" s="253"/>
      <c r="DR210" s="255"/>
      <c r="FP210" s="255"/>
      <c r="HN210" s="255"/>
    </row>
    <row r="211" spans="84:222">
      <c r="CG211" s="303"/>
      <c r="CH211" s="303"/>
      <c r="CI211" s="303"/>
      <c r="CJ211" s="303"/>
      <c r="CK211" s="303"/>
      <c r="CL211" s="303"/>
      <c r="CM211" s="303"/>
      <c r="CN211" s="303"/>
      <c r="CO211" s="303"/>
      <c r="CP211" s="303"/>
      <c r="CQ211" s="303"/>
      <c r="CR211" s="377"/>
      <c r="CS211" s="377"/>
      <c r="DM211" s="253"/>
      <c r="DR211" s="255"/>
      <c r="FP211" s="255"/>
      <c r="HN211" s="255"/>
    </row>
    <row r="212" spans="84:222">
      <c r="CG212" s="303"/>
      <c r="CH212" s="303"/>
      <c r="CI212" s="303"/>
      <c r="CJ212" s="303"/>
      <c r="CK212" s="303"/>
      <c r="CL212" s="303"/>
      <c r="CM212" s="303"/>
      <c r="CN212" s="303"/>
      <c r="CO212" s="303"/>
      <c r="CP212" s="303"/>
      <c r="CQ212" s="303"/>
      <c r="CR212" s="377"/>
      <c r="CS212" s="377"/>
      <c r="DM212" s="253"/>
      <c r="DR212" s="255"/>
      <c r="FP212" s="255"/>
      <c r="HN212" s="255"/>
    </row>
    <row r="213" spans="84:222">
      <c r="CG213" s="303"/>
      <c r="CH213" s="303"/>
      <c r="CI213" s="303"/>
      <c r="CJ213" s="303"/>
      <c r="CK213" s="303"/>
      <c r="CL213" s="303"/>
      <c r="CM213" s="303"/>
      <c r="CN213" s="303"/>
      <c r="CO213" s="303"/>
      <c r="CP213" s="303"/>
      <c r="CQ213" s="303"/>
      <c r="CR213" s="377"/>
      <c r="CS213" s="377"/>
      <c r="DM213" s="253"/>
      <c r="DR213" s="255"/>
      <c r="FP213" s="255"/>
      <c r="HN213" s="255"/>
    </row>
    <row r="214" spans="84:222">
      <c r="CG214" s="303"/>
      <c r="CH214" s="303"/>
      <c r="CI214" s="303"/>
      <c r="CJ214" s="303"/>
      <c r="CK214" s="303"/>
      <c r="CL214" s="303"/>
      <c r="CM214" s="303"/>
      <c r="CN214" s="303"/>
      <c r="CO214" s="303"/>
      <c r="CP214" s="303"/>
      <c r="CQ214" s="303"/>
      <c r="CR214" s="377"/>
      <c r="CS214" s="377"/>
      <c r="DM214" s="253"/>
      <c r="DR214" s="255"/>
      <c r="FP214" s="255"/>
      <c r="HN214" s="255"/>
    </row>
    <row r="215" spans="84:222">
      <c r="CG215" s="303"/>
      <c r="CH215" s="303"/>
      <c r="CI215" s="303"/>
      <c r="CJ215" s="303"/>
      <c r="CK215" s="303"/>
      <c r="CL215" s="303"/>
      <c r="CM215" s="303"/>
      <c r="CN215" s="303"/>
      <c r="CO215" s="303"/>
      <c r="CP215" s="303"/>
      <c r="CQ215" s="303"/>
      <c r="CR215" s="377"/>
      <c r="CS215" s="377"/>
      <c r="DM215" s="253"/>
      <c r="DR215" s="255"/>
      <c r="FP215" s="255"/>
      <c r="HN215" s="255"/>
    </row>
    <row r="216" spans="84:222">
      <c r="CG216" s="303"/>
      <c r="CH216" s="303"/>
      <c r="CI216" s="303"/>
      <c r="CJ216" s="303"/>
      <c r="CK216" s="303"/>
      <c r="CL216" s="303"/>
      <c r="CM216" s="303"/>
      <c r="CN216" s="303"/>
      <c r="CO216" s="303"/>
      <c r="CP216" s="303"/>
      <c r="CQ216" s="303"/>
      <c r="CR216" s="377"/>
      <c r="CS216" s="377"/>
      <c r="DM216" s="253"/>
      <c r="DR216" s="255"/>
      <c r="FP216" s="255"/>
      <c r="HN216" s="255"/>
    </row>
    <row r="217" spans="84:222">
      <c r="CG217" s="303"/>
      <c r="CH217" s="303"/>
      <c r="CI217" s="303"/>
      <c r="CJ217" s="303"/>
      <c r="CK217" s="303"/>
      <c r="CL217" s="303"/>
      <c r="CM217" s="303"/>
      <c r="CN217" s="303"/>
      <c r="CO217" s="303"/>
      <c r="CP217" s="303"/>
      <c r="CQ217" s="303"/>
      <c r="CR217" s="377"/>
      <c r="CS217" s="377"/>
      <c r="DM217" s="253"/>
      <c r="DR217" s="255"/>
      <c r="FP217" s="255"/>
      <c r="HN217" s="255"/>
    </row>
    <row r="218" spans="84:222">
      <c r="CG218" s="303"/>
      <c r="CH218" s="303"/>
      <c r="CI218" s="303"/>
      <c r="CJ218" s="303"/>
      <c r="CK218" s="303"/>
      <c r="CL218" s="303"/>
      <c r="CM218" s="303"/>
      <c r="CN218" s="303"/>
      <c r="CO218" s="303"/>
      <c r="CP218" s="303"/>
      <c r="CQ218" s="303"/>
      <c r="CR218" s="377"/>
      <c r="CS218" s="377"/>
      <c r="DM218" s="253"/>
      <c r="DR218" s="255"/>
      <c r="FP218" s="255"/>
      <c r="HN218" s="255"/>
    </row>
    <row r="219" spans="84:222">
      <c r="CG219" s="303"/>
      <c r="CH219" s="303"/>
      <c r="CI219" s="303"/>
      <c r="CJ219" s="303"/>
      <c r="CK219" s="303"/>
      <c r="CL219" s="303"/>
      <c r="CM219" s="303"/>
      <c r="CN219" s="303"/>
      <c r="CO219" s="303"/>
      <c r="CP219" s="303"/>
      <c r="CQ219" s="303"/>
      <c r="CR219" s="377"/>
      <c r="CS219" s="377"/>
      <c r="DM219" s="253"/>
      <c r="DR219" s="255"/>
      <c r="FP219" s="255"/>
      <c r="HN219" s="255"/>
    </row>
    <row r="220" spans="84:222">
      <c r="CG220" s="303"/>
      <c r="CH220" s="303"/>
      <c r="CI220" s="303"/>
      <c r="CJ220" s="303"/>
      <c r="CK220" s="303"/>
      <c r="CL220" s="303"/>
      <c r="CM220" s="303"/>
      <c r="CN220" s="303"/>
      <c r="CO220" s="303"/>
      <c r="CP220" s="303"/>
      <c r="CQ220" s="303"/>
      <c r="CR220" s="377"/>
      <c r="CS220" s="377"/>
      <c r="DM220" s="253"/>
      <c r="DR220" s="255"/>
      <c r="FP220" s="255"/>
      <c r="HN220" s="255"/>
    </row>
    <row r="221" spans="84:222">
      <c r="CG221" s="303"/>
      <c r="CH221" s="303"/>
      <c r="CI221" s="303"/>
      <c r="CJ221" s="303"/>
      <c r="CK221" s="303"/>
      <c r="CL221" s="303"/>
      <c r="CM221" s="303"/>
      <c r="CN221" s="303"/>
      <c r="CO221" s="303"/>
      <c r="CP221" s="303"/>
      <c r="CQ221" s="303"/>
      <c r="CR221" s="377"/>
      <c r="CS221" s="377"/>
      <c r="DM221" s="253"/>
      <c r="DR221" s="255"/>
      <c r="FP221" s="255"/>
      <c r="HN221" s="255"/>
    </row>
    <row r="222" spans="84:222">
      <c r="CG222" s="303"/>
      <c r="CH222" s="303"/>
      <c r="CI222" s="303"/>
      <c r="CJ222" s="303"/>
      <c r="CK222" s="303"/>
      <c r="CL222" s="303"/>
      <c r="CM222" s="303"/>
      <c r="CN222" s="303"/>
      <c r="CO222" s="303"/>
      <c r="CP222" s="303"/>
      <c r="CQ222" s="303"/>
      <c r="CR222" s="377"/>
      <c r="CS222" s="377"/>
      <c r="DM222" s="253"/>
      <c r="DR222" s="255"/>
      <c r="FP222" s="255"/>
      <c r="HN222" s="255"/>
    </row>
    <row r="223" spans="84:222">
      <c r="CG223" s="303"/>
      <c r="CH223" s="303"/>
      <c r="CI223" s="303"/>
      <c r="CJ223" s="303"/>
      <c r="CK223" s="303"/>
      <c r="CL223" s="303"/>
      <c r="CM223" s="303"/>
      <c r="CN223" s="303"/>
      <c r="CO223" s="303"/>
      <c r="CP223" s="303"/>
      <c r="CQ223" s="303"/>
      <c r="CR223" s="377"/>
      <c r="CS223" s="377"/>
      <c r="DM223" s="253"/>
      <c r="DR223" s="255"/>
      <c r="FP223" s="255"/>
      <c r="HN223" s="255"/>
    </row>
    <row r="224" spans="84:222">
      <c r="CG224" s="303"/>
      <c r="CH224" s="303"/>
      <c r="CI224" s="303"/>
      <c r="CJ224" s="303"/>
      <c r="CK224" s="303"/>
      <c r="CL224" s="303"/>
      <c r="CM224" s="303"/>
      <c r="CN224" s="303"/>
      <c r="CO224" s="303"/>
      <c r="CP224" s="303"/>
      <c r="CQ224" s="303"/>
      <c r="CR224" s="377"/>
      <c r="CS224" s="377"/>
      <c r="DM224" s="253"/>
      <c r="DR224" s="255"/>
      <c r="FP224" s="255"/>
      <c r="HN224" s="255"/>
    </row>
    <row r="225" spans="85:222">
      <c r="CG225" s="303"/>
      <c r="CH225" s="303"/>
      <c r="CI225" s="303"/>
      <c r="CJ225" s="303"/>
      <c r="CK225" s="303"/>
      <c r="CL225" s="303"/>
      <c r="CM225" s="303"/>
      <c r="CN225" s="303"/>
      <c r="CO225" s="303"/>
      <c r="CP225" s="303"/>
      <c r="CQ225" s="303"/>
      <c r="CR225" s="377"/>
      <c r="CS225" s="377"/>
      <c r="DM225" s="253"/>
      <c r="DR225" s="255"/>
      <c r="FP225" s="255"/>
      <c r="HN225" s="255"/>
    </row>
    <row r="226" spans="85:222">
      <c r="CG226" s="303"/>
      <c r="CH226" s="303"/>
      <c r="CI226" s="303"/>
      <c r="CJ226" s="303"/>
      <c r="CK226" s="303"/>
      <c r="CL226" s="303"/>
      <c r="CM226" s="303"/>
      <c r="CN226" s="303"/>
      <c r="CO226" s="303"/>
      <c r="CP226" s="303"/>
      <c r="CQ226" s="303"/>
      <c r="CR226" s="377"/>
      <c r="CS226" s="377"/>
      <c r="DM226" s="253"/>
      <c r="DR226" s="255"/>
      <c r="FP226" s="255"/>
      <c r="HN226" s="255"/>
    </row>
    <row r="227" spans="85:222">
      <c r="CG227" s="303"/>
      <c r="CH227" s="303"/>
      <c r="CI227" s="303"/>
      <c r="CJ227" s="303"/>
      <c r="CK227" s="303"/>
      <c r="CL227" s="303"/>
      <c r="CM227" s="303"/>
      <c r="CN227" s="303"/>
      <c r="CO227" s="303"/>
      <c r="CP227" s="303"/>
      <c r="CQ227" s="303"/>
      <c r="CR227" s="377"/>
      <c r="CS227" s="377"/>
      <c r="DM227" s="253"/>
      <c r="DR227" s="255"/>
      <c r="FP227" s="255"/>
      <c r="HN227" s="255"/>
    </row>
    <row r="228" spans="85:222">
      <c r="CG228" s="303"/>
      <c r="CH228" s="303"/>
      <c r="CI228" s="303"/>
      <c r="CJ228" s="303"/>
      <c r="CK228" s="303"/>
      <c r="CL228" s="303"/>
      <c r="CM228" s="303"/>
      <c r="CN228" s="303"/>
      <c r="CO228" s="303"/>
      <c r="CP228" s="303"/>
      <c r="CQ228" s="303"/>
      <c r="CR228" s="377"/>
      <c r="CS228" s="377"/>
      <c r="DM228" s="253"/>
      <c r="DR228" s="255"/>
      <c r="FP228" s="255"/>
      <c r="HN228" s="255"/>
    </row>
    <row r="229" spans="85:222">
      <c r="CG229" s="303"/>
      <c r="CH229" s="303"/>
      <c r="CI229" s="303"/>
      <c r="CJ229" s="303"/>
      <c r="CK229" s="303"/>
      <c r="CL229" s="303"/>
      <c r="CM229" s="303"/>
      <c r="CN229" s="303"/>
      <c r="CO229" s="303"/>
      <c r="CP229" s="303"/>
      <c r="CQ229" s="303"/>
      <c r="CR229" s="377"/>
      <c r="CS229" s="377"/>
      <c r="DM229" s="253"/>
      <c r="DR229" s="255"/>
      <c r="FP229" s="255"/>
      <c r="HN229" s="255"/>
    </row>
    <row r="230" spans="85:222">
      <c r="CG230" s="303"/>
      <c r="CH230" s="303"/>
      <c r="CI230" s="303"/>
      <c r="CJ230" s="303"/>
      <c r="CK230" s="303"/>
      <c r="CL230" s="303"/>
      <c r="CM230" s="303"/>
      <c r="CN230" s="303"/>
      <c r="CO230" s="303"/>
      <c r="CP230" s="303"/>
      <c r="CQ230" s="303"/>
      <c r="CR230" s="377"/>
      <c r="CS230" s="377"/>
      <c r="DM230" s="253"/>
      <c r="DR230" s="255"/>
      <c r="FP230" s="255"/>
      <c r="HN230" s="255"/>
    </row>
    <row r="231" spans="85:222">
      <c r="CG231" s="303"/>
      <c r="CH231" s="303"/>
      <c r="CI231" s="303"/>
      <c r="CJ231" s="303"/>
      <c r="CK231" s="303"/>
      <c r="CL231" s="303"/>
      <c r="CM231" s="303"/>
      <c r="CN231" s="303"/>
      <c r="CO231" s="303"/>
      <c r="CP231" s="303"/>
      <c r="CQ231" s="303"/>
      <c r="CR231" s="377"/>
      <c r="CS231" s="377"/>
      <c r="DM231" s="253"/>
      <c r="DR231" s="255"/>
      <c r="FP231" s="255"/>
      <c r="HN231" s="255"/>
    </row>
    <row r="232" spans="85:222">
      <c r="CG232" s="303"/>
      <c r="CH232" s="303"/>
      <c r="CI232" s="303"/>
      <c r="CJ232" s="303"/>
      <c r="CK232" s="303"/>
      <c r="CL232" s="303"/>
      <c r="CM232" s="303"/>
      <c r="CN232" s="303"/>
      <c r="CO232" s="303"/>
      <c r="CP232" s="303"/>
      <c r="CQ232" s="303"/>
      <c r="CR232" s="377"/>
      <c r="CS232" s="377"/>
      <c r="DM232" s="253"/>
      <c r="DR232" s="255"/>
      <c r="FP232" s="255"/>
      <c r="HN232" s="255"/>
    </row>
    <row r="233" spans="85:222">
      <c r="CG233" s="303"/>
      <c r="CH233" s="303"/>
      <c r="CI233" s="303"/>
      <c r="CJ233" s="303"/>
      <c r="CK233" s="303"/>
      <c r="CL233" s="303"/>
      <c r="CM233" s="303"/>
      <c r="CN233" s="303"/>
      <c r="CO233" s="303"/>
      <c r="CP233" s="303"/>
      <c r="CQ233" s="303"/>
      <c r="CR233" s="377"/>
      <c r="CS233" s="377"/>
      <c r="DM233" s="253"/>
      <c r="DR233" s="255"/>
      <c r="FP233" s="255"/>
      <c r="HN233" s="255"/>
    </row>
    <row r="234" spans="85:222">
      <c r="CG234" s="303"/>
      <c r="CH234" s="303"/>
      <c r="CI234" s="303"/>
      <c r="CJ234" s="303"/>
      <c r="CK234" s="303"/>
      <c r="CL234" s="303"/>
      <c r="CM234" s="303"/>
      <c r="CN234" s="303"/>
      <c r="CO234" s="303"/>
      <c r="CP234" s="303"/>
      <c r="CQ234" s="303"/>
      <c r="CR234" s="377"/>
      <c r="CS234" s="377"/>
      <c r="DM234" s="253"/>
      <c r="DR234" s="255"/>
      <c r="FP234" s="255"/>
      <c r="HN234" s="255"/>
    </row>
    <row r="235" spans="85:222">
      <c r="CG235" s="303"/>
      <c r="CH235" s="303"/>
      <c r="CI235" s="303"/>
      <c r="CJ235" s="303"/>
      <c r="CK235" s="303"/>
      <c r="CL235" s="303"/>
      <c r="CM235" s="303"/>
      <c r="CN235" s="303"/>
      <c r="CO235" s="303"/>
      <c r="CP235" s="303"/>
      <c r="CQ235" s="303"/>
      <c r="CR235" s="377"/>
      <c r="CS235" s="377"/>
      <c r="DM235" s="253"/>
      <c r="DR235" s="255"/>
      <c r="FP235" s="255"/>
      <c r="HN235" s="255"/>
    </row>
    <row r="236" spans="85:222">
      <c r="CG236" s="303"/>
      <c r="CH236" s="303"/>
      <c r="CI236" s="303"/>
      <c r="CJ236" s="303"/>
      <c r="CK236" s="303"/>
      <c r="CL236" s="303"/>
      <c r="CM236" s="303"/>
      <c r="CN236" s="303"/>
      <c r="CO236" s="303"/>
      <c r="CP236" s="303"/>
      <c r="CQ236" s="303"/>
      <c r="CR236" s="377"/>
      <c r="CS236" s="377"/>
      <c r="DM236" s="253"/>
      <c r="DR236" s="255"/>
      <c r="FP236" s="255"/>
      <c r="HN236" s="255"/>
    </row>
    <row r="237" spans="85:222">
      <c r="CG237" s="303"/>
      <c r="CH237" s="303"/>
      <c r="CI237" s="303"/>
      <c r="CJ237" s="303"/>
      <c r="CK237" s="303"/>
      <c r="CL237" s="303"/>
      <c r="CM237" s="303"/>
      <c r="CN237" s="303"/>
      <c r="CO237" s="303"/>
      <c r="CP237" s="303"/>
      <c r="CQ237" s="303"/>
      <c r="CR237" s="377"/>
      <c r="CS237" s="377"/>
      <c r="DM237" s="253"/>
      <c r="DR237" s="255"/>
      <c r="FP237" s="255"/>
      <c r="HN237" s="255"/>
    </row>
    <row r="238" spans="85:222">
      <c r="CG238" s="303"/>
      <c r="CH238" s="303"/>
      <c r="CI238" s="303"/>
      <c r="CJ238" s="303"/>
      <c r="CK238" s="303"/>
      <c r="CL238" s="303"/>
      <c r="CM238" s="303"/>
      <c r="CN238" s="303"/>
      <c r="CO238" s="303"/>
      <c r="CP238" s="303"/>
      <c r="CQ238" s="303"/>
      <c r="CR238" s="377"/>
      <c r="CS238" s="377"/>
      <c r="DM238" s="253"/>
      <c r="DR238" s="255"/>
      <c r="FP238" s="255"/>
      <c r="HN238" s="255"/>
    </row>
    <row r="239" spans="85:222">
      <c r="CG239" s="303"/>
      <c r="CH239" s="303"/>
      <c r="CI239" s="303"/>
      <c r="CJ239" s="303"/>
      <c r="CK239" s="303"/>
      <c r="CL239" s="303"/>
      <c r="CM239" s="303"/>
      <c r="CN239" s="303"/>
      <c r="CO239" s="303"/>
      <c r="CP239" s="303"/>
      <c r="CQ239" s="303"/>
      <c r="CR239" s="377"/>
      <c r="CS239" s="377"/>
      <c r="DM239" s="253"/>
      <c r="DR239" s="255"/>
      <c r="FP239" s="255"/>
      <c r="HN239" s="255"/>
    </row>
    <row r="240" spans="85:222">
      <c r="CG240" s="303"/>
      <c r="CH240" s="303"/>
      <c r="CI240" s="303"/>
      <c r="CJ240" s="303"/>
      <c r="CK240" s="303"/>
      <c r="CL240" s="303"/>
      <c r="CM240" s="303"/>
      <c r="CN240" s="303"/>
      <c r="CO240" s="303"/>
      <c r="CP240" s="303"/>
      <c r="CQ240" s="303"/>
      <c r="CR240" s="377"/>
      <c r="CS240" s="377"/>
      <c r="DM240" s="253"/>
      <c r="DR240" s="255"/>
      <c r="FP240" s="255"/>
      <c r="HN240" s="255"/>
    </row>
    <row r="241" spans="85:222">
      <c r="CG241" s="303"/>
      <c r="CH241" s="303"/>
      <c r="CI241" s="303"/>
      <c r="CJ241" s="303"/>
      <c r="CK241" s="303"/>
      <c r="CL241" s="303"/>
      <c r="CM241" s="303"/>
      <c r="CN241" s="303"/>
      <c r="CO241" s="303"/>
      <c r="CP241" s="303"/>
      <c r="CQ241" s="303"/>
      <c r="CR241" s="377"/>
      <c r="CS241" s="377"/>
      <c r="DM241" s="253"/>
      <c r="DR241" s="255"/>
      <c r="FP241" s="255"/>
      <c r="HN241" s="255"/>
    </row>
    <row r="242" spans="85:222">
      <c r="CG242" s="303"/>
      <c r="CH242" s="303"/>
      <c r="CI242" s="303"/>
      <c r="CJ242" s="303"/>
      <c r="CK242" s="303"/>
      <c r="CL242" s="303"/>
      <c r="CM242" s="303"/>
      <c r="CN242" s="303"/>
      <c r="CO242" s="303"/>
      <c r="CP242" s="303"/>
      <c r="CQ242" s="303"/>
      <c r="CR242" s="377"/>
      <c r="CS242" s="377"/>
      <c r="DM242" s="253"/>
      <c r="DR242" s="255"/>
      <c r="FP242" s="255"/>
      <c r="HN242" s="255"/>
    </row>
    <row r="243" spans="85:222">
      <c r="CG243" s="303"/>
      <c r="CH243" s="303"/>
      <c r="CI243" s="303"/>
      <c r="CJ243" s="303"/>
      <c r="CK243" s="303"/>
      <c r="CL243" s="303"/>
      <c r="CM243" s="303"/>
      <c r="CN243" s="303"/>
      <c r="CO243" s="303"/>
      <c r="CP243" s="303"/>
      <c r="CQ243" s="303"/>
      <c r="CR243" s="377"/>
      <c r="CS243" s="377"/>
      <c r="DM243" s="253"/>
      <c r="DR243" s="255"/>
      <c r="FP243" s="255"/>
      <c r="HN243" s="255"/>
    </row>
    <row r="244" spans="85:222">
      <c r="CG244" s="303"/>
      <c r="CH244" s="303"/>
      <c r="CI244" s="303"/>
      <c r="CJ244" s="303"/>
      <c r="CK244" s="303"/>
      <c r="CL244" s="303"/>
      <c r="CM244" s="303"/>
      <c r="CN244" s="303"/>
      <c r="CO244" s="303"/>
      <c r="CP244" s="303"/>
      <c r="CQ244" s="303"/>
      <c r="CR244" s="377"/>
      <c r="CS244" s="377"/>
      <c r="DM244" s="253"/>
      <c r="DR244" s="255"/>
      <c r="FP244" s="255"/>
      <c r="HN244" s="255"/>
    </row>
    <row r="245" spans="85:222">
      <c r="CG245" s="303"/>
      <c r="CH245" s="303"/>
      <c r="CI245" s="303"/>
      <c r="CJ245" s="303"/>
      <c r="CK245" s="303"/>
      <c r="CL245" s="303"/>
      <c r="CM245" s="303"/>
      <c r="CN245" s="303"/>
      <c r="CO245" s="303"/>
      <c r="CP245" s="303"/>
      <c r="CQ245" s="303"/>
      <c r="CR245" s="377"/>
      <c r="CS245" s="377"/>
      <c r="DM245" s="253"/>
      <c r="DR245" s="255"/>
      <c r="FP245" s="255"/>
      <c r="HN245" s="255"/>
    </row>
    <row r="246" spans="85:222">
      <c r="CG246" s="303"/>
      <c r="CH246" s="303"/>
      <c r="CI246" s="303"/>
      <c r="CJ246" s="303"/>
      <c r="CK246" s="303"/>
      <c r="CL246" s="303"/>
      <c r="CM246" s="303"/>
      <c r="CN246" s="303"/>
      <c r="CO246" s="303"/>
      <c r="CP246" s="303"/>
      <c r="CQ246" s="303"/>
      <c r="CR246" s="377"/>
      <c r="CS246" s="377"/>
      <c r="DM246" s="253"/>
      <c r="DR246" s="255"/>
      <c r="FP246" s="255"/>
      <c r="HN246" s="255"/>
    </row>
    <row r="247" spans="85:222">
      <c r="CG247" s="303"/>
      <c r="CH247" s="303"/>
      <c r="CI247" s="303"/>
      <c r="CJ247" s="303"/>
      <c r="CK247" s="303"/>
      <c r="CL247" s="303"/>
      <c r="CM247" s="303"/>
      <c r="CN247" s="303"/>
      <c r="CO247" s="303"/>
      <c r="CP247" s="303"/>
      <c r="CQ247" s="303"/>
      <c r="CR247" s="377"/>
      <c r="CS247" s="377"/>
      <c r="DM247" s="253"/>
      <c r="DR247" s="255"/>
      <c r="FP247" s="255"/>
      <c r="HN247" s="255"/>
    </row>
    <row r="248" spans="85:222">
      <c r="CG248" s="303"/>
      <c r="CH248" s="303"/>
      <c r="CI248" s="303"/>
      <c r="CJ248" s="303"/>
      <c r="CK248" s="303"/>
      <c r="CL248" s="303"/>
      <c r="CM248" s="303"/>
      <c r="CN248" s="303"/>
      <c r="CO248" s="303"/>
      <c r="CP248" s="303"/>
      <c r="CQ248" s="303"/>
      <c r="CR248" s="377"/>
      <c r="CS248" s="377"/>
      <c r="DM248" s="253"/>
      <c r="DR248" s="255"/>
      <c r="FP248" s="255"/>
      <c r="HN248" s="255"/>
    </row>
    <row r="249" spans="85:222">
      <c r="CG249" s="303"/>
      <c r="CH249" s="303"/>
      <c r="CI249" s="303"/>
      <c r="CJ249" s="303"/>
      <c r="CK249" s="303"/>
      <c r="CL249" s="303"/>
      <c r="CM249" s="303"/>
      <c r="CN249" s="303"/>
      <c r="CO249" s="303"/>
      <c r="CP249" s="303"/>
      <c r="CQ249" s="303"/>
      <c r="CR249" s="377"/>
      <c r="CS249" s="377"/>
      <c r="DM249" s="253"/>
      <c r="DR249" s="255"/>
      <c r="FP249" s="255"/>
      <c r="HN249" s="255"/>
    </row>
    <row r="250" spans="85:222">
      <c r="CG250" s="303"/>
      <c r="CH250" s="303"/>
      <c r="CI250" s="303"/>
      <c r="CJ250" s="303"/>
      <c r="CK250" s="303"/>
      <c r="CL250" s="303"/>
      <c r="CM250" s="303"/>
      <c r="CN250" s="303"/>
      <c r="CO250" s="303"/>
      <c r="CP250" s="303"/>
      <c r="CQ250" s="303"/>
      <c r="CR250" s="377"/>
      <c r="CS250" s="377"/>
      <c r="DM250" s="253"/>
      <c r="DR250" s="255"/>
      <c r="FP250" s="255"/>
      <c r="HN250" s="255"/>
    </row>
    <row r="251" spans="85:222">
      <c r="CG251" s="303"/>
      <c r="CH251" s="303"/>
      <c r="CI251" s="303"/>
      <c r="CJ251" s="303"/>
      <c r="CK251" s="303"/>
      <c r="CL251" s="303"/>
      <c r="CM251" s="303"/>
      <c r="CN251" s="303"/>
      <c r="CO251" s="303"/>
      <c r="CP251" s="303"/>
      <c r="CQ251" s="303"/>
      <c r="CR251" s="377"/>
      <c r="CS251" s="377"/>
      <c r="DM251" s="253"/>
      <c r="DR251" s="255"/>
      <c r="FP251" s="255"/>
      <c r="HN251" s="255"/>
    </row>
    <row r="252" spans="85:222">
      <c r="CG252" s="303"/>
      <c r="CH252" s="303"/>
      <c r="CI252" s="303"/>
      <c r="CJ252" s="303"/>
      <c r="CK252" s="303"/>
      <c r="CL252" s="303"/>
      <c r="CM252" s="303"/>
      <c r="CN252" s="303"/>
      <c r="CO252" s="303"/>
      <c r="CP252" s="303"/>
      <c r="CQ252" s="303"/>
      <c r="CR252" s="377"/>
      <c r="CS252" s="377"/>
      <c r="DM252" s="253"/>
      <c r="DR252" s="255"/>
      <c r="FP252" s="255"/>
      <c r="HN252" s="255"/>
    </row>
    <row r="253" spans="85:222">
      <c r="CG253" s="303"/>
      <c r="CH253" s="303"/>
      <c r="CI253" s="303"/>
      <c r="CJ253" s="303"/>
      <c r="CK253" s="303"/>
      <c r="CL253" s="303"/>
      <c r="CM253" s="303"/>
      <c r="CN253" s="303"/>
      <c r="CO253" s="303"/>
      <c r="CP253" s="303"/>
      <c r="CQ253" s="303"/>
      <c r="CR253" s="377"/>
      <c r="CS253" s="377"/>
      <c r="DM253" s="253"/>
      <c r="DR253" s="255"/>
      <c r="FP253" s="255"/>
      <c r="HN253" s="255"/>
    </row>
    <row r="254" spans="85:222">
      <c r="CG254" s="303"/>
      <c r="CH254" s="303"/>
      <c r="CI254" s="303"/>
      <c r="CJ254" s="303"/>
      <c r="CK254" s="303"/>
      <c r="CL254" s="303"/>
      <c r="CM254" s="303"/>
      <c r="CN254" s="303"/>
      <c r="CO254" s="303"/>
      <c r="CP254" s="303"/>
      <c r="CQ254" s="303"/>
      <c r="CR254" s="377"/>
      <c r="CS254" s="377"/>
      <c r="DM254" s="253"/>
      <c r="DR254" s="255"/>
      <c r="FP254" s="255"/>
      <c r="HN254" s="255"/>
    </row>
    <row r="255" spans="85:222">
      <c r="CG255" s="303"/>
      <c r="CH255" s="303"/>
      <c r="CI255" s="303"/>
      <c r="CJ255" s="303"/>
      <c r="CK255" s="303"/>
      <c r="CL255" s="303"/>
      <c r="CM255" s="303"/>
      <c r="CN255" s="303"/>
      <c r="CO255" s="303"/>
      <c r="CP255" s="303"/>
      <c r="CQ255" s="303"/>
      <c r="CR255" s="377"/>
      <c r="CS255" s="377"/>
      <c r="DM255" s="253"/>
      <c r="DR255" s="255"/>
      <c r="FP255" s="255"/>
      <c r="HN255" s="255"/>
    </row>
    <row r="256" spans="85:222">
      <c r="CG256" s="303"/>
      <c r="CH256" s="303"/>
      <c r="CI256" s="303"/>
      <c r="CJ256" s="303"/>
      <c r="CK256" s="303"/>
      <c r="CL256" s="303"/>
      <c r="CM256" s="303"/>
      <c r="CN256" s="303"/>
      <c r="CO256" s="303"/>
      <c r="CP256" s="303"/>
      <c r="CQ256" s="303"/>
      <c r="CR256" s="377"/>
      <c r="CS256" s="377"/>
      <c r="DM256" s="253"/>
      <c r="DR256" s="255"/>
      <c r="FP256" s="255"/>
      <c r="HN256" s="255"/>
    </row>
    <row r="257" spans="85:222">
      <c r="CG257" s="303"/>
      <c r="CH257" s="303"/>
      <c r="CI257" s="303"/>
      <c r="CJ257" s="303"/>
      <c r="CK257" s="303"/>
      <c r="CL257" s="303"/>
      <c r="CM257" s="303"/>
      <c r="CN257" s="303"/>
      <c r="CO257" s="303"/>
      <c r="CP257" s="303"/>
      <c r="CQ257" s="303"/>
      <c r="CR257" s="377"/>
      <c r="CS257" s="377"/>
      <c r="DM257" s="253"/>
      <c r="DR257" s="255"/>
      <c r="FP257" s="255"/>
      <c r="HN257" s="255"/>
    </row>
    <row r="258" spans="85:222">
      <c r="CG258" s="303"/>
      <c r="CH258" s="303"/>
      <c r="CI258" s="303"/>
      <c r="CJ258" s="303"/>
      <c r="CK258" s="303"/>
      <c r="CL258" s="303"/>
      <c r="CM258" s="303"/>
      <c r="CN258" s="303"/>
      <c r="CO258" s="303"/>
      <c r="CP258" s="303"/>
      <c r="CQ258" s="303"/>
      <c r="CR258" s="377"/>
      <c r="CS258" s="377"/>
      <c r="DM258" s="253"/>
      <c r="DR258" s="255"/>
      <c r="FP258" s="255"/>
      <c r="HN258" s="255"/>
    </row>
    <row r="259" spans="85:222">
      <c r="CG259" s="303"/>
      <c r="CH259" s="303"/>
      <c r="CI259" s="303"/>
      <c r="CJ259" s="303"/>
      <c r="CK259" s="303"/>
      <c r="CL259" s="303"/>
      <c r="CM259" s="303"/>
      <c r="CN259" s="303"/>
      <c r="CO259" s="303"/>
      <c r="CP259" s="303"/>
      <c r="CQ259" s="303"/>
      <c r="CR259" s="377"/>
      <c r="CS259" s="377"/>
      <c r="DM259" s="253"/>
      <c r="DR259" s="255"/>
      <c r="FP259" s="255"/>
      <c r="HN259" s="255"/>
    </row>
    <row r="260" spans="85:222">
      <c r="CG260" s="303"/>
      <c r="CH260" s="303"/>
      <c r="CI260" s="303"/>
      <c r="CJ260" s="303"/>
      <c r="CK260" s="303"/>
      <c r="CL260" s="303"/>
      <c r="CM260" s="303"/>
      <c r="CN260" s="303"/>
      <c r="CO260" s="303"/>
      <c r="CP260" s="303"/>
      <c r="CQ260" s="303"/>
      <c r="CR260" s="377"/>
      <c r="CS260" s="377"/>
      <c r="DM260" s="253"/>
      <c r="DR260" s="255"/>
      <c r="FP260" s="255"/>
      <c r="HN260" s="255"/>
    </row>
    <row r="261" spans="85:222">
      <c r="CG261" s="303"/>
      <c r="CH261" s="303"/>
      <c r="CI261" s="303"/>
      <c r="CJ261" s="303"/>
      <c r="CK261" s="303"/>
      <c r="CL261" s="303"/>
      <c r="CM261" s="303"/>
      <c r="CN261" s="303"/>
      <c r="CO261" s="303"/>
      <c r="CP261" s="303"/>
      <c r="CQ261" s="303"/>
      <c r="CR261" s="377"/>
      <c r="CS261" s="377"/>
      <c r="DM261" s="253"/>
      <c r="DR261" s="255"/>
      <c r="FP261" s="255"/>
      <c r="HN261" s="255"/>
    </row>
    <row r="262" spans="85:222">
      <c r="CG262" s="303"/>
      <c r="CH262" s="303"/>
      <c r="CI262" s="303"/>
      <c r="CJ262" s="303"/>
      <c r="CK262" s="303"/>
      <c r="CL262" s="303"/>
      <c r="CM262" s="303"/>
      <c r="CN262" s="303"/>
      <c r="CO262" s="303"/>
      <c r="CP262" s="303"/>
      <c r="CQ262" s="303"/>
      <c r="CR262" s="377"/>
      <c r="CS262" s="377"/>
      <c r="DM262" s="253"/>
      <c r="DR262" s="255"/>
      <c r="FP262" s="255"/>
      <c r="HN262" s="255"/>
    </row>
    <row r="263" spans="85:222">
      <c r="CG263" s="303"/>
      <c r="CH263" s="303"/>
      <c r="CI263" s="303"/>
      <c r="CJ263" s="303"/>
      <c r="CK263" s="303"/>
      <c r="CL263" s="303"/>
      <c r="CM263" s="303"/>
      <c r="CN263" s="303"/>
      <c r="CO263" s="303"/>
      <c r="CP263" s="303"/>
      <c r="CQ263" s="303"/>
      <c r="CR263" s="377"/>
      <c r="CS263" s="377"/>
      <c r="DM263" s="253"/>
      <c r="DR263" s="255"/>
      <c r="FP263" s="255"/>
      <c r="HN263" s="255"/>
    </row>
    <row r="264" spans="85:222">
      <c r="CG264" s="303"/>
      <c r="CH264" s="303"/>
      <c r="CI264" s="303"/>
      <c r="CJ264" s="303"/>
      <c r="CK264" s="303"/>
      <c r="CL264" s="303"/>
      <c r="CM264" s="303"/>
      <c r="CN264" s="303"/>
      <c r="CO264" s="303"/>
      <c r="CP264" s="303"/>
      <c r="CQ264" s="303"/>
      <c r="CR264" s="377"/>
      <c r="CS264" s="377"/>
      <c r="DM264" s="253"/>
      <c r="DR264" s="255"/>
      <c r="FP264" s="255"/>
      <c r="HN264" s="255"/>
    </row>
    <row r="265" spans="85:222">
      <c r="CG265" s="303"/>
      <c r="CH265" s="303"/>
      <c r="CI265" s="303"/>
      <c r="CJ265" s="303"/>
      <c r="CK265" s="303"/>
      <c r="CL265" s="303"/>
      <c r="CM265" s="303"/>
      <c r="CN265" s="303"/>
      <c r="CO265" s="303"/>
      <c r="CP265" s="303"/>
      <c r="CQ265" s="303"/>
      <c r="CR265" s="377"/>
      <c r="CS265" s="377"/>
      <c r="DM265" s="253"/>
      <c r="DR265" s="255"/>
      <c r="FP265" s="255"/>
      <c r="HN265" s="255"/>
    </row>
    <row r="266" spans="85:222">
      <c r="CG266" s="303"/>
      <c r="CH266" s="303"/>
      <c r="CI266" s="303"/>
      <c r="CJ266" s="303"/>
      <c r="CK266" s="303"/>
      <c r="CL266" s="303"/>
      <c r="CM266" s="303"/>
      <c r="CN266" s="303"/>
      <c r="CO266" s="303"/>
      <c r="CP266" s="303"/>
      <c r="CQ266" s="303"/>
      <c r="CR266" s="377"/>
      <c r="CS266" s="377"/>
      <c r="DM266" s="253"/>
      <c r="DR266" s="255"/>
      <c r="FP266" s="255"/>
      <c r="HN266" s="255"/>
    </row>
    <row r="267" spans="85:222">
      <c r="CG267" s="303"/>
      <c r="CH267" s="303"/>
      <c r="CI267" s="303"/>
      <c r="CJ267" s="303"/>
      <c r="CK267" s="303"/>
      <c r="CL267" s="303"/>
      <c r="CM267" s="303"/>
      <c r="CN267" s="303"/>
      <c r="CO267" s="303"/>
      <c r="CP267" s="303"/>
      <c r="CQ267" s="303"/>
      <c r="CR267" s="377"/>
      <c r="CS267" s="377"/>
      <c r="DM267" s="253"/>
      <c r="DR267" s="255"/>
      <c r="FP267" s="255"/>
      <c r="HN267" s="255"/>
    </row>
    <row r="268" spans="85:222">
      <c r="CG268" s="303"/>
      <c r="CH268" s="303"/>
      <c r="CI268" s="303"/>
      <c r="CJ268" s="303"/>
      <c r="CK268" s="303"/>
      <c r="CL268" s="303"/>
      <c r="CM268" s="303"/>
      <c r="CN268" s="303"/>
      <c r="CO268" s="303"/>
      <c r="CP268" s="303"/>
      <c r="CQ268" s="303"/>
      <c r="CR268" s="377"/>
      <c r="CS268" s="377"/>
      <c r="DM268" s="253"/>
      <c r="DR268" s="255"/>
      <c r="FP268" s="255"/>
      <c r="HN268" s="255"/>
    </row>
    <row r="269" spans="85:222">
      <c r="CG269" s="303"/>
      <c r="CH269" s="303"/>
      <c r="CI269" s="303"/>
      <c r="CJ269" s="303"/>
      <c r="CK269" s="303"/>
      <c r="CL269" s="303"/>
      <c r="CM269" s="303"/>
      <c r="CN269" s="303"/>
      <c r="CO269" s="303"/>
      <c r="CP269" s="303"/>
      <c r="CQ269" s="303"/>
      <c r="CR269" s="377"/>
      <c r="CS269" s="377"/>
      <c r="DM269" s="253"/>
      <c r="DR269" s="255"/>
      <c r="FP269" s="255"/>
      <c r="HN269" s="255"/>
    </row>
    <row r="270" spans="85:222">
      <c r="CG270" s="303"/>
      <c r="CH270" s="303"/>
      <c r="CI270" s="303"/>
      <c r="CJ270" s="303"/>
      <c r="CK270" s="303"/>
      <c r="CL270" s="303"/>
      <c r="CM270" s="303"/>
      <c r="CN270" s="303"/>
      <c r="CO270" s="303"/>
      <c r="CP270" s="303"/>
      <c r="CQ270" s="303"/>
      <c r="CR270" s="377"/>
      <c r="CS270" s="377"/>
      <c r="DM270" s="253"/>
      <c r="DR270" s="255"/>
      <c r="FP270" s="255"/>
      <c r="HN270" s="255"/>
    </row>
    <row r="271" spans="85:222">
      <c r="CG271" s="303"/>
      <c r="CH271" s="303"/>
      <c r="CI271" s="303"/>
      <c r="CJ271" s="303"/>
      <c r="CK271" s="303"/>
      <c r="CL271" s="303"/>
      <c r="CM271" s="303"/>
      <c r="CN271" s="303"/>
      <c r="CO271" s="303"/>
      <c r="CP271" s="303"/>
      <c r="CQ271" s="303"/>
      <c r="CR271" s="377"/>
      <c r="CS271" s="377"/>
      <c r="DM271" s="253"/>
      <c r="DR271" s="255"/>
      <c r="FP271" s="255"/>
      <c r="HN271" s="255"/>
    </row>
    <row r="272" spans="85:222">
      <c r="CG272" s="303"/>
      <c r="CH272" s="303"/>
      <c r="CI272" s="303"/>
      <c r="CJ272" s="303"/>
      <c r="CK272" s="303"/>
      <c r="CL272" s="303"/>
      <c r="CM272" s="303"/>
      <c r="CN272" s="303"/>
      <c r="CO272" s="303"/>
      <c r="CP272" s="303"/>
      <c r="CQ272" s="303"/>
      <c r="CR272" s="377"/>
      <c r="CS272" s="377"/>
      <c r="DM272" s="253"/>
      <c r="DR272" s="255"/>
      <c r="FP272" s="255"/>
      <c r="HN272" s="255"/>
    </row>
    <row r="273" spans="85:222">
      <c r="CG273" s="303"/>
      <c r="CH273" s="303"/>
      <c r="CI273" s="303"/>
      <c r="CJ273" s="303"/>
      <c r="CK273" s="303"/>
      <c r="CL273" s="303"/>
      <c r="CM273" s="303"/>
      <c r="CN273" s="303"/>
      <c r="CO273" s="303"/>
      <c r="CP273" s="303"/>
      <c r="CQ273" s="303"/>
      <c r="CR273" s="377"/>
      <c r="CS273" s="377"/>
      <c r="DM273" s="253"/>
      <c r="DR273" s="255"/>
      <c r="FP273" s="255"/>
      <c r="HN273" s="255"/>
    </row>
    <row r="274" spans="85:222">
      <c r="CG274" s="303"/>
      <c r="CH274" s="303"/>
      <c r="CI274" s="303"/>
      <c r="CJ274" s="303"/>
      <c r="CK274" s="303"/>
      <c r="CL274" s="303"/>
      <c r="CM274" s="303"/>
      <c r="CN274" s="303"/>
      <c r="CO274" s="303"/>
      <c r="CP274" s="303"/>
      <c r="CQ274" s="303"/>
      <c r="CR274" s="377"/>
      <c r="CS274" s="377"/>
      <c r="DM274" s="253"/>
      <c r="DR274" s="255"/>
      <c r="FP274" s="255"/>
      <c r="HN274" s="255"/>
    </row>
    <row r="275" spans="85:222">
      <c r="CG275" s="303"/>
      <c r="CH275" s="303"/>
      <c r="CI275" s="303"/>
      <c r="CJ275" s="303"/>
      <c r="CK275" s="303"/>
      <c r="CL275" s="303"/>
      <c r="CM275" s="303"/>
      <c r="CN275" s="303"/>
      <c r="CO275" s="303"/>
      <c r="CP275" s="303"/>
      <c r="CQ275" s="303"/>
      <c r="CR275" s="377"/>
      <c r="CS275" s="377"/>
      <c r="DM275" s="253"/>
      <c r="DR275" s="255"/>
      <c r="FP275" s="255"/>
      <c r="HN275" s="255"/>
    </row>
    <row r="276" spans="85:222">
      <c r="CG276" s="303"/>
      <c r="CH276" s="303"/>
      <c r="CI276" s="303"/>
      <c r="CJ276" s="303"/>
      <c r="CK276" s="303"/>
      <c r="CL276" s="303"/>
      <c r="CM276" s="303"/>
      <c r="CN276" s="303"/>
      <c r="CO276" s="303"/>
      <c r="CP276" s="303"/>
      <c r="CQ276" s="303"/>
      <c r="CR276" s="377"/>
      <c r="CS276" s="377"/>
      <c r="DM276" s="253"/>
      <c r="DR276" s="255"/>
      <c r="FP276" s="255"/>
      <c r="HN276" s="255"/>
    </row>
    <row r="277" spans="85:222">
      <c r="CG277" s="303"/>
      <c r="CH277" s="303"/>
      <c r="CI277" s="303"/>
      <c r="CJ277" s="303"/>
      <c r="CK277" s="303"/>
      <c r="CL277" s="303"/>
      <c r="CM277" s="303"/>
      <c r="CN277" s="303"/>
      <c r="CO277" s="303"/>
      <c r="CP277" s="303"/>
      <c r="CQ277" s="303"/>
      <c r="CR277" s="377"/>
      <c r="CS277" s="377"/>
      <c r="DM277" s="253"/>
      <c r="DR277" s="255"/>
      <c r="FP277" s="255"/>
      <c r="HN277" s="255"/>
    </row>
    <row r="278" spans="85:222">
      <c r="CG278" s="303"/>
      <c r="CH278" s="303"/>
      <c r="CI278" s="303"/>
      <c r="CJ278" s="303"/>
      <c r="CK278" s="303"/>
      <c r="CL278" s="303"/>
      <c r="CM278" s="303"/>
      <c r="CN278" s="303"/>
      <c r="CO278" s="303"/>
      <c r="CP278" s="303"/>
      <c r="CQ278" s="303"/>
      <c r="CR278" s="377"/>
      <c r="CS278" s="377"/>
      <c r="DM278" s="253"/>
      <c r="DR278" s="255"/>
      <c r="FP278" s="255"/>
      <c r="HN278" s="255"/>
    </row>
    <row r="279" spans="85:222">
      <c r="CG279" s="303"/>
      <c r="CH279" s="303"/>
      <c r="CI279" s="303"/>
      <c r="CJ279" s="303"/>
      <c r="CK279" s="303"/>
      <c r="CL279" s="303"/>
      <c r="CM279" s="303"/>
      <c r="CN279" s="303"/>
      <c r="CO279" s="303"/>
      <c r="CP279" s="303"/>
      <c r="CQ279" s="303"/>
      <c r="CR279" s="377"/>
      <c r="CS279" s="377"/>
      <c r="DM279" s="253"/>
      <c r="DR279" s="255"/>
      <c r="FP279" s="255"/>
      <c r="HN279" s="255"/>
    </row>
    <row r="280" spans="85:222">
      <c r="CG280" s="303"/>
      <c r="CH280" s="303"/>
      <c r="CI280" s="303"/>
      <c r="CJ280" s="303"/>
      <c r="CK280" s="303"/>
      <c r="CL280" s="303"/>
      <c r="CM280" s="303"/>
      <c r="CN280" s="303"/>
      <c r="CO280" s="303"/>
      <c r="CP280" s="303"/>
      <c r="CQ280" s="303"/>
      <c r="CR280" s="377"/>
      <c r="CS280" s="377"/>
      <c r="DM280" s="253"/>
      <c r="DR280" s="255"/>
      <c r="FP280" s="255"/>
      <c r="HN280" s="255"/>
    </row>
    <row r="281" spans="85:222">
      <c r="CG281" s="303"/>
      <c r="CH281" s="303"/>
      <c r="CI281" s="303"/>
      <c r="CJ281" s="303"/>
      <c r="CK281" s="303"/>
      <c r="CL281" s="303"/>
      <c r="CM281" s="303"/>
      <c r="CN281" s="303"/>
      <c r="CO281" s="303"/>
      <c r="CP281" s="303"/>
      <c r="CQ281" s="303"/>
      <c r="CR281" s="377"/>
      <c r="CS281" s="377"/>
      <c r="DM281" s="253"/>
      <c r="DR281" s="255"/>
      <c r="FP281" s="255"/>
      <c r="HN281" s="255"/>
    </row>
    <row r="282" spans="85:222">
      <c r="CG282" s="303"/>
      <c r="CH282" s="303"/>
      <c r="CI282" s="303"/>
      <c r="CJ282" s="303"/>
      <c r="CK282" s="303"/>
      <c r="CL282" s="303"/>
      <c r="CM282" s="303"/>
      <c r="CN282" s="303"/>
      <c r="CO282" s="303"/>
      <c r="CP282" s="303"/>
      <c r="CQ282" s="303"/>
      <c r="CR282" s="377"/>
      <c r="CS282" s="377"/>
      <c r="DM282" s="253"/>
      <c r="DR282" s="255"/>
      <c r="FP282" s="255"/>
      <c r="HN282" s="255"/>
    </row>
    <row r="283" spans="85:222">
      <c r="CG283" s="303"/>
      <c r="CH283" s="303"/>
      <c r="CI283" s="303"/>
      <c r="CJ283" s="303"/>
      <c r="CK283" s="303"/>
      <c r="CL283" s="303"/>
      <c r="CM283" s="303"/>
      <c r="CN283" s="303"/>
      <c r="CO283" s="303"/>
      <c r="CP283" s="303"/>
      <c r="CQ283" s="303"/>
      <c r="CR283" s="377"/>
      <c r="CS283" s="377"/>
      <c r="DM283" s="253"/>
      <c r="DR283" s="255"/>
      <c r="FP283" s="255"/>
      <c r="HN283" s="255"/>
    </row>
    <row r="284" spans="85:222">
      <c r="CG284" s="303"/>
      <c r="CH284" s="303"/>
      <c r="CI284" s="303"/>
      <c r="CJ284" s="303"/>
      <c r="CK284" s="303"/>
      <c r="CL284" s="303"/>
      <c r="CM284" s="303"/>
      <c r="CN284" s="303"/>
      <c r="CO284" s="303"/>
      <c r="CP284" s="303"/>
      <c r="CQ284" s="303"/>
      <c r="CR284" s="377"/>
      <c r="CS284" s="377"/>
      <c r="DM284" s="253"/>
      <c r="DR284" s="255"/>
      <c r="FP284" s="255"/>
      <c r="HN284" s="255"/>
    </row>
    <row r="285" spans="85:222">
      <c r="CG285" s="303"/>
      <c r="CH285" s="303"/>
      <c r="CI285" s="303"/>
      <c r="CJ285" s="303"/>
      <c r="CK285" s="303"/>
      <c r="CL285" s="303"/>
      <c r="CM285" s="303"/>
      <c r="CN285" s="303"/>
      <c r="CO285" s="303"/>
      <c r="CP285" s="303"/>
      <c r="CQ285" s="303"/>
      <c r="CR285" s="377"/>
      <c r="CS285" s="377"/>
      <c r="DM285" s="253"/>
      <c r="DR285" s="255"/>
      <c r="FP285" s="255"/>
      <c r="HN285" s="255"/>
    </row>
    <row r="286" spans="85:222">
      <c r="CG286" s="303"/>
      <c r="CH286" s="303"/>
      <c r="CI286" s="303"/>
      <c r="CJ286" s="303"/>
      <c r="CK286" s="303"/>
      <c r="CL286" s="303"/>
      <c r="CM286" s="303"/>
      <c r="CN286" s="303"/>
      <c r="CO286" s="303"/>
      <c r="CP286" s="303"/>
      <c r="CQ286" s="303"/>
      <c r="CR286" s="377"/>
      <c r="CS286" s="377"/>
      <c r="DM286" s="253"/>
      <c r="DR286" s="255"/>
      <c r="FP286" s="255"/>
      <c r="HN286" s="255"/>
    </row>
    <row r="287" spans="85:222">
      <c r="CG287" s="303"/>
      <c r="CH287" s="303"/>
      <c r="CI287" s="303"/>
      <c r="CJ287" s="303"/>
      <c r="CK287" s="303"/>
      <c r="CL287" s="303"/>
      <c r="CM287" s="303"/>
      <c r="CN287" s="303"/>
      <c r="CO287" s="303"/>
      <c r="CP287" s="303"/>
      <c r="CQ287" s="303"/>
      <c r="CR287" s="377"/>
      <c r="CS287" s="377"/>
      <c r="DM287" s="253"/>
      <c r="DR287" s="255"/>
      <c r="FP287" s="255"/>
      <c r="HN287" s="255"/>
    </row>
    <row r="288" spans="85:222">
      <c r="CG288" s="303"/>
      <c r="CH288" s="303"/>
      <c r="CI288" s="303"/>
      <c r="CJ288" s="303"/>
      <c r="CK288" s="303"/>
      <c r="CL288" s="303"/>
      <c r="CM288" s="303"/>
      <c r="CN288" s="303"/>
      <c r="CO288" s="303"/>
      <c r="CP288" s="303"/>
      <c r="CQ288" s="303"/>
      <c r="CR288" s="377"/>
      <c r="CS288" s="377"/>
      <c r="DM288" s="253"/>
      <c r="DR288" s="255"/>
      <c r="FP288" s="255"/>
      <c r="HN288" s="255"/>
    </row>
    <row r="289" spans="85:222">
      <c r="CG289" s="303"/>
      <c r="CH289" s="303"/>
      <c r="CI289" s="303"/>
      <c r="CJ289" s="303"/>
      <c r="CK289" s="303"/>
      <c r="CL289" s="303"/>
      <c r="CM289" s="303"/>
      <c r="CN289" s="303"/>
      <c r="CO289" s="303"/>
      <c r="CP289" s="303"/>
      <c r="CQ289" s="303"/>
      <c r="CR289" s="377"/>
      <c r="CS289" s="377"/>
      <c r="DM289" s="253"/>
      <c r="DR289" s="255"/>
      <c r="FP289" s="255"/>
      <c r="HN289" s="255"/>
    </row>
    <row r="290" spans="85:222">
      <c r="CG290" s="303"/>
      <c r="CH290" s="303"/>
      <c r="CI290" s="303"/>
      <c r="CJ290" s="303"/>
      <c r="CK290" s="303"/>
      <c r="CL290" s="303"/>
      <c r="CM290" s="303"/>
      <c r="CN290" s="303"/>
      <c r="CO290" s="303"/>
      <c r="CP290" s="303"/>
      <c r="CQ290" s="303"/>
      <c r="CR290" s="377"/>
      <c r="CS290" s="377"/>
      <c r="DM290" s="253"/>
      <c r="DR290" s="255"/>
      <c r="FP290" s="255"/>
      <c r="HN290" s="255"/>
    </row>
    <row r="291" spans="85:222">
      <c r="CG291" s="303"/>
      <c r="CH291" s="303"/>
      <c r="CI291" s="303"/>
      <c r="CJ291" s="303"/>
      <c r="CK291" s="303"/>
      <c r="CL291" s="303"/>
      <c r="CM291" s="303"/>
      <c r="CN291" s="303"/>
      <c r="CO291" s="303"/>
      <c r="CP291" s="303"/>
      <c r="CQ291" s="303"/>
      <c r="CR291" s="377"/>
      <c r="CS291" s="377"/>
      <c r="DM291" s="253"/>
      <c r="DR291" s="255"/>
      <c r="FP291" s="255"/>
      <c r="HN291" s="255"/>
    </row>
    <row r="292" spans="85:222">
      <c r="CG292" s="303"/>
      <c r="CH292" s="303"/>
      <c r="CI292" s="303"/>
      <c r="CJ292" s="303"/>
      <c r="CK292" s="303"/>
      <c r="CL292" s="303"/>
      <c r="CM292" s="303"/>
      <c r="CN292" s="303"/>
      <c r="CO292" s="303"/>
      <c r="CP292" s="303"/>
      <c r="CQ292" s="303"/>
      <c r="CR292" s="377"/>
      <c r="CS292" s="377"/>
      <c r="DM292" s="253"/>
      <c r="DR292" s="255"/>
      <c r="FP292" s="255"/>
      <c r="HN292" s="255"/>
    </row>
    <row r="293" spans="85:222">
      <c r="CG293" s="303"/>
      <c r="CH293" s="303"/>
      <c r="CI293" s="303"/>
      <c r="CJ293" s="303"/>
      <c r="CK293" s="303"/>
      <c r="CL293" s="303"/>
      <c r="CM293" s="303"/>
      <c r="CN293" s="303"/>
      <c r="CO293" s="303"/>
      <c r="CP293" s="303"/>
      <c r="CQ293" s="303"/>
      <c r="CR293" s="377"/>
      <c r="CS293" s="377"/>
      <c r="DM293" s="253"/>
      <c r="DR293" s="255"/>
      <c r="FP293" s="255"/>
      <c r="HN293" s="255"/>
    </row>
    <row r="294" spans="85:222">
      <c r="CG294" s="303"/>
      <c r="CH294" s="303"/>
      <c r="CI294" s="303"/>
      <c r="CJ294" s="303"/>
      <c r="CK294" s="303"/>
      <c r="CL294" s="303"/>
      <c r="CM294" s="303"/>
      <c r="CN294" s="303"/>
      <c r="CO294" s="303"/>
      <c r="CP294" s="303"/>
      <c r="CQ294" s="303"/>
      <c r="CR294" s="377"/>
      <c r="CS294" s="377"/>
      <c r="DM294" s="253"/>
      <c r="DR294" s="255"/>
      <c r="FP294" s="255"/>
      <c r="HN294" s="255"/>
    </row>
    <row r="295" spans="85:222">
      <c r="CG295" s="303"/>
      <c r="CH295" s="303"/>
      <c r="CI295" s="303"/>
      <c r="CJ295" s="303"/>
      <c r="CK295" s="303"/>
      <c r="CL295" s="303"/>
      <c r="CM295" s="303"/>
      <c r="CN295" s="303"/>
      <c r="CO295" s="303"/>
      <c r="CP295" s="303"/>
      <c r="CQ295" s="303"/>
      <c r="CR295" s="377"/>
      <c r="CS295" s="377"/>
      <c r="DM295" s="253"/>
      <c r="DR295" s="255"/>
      <c r="FP295" s="255"/>
      <c r="HN295" s="255"/>
    </row>
    <row r="296" spans="85:222">
      <c r="CG296" s="303"/>
      <c r="CH296" s="303"/>
      <c r="CI296" s="303"/>
      <c r="CJ296" s="303"/>
      <c r="CK296" s="303"/>
      <c r="CL296" s="303"/>
      <c r="CM296" s="303"/>
      <c r="CN296" s="303"/>
      <c r="CO296" s="303"/>
      <c r="CP296" s="303"/>
      <c r="CQ296" s="303"/>
      <c r="CR296" s="377"/>
      <c r="CS296" s="377"/>
      <c r="DM296" s="253"/>
      <c r="DR296" s="255"/>
      <c r="FP296" s="255"/>
      <c r="HN296" s="255"/>
    </row>
    <row r="297" spans="85:222">
      <c r="CG297" s="303"/>
      <c r="CH297" s="303"/>
      <c r="CI297" s="303"/>
      <c r="CJ297" s="303"/>
      <c r="CK297" s="303"/>
      <c r="CL297" s="303"/>
      <c r="CM297" s="303"/>
      <c r="CN297" s="303"/>
      <c r="CO297" s="303"/>
      <c r="CP297" s="303"/>
      <c r="CQ297" s="303"/>
      <c r="CR297" s="377"/>
      <c r="CS297" s="377"/>
      <c r="DM297" s="253"/>
      <c r="DR297" s="255"/>
      <c r="FP297" s="255"/>
      <c r="HN297" s="255"/>
    </row>
    <row r="298" spans="85:222">
      <c r="CG298" s="303"/>
      <c r="CH298" s="303"/>
      <c r="CI298" s="303"/>
      <c r="CJ298" s="303"/>
      <c r="CK298" s="303"/>
      <c r="CL298" s="303"/>
      <c r="CM298" s="303"/>
      <c r="CN298" s="303"/>
      <c r="CO298" s="303"/>
      <c r="CP298" s="303"/>
      <c r="CQ298" s="303"/>
      <c r="CR298" s="377"/>
      <c r="CS298" s="377"/>
      <c r="DM298" s="253"/>
      <c r="DR298" s="255"/>
      <c r="FP298" s="255"/>
      <c r="HN298" s="255"/>
    </row>
    <row r="299" spans="85:222">
      <c r="CG299" s="303"/>
      <c r="CH299" s="303"/>
      <c r="CI299" s="303"/>
      <c r="CJ299" s="303"/>
      <c r="CK299" s="303"/>
      <c r="CL299" s="303"/>
      <c r="CM299" s="303"/>
      <c r="CN299" s="303"/>
      <c r="CO299" s="303"/>
      <c r="CP299" s="303"/>
      <c r="CQ299" s="303"/>
      <c r="CR299" s="377"/>
      <c r="CS299" s="377"/>
      <c r="DM299" s="253"/>
      <c r="DR299" s="255"/>
      <c r="FP299" s="255"/>
      <c r="HN299" s="255"/>
    </row>
    <row r="300" spans="85:222">
      <c r="CG300" s="303"/>
      <c r="CH300" s="303"/>
      <c r="CI300" s="303"/>
      <c r="CJ300" s="303"/>
      <c r="CK300" s="303"/>
      <c r="CL300" s="303"/>
      <c r="CM300" s="303"/>
      <c r="CN300" s="303"/>
      <c r="CO300" s="303"/>
      <c r="CP300" s="303"/>
      <c r="CQ300" s="303"/>
      <c r="CR300" s="377"/>
      <c r="CS300" s="377"/>
      <c r="DM300" s="253"/>
      <c r="DR300" s="255"/>
      <c r="FP300" s="255"/>
      <c r="HN300" s="255"/>
    </row>
    <row r="301" spans="85:222">
      <c r="CG301" s="303"/>
      <c r="CH301" s="303"/>
      <c r="CI301" s="303"/>
      <c r="CJ301" s="303"/>
      <c r="CK301" s="303"/>
      <c r="CL301" s="303"/>
      <c r="CM301" s="303"/>
      <c r="CN301" s="303"/>
      <c r="CO301" s="303"/>
      <c r="CP301" s="303"/>
      <c r="CQ301" s="303"/>
      <c r="CR301" s="377"/>
      <c r="CS301" s="377"/>
      <c r="DM301" s="253"/>
      <c r="DR301" s="255"/>
      <c r="FP301" s="255"/>
      <c r="HN301" s="255"/>
    </row>
    <row r="302" spans="85:222">
      <c r="CG302" s="303"/>
      <c r="CH302" s="303"/>
      <c r="CI302" s="303"/>
      <c r="CJ302" s="303"/>
      <c r="CK302" s="303"/>
      <c r="CL302" s="303"/>
      <c r="CM302" s="303"/>
      <c r="CN302" s="303"/>
      <c r="CO302" s="303"/>
      <c r="CP302" s="303"/>
      <c r="CQ302" s="303"/>
      <c r="CR302" s="377"/>
      <c r="CS302" s="377"/>
      <c r="DM302" s="253"/>
      <c r="DR302" s="255"/>
      <c r="FP302" s="255"/>
      <c r="HN302" s="255"/>
    </row>
    <row r="303" spans="85:222">
      <c r="CG303" s="303"/>
      <c r="CH303" s="303"/>
      <c r="CI303" s="303"/>
      <c r="CJ303" s="303"/>
      <c r="CK303" s="303"/>
      <c r="CL303" s="303"/>
      <c r="CM303" s="303"/>
      <c r="CN303" s="303"/>
      <c r="CO303" s="303"/>
      <c r="CP303" s="303"/>
      <c r="CQ303" s="303"/>
      <c r="CR303" s="377"/>
      <c r="CS303" s="377"/>
      <c r="DM303" s="253"/>
      <c r="DR303" s="255"/>
      <c r="FP303" s="255"/>
      <c r="HN303" s="255"/>
    </row>
    <row r="304" spans="85:222">
      <c r="CG304" s="303"/>
      <c r="CH304" s="303"/>
      <c r="CI304" s="303"/>
      <c r="CJ304" s="303"/>
      <c r="CK304" s="303"/>
      <c r="CL304" s="303"/>
      <c r="CM304" s="303"/>
      <c r="CN304" s="303"/>
      <c r="CO304" s="303"/>
      <c r="CP304" s="303"/>
      <c r="CQ304" s="303"/>
      <c r="CR304" s="377"/>
      <c r="CS304" s="377"/>
      <c r="DM304" s="253"/>
      <c r="DR304" s="255"/>
      <c r="FP304" s="255"/>
      <c r="HN304" s="255"/>
    </row>
    <row r="305" spans="85:222">
      <c r="CG305" s="303"/>
      <c r="CH305" s="303"/>
      <c r="CI305" s="303"/>
      <c r="CJ305" s="303"/>
      <c r="CK305" s="303"/>
      <c r="CL305" s="303"/>
      <c r="CM305" s="303"/>
      <c r="CN305" s="303"/>
      <c r="CO305" s="303"/>
      <c r="CP305" s="303"/>
      <c r="CQ305" s="303"/>
      <c r="CR305" s="377"/>
      <c r="CS305" s="377"/>
      <c r="DM305" s="253"/>
      <c r="DR305" s="255"/>
      <c r="FP305" s="255"/>
      <c r="HN305" s="255"/>
    </row>
    <row r="306" spans="85:222">
      <c r="CG306" s="303"/>
      <c r="CH306" s="303"/>
      <c r="CI306" s="303"/>
      <c r="CJ306" s="303"/>
      <c r="CK306" s="303"/>
      <c r="CL306" s="303"/>
      <c r="CM306" s="303"/>
      <c r="CN306" s="303"/>
      <c r="CO306" s="303"/>
      <c r="CP306" s="303"/>
      <c r="CQ306" s="303"/>
      <c r="CR306" s="377"/>
      <c r="CS306" s="377"/>
      <c r="DM306" s="253"/>
      <c r="DR306" s="255"/>
      <c r="FP306" s="255"/>
      <c r="HN306" s="255"/>
    </row>
    <row r="307" spans="85:222">
      <c r="CG307" s="303"/>
      <c r="CH307" s="303"/>
      <c r="CI307" s="303"/>
      <c r="CJ307" s="303"/>
      <c r="CK307" s="303"/>
      <c r="CL307" s="303"/>
      <c r="CM307" s="303"/>
      <c r="CN307" s="303"/>
      <c r="CO307" s="303"/>
      <c r="CP307" s="303"/>
      <c r="CQ307" s="303"/>
      <c r="CR307" s="377"/>
      <c r="CS307" s="377"/>
      <c r="DM307" s="253"/>
      <c r="DR307" s="255"/>
      <c r="FP307" s="255"/>
      <c r="HN307" s="255"/>
    </row>
    <row r="308" spans="85:222">
      <c r="CG308" s="303"/>
      <c r="CH308" s="303"/>
      <c r="CI308" s="303"/>
      <c r="CJ308" s="303"/>
      <c r="CK308" s="303"/>
      <c r="CL308" s="303"/>
      <c r="CM308" s="303"/>
      <c r="CN308" s="303"/>
      <c r="CO308" s="303"/>
      <c r="CP308" s="303"/>
      <c r="CQ308" s="303"/>
      <c r="CR308" s="377"/>
      <c r="CS308" s="377"/>
      <c r="DM308" s="253"/>
      <c r="DR308" s="255"/>
      <c r="FP308" s="255"/>
      <c r="HN308" s="255"/>
    </row>
    <row r="309" spans="85:222">
      <c r="CG309" s="303"/>
      <c r="CH309" s="303"/>
      <c r="CI309" s="303"/>
      <c r="CJ309" s="303"/>
      <c r="CK309" s="303"/>
      <c r="CL309" s="303"/>
      <c r="CM309" s="303"/>
      <c r="CN309" s="303"/>
      <c r="CO309" s="303"/>
      <c r="CP309" s="303"/>
      <c r="CQ309" s="303"/>
      <c r="CR309" s="377"/>
      <c r="CS309" s="377"/>
      <c r="DM309" s="253"/>
      <c r="DR309" s="255"/>
      <c r="FP309" s="255"/>
      <c r="HN309" s="255"/>
    </row>
    <row r="310" spans="85:222">
      <c r="CG310" s="303"/>
      <c r="CH310" s="303"/>
      <c r="CI310" s="303"/>
      <c r="CJ310" s="303"/>
      <c r="CK310" s="303"/>
      <c r="CL310" s="303"/>
      <c r="CM310" s="303"/>
      <c r="CN310" s="303"/>
      <c r="CO310" s="303"/>
      <c r="CP310" s="303"/>
      <c r="CQ310" s="303"/>
      <c r="CR310" s="377"/>
      <c r="CS310" s="377"/>
      <c r="DM310" s="253"/>
      <c r="DR310" s="255"/>
      <c r="FP310" s="255"/>
      <c r="HN310" s="255"/>
    </row>
    <row r="311" spans="85:222">
      <c r="CG311" s="303"/>
      <c r="CH311" s="303"/>
      <c r="CI311" s="303"/>
      <c r="CJ311" s="303"/>
      <c r="CK311" s="303"/>
      <c r="CL311" s="303"/>
      <c r="CM311" s="303"/>
      <c r="CN311" s="303"/>
      <c r="CO311" s="303"/>
      <c r="CP311" s="303"/>
      <c r="CQ311" s="303"/>
      <c r="CR311" s="377"/>
      <c r="CS311" s="377"/>
      <c r="DM311" s="253"/>
      <c r="DR311" s="255"/>
      <c r="FP311" s="255"/>
      <c r="HN311" s="255"/>
    </row>
    <row r="312" spans="85:222">
      <c r="CG312" s="303"/>
      <c r="CH312" s="303"/>
      <c r="CI312" s="303"/>
      <c r="CJ312" s="303"/>
      <c r="CK312" s="303"/>
      <c r="CL312" s="303"/>
      <c r="CM312" s="303"/>
      <c r="CN312" s="303"/>
      <c r="CO312" s="303"/>
      <c r="CP312" s="303"/>
      <c r="CQ312" s="303"/>
      <c r="CR312" s="377"/>
      <c r="CS312" s="377"/>
      <c r="DM312" s="253"/>
      <c r="DR312" s="255"/>
      <c r="FP312" s="255"/>
      <c r="HN312" s="255"/>
    </row>
    <row r="313" spans="85:222">
      <c r="CG313" s="303"/>
      <c r="CH313" s="303"/>
      <c r="CI313" s="303"/>
      <c r="CJ313" s="303"/>
      <c r="CK313" s="303"/>
      <c r="CL313" s="303"/>
      <c r="CM313" s="303"/>
      <c r="CN313" s="303"/>
      <c r="CO313" s="303"/>
      <c r="CP313" s="303"/>
      <c r="CQ313" s="303"/>
      <c r="CR313" s="377"/>
      <c r="CS313" s="377"/>
      <c r="DM313" s="253"/>
      <c r="DR313" s="255"/>
      <c r="FP313" s="255"/>
      <c r="HN313" s="255"/>
    </row>
    <row r="314" spans="85:222">
      <c r="CG314" s="303"/>
      <c r="CH314" s="303"/>
      <c r="CI314" s="303"/>
      <c r="CJ314" s="303"/>
      <c r="CK314" s="303"/>
      <c r="CL314" s="303"/>
      <c r="CM314" s="303"/>
      <c r="CN314" s="303"/>
      <c r="CO314" s="303"/>
      <c r="CP314" s="303"/>
      <c r="CQ314" s="303"/>
      <c r="CR314" s="377"/>
      <c r="CS314" s="377"/>
      <c r="DM314" s="253"/>
      <c r="DR314" s="255"/>
      <c r="FP314" s="255"/>
      <c r="HN314" s="255"/>
    </row>
    <row r="315" spans="85:222">
      <c r="CG315" s="303"/>
      <c r="CH315" s="303"/>
      <c r="CI315" s="303"/>
      <c r="CJ315" s="303"/>
      <c r="CK315" s="303"/>
      <c r="CL315" s="303"/>
      <c r="CM315" s="303"/>
      <c r="CN315" s="303"/>
      <c r="CO315" s="303"/>
      <c r="CP315" s="303"/>
      <c r="CQ315" s="303"/>
      <c r="CR315" s="377"/>
      <c r="CS315" s="377"/>
      <c r="DM315" s="253"/>
      <c r="DR315" s="255"/>
      <c r="FP315" s="255"/>
      <c r="HN315" s="255"/>
    </row>
    <row r="316" spans="85:222">
      <c r="CG316" s="303"/>
      <c r="CH316" s="303"/>
      <c r="CI316" s="303"/>
      <c r="CJ316" s="303"/>
      <c r="CK316" s="303"/>
      <c r="CL316" s="303"/>
      <c r="CM316" s="303"/>
      <c r="CN316" s="303"/>
      <c r="CO316" s="303"/>
      <c r="CP316" s="303"/>
      <c r="CQ316" s="303"/>
      <c r="CR316" s="377"/>
      <c r="CS316" s="377"/>
      <c r="DM316" s="253"/>
      <c r="DR316" s="255"/>
      <c r="FP316" s="255"/>
      <c r="HN316" s="255"/>
    </row>
    <row r="317" spans="85:222">
      <c r="CG317" s="303"/>
      <c r="CH317" s="303"/>
      <c r="CI317" s="303"/>
      <c r="CJ317" s="303"/>
      <c r="CK317" s="303"/>
      <c r="CL317" s="303"/>
      <c r="CM317" s="303"/>
      <c r="CN317" s="303"/>
      <c r="CO317" s="303"/>
      <c r="CP317" s="303"/>
      <c r="CQ317" s="303"/>
      <c r="CR317" s="377"/>
      <c r="CS317" s="377"/>
      <c r="DM317" s="253"/>
      <c r="DR317" s="255"/>
      <c r="FP317" s="255"/>
      <c r="HN317" s="255"/>
    </row>
    <row r="318" spans="85:222">
      <c r="CG318" s="303"/>
      <c r="CH318" s="303"/>
      <c r="CI318" s="303"/>
      <c r="CJ318" s="303"/>
      <c r="CK318" s="303"/>
      <c r="CL318" s="303"/>
      <c r="CM318" s="303"/>
      <c r="CN318" s="303"/>
      <c r="CO318" s="303"/>
      <c r="CP318" s="303"/>
      <c r="CQ318" s="303"/>
      <c r="CR318" s="377"/>
      <c r="CS318" s="377"/>
      <c r="DM318" s="253"/>
      <c r="DR318" s="255"/>
      <c r="FP318" s="255"/>
      <c r="HN318" s="255"/>
    </row>
    <row r="319" spans="85:222">
      <c r="CG319" s="303"/>
      <c r="CH319" s="303"/>
      <c r="CI319" s="303"/>
      <c r="CJ319" s="303"/>
      <c r="CK319" s="303"/>
      <c r="CL319" s="303"/>
      <c r="CM319" s="303"/>
      <c r="CN319" s="303"/>
      <c r="CO319" s="303"/>
      <c r="CP319" s="303"/>
      <c r="CQ319" s="303"/>
      <c r="CR319" s="377"/>
      <c r="CS319" s="377"/>
      <c r="DM319" s="253"/>
      <c r="DR319" s="255"/>
      <c r="FP319" s="255"/>
      <c r="HN319" s="255"/>
    </row>
    <row r="320" spans="85:222">
      <c r="CG320" s="303"/>
      <c r="CH320" s="303"/>
      <c r="CI320" s="303"/>
      <c r="CJ320" s="303"/>
      <c r="CK320" s="303"/>
      <c r="CL320" s="303"/>
      <c r="CM320" s="303"/>
      <c r="CN320" s="303"/>
      <c r="CO320" s="303"/>
      <c r="CP320" s="303"/>
      <c r="CQ320" s="303"/>
      <c r="CR320" s="377"/>
      <c r="CS320" s="377"/>
      <c r="DM320" s="253"/>
      <c r="DR320" s="255"/>
      <c r="FP320" s="255"/>
      <c r="HN320" s="255"/>
    </row>
    <row r="321" spans="85:222">
      <c r="CG321" s="303"/>
      <c r="CH321" s="303"/>
      <c r="CI321" s="303"/>
      <c r="CJ321" s="303"/>
      <c r="CK321" s="303"/>
      <c r="CL321" s="303"/>
      <c r="CM321" s="303"/>
      <c r="CN321" s="303"/>
      <c r="CO321" s="303"/>
      <c r="CP321" s="303"/>
      <c r="CQ321" s="303"/>
      <c r="CR321" s="377"/>
      <c r="CS321" s="377"/>
      <c r="DM321" s="253"/>
      <c r="DR321" s="255"/>
      <c r="FP321" s="255"/>
      <c r="HN321" s="255"/>
    </row>
    <row r="322" spans="85:222">
      <c r="CG322" s="303"/>
      <c r="CH322" s="303"/>
      <c r="CI322" s="303"/>
      <c r="CJ322" s="303"/>
      <c r="CK322" s="303"/>
      <c r="CL322" s="303"/>
      <c r="CM322" s="303"/>
      <c r="CN322" s="303"/>
      <c r="CO322" s="303"/>
      <c r="CP322" s="303"/>
      <c r="CQ322" s="303"/>
      <c r="CR322" s="377"/>
      <c r="CS322" s="377"/>
      <c r="DM322" s="253"/>
      <c r="DR322" s="255"/>
      <c r="FP322" s="255"/>
      <c r="HN322" s="255"/>
    </row>
    <row r="323" spans="85:222">
      <c r="CG323" s="303"/>
      <c r="CH323" s="303"/>
      <c r="CI323" s="303"/>
      <c r="CJ323" s="303"/>
      <c r="CK323" s="303"/>
      <c r="CL323" s="303"/>
      <c r="CM323" s="303"/>
      <c r="CN323" s="303"/>
      <c r="CO323" s="303"/>
      <c r="CP323" s="303"/>
      <c r="CQ323" s="303"/>
      <c r="CR323" s="377"/>
      <c r="CS323" s="377"/>
      <c r="DM323" s="253"/>
      <c r="DR323" s="255"/>
      <c r="FP323" s="255"/>
      <c r="HN323" s="255"/>
    </row>
    <row r="324" spans="85:222">
      <c r="CG324" s="303"/>
      <c r="CH324" s="303"/>
      <c r="CI324" s="303"/>
      <c r="CJ324" s="303"/>
      <c r="CK324" s="303"/>
      <c r="CL324" s="303"/>
      <c r="CM324" s="303"/>
      <c r="CN324" s="303"/>
      <c r="CO324" s="303"/>
      <c r="CP324" s="303"/>
      <c r="CQ324" s="303"/>
      <c r="CR324" s="377"/>
      <c r="CS324" s="377"/>
      <c r="DM324" s="253"/>
      <c r="DR324" s="255"/>
      <c r="FP324" s="255"/>
      <c r="HN324" s="255"/>
    </row>
    <row r="325" spans="85:222">
      <c r="CG325" s="303"/>
      <c r="CH325" s="303"/>
      <c r="CI325" s="303"/>
      <c r="CJ325" s="303"/>
      <c r="CK325" s="303"/>
      <c r="CL325" s="303"/>
      <c r="CM325" s="303"/>
      <c r="CN325" s="303"/>
      <c r="CO325" s="303"/>
      <c r="CP325" s="303"/>
      <c r="CQ325" s="303"/>
      <c r="CR325" s="377"/>
      <c r="CS325" s="377"/>
      <c r="DM325" s="253"/>
      <c r="DR325" s="255"/>
      <c r="FP325" s="255"/>
      <c r="HN325" s="255"/>
    </row>
    <row r="326" spans="85:222">
      <c r="CG326" s="303"/>
      <c r="CH326" s="303"/>
      <c r="CI326" s="303"/>
      <c r="CJ326" s="303"/>
      <c r="CK326" s="303"/>
      <c r="CL326" s="303"/>
      <c r="CM326" s="303"/>
      <c r="CN326" s="303"/>
      <c r="CO326" s="303"/>
      <c r="CP326" s="303"/>
      <c r="CQ326" s="303"/>
      <c r="CR326" s="377"/>
      <c r="CS326" s="377"/>
      <c r="DM326" s="253"/>
      <c r="DR326" s="255"/>
      <c r="FP326" s="255"/>
      <c r="HN326" s="255"/>
    </row>
    <row r="327" spans="85:222">
      <c r="CG327" s="303"/>
      <c r="CH327" s="303"/>
      <c r="CI327" s="303"/>
      <c r="CJ327" s="303"/>
      <c r="CK327" s="303"/>
      <c r="CL327" s="303"/>
      <c r="CM327" s="303"/>
      <c r="CN327" s="303"/>
      <c r="CO327" s="303"/>
      <c r="CP327" s="303"/>
      <c r="CQ327" s="303"/>
      <c r="CR327" s="377"/>
      <c r="CS327" s="377"/>
      <c r="DM327" s="253"/>
      <c r="DR327" s="255"/>
      <c r="FP327" s="255"/>
      <c r="HN327" s="255"/>
    </row>
    <row r="328" spans="85:222">
      <c r="CG328" s="303"/>
      <c r="CH328" s="303"/>
      <c r="CI328" s="303"/>
      <c r="CJ328" s="303"/>
      <c r="CK328" s="303"/>
      <c r="CL328" s="303"/>
      <c r="CM328" s="303"/>
      <c r="CN328" s="303"/>
      <c r="CO328" s="303"/>
      <c r="CP328" s="303"/>
      <c r="CQ328" s="303"/>
      <c r="CR328" s="377"/>
      <c r="CS328" s="377"/>
      <c r="DM328" s="253"/>
      <c r="DR328" s="255"/>
      <c r="FP328" s="255"/>
      <c r="HN328" s="255"/>
    </row>
    <row r="329" spans="85:222">
      <c r="CG329" s="303"/>
      <c r="CH329" s="303"/>
      <c r="CI329" s="303"/>
      <c r="CJ329" s="303"/>
      <c r="CK329" s="303"/>
      <c r="CL329" s="303"/>
      <c r="CM329" s="303"/>
      <c r="CN329" s="303"/>
      <c r="CO329" s="303"/>
      <c r="CP329" s="303"/>
      <c r="CQ329" s="303"/>
      <c r="CR329" s="377"/>
      <c r="CS329" s="377"/>
      <c r="DM329" s="253"/>
      <c r="DR329" s="255"/>
      <c r="FP329" s="255"/>
      <c r="HN329" s="255"/>
    </row>
    <row r="330" spans="85:222">
      <c r="CG330" s="303"/>
      <c r="CH330" s="303"/>
      <c r="CI330" s="303"/>
      <c r="CJ330" s="303"/>
      <c r="CK330" s="303"/>
      <c r="CL330" s="303"/>
      <c r="CM330" s="303"/>
      <c r="CN330" s="303"/>
      <c r="CO330" s="303"/>
      <c r="CP330" s="303"/>
      <c r="CQ330" s="303"/>
      <c r="CR330" s="377"/>
      <c r="CS330" s="377"/>
      <c r="DM330" s="253"/>
      <c r="DR330" s="255"/>
      <c r="FP330" s="255"/>
      <c r="HN330" s="255"/>
    </row>
    <row r="331" spans="85:222">
      <c r="CG331" s="303"/>
      <c r="CH331" s="303"/>
      <c r="CI331" s="303"/>
      <c r="CJ331" s="303"/>
      <c r="CK331" s="303"/>
      <c r="CL331" s="303"/>
      <c r="CM331" s="303"/>
      <c r="CN331" s="303"/>
      <c r="CO331" s="303"/>
      <c r="CP331" s="303"/>
      <c r="CQ331" s="303"/>
      <c r="CR331" s="377"/>
      <c r="CS331" s="377"/>
      <c r="DM331" s="253"/>
      <c r="DR331" s="255"/>
      <c r="FP331" s="255"/>
      <c r="HN331" s="255"/>
    </row>
    <row r="332" spans="85:222">
      <c r="CG332" s="303"/>
      <c r="CH332" s="303"/>
      <c r="CI332" s="303"/>
      <c r="CJ332" s="303"/>
      <c r="CK332" s="303"/>
      <c r="CL332" s="303"/>
      <c r="CM332" s="303"/>
      <c r="CN332" s="303"/>
      <c r="CO332" s="303"/>
      <c r="CP332" s="303"/>
      <c r="CQ332" s="303"/>
      <c r="CR332" s="377"/>
      <c r="CS332" s="377"/>
      <c r="DM332" s="253"/>
      <c r="DR332" s="255"/>
      <c r="FP332" s="255"/>
      <c r="HN332" s="255"/>
    </row>
    <row r="333" spans="85:222">
      <c r="CG333" s="303"/>
      <c r="CH333" s="303"/>
      <c r="CI333" s="303"/>
      <c r="CJ333" s="303"/>
      <c r="CK333" s="303"/>
      <c r="CL333" s="303"/>
      <c r="CM333" s="303"/>
      <c r="CN333" s="303"/>
      <c r="CO333" s="303"/>
      <c r="CP333" s="303"/>
      <c r="CQ333" s="303"/>
      <c r="CR333" s="377"/>
      <c r="CS333" s="377"/>
      <c r="DM333" s="253"/>
      <c r="DR333" s="255"/>
      <c r="FP333" s="255"/>
      <c r="HN333" s="255"/>
    </row>
    <row r="334" spans="85:222">
      <c r="CG334" s="303"/>
      <c r="CH334" s="303"/>
      <c r="CI334" s="303"/>
      <c r="CJ334" s="303"/>
      <c r="CK334" s="303"/>
      <c r="CL334" s="303"/>
      <c r="CM334" s="303"/>
      <c r="CN334" s="303"/>
      <c r="CO334" s="303"/>
      <c r="CP334" s="303"/>
      <c r="CQ334" s="303"/>
      <c r="CR334" s="377"/>
      <c r="CS334" s="377"/>
      <c r="DM334" s="253"/>
      <c r="DR334" s="255"/>
      <c r="FP334" s="255"/>
      <c r="HN334" s="255"/>
    </row>
    <row r="335" spans="85:222">
      <c r="CG335" s="303"/>
      <c r="CH335" s="303"/>
      <c r="CI335" s="303"/>
      <c r="CJ335" s="303"/>
      <c r="CK335" s="303"/>
      <c r="CL335" s="303"/>
      <c r="CM335" s="303"/>
      <c r="CN335" s="303"/>
      <c r="CO335" s="303"/>
      <c r="CP335" s="303"/>
      <c r="CQ335" s="303"/>
      <c r="CR335" s="377"/>
      <c r="CS335" s="377"/>
      <c r="DM335" s="253"/>
      <c r="DR335" s="255"/>
      <c r="FP335" s="255"/>
      <c r="HN335" s="255"/>
    </row>
    <row r="336" spans="85:222">
      <c r="CG336" s="303"/>
      <c r="CH336" s="303"/>
      <c r="CI336" s="303"/>
      <c r="CJ336" s="303"/>
      <c r="CK336" s="303"/>
      <c r="CL336" s="303"/>
      <c r="CM336" s="303"/>
      <c r="CN336" s="303"/>
      <c r="CO336" s="303"/>
      <c r="CP336" s="303"/>
      <c r="CQ336" s="303"/>
      <c r="CR336" s="377"/>
      <c r="CS336" s="377"/>
      <c r="DM336" s="253"/>
      <c r="DR336" s="255"/>
      <c r="FP336" s="255"/>
      <c r="HN336" s="255"/>
    </row>
    <row r="337" spans="85:222">
      <c r="CG337" s="303"/>
      <c r="CH337" s="303"/>
      <c r="CI337" s="303"/>
      <c r="CJ337" s="303"/>
      <c r="CK337" s="303"/>
      <c r="CL337" s="303"/>
      <c r="CM337" s="303"/>
      <c r="CN337" s="303"/>
      <c r="CO337" s="303"/>
      <c r="CP337" s="303"/>
      <c r="CQ337" s="303"/>
      <c r="CR337" s="377"/>
      <c r="CS337" s="377"/>
      <c r="DM337" s="253"/>
      <c r="DR337" s="255"/>
      <c r="FP337" s="255"/>
      <c r="HN337" s="255"/>
    </row>
    <row r="338" spans="85:222">
      <c r="CG338" s="303"/>
      <c r="CH338" s="303"/>
      <c r="CI338" s="303"/>
      <c r="CJ338" s="303"/>
      <c r="CK338" s="303"/>
      <c r="CL338" s="303"/>
      <c r="CM338" s="303"/>
      <c r="CN338" s="303"/>
      <c r="CO338" s="303"/>
      <c r="CP338" s="303"/>
      <c r="CQ338" s="303"/>
      <c r="CR338" s="377"/>
      <c r="CS338" s="377"/>
      <c r="DM338" s="253"/>
      <c r="DR338" s="255"/>
      <c r="FP338" s="255"/>
      <c r="HN338" s="255"/>
    </row>
    <row r="339" spans="85:222">
      <c r="CG339" s="303"/>
      <c r="CH339" s="303"/>
      <c r="CI339" s="303"/>
      <c r="CJ339" s="303"/>
      <c r="CK339" s="303"/>
      <c r="CL339" s="303"/>
      <c r="CM339" s="303"/>
      <c r="CN339" s="303"/>
      <c r="CO339" s="303"/>
      <c r="CP339" s="303"/>
      <c r="CQ339" s="303"/>
      <c r="CR339" s="377"/>
      <c r="CS339" s="377"/>
      <c r="DM339" s="253"/>
      <c r="DR339" s="255"/>
      <c r="FP339" s="255"/>
      <c r="HN339" s="255"/>
    </row>
    <row r="340" spans="85:222">
      <c r="CG340" s="303"/>
      <c r="CH340" s="303"/>
      <c r="CI340" s="303"/>
      <c r="CJ340" s="303"/>
      <c r="CK340" s="303"/>
      <c r="CL340" s="303"/>
      <c r="CM340" s="303"/>
      <c r="CN340" s="303"/>
      <c r="CO340" s="303"/>
      <c r="CP340" s="303"/>
      <c r="CQ340" s="303"/>
      <c r="CR340" s="377"/>
      <c r="CS340" s="377"/>
      <c r="DM340" s="253"/>
      <c r="DR340" s="255"/>
      <c r="FP340" s="255"/>
      <c r="HN340" s="255"/>
    </row>
    <row r="341" spans="85:222">
      <c r="CG341" s="303"/>
      <c r="CH341" s="303"/>
      <c r="CI341" s="303"/>
      <c r="CJ341" s="303"/>
      <c r="CK341" s="303"/>
      <c r="CL341" s="303"/>
      <c r="CM341" s="303"/>
      <c r="CN341" s="303"/>
      <c r="CO341" s="303"/>
      <c r="CP341" s="303"/>
      <c r="CQ341" s="303"/>
      <c r="CR341" s="377"/>
      <c r="CS341" s="377"/>
      <c r="DM341" s="253"/>
      <c r="DR341" s="255"/>
      <c r="FP341" s="255"/>
      <c r="HN341" s="255"/>
    </row>
    <row r="342" spans="85:222">
      <c r="CG342" s="303"/>
      <c r="CH342" s="303"/>
      <c r="CI342" s="303"/>
      <c r="CJ342" s="303"/>
      <c r="CK342" s="303"/>
      <c r="CL342" s="303"/>
      <c r="CM342" s="303"/>
      <c r="CN342" s="303"/>
      <c r="CO342" s="303"/>
      <c r="CP342" s="303"/>
      <c r="CQ342" s="303"/>
      <c r="CR342" s="377"/>
      <c r="CS342" s="377"/>
      <c r="DM342" s="253"/>
      <c r="DR342" s="255"/>
      <c r="FP342" s="255"/>
      <c r="HN342" s="255"/>
    </row>
    <row r="343" spans="85:222">
      <c r="CG343" s="303"/>
      <c r="CH343" s="303"/>
      <c r="CI343" s="303"/>
      <c r="CJ343" s="303"/>
      <c r="CK343" s="303"/>
      <c r="CL343" s="303"/>
      <c r="CM343" s="303"/>
      <c r="CN343" s="303"/>
      <c r="CO343" s="303"/>
      <c r="CP343" s="303"/>
      <c r="CQ343" s="303"/>
      <c r="CR343" s="377"/>
      <c r="CS343" s="377"/>
      <c r="DM343" s="253"/>
      <c r="DR343" s="255"/>
      <c r="FP343" s="255"/>
      <c r="HN343" s="255"/>
    </row>
    <row r="344" spans="85:222">
      <c r="CG344" s="303"/>
      <c r="CH344" s="303"/>
      <c r="CI344" s="303"/>
      <c r="CJ344" s="303"/>
      <c r="CK344" s="303"/>
      <c r="CL344" s="303"/>
      <c r="CM344" s="303"/>
      <c r="CN344" s="303"/>
      <c r="CO344" s="303"/>
      <c r="CP344" s="303"/>
      <c r="CQ344" s="303"/>
      <c r="CR344" s="377"/>
      <c r="CS344" s="377"/>
      <c r="DM344" s="253"/>
      <c r="DR344" s="255"/>
      <c r="FP344" s="255"/>
      <c r="HN344" s="255"/>
    </row>
    <row r="345" spans="85:222">
      <c r="DM345" s="253"/>
    </row>
    <row r="346" spans="85:222">
      <c r="DM346" s="253"/>
    </row>
    <row r="347" spans="85:222">
      <c r="DM347" s="253"/>
    </row>
    <row r="348" spans="85:222">
      <c r="DM348" s="253"/>
    </row>
    <row r="349" spans="85:222">
      <c r="DM349" s="253"/>
    </row>
    <row r="350" spans="85:222">
      <c r="DM350" s="253"/>
    </row>
    <row r="351" spans="85:222">
      <c r="DM351" s="253"/>
    </row>
    <row r="352" spans="85:222">
      <c r="DM352" s="253"/>
    </row>
    <row r="353" spans="117:117">
      <c r="DM353" s="253"/>
    </row>
    <row r="354" spans="117:117">
      <c r="DM354" s="253"/>
    </row>
    <row r="355" spans="117:117">
      <c r="DM355" s="253"/>
    </row>
    <row r="356" spans="117:117">
      <c r="DM356" s="253"/>
    </row>
  </sheetData>
  <sheetProtection password="EDE4" sheet="1" objects="1" scenarios="1" selectLockedCells="1" selectUnlockedCells="1"/>
  <mergeCells count="1">
    <mergeCell ref="CD52:CS52"/>
  </mergeCells>
  <conditionalFormatting sqref="CE4:CE51">
    <cfRule type="dataBar" priority="1">
      <dataBar showValue="0">
        <cfvo type="min"/>
        <cfvo type="max"/>
        <color rgb="FF00CC00"/>
      </dataBar>
      <extLst>
        <ext xmlns:x14="http://schemas.microsoft.com/office/spreadsheetml/2009/9/main" uri="{B025F937-C7B1-47D3-B67F-A62EFF666E3E}">
          <x14:id>{989B8013-E3CD-41C6-B4FB-23F390B2BF4A}</x14:id>
        </ext>
      </extLst>
    </cfRule>
  </conditionalFormatting>
  <printOptions horizontalCentered="1" verticalCentered="1"/>
  <pageMargins left="0" right="0" top="0.15748031496062992" bottom="0.15748031496062992" header="0.31496062992125984" footer="0.31496062992125984"/>
  <pageSetup paperSize="9" scale="70" orientation="landscape" horizontalDpi="4294967293" verticalDpi="4294967295" r:id="rId1"/>
  <headerFooter scaleWithDoc="0"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9B8013-E3CD-41C6-B4FB-23F390B2B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CE4:CE51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1">
    <tabColor rgb="FFFF0000"/>
  </sheetPr>
  <dimension ref="AA1:CZ3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25" width="9.140625" style="312"/>
    <col min="26" max="26" width="9.140625" style="312" customWidth="1"/>
    <col min="27" max="28" width="9.140625" style="312" hidden="1" customWidth="1"/>
    <col min="29" max="30" width="5.140625" style="312" hidden="1" customWidth="1"/>
    <col min="31" max="34" width="10.5703125" style="312" hidden="1" customWidth="1"/>
    <col min="35" max="37" width="9.140625" style="312" hidden="1" customWidth="1"/>
    <col min="38" max="38" width="9.42578125" style="312" hidden="1" customWidth="1"/>
    <col min="39" max="40" width="9.140625" style="312" hidden="1" customWidth="1"/>
    <col min="41" max="41" width="9.42578125" style="312" hidden="1" customWidth="1"/>
    <col min="42" max="42" width="4" style="312" hidden="1" customWidth="1"/>
    <col min="43" max="43" width="9.140625" style="312" hidden="1" customWidth="1"/>
    <col min="44" max="44" width="3" style="312" hidden="1" customWidth="1"/>
    <col min="45" max="45" width="9.140625" style="312" hidden="1" customWidth="1"/>
    <col min="46" max="46" width="3" style="312" hidden="1" customWidth="1"/>
    <col min="47" max="47" width="9.140625" style="312" hidden="1" customWidth="1"/>
    <col min="48" max="48" width="3" style="312" hidden="1" customWidth="1"/>
    <col min="49" max="49" width="9.140625" style="312" hidden="1" customWidth="1"/>
    <col min="50" max="50" width="3" style="312" hidden="1" customWidth="1"/>
    <col min="51" max="51" width="9.140625" style="312" hidden="1" customWidth="1"/>
    <col min="52" max="52" width="3" style="312" hidden="1" customWidth="1"/>
    <col min="53" max="53" width="9.140625" style="312" hidden="1" customWidth="1"/>
    <col min="54" max="54" width="3" style="312" hidden="1" customWidth="1"/>
    <col min="55" max="55" width="9.140625" style="312" hidden="1" customWidth="1"/>
    <col min="56" max="56" width="3" style="312" hidden="1" customWidth="1"/>
    <col min="57" max="57" width="9.140625" style="312" hidden="1" customWidth="1"/>
    <col min="58" max="58" width="3" style="312" hidden="1" customWidth="1"/>
    <col min="59" max="59" width="9.140625" style="312" hidden="1" customWidth="1"/>
    <col min="60" max="60" width="3" style="312" hidden="1" customWidth="1"/>
    <col min="61" max="61" width="9.140625" style="312" hidden="1" customWidth="1"/>
    <col min="62" max="62" width="3" style="312" hidden="1" customWidth="1"/>
    <col min="63" max="63" width="9.140625" style="312" hidden="1" customWidth="1"/>
    <col min="64" max="67" width="3" style="312" hidden="1" customWidth="1"/>
    <col min="68" max="68" width="9.140625" style="312" hidden="1" customWidth="1"/>
    <col min="69" max="69" width="9.42578125" style="312" hidden="1" customWidth="1"/>
    <col min="70" max="91" width="9.140625" style="312" hidden="1" customWidth="1"/>
    <col min="92" max="94" width="5" style="312" hidden="1" customWidth="1"/>
    <col min="95" max="104" width="9.140625" style="312" hidden="1" customWidth="1"/>
    <col min="105" max="106" width="9.140625" style="312" customWidth="1"/>
    <col min="107" max="16384" width="9.140625" style="312"/>
  </cols>
  <sheetData>
    <row r="1" spans="27:94" s="355" customFormat="1">
      <c r="AA1" s="355" t="s">
        <v>42</v>
      </c>
      <c r="AB1" s="355" t="s">
        <v>17</v>
      </c>
      <c r="AF1" s="355" t="s">
        <v>43</v>
      </c>
      <c r="AI1" s="355" t="s">
        <v>44</v>
      </c>
      <c r="AL1" s="355" t="s">
        <v>45</v>
      </c>
      <c r="AO1" s="355">
        <v>1</v>
      </c>
      <c r="AQ1" s="355">
        <v>2</v>
      </c>
      <c r="AS1" s="355">
        <v>3</v>
      </c>
      <c r="AU1" s="355">
        <v>4</v>
      </c>
      <c r="AW1" s="355">
        <v>5</v>
      </c>
      <c r="AY1" s="355">
        <v>6</v>
      </c>
      <c r="BA1" s="355">
        <v>7</v>
      </c>
      <c r="BC1" s="355">
        <v>8</v>
      </c>
      <c r="BE1" s="355">
        <v>9</v>
      </c>
      <c r="BG1" s="355">
        <v>10</v>
      </c>
      <c r="BI1" s="355">
        <v>11</v>
      </c>
      <c r="BK1" s="355">
        <v>12</v>
      </c>
      <c r="BQ1" s="358">
        <v>1</v>
      </c>
      <c r="BR1" s="358"/>
      <c r="BS1" s="358">
        <v>0.95</v>
      </c>
      <c r="BT1" s="358"/>
      <c r="BU1" s="358">
        <v>0.92</v>
      </c>
      <c r="BV1" s="358"/>
      <c r="BW1" s="358">
        <v>0.87</v>
      </c>
      <c r="BX1" s="358"/>
      <c r="BY1" s="358">
        <v>0.82</v>
      </c>
      <c r="BZ1" s="358"/>
      <c r="CA1" s="358">
        <v>0.79</v>
      </c>
      <c r="CB1" s="358"/>
      <c r="CC1" s="358">
        <v>0.78</v>
      </c>
      <c r="CD1" s="358"/>
      <c r="CE1" s="358">
        <v>0.76</v>
      </c>
      <c r="CF1" s="358"/>
      <c r="CG1" s="358">
        <v>0.74</v>
      </c>
      <c r="CH1" s="358"/>
      <c r="CI1" s="358">
        <v>0.72</v>
      </c>
      <c r="CJ1" s="358"/>
      <c r="CK1" s="358">
        <v>0.63</v>
      </c>
      <c r="CL1" s="358"/>
      <c r="CM1" s="358">
        <v>0.62</v>
      </c>
      <c r="CN1" s="355" t="s">
        <v>46</v>
      </c>
      <c r="CO1" s="355" t="s">
        <v>46</v>
      </c>
      <c r="CP1" s="355" t="s">
        <v>46</v>
      </c>
    </row>
    <row r="2" spans="27:94">
      <c r="AA2" s="312">
        <f>Koeien!B3</f>
        <v>1</v>
      </c>
      <c r="AB2" s="312">
        <f>Koeien!D3</f>
        <v>615</v>
      </c>
      <c r="AD2" s="312">
        <f t="shared" ref="AD2:AD3" si="0">IF(AE2=BQ2,AB2,IF(AE2=BS2,BR2,IF(AE2=BU2,BT2,IF(AE2=BW2,BV2,IF(AE2=BY2,BX2,IF(AE2=CA2,BZ2,IF(AE2=CC2,CB2,IF(AE2=CE2,CD2,IF(AE2=CG2,CF2,IF(AE2=CI2,CH2,IF(AE2=CK2,CJ2,IF(AE2=CM2,CL2,IF(AE2="!!!","0")))))))))))))</f>
        <v>651</v>
      </c>
      <c r="AE2" s="312" t="str">
        <f t="shared" ref="AE2:AE3" si="1">IF(AF2=AP2,AO2,IF(AF2=AR2,AQ2,IF(AF2=AT2,AS2,IF(AF2=AV2,AU2,IF(AF2=AX2,AW2,IF(AF2=AZ2,AY2,IF(AF2=BB2,BA2,IF(AF2=BD2,BC2,IF(AF2=BF2,BE2,IF(AF2=BH2,BG2,IF(AF2=BJ2,BI2,IF(AF2=BL2,BK2,IF(AF2="!!!","zoek stier")))))))))))))</f>
        <v>GOSPEL</v>
      </c>
      <c r="AF2" s="312">
        <f t="shared" ref="AF2:AF3" si="2">IF(LARGE(AO2:BM2,1)=22,"!!!",LARGE(AO2:BM2,1))</f>
        <v>95</v>
      </c>
      <c r="AG2" s="312" t="str">
        <f t="shared" ref="AG2:AG3" si="3">IF(AH2=BQ2,AB2,IF(AH2=BS2,BR2,IF(AH2=BU2,BT2,IF(AH2=BW2,BV2,IF(AH2=BY2,BX2,IF(AH2=CA2,BZ2,IF(AH2=CC2,CB2,IF(AH2=CE2,CD2,IF(AH2=CG2,CF2,IF(AH2=CI2,CH2,IF(AH2=CK2,CJ2,IF(AH2=CM2,CL2,IF(AH2="","")))))))))))))</f>
        <v/>
      </c>
      <c r="AH2" s="312" t="str">
        <f t="shared" ref="AH2:AH3" si="4">IF(AI2=AP2,AO2,IF(AI2=AR2,AQ2,IF(AI2=AT2,AS2,IF(AI2=AV2,AU2,IF(AI2=AX2,AW2,IF(AI2=AZ2,AY2,IF(AI2=BB2,BA2,IF(AI2=BD2,BC2,IF(AI2=BF2,BE2,IF(AI2=BH2,BG2,IF(AI2=BJ2,BI2,IF(AI2=BL2,BK2,IF(AI2="","")))))))))))))</f>
        <v/>
      </c>
      <c r="AI2" s="312" t="str">
        <f t="shared" ref="AI2:AI3" si="5">IF(LARGE(AO2:BN2,2)=22,"",LARGE(AO2:BN2,2))</f>
        <v/>
      </c>
      <c r="AJ2" s="312" t="str">
        <f t="shared" ref="AJ2:AJ3" si="6">IF(AK2=BQ2,AB2,IF(AK2=BS2,BR2,IF(AK2=BU2,BT2,IF(AK2=BW2,BV2,IF(AK2=BY2,BX2,IF(AK2=CA2,BZ2,IF(AK2=CC2,CB2,IF(AK2=CE2,CD2,IF(AK2=CG2,CF2,IF(AK2=CI2,CH2,IF(AK2=CK2,CJ2,IF(AK2=CM2,CL2,IF(AL2="","")))))))))))))</f>
        <v/>
      </c>
      <c r="AK2" s="312" t="str">
        <f t="shared" ref="AK2:AK3" si="7">IF(AL2=AP2,AO2,IF(AL2=AR2,AQ2,IF(AL2=AT2,AS2,IF(AL2=AV2,AU2,IF(AL2=AX2,AW2,IF(AL2=AZ2,AY2,IF(AL2=BB2,BA2,IF(AL2=BD2,BC2,IF(AL2=BF2,BE2,IF(AL2=BH2,BG2,IF(AL2=BJ2,BI2,IF(AL2=BL2,BK2,IF(AL2="","")))))))))))))</f>
        <v/>
      </c>
      <c r="AL2" s="312" t="str">
        <f t="shared" ref="AL2:AL3" si="8">IF(LARGE(AO2:BO2,3)=22,"",LARGE(AO2:BO2,3))</f>
        <v/>
      </c>
      <c r="AO2" s="312" t="str">
        <f>IF(BQ2=0,"",BQ2)</f>
        <v/>
      </c>
      <c r="AP2" s="312" t="str">
        <f>IF(AO2="","",100)</f>
        <v/>
      </c>
      <c r="AQ2" s="312" t="str">
        <f>IF(BS2=0,"",BS2)</f>
        <v>GOSPEL</v>
      </c>
      <c r="AR2" s="312">
        <f>IF(AQ2="","",95)</f>
        <v>95</v>
      </c>
      <c r="AS2" s="312" t="str">
        <f>IF(BU2=0,"",BU2)</f>
        <v/>
      </c>
      <c r="AT2" s="312" t="str">
        <f>IF(AS2="","",92)</f>
        <v/>
      </c>
      <c r="AU2" s="312" t="str">
        <f>IF(BW2=0,"",BW2)</f>
        <v/>
      </c>
      <c r="AV2" s="312" t="str">
        <f>IF(AU2="","",87)</f>
        <v/>
      </c>
      <c r="AW2" s="312" t="str">
        <f>IF(BY2=0,"",BY2)</f>
        <v/>
      </c>
      <c r="AX2" s="312" t="str">
        <f>IF(AW2="","",82)</f>
        <v/>
      </c>
      <c r="AY2" s="312" t="str">
        <f>IF(CA2=0,"",CA2)</f>
        <v/>
      </c>
      <c r="AZ2" s="312" t="str">
        <f>IF(AY2="","",79)</f>
        <v/>
      </c>
      <c r="BA2" s="312" t="str">
        <f>IF(CC2=0,"",CC2)</f>
        <v/>
      </c>
      <c r="BB2" s="312" t="str">
        <f>IF(BA2="","",78)</f>
        <v/>
      </c>
      <c r="BC2" s="312" t="str">
        <f>IF(CE2=0,"",CE2)</f>
        <v/>
      </c>
      <c r="BD2" s="312" t="str">
        <f>IF(BC2="","",76)</f>
        <v/>
      </c>
      <c r="BE2" s="312" t="str">
        <f>IF(CG2=0,"",CG2)</f>
        <v/>
      </c>
      <c r="BF2" s="312" t="str">
        <f>IF(BE2="","",74)</f>
        <v/>
      </c>
      <c r="BG2" s="312" t="str">
        <f>IF(CI2=0,"",CI2)</f>
        <v/>
      </c>
      <c r="BH2" s="312" t="str">
        <f>IF(BG2="","",72)</f>
        <v/>
      </c>
      <c r="BI2" s="312" t="str">
        <f>IF(CK2=0,"",CK2)</f>
        <v/>
      </c>
      <c r="BJ2" s="312" t="str">
        <f>IF(BI2="","",63)</f>
        <v/>
      </c>
      <c r="BK2" s="312" t="str">
        <f>IF(CM2=0,"",CM2)</f>
        <v/>
      </c>
      <c r="BL2" s="312" t="str">
        <f>IF(BK2="","",62)</f>
        <v/>
      </c>
      <c r="BM2" s="312">
        <f>IF(CN2=0,"",CN2)</f>
        <v>22</v>
      </c>
      <c r="BN2" s="312">
        <f>IF(CO2=0,"",CO2)</f>
        <v>22</v>
      </c>
      <c r="BO2" s="312">
        <f>IF(CP2=0,"",CP2)</f>
        <v>22</v>
      </c>
      <c r="BQ2" s="312">
        <f>VLOOKUP(AB2,Stieren!$C$5:$D$52,2,FALSE)</f>
        <v>0</v>
      </c>
      <c r="BR2" s="312">
        <f>VLOOKUP(AB2,percentage!BY$2:CJ$49,2)</f>
        <v>651</v>
      </c>
      <c r="BS2" s="312" t="str">
        <f>VLOOKUP(BR2,Stieren!$C$5:$D$52,2,FALSE)</f>
        <v>GOSPEL</v>
      </c>
      <c r="BT2" s="312">
        <f>VLOOKUP(AB2,percentage!BY$2:CJ$49,3)</f>
        <v>165</v>
      </c>
      <c r="BU2" s="312">
        <f>VLOOKUP(BT2,Stieren!$C$5:$D$52,2,FALSE)</f>
        <v>0</v>
      </c>
      <c r="BV2" s="312">
        <f>VLOOKUP(AB2,percentage!BY$2:CJ$49,4)</f>
        <v>612</v>
      </c>
      <c r="BW2" s="312">
        <f>VLOOKUP(BV2,Stieren!$C$5:$D$52,2,FALSE)</f>
        <v>0</v>
      </c>
      <c r="BX2" s="312">
        <f>VLOOKUP(AB2,percentage!BY$2:CJ$49,5)</f>
        <v>156</v>
      </c>
      <c r="BY2" s="312">
        <f>VLOOKUP(BX2,Stieren!$C$5:$D$52,2,FALSE)</f>
        <v>0</v>
      </c>
      <c r="BZ2" s="312">
        <f>VLOOKUP(AB2,percentage!BY$2:CJ$49,6)</f>
        <v>162</v>
      </c>
      <c r="CA2" s="312">
        <f>VLOOKUP(BZ2,Stieren!$C$5:$D$52,2,FALSE)</f>
        <v>0</v>
      </c>
      <c r="CB2" s="312">
        <f>VLOOKUP(AB2,percentage!BY$2:CJ$49,7)</f>
        <v>561</v>
      </c>
      <c r="CC2" s="312">
        <f>VLOOKUP(CB2,Stieren!$C$5:$D$52,2,FALSE)</f>
        <v>0</v>
      </c>
      <c r="CD2" s="312">
        <f>VLOOKUP(AB2,percentage!BY$2:CJ$49,8)</f>
        <v>621</v>
      </c>
      <c r="CE2" s="312">
        <f>VLOOKUP(CD2,Stieren!$C$5:$D$52,2,FALSE)</f>
        <v>0</v>
      </c>
      <c r="CF2" s="312">
        <f>VLOOKUP(AB2,percentage!BY$2:CJ$49,9)</f>
        <v>516</v>
      </c>
      <c r="CG2" s="312">
        <f>VLOOKUP(CF2,Stieren!$C$5:$D$52,2,FALSE)</f>
        <v>0</v>
      </c>
      <c r="CH2" s="312">
        <f>VLOOKUP(AB2,percentage!BY$2:CJ$49,10)</f>
        <v>654</v>
      </c>
      <c r="CI2" s="312">
        <f>VLOOKUP(CH2,Stieren!$C$5:$D$52,2,FALSE)</f>
        <v>0</v>
      </c>
      <c r="CJ2" s="312">
        <f>VLOOKUP(AB2,percentage!BY$2:CJ$49,11)</f>
        <v>126</v>
      </c>
      <c r="CK2" s="312">
        <f>VLOOKUP(CJ2,Stieren!$C$5:$D$52,2,FALSE)</f>
        <v>0</v>
      </c>
      <c r="CL2" s="312">
        <f>VLOOKUP(AB2,percentage!BY$2:CJ$49,12)</f>
        <v>645</v>
      </c>
      <c r="CM2" s="312">
        <f>VLOOKUP(CL2,Stieren!$C$5:$D$52,2,FALSE)</f>
        <v>0</v>
      </c>
      <c r="CN2" s="312">
        <v>22</v>
      </c>
      <c r="CO2" s="312">
        <v>22</v>
      </c>
      <c r="CP2" s="312">
        <v>22</v>
      </c>
    </row>
    <row r="3" spans="27:94">
      <c r="AA3" s="312">
        <f>Koeien!B4</f>
        <v>2</v>
      </c>
      <c r="AB3" s="312">
        <f>Koeien!D4</f>
        <v>651</v>
      </c>
      <c r="AD3" s="312">
        <f t="shared" si="0"/>
        <v>651</v>
      </c>
      <c r="AE3" s="312" t="str">
        <f t="shared" si="1"/>
        <v>GOSPEL</v>
      </c>
      <c r="AF3" s="312">
        <f t="shared" si="2"/>
        <v>100</v>
      </c>
      <c r="AG3" s="312" t="str">
        <f t="shared" si="3"/>
        <v/>
      </c>
      <c r="AH3" s="312" t="str">
        <f t="shared" si="4"/>
        <v/>
      </c>
      <c r="AI3" s="312" t="str">
        <f t="shared" si="5"/>
        <v/>
      </c>
      <c r="AJ3" s="312" t="str">
        <f t="shared" si="6"/>
        <v/>
      </c>
      <c r="AK3" s="312" t="str">
        <f t="shared" si="7"/>
        <v/>
      </c>
      <c r="AL3" s="312" t="str">
        <f t="shared" si="8"/>
        <v/>
      </c>
      <c r="AO3" s="312" t="str">
        <f t="shared" ref="AO3" si="9">IF(BQ3=0,"",BQ3)</f>
        <v>GOSPEL</v>
      </c>
      <c r="AP3" s="312">
        <f t="shared" ref="AP3" si="10">IF(AO3="","",100)</f>
        <v>100</v>
      </c>
      <c r="AQ3" s="312" t="str">
        <f t="shared" ref="AQ3" si="11">IF(BS3=0,"",BS3)</f>
        <v/>
      </c>
      <c r="AR3" s="312" t="str">
        <f t="shared" ref="AR3" si="12">IF(AQ3="","",95)</f>
        <v/>
      </c>
      <c r="AS3" s="312" t="str">
        <f t="shared" ref="AS3" si="13">IF(BU3=0,"",BU3)</f>
        <v/>
      </c>
      <c r="AT3" s="312" t="str">
        <f t="shared" ref="AT3" si="14">IF(AS3="","",92)</f>
        <v/>
      </c>
      <c r="AU3" s="312" t="str">
        <f t="shared" ref="AU3" si="15">IF(BW3=0,"",BW3)</f>
        <v/>
      </c>
      <c r="AV3" s="312" t="str">
        <f t="shared" ref="AV3" si="16">IF(AU3="","",87)</f>
        <v/>
      </c>
      <c r="AW3" s="312" t="str">
        <f t="shared" ref="AW3" si="17">IF(BY3=0,"",BY3)</f>
        <v/>
      </c>
      <c r="AX3" s="312" t="str">
        <f t="shared" ref="AX3" si="18">IF(AW3="","",82)</f>
        <v/>
      </c>
      <c r="AY3" s="312" t="str">
        <f t="shared" ref="AY3" si="19">IF(CA3=0,"",CA3)</f>
        <v/>
      </c>
      <c r="AZ3" s="312" t="str">
        <f t="shared" ref="AZ3" si="20">IF(AY3="","",79)</f>
        <v/>
      </c>
      <c r="BA3" s="312" t="str">
        <f t="shared" ref="BA3" si="21">IF(CC3=0,"",CC3)</f>
        <v/>
      </c>
      <c r="BB3" s="312" t="str">
        <f t="shared" ref="BB3" si="22">IF(BA3="","",78)</f>
        <v/>
      </c>
      <c r="BC3" s="312" t="str">
        <f t="shared" ref="BC3" si="23">IF(CE3=0,"",CE3)</f>
        <v/>
      </c>
      <c r="BD3" s="312" t="str">
        <f t="shared" ref="BD3" si="24">IF(BC3="","",76)</f>
        <v/>
      </c>
      <c r="BE3" s="312" t="str">
        <f t="shared" ref="BE3" si="25">IF(CG3=0,"",CG3)</f>
        <v/>
      </c>
      <c r="BF3" s="312" t="str">
        <f t="shared" ref="BF3" si="26">IF(BE3="","",74)</f>
        <v/>
      </c>
      <c r="BG3" s="312" t="str">
        <f t="shared" ref="BG3" si="27">IF(CI3=0,"",CI3)</f>
        <v/>
      </c>
      <c r="BH3" s="312" t="str">
        <f t="shared" ref="BH3" si="28">IF(BG3="","",72)</f>
        <v/>
      </c>
      <c r="BI3" s="312" t="str">
        <f t="shared" ref="BI3" si="29">IF(CK3=0,"",CK3)</f>
        <v/>
      </c>
      <c r="BJ3" s="312" t="str">
        <f t="shared" ref="BJ3" si="30">IF(BI3="","",63)</f>
        <v/>
      </c>
      <c r="BK3" s="312" t="str">
        <f t="shared" ref="BK3" si="31">IF(CM3=0,"",CM3)</f>
        <v/>
      </c>
      <c r="BL3" s="312" t="str">
        <f t="shared" ref="BL3" si="32">IF(BK3="","",62)</f>
        <v/>
      </c>
      <c r="BM3" s="312">
        <f t="shared" ref="BM3" si="33">IF(CN3=0,"",CN3)</f>
        <v>22</v>
      </c>
      <c r="BN3" s="312">
        <f t="shared" ref="BN3" si="34">IF(CO3=0,"",CO3)</f>
        <v>22</v>
      </c>
      <c r="BO3" s="312">
        <f t="shared" ref="BO3" si="35">IF(CP3=0,"",CP3)</f>
        <v>22</v>
      </c>
      <c r="BQ3" s="312" t="str">
        <f>VLOOKUP(AB3,Stieren!$C$5:$D$52,2,FALSE)</f>
        <v>GOSPEL</v>
      </c>
      <c r="BR3" s="312">
        <f>VLOOKUP(AB3,percentage!BY$2:CJ$49,2)</f>
        <v>615</v>
      </c>
      <c r="BS3" s="312">
        <f>VLOOKUP(BR3,Stieren!$C$5:$D$52,2,FALSE)</f>
        <v>0</v>
      </c>
      <c r="BT3" s="312">
        <f>VLOOKUP(AB3,percentage!BY$2:CJ$49,3)</f>
        <v>561</v>
      </c>
      <c r="BU3" s="312">
        <f>VLOOKUP(BT3,Stieren!$C$5:$D$52,2,FALSE)</f>
        <v>0</v>
      </c>
      <c r="BV3" s="312">
        <f>VLOOKUP(AB3,percentage!BY$2:CJ$49,4)</f>
        <v>654</v>
      </c>
      <c r="BW3" s="312">
        <f>VLOOKUP(BV3,Stieren!$C$5:$D$52,2,FALSE)</f>
        <v>0</v>
      </c>
      <c r="BX3" s="312">
        <f>VLOOKUP(AB3,percentage!BY$2:CJ$49,5)</f>
        <v>516</v>
      </c>
      <c r="BY3" s="312">
        <f>VLOOKUP(BX3,Stieren!$C$5:$D$52,2,FALSE)</f>
        <v>0</v>
      </c>
      <c r="BZ3" s="312">
        <f>VLOOKUP(AB3,percentage!BY$2:CJ$49,6)</f>
        <v>564</v>
      </c>
      <c r="CA3" s="312">
        <f>VLOOKUP(BZ3,Stieren!$C$5:$D$52,2,FALSE)</f>
        <v>0</v>
      </c>
      <c r="CB3" s="312">
        <f>VLOOKUP(AB3,percentage!BY$2:CJ$49,7)</f>
        <v>165</v>
      </c>
      <c r="CC3" s="312">
        <f>VLOOKUP(CB3,Stieren!$C$5:$D$52,2,FALSE)</f>
        <v>0</v>
      </c>
      <c r="CD3" s="312">
        <f>VLOOKUP(AB3,percentage!BY$2:CJ$49,8)</f>
        <v>645</v>
      </c>
      <c r="CE3" s="312">
        <f>VLOOKUP(CD3,Stieren!$C$5:$D$52,2,FALSE)</f>
        <v>0</v>
      </c>
      <c r="CF3" s="312">
        <f>VLOOKUP(AB3,percentage!BY$2:CJ$49,9)</f>
        <v>156</v>
      </c>
      <c r="CG3" s="312">
        <f>VLOOKUP(CF3,Stieren!$C$5:$D$52,2,FALSE)</f>
        <v>0</v>
      </c>
      <c r="CH3" s="312">
        <f>VLOOKUP(AB3,percentage!BY$2:CJ$49,10)</f>
        <v>612</v>
      </c>
      <c r="CI3" s="312">
        <f>VLOOKUP(CH3,Stieren!$C$5:$D$52,2,FALSE)</f>
        <v>0</v>
      </c>
      <c r="CJ3" s="312">
        <f>VLOOKUP(AB3,percentage!BY$2:CJ$49,11)</f>
        <v>546</v>
      </c>
      <c r="CK3" s="312">
        <f>VLOOKUP(CJ3,Stieren!$C$5:$D$52,2,FALSE)</f>
        <v>0</v>
      </c>
      <c r="CL3" s="312">
        <f>VLOOKUP(AB3,percentage!BY$2:CJ$49,12)</f>
        <v>621</v>
      </c>
      <c r="CM3" s="312">
        <f>VLOOKUP(CL3,Stieren!$C$5:$D$52,2,FALSE)</f>
        <v>0</v>
      </c>
      <c r="CN3" s="312">
        <v>22</v>
      </c>
      <c r="CO3" s="312">
        <v>22</v>
      </c>
      <c r="CP3" s="312">
        <v>22</v>
      </c>
    </row>
    <row r="4" spans="27:94">
      <c r="AA4" s="312">
        <f>Koeien!B5</f>
        <v>4</v>
      </c>
      <c r="AB4" s="312">
        <f>Koeien!D5</f>
        <v>156</v>
      </c>
      <c r="AD4" s="312">
        <f t="shared" ref="AD4:AD67" si="36">IF(AE4=BQ4,AB4,IF(AE4=BS4,BR4,IF(AE4=BU4,BT4,IF(AE4=BW4,BV4,IF(AE4=BY4,BX4,IF(AE4=CA4,BZ4,IF(AE4=CC4,CB4,IF(AE4=CE4,CD4,IF(AE4=CG4,CF4,IF(AE4=CI4,CH4,IF(AE4=CK4,CJ4,IF(AE4=CM4,CL4,IF(AE4="!!!","0")))))))))))))</f>
        <v>513</v>
      </c>
      <c r="AE4" s="312" t="str">
        <f t="shared" ref="AE4:AE67" si="37">IF(AF4=AP4,AO4,IF(AF4=AR4,AQ4,IF(AF4=AT4,AS4,IF(AF4=AV4,AU4,IF(AF4=AX4,AW4,IF(AF4=AZ4,AY4,IF(AF4=BB4,BA4,IF(AF4=BD4,BC4,IF(AF4=BF4,BE4,IF(AF4=BH4,BG4,IF(AF4=BJ4,BI4,IF(AF4=BL4,BK4,IF(AF4="!!!","zoek stier")))))))))))))</f>
        <v>Shakespear</v>
      </c>
      <c r="AF4" s="312">
        <f t="shared" ref="AF4:AF67" si="38">IF(LARGE(AO4:BM4,1)=22,"!!!",LARGE(AO4:BM4,1))</f>
        <v>79</v>
      </c>
      <c r="AG4" s="312">
        <f t="shared" ref="AG4:AG67" si="39">IF(AH4=BQ4,AB4,IF(AH4=BS4,BR4,IF(AH4=BU4,BT4,IF(AH4=BW4,BV4,IF(AH4=BY4,BX4,IF(AH4=CA4,BZ4,IF(AH4=CC4,CB4,IF(AH4=CE4,CD4,IF(AH4=CG4,CF4,IF(AH4=CI4,CH4,IF(AH4=CK4,CJ4,IF(AH4=CM4,CL4,IF(AH4="","")))))))))))))</f>
        <v>651</v>
      </c>
      <c r="AH4" s="312" t="str">
        <f t="shared" ref="AH4:AH67" si="40">IF(AI4=AP4,AO4,IF(AI4=AR4,AQ4,IF(AI4=AT4,AS4,IF(AI4=AV4,AU4,IF(AI4=AX4,AW4,IF(AI4=AZ4,AY4,IF(AI4=BB4,BA4,IF(AI4=BD4,BC4,IF(AI4=BF4,BE4,IF(AI4=BH4,BG4,IF(AI4=BJ4,BI4,IF(AI4=BL4,BK4,IF(AI4="","")))))))))))))</f>
        <v>GOSPEL</v>
      </c>
      <c r="AI4" s="312">
        <f t="shared" ref="AI4:AI67" si="41">IF(LARGE(AO4:BN4,2)=22,"",LARGE(AO4:BN4,2))</f>
        <v>74</v>
      </c>
      <c r="AJ4" s="312" t="str">
        <f t="shared" ref="AJ4:AJ67" si="42">IF(AK4=BQ4,AB4,IF(AK4=BS4,BR4,IF(AK4=BU4,BT4,IF(AK4=BW4,BV4,IF(AK4=BY4,BX4,IF(AK4=CA4,BZ4,IF(AK4=CC4,CB4,IF(AK4=CE4,CD4,IF(AK4=CG4,CF4,IF(AK4=CI4,CH4,IF(AK4=CK4,CJ4,IF(AK4=CM4,CL4,IF(AL4="","")))))))))))))</f>
        <v/>
      </c>
      <c r="AK4" s="312" t="str">
        <f t="shared" ref="AK4:AK67" si="43">IF(AL4=AP4,AO4,IF(AL4=AR4,AQ4,IF(AL4=AT4,AS4,IF(AL4=AV4,AU4,IF(AL4=AX4,AW4,IF(AL4=AZ4,AY4,IF(AL4=BB4,BA4,IF(AL4=BD4,BC4,IF(AL4=BF4,BE4,IF(AL4=BH4,BG4,IF(AL4=BJ4,BI4,IF(AL4=BL4,BK4,IF(AL4="","")))))))))))))</f>
        <v/>
      </c>
      <c r="AL4" s="312" t="str">
        <f t="shared" ref="AL4:AL67" si="44">IF(LARGE(AO4:BO4,3)=22,"",LARGE(AO4:BO4,3))</f>
        <v/>
      </c>
      <c r="AO4" s="312" t="str">
        <f t="shared" ref="AO4:AO67" si="45">IF(BQ4=0,"",BQ4)</f>
        <v/>
      </c>
      <c r="AP4" s="312" t="str">
        <f t="shared" ref="AP4:AP67" si="46">IF(AO4="","",100)</f>
        <v/>
      </c>
      <c r="AQ4" s="312" t="str">
        <f t="shared" ref="AQ4:AQ67" si="47">IF(BS4=0,"",BS4)</f>
        <v/>
      </c>
      <c r="AR4" s="312" t="str">
        <f t="shared" ref="AR4:AR67" si="48">IF(AQ4="","",95)</f>
        <v/>
      </c>
      <c r="AS4" s="312" t="str">
        <f t="shared" ref="AS4:AS67" si="49">IF(BU4=0,"",BU4)</f>
        <v/>
      </c>
      <c r="AT4" s="312" t="str">
        <f t="shared" ref="AT4:AT67" si="50">IF(AS4="","",92)</f>
        <v/>
      </c>
      <c r="AU4" s="312" t="str">
        <f t="shared" ref="AU4:AU67" si="51">IF(BW4=0,"",BW4)</f>
        <v/>
      </c>
      <c r="AV4" s="312" t="str">
        <f t="shared" ref="AV4:AV67" si="52">IF(AU4="","",87)</f>
        <v/>
      </c>
      <c r="AW4" s="312" t="str">
        <f t="shared" ref="AW4:AW67" si="53">IF(BY4=0,"",BY4)</f>
        <v/>
      </c>
      <c r="AX4" s="312" t="str">
        <f t="shared" ref="AX4:AX67" si="54">IF(AW4="","",82)</f>
        <v/>
      </c>
      <c r="AY4" s="312" t="str">
        <f t="shared" ref="AY4:AY67" si="55">IF(CA4=0,"",CA4)</f>
        <v>Shakespear</v>
      </c>
      <c r="AZ4" s="312">
        <f t="shared" ref="AZ4:AZ67" si="56">IF(AY4="","",79)</f>
        <v>79</v>
      </c>
      <c r="BA4" s="312" t="str">
        <f t="shared" ref="BA4:BA67" si="57">IF(CC4=0,"",CC4)</f>
        <v/>
      </c>
      <c r="BB4" s="312" t="str">
        <f t="shared" ref="BB4:BB67" si="58">IF(BA4="","",78)</f>
        <v/>
      </c>
      <c r="BC4" s="312" t="str">
        <f t="shared" ref="BC4:BC67" si="59">IF(CE4=0,"",CE4)</f>
        <v/>
      </c>
      <c r="BD4" s="312" t="str">
        <f t="shared" ref="BD4:BD67" si="60">IF(BC4="","",76)</f>
        <v/>
      </c>
      <c r="BE4" s="312" t="str">
        <f t="shared" ref="BE4:BE67" si="61">IF(CG4=0,"",CG4)</f>
        <v>GOSPEL</v>
      </c>
      <c r="BF4" s="312">
        <f t="shared" ref="BF4:BF67" si="62">IF(BE4="","",74)</f>
        <v>74</v>
      </c>
      <c r="BG4" s="312" t="str">
        <f t="shared" ref="BG4:BG67" si="63">IF(CI4=0,"",CI4)</f>
        <v/>
      </c>
      <c r="BH4" s="312" t="str">
        <f t="shared" ref="BH4:BH67" si="64">IF(BG4="","",72)</f>
        <v/>
      </c>
      <c r="BI4" s="312" t="str">
        <f t="shared" ref="BI4:BI67" si="65">IF(CK4=0,"",CK4)</f>
        <v/>
      </c>
      <c r="BJ4" s="312" t="str">
        <f t="shared" ref="BJ4:BJ67" si="66">IF(BI4="","",63)</f>
        <v/>
      </c>
      <c r="BK4" s="312" t="str">
        <f t="shared" ref="BK4:BK67" si="67">IF(CM4=0,"",CM4)</f>
        <v/>
      </c>
      <c r="BL4" s="312" t="str">
        <f t="shared" ref="BL4:BL67" si="68">IF(BK4="","",62)</f>
        <v/>
      </c>
      <c r="BM4" s="312">
        <f t="shared" ref="BM4:BM67" si="69">IF(CN4=0,"",CN4)</f>
        <v>22</v>
      </c>
      <c r="BN4" s="312">
        <f t="shared" ref="BN4:BN67" si="70">IF(CO4=0,"",CO4)</f>
        <v>22</v>
      </c>
      <c r="BO4" s="312">
        <f t="shared" ref="BO4:BO67" si="71">IF(CP4=0,"",CP4)</f>
        <v>22</v>
      </c>
      <c r="BQ4" s="312">
        <f>VLOOKUP(AB4,Stieren!$C$5:$D$52,2,FALSE)</f>
        <v>0</v>
      </c>
      <c r="BR4" s="312">
        <f>VLOOKUP(AB4,percentage!BY$2:CJ$49,2)</f>
        <v>165</v>
      </c>
      <c r="BS4" s="312">
        <f>VLOOKUP(BR4,Stieren!$C$5:$D$52,2,FALSE)</f>
        <v>0</v>
      </c>
      <c r="BT4" s="312">
        <f>VLOOKUP(AB4,percentage!BY$2:CJ$49,3)</f>
        <v>516</v>
      </c>
      <c r="BU4" s="312">
        <f>VLOOKUP(BT4,Stieren!$C$5:$D$52,2,FALSE)</f>
        <v>0</v>
      </c>
      <c r="BV4" s="312">
        <f>VLOOKUP(AB4,percentage!BY$2:CJ$49,4)</f>
        <v>153</v>
      </c>
      <c r="BW4" s="312">
        <f>VLOOKUP(BV4,Stieren!$C$5:$D$52,2,FALSE)</f>
        <v>0</v>
      </c>
      <c r="BX4" s="312">
        <f>VLOOKUP(AB4,percentage!BY$2:CJ$49,5)</f>
        <v>561</v>
      </c>
      <c r="BY4" s="312">
        <f>VLOOKUP(BX4,Stieren!$C$5:$D$52,2,FALSE)</f>
        <v>0</v>
      </c>
      <c r="BZ4" s="312">
        <f>VLOOKUP(AB4,percentage!BY$2:CJ$49,6)</f>
        <v>513</v>
      </c>
      <c r="CA4" s="312" t="str">
        <f>VLOOKUP(BZ4,Stieren!$C$5:$D$52,2,FALSE)</f>
        <v>Shakespear</v>
      </c>
      <c r="CB4" s="312">
        <f>VLOOKUP(AB4,percentage!BY$2:CJ$49,7)</f>
        <v>615</v>
      </c>
      <c r="CC4" s="312">
        <f>VLOOKUP(CB4,Stieren!$C$5:$D$52,2,FALSE)</f>
        <v>0</v>
      </c>
      <c r="CD4" s="312">
        <f>VLOOKUP(AB4,percentage!BY$2:CJ$49,8)</f>
        <v>135</v>
      </c>
      <c r="CE4" s="312">
        <f>VLOOKUP(CD4,Stieren!$C$5:$D$52,2,FALSE)</f>
        <v>0</v>
      </c>
      <c r="CF4" s="312">
        <f>VLOOKUP(AB4,percentage!BY$2:CJ$49,9)</f>
        <v>651</v>
      </c>
      <c r="CG4" s="312" t="str">
        <f>VLOOKUP(CF4,Stieren!$C$5:$D$52,2,FALSE)</f>
        <v>GOSPEL</v>
      </c>
      <c r="CH4" s="312">
        <f>VLOOKUP(AB4,percentage!BY$2:CJ$49,10)</f>
        <v>162</v>
      </c>
      <c r="CI4" s="312">
        <f>VLOOKUP(CH4,Stieren!$C$5:$D$52,2,FALSE)</f>
        <v>0</v>
      </c>
      <c r="CJ4" s="312">
        <f>VLOOKUP(AB4,percentage!BY$2:CJ$49,11)</f>
        <v>531</v>
      </c>
      <c r="CK4" s="312">
        <f>VLOOKUP(CJ4,Stieren!$C$5:$D$52,2,FALSE)</f>
        <v>0</v>
      </c>
      <c r="CL4" s="312">
        <f>VLOOKUP(AB4,percentage!BY$2:CJ$49,12)</f>
        <v>126</v>
      </c>
      <c r="CM4" s="312">
        <f>VLOOKUP(CL4,Stieren!$C$5:$D$52,2,FALSE)</f>
        <v>0</v>
      </c>
      <c r="CN4" s="312">
        <v>22</v>
      </c>
      <c r="CO4" s="312">
        <v>22</v>
      </c>
      <c r="CP4" s="312">
        <v>22</v>
      </c>
    </row>
    <row r="5" spans="27:94">
      <c r="AA5" s="312">
        <f>Koeien!B6</f>
        <v>5</v>
      </c>
      <c r="AB5" s="312">
        <f>Koeien!D6</f>
        <v>516</v>
      </c>
      <c r="AD5" s="312">
        <f t="shared" si="36"/>
        <v>513</v>
      </c>
      <c r="AE5" s="312" t="str">
        <f t="shared" si="37"/>
        <v>Shakespear</v>
      </c>
      <c r="AF5" s="312">
        <f t="shared" si="38"/>
        <v>87</v>
      </c>
      <c r="AG5" s="312">
        <f t="shared" si="39"/>
        <v>651</v>
      </c>
      <c r="AH5" s="312" t="str">
        <f t="shared" si="40"/>
        <v>GOSPEL</v>
      </c>
      <c r="AI5" s="312">
        <f t="shared" si="41"/>
        <v>78</v>
      </c>
      <c r="AJ5" s="312" t="str">
        <f t="shared" si="42"/>
        <v/>
      </c>
      <c r="AK5" s="312" t="str">
        <f t="shared" si="43"/>
        <v/>
      </c>
      <c r="AL5" s="312" t="str">
        <f t="shared" si="44"/>
        <v/>
      </c>
      <c r="AO5" s="312" t="str">
        <f t="shared" si="45"/>
        <v/>
      </c>
      <c r="AP5" s="312" t="str">
        <f t="shared" si="46"/>
        <v/>
      </c>
      <c r="AQ5" s="312" t="str">
        <f t="shared" si="47"/>
        <v/>
      </c>
      <c r="AR5" s="312" t="str">
        <f t="shared" si="48"/>
        <v/>
      </c>
      <c r="AS5" s="312" t="str">
        <f t="shared" si="49"/>
        <v/>
      </c>
      <c r="AT5" s="312" t="str">
        <f t="shared" si="50"/>
        <v/>
      </c>
      <c r="AU5" s="312" t="str">
        <f t="shared" si="51"/>
        <v>Shakespear</v>
      </c>
      <c r="AV5" s="312">
        <f t="shared" si="52"/>
        <v>87</v>
      </c>
      <c r="AW5" s="312" t="str">
        <f t="shared" si="53"/>
        <v/>
      </c>
      <c r="AX5" s="312" t="str">
        <f t="shared" si="54"/>
        <v/>
      </c>
      <c r="AY5" s="312" t="str">
        <f t="shared" si="55"/>
        <v/>
      </c>
      <c r="AZ5" s="312" t="str">
        <f t="shared" si="56"/>
        <v/>
      </c>
      <c r="BA5" s="312" t="str">
        <f t="shared" si="57"/>
        <v>GOSPEL</v>
      </c>
      <c r="BB5" s="312">
        <f t="shared" si="58"/>
        <v>78</v>
      </c>
      <c r="BC5" s="312" t="str">
        <f t="shared" si="59"/>
        <v/>
      </c>
      <c r="BD5" s="312" t="str">
        <f t="shared" si="60"/>
        <v/>
      </c>
      <c r="BE5" s="312" t="str">
        <f t="shared" si="61"/>
        <v/>
      </c>
      <c r="BF5" s="312" t="str">
        <f t="shared" si="62"/>
        <v/>
      </c>
      <c r="BG5" s="312" t="str">
        <f t="shared" si="63"/>
        <v/>
      </c>
      <c r="BH5" s="312" t="str">
        <f t="shared" si="64"/>
        <v/>
      </c>
      <c r="BI5" s="312" t="str">
        <f t="shared" si="65"/>
        <v/>
      </c>
      <c r="BJ5" s="312" t="str">
        <f t="shared" si="66"/>
        <v/>
      </c>
      <c r="BK5" s="312" t="str">
        <f t="shared" si="67"/>
        <v/>
      </c>
      <c r="BL5" s="312" t="str">
        <f t="shared" si="68"/>
        <v/>
      </c>
      <c r="BM5" s="312">
        <f t="shared" si="69"/>
        <v>22</v>
      </c>
      <c r="BN5" s="312">
        <f t="shared" si="70"/>
        <v>22</v>
      </c>
      <c r="BO5" s="312">
        <f t="shared" si="71"/>
        <v>22</v>
      </c>
      <c r="BQ5" s="312">
        <f>VLOOKUP(AB5,Stieren!$C$5:$D$52,2,FALSE)</f>
        <v>0</v>
      </c>
      <c r="BR5" s="312">
        <f>VLOOKUP(AB5,percentage!BY$2:CJ$49,2)</f>
        <v>561</v>
      </c>
      <c r="BS5" s="312">
        <f>VLOOKUP(BR5,Stieren!$C$5:$D$52,2,FALSE)</f>
        <v>0</v>
      </c>
      <c r="BT5" s="312">
        <f>VLOOKUP(AB5,percentage!BY$2:CJ$49,3)</f>
        <v>156</v>
      </c>
      <c r="BU5" s="312">
        <f>VLOOKUP(BT5,Stieren!$C$5:$D$52,2,FALSE)</f>
        <v>0</v>
      </c>
      <c r="BV5" s="312">
        <f>VLOOKUP(AB5,percentage!BY$2:CJ$49,4)</f>
        <v>513</v>
      </c>
      <c r="BW5" s="312" t="str">
        <f>VLOOKUP(BV5,Stieren!$C$5:$D$52,2,FALSE)</f>
        <v>Shakespear</v>
      </c>
      <c r="BX5" s="312">
        <f>VLOOKUP(AB5,percentage!BY$2:CJ$49,5)</f>
        <v>165</v>
      </c>
      <c r="BY5" s="312">
        <f>VLOOKUP(BX5,Stieren!$C$5:$D$52,2,FALSE)</f>
        <v>0</v>
      </c>
      <c r="BZ5" s="312">
        <f>VLOOKUP(AB5,percentage!BY$2:CJ$49,6)</f>
        <v>153</v>
      </c>
      <c r="CA5" s="312">
        <f>VLOOKUP(BZ5,Stieren!$C$5:$D$52,2,FALSE)</f>
        <v>0</v>
      </c>
      <c r="CB5" s="312">
        <f>VLOOKUP(AB5,percentage!BY$2:CJ$49,7)</f>
        <v>651</v>
      </c>
      <c r="CC5" s="312" t="str">
        <f>VLOOKUP(CB5,Stieren!$C$5:$D$52,2,FALSE)</f>
        <v>GOSPEL</v>
      </c>
      <c r="CD5" s="312">
        <f>VLOOKUP(AB5,percentage!BY$2:CJ$49,8)</f>
        <v>531</v>
      </c>
      <c r="CE5" s="312">
        <f>VLOOKUP(CD5,Stieren!$C$5:$D$52,2,FALSE)</f>
        <v>0</v>
      </c>
      <c r="CF5" s="312">
        <f>VLOOKUP(AB5,percentage!BY$2:CJ$49,9)</f>
        <v>615</v>
      </c>
      <c r="CG5" s="312">
        <f>VLOOKUP(CF5,Stieren!$C$5:$D$52,2,FALSE)</f>
        <v>0</v>
      </c>
      <c r="CH5" s="312">
        <f>VLOOKUP(AB5,percentage!BY$2:CJ$49,10)</f>
        <v>564</v>
      </c>
      <c r="CI5" s="312">
        <f>VLOOKUP(CH5,Stieren!$C$5:$D$52,2,FALSE)</f>
        <v>0</v>
      </c>
      <c r="CJ5" s="312">
        <f>VLOOKUP(AB5,percentage!BY$2:CJ$49,11)</f>
        <v>135</v>
      </c>
      <c r="CK5" s="312">
        <f>VLOOKUP(CJ5,Stieren!$C$5:$D$52,2,FALSE)</f>
        <v>0</v>
      </c>
      <c r="CL5" s="312">
        <f>VLOOKUP(AB5,percentage!BY$2:CJ$49,12)</f>
        <v>546</v>
      </c>
      <c r="CM5" s="312">
        <f>VLOOKUP(CL5,Stieren!$C$5:$D$52,2,FALSE)</f>
        <v>0</v>
      </c>
      <c r="CN5" s="312">
        <v>22</v>
      </c>
      <c r="CO5" s="312">
        <v>22</v>
      </c>
      <c r="CP5" s="312">
        <v>22</v>
      </c>
    </row>
    <row r="6" spans="27:94">
      <c r="AA6" s="312">
        <f>Koeien!B7</f>
        <v>6</v>
      </c>
      <c r="AB6" s="312">
        <f>Koeien!D7</f>
        <v>465</v>
      </c>
      <c r="AD6" s="312" t="b">
        <f t="shared" si="36"/>
        <v>0</v>
      </c>
      <c r="AE6" s="312" t="str">
        <f t="shared" si="37"/>
        <v>zoek stier</v>
      </c>
      <c r="AF6" s="312" t="str">
        <f t="shared" si="38"/>
        <v>!!!</v>
      </c>
      <c r="AG6" s="312" t="str">
        <f t="shared" si="39"/>
        <v/>
      </c>
      <c r="AH6" s="312" t="str">
        <f t="shared" si="40"/>
        <v/>
      </c>
      <c r="AI6" s="312" t="str">
        <f t="shared" si="41"/>
        <v/>
      </c>
      <c r="AJ6" s="312" t="str">
        <f t="shared" si="42"/>
        <v/>
      </c>
      <c r="AK6" s="312" t="str">
        <f t="shared" si="43"/>
        <v/>
      </c>
      <c r="AL6" s="312" t="str">
        <f t="shared" si="44"/>
        <v/>
      </c>
      <c r="AO6" s="312" t="str">
        <f t="shared" si="45"/>
        <v/>
      </c>
      <c r="AP6" s="312" t="str">
        <f t="shared" si="46"/>
        <v/>
      </c>
      <c r="AQ6" s="312" t="str">
        <f t="shared" si="47"/>
        <v/>
      </c>
      <c r="AR6" s="312" t="str">
        <f t="shared" si="48"/>
        <v/>
      </c>
      <c r="AS6" s="312" t="str">
        <f t="shared" si="49"/>
        <v/>
      </c>
      <c r="AT6" s="312" t="str">
        <f t="shared" si="50"/>
        <v/>
      </c>
      <c r="AU6" s="312" t="str">
        <f t="shared" si="51"/>
        <v/>
      </c>
      <c r="AV6" s="312" t="str">
        <f t="shared" si="52"/>
        <v/>
      </c>
      <c r="AW6" s="312" t="str">
        <f t="shared" si="53"/>
        <v/>
      </c>
      <c r="AX6" s="312" t="str">
        <f t="shared" si="54"/>
        <v/>
      </c>
      <c r="AY6" s="312" t="str">
        <f t="shared" si="55"/>
        <v/>
      </c>
      <c r="AZ6" s="312" t="str">
        <f t="shared" si="56"/>
        <v/>
      </c>
      <c r="BA6" s="312" t="str">
        <f t="shared" si="57"/>
        <v/>
      </c>
      <c r="BB6" s="312" t="str">
        <f t="shared" si="58"/>
        <v/>
      </c>
      <c r="BC6" s="312" t="str">
        <f t="shared" si="59"/>
        <v/>
      </c>
      <c r="BD6" s="312" t="str">
        <f t="shared" si="60"/>
        <v/>
      </c>
      <c r="BE6" s="312" t="str">
        <f t="shared" si="61"/>
        <v/>
      </c>
      <c r="BF6" s="312" t="str">
        <f t="shared" si="62"/>
        <v/>
      </c>
      <c r="BG6" s="312" t="str">
        <f t="shared" si="63"/>
        <v/>
      </c>
      <c r="BH6" s="312" t="str">
        <f t="shared" si="64"/>
        <v/>
      </c>
      <c r="BI6" s="312" t="str">
        <f t="shared" si="65"/>
        <v/>
      </c>
      <c r="BJ6" s="312" t="str">
        <f t="shared" si="66"/>
        <v/>
      </c>
      <c r="BK6" s="312" t="str">
        <f t="shared" si="67"/>
        <v/>
      </c>
      <c r="BL6" s="312" t="str">
        <f t="shared" si="68"/>
        <v/>
      </c>
      <c r="BM6" s="312">
        <f t="shared" si="69"/>
        <v>22</v>
      </c>
      <c r="BN6" s="312">
        <f t="shared" si="70"/>
        <v>22</v>
      </c>
      <c r="BO6" s="312">
        <f t="shared" si="71"/>
        <v>22</v>
      </c>
      <c r="BQ6" s="312">
        <f>VLOOKUP(AB6,Stieren!$C$5:$D$52,2,FALSE)</f>
        <v>0</v>
      </c>
      <c r="BR6" s="312">
        <f>VLOOKUP(AB6,percentage!BY$2:CJ$49,2)</f>
        <v>456</v>
      </c>
      <c r="BS6" s="312">
        <f>VLOOKUP(BR6,Stieren!$C$5:$D$52,2,FALSE)</f>
        <v>0</v>
      </c>
      <c r="BT6" s="312">
        <f>VLOOKUP(AB6,percentage!BY$2:CJ$49,3)</f>
        <v>645</v>
      </c>
      <c r="BU6" s="312">
        <f>VLOOKUP(BT6,Stieren!$C$5:$D$52,2,FALSE)</f>
        <v>0</v>
      </c>
      <c r="BV6" s="312">
        <f>VLOOKUP(AB6,percentage!BY$2:CJ$49,4)</f>
        <v>462</v>
      </c>
      <c r="BW6" s="312">
        <f>VLOOKUP(BV6,Stieren!$C$5:$D$52,2,FALSE)</f>
        <v>0</v>
      </c>
      <c r="BX6" s="312">
        <f>VLOOKUP(AB6,percentage!BY$2:CJ$49,5)</f>
        <v>654</v>
      </c>
      <c r="BY6" s="312">
        <f>VLOOKUP(BX6,Stieren!$C$5:$D$52,2,FALSE)</f>
        <v>0</v>
      </c>
      <c r="BZ6" s="312">
        <f>VLOOKUP(AB6,percentage!BY$2:CJ$49,6)</f>
        <v>642</v>
      </c>
      <c r="CA6" s="312">
        <f>VLOOKUP(BZ6,Stieren!$C$5:$D$52,2,FALSE)</f>
        <v>0</v>
      </c>
      <c r="CB6" s="312">
        <f>VLOOKUP(AB6,percentage!BY$2:CJ$49,7)</f>
        <v>546</v>
      </c>
      <c r="CC6" s="312">
        <f>VLOOKUP(CB6,Stieren!$C$5:$D$52,2,FALSE)</f>
        <v>0</v>
      </c>
      <c r="CD6" s="312">
        <f>VLOOKUP(AB6,percentage!BY$2:CJ$49,8)</f>
        <v>426</v>
      </c>
      <c r="CE6" s="312">
        <f>VLOOKUP(CD6,Stieren!$C$5:$D$52,2,FALSE)</f>
        <v>0</v>
      </c>
      <c r="CF6" s="312">
        <f>VLOOKUP(AB6,percentage!BY$2:CJ$49,9)</f>
        <v>564</v>
      </c>
      <c r="CG6" s="312">
        <f>VLOOKUP(CF6,Stieren!$C$5:$D$52,2,FALSE)</f>
        <v>0</v>
      </c>
      <c r="CH6" s="312">
        <f>VLOOKUP(AB6,percentage!BY$2:CJ$49,10)</f>
        <v>453</v>
      </c>
      <c r="CI6" s="312">
        <f>VLOOKUP(CH6,Stieren!$C$5:$D$52,2,FALSE)</f>
        <v>0</v>
      </c>
      <c r="CJ6" s="312">
        <f>VLOOKUP(AB6,percentage!BY$2:CJ$49,11)</f>
        <v>624</v>
      </c>
      <c r="CK6" s="312">
        <f>VLOOKUP(CJ6,Stieren!$C$5:$D$52,2,FALSE)</f>
        <v>0</v>
      </c>
      <c r="CL6" s="312">
        <f>VLOOKUP(AB6,percentage!BY$2:CJ$49,12)</f>
        <v>435</v>
      </c>
      <c r="CM6" s="312">
        <f>VLOOKUP(CL6,Stieren!$C$5:$D$52,2,FALSE)</f>
        <v>0</v>
      </c>
      <c r="CN6" s="312">
        <v>22</v>
      </c>
      <c r="CO6" s="312">
        <v>22</v>
      </c>
      <c r="CP6" s="312">
        <v>22</v>
      </c>
    </row>
    <row r="7" spans="27:94">
      <c r="AA7" s="312">
        <f>Koeien!B8</f>
        <v>12</v>
      </c>
      <c r="AB7" s="312">
        <f>Koeien!D8</f>
        <v>243</v>
      </c>
      <c r="AD7" s="312">
        <f t="shared" si="36"/>
        <v>423</v>
      </c>
      <c r="AE7" s="312" t="str">
        <f t="shared" si="37"/>
        <v>Ludiek/Motif/Utopia/Bruce(rood)</v>
      </c>
      <c r="AF7" s="312">
        <f t="shared" si="38"/>
        <v>92</v>
      </c>
      <c r="AG7" s="312" t="str">
        <f t="shared" si="39"/>
        <v/>
      </c>
      <c r="AH7" s="312" t="str">
        <f t="shared" si="40"/>
        <v/>
      </c>
      <c r="AI7" s="312" t="str">
        <f t="shared" si="41"/>
        <v/>
      </c>
      <c r="AJ7" s="312" t="str">
        <f t="shared" si="42"/>
        <v/>
      </c>
      <c r="AK7" s="312" t="str">
        <f t="shared" si="43"/>
        <v/>
      </c>
      <c r="AL7" s="312" t="str">
        <f t="shared" si="44"/>
        <v/>
      </c>
      <c r="AO7" s="312" t="str">
        <f t="shared" si="45"/>
        <v/>
      </c>
      <c r="AP7" s="312" t="str">
        <f t="shared" si="46"/>
        <v/>
      </c>
      <c r="AQ7" s="312" t="str">
        <f t="shared" si="47"/>
        <v/>
      </c>
      <c r="AR7" s="312" t="str">
        <f t="shared" si="48"/>
        <v/>
      </c>
      <c r="AS7" s="312" t="str">
        <f t="shared" si="49"/>
        <v>Ludiek/Motif/Utopia/Bruce(rood)</v>
      </c>
      <c r="AT7" s="312">
        <f t="shared" si="50"/>
        <v>92</v>
      </c>
      <c r="AU7" s="312" t="str">
        <f t="shared" si="51"/>
        <v/>
      </c>
      <c r="AV7" s="312" t="str">
        <f t="shared" si="52"/>
        <v/>
      </c>
      <c r="AW7" s="312" t="str">
        <f t="shared" si="53"/>
        <v/>
      </c>
      <c r="AX7" s="312" t="str">
        <f t="shared" si="54"/>
        <v/>
      </c>
      <c r="AY7" s="312" t="str">
        <f t="shared" si="55"/>
        <v/>
      </c>
      <c r="AZ7" s="312" t="str">
        <f t="shared" si="56"/>
        <v/>
      </c>
      <c r="BA7" s="312" t="str">
        <f t="shared" si="57"/>
        <v/>
      </c>
      <c r="BB7" s="312" t="str">
        <f t="shared" si="58"/>
        <v/>
      </c>
      <c r="BC7" s="312" t="str">
        <f t="shared" si="59"/>
        <v/>
      </c>
      <c r="BD7" s="312" t="str">
        <f t="shared" si="60"/>
        <v/>
      </c>
      <c r="BE7" s="312" t="str">
        <f t="shared" si="61"/>
        <v/>
      </c>
      <c r="BF7" s="312" t="str">
        <f t="shared" si="62"/>
        <v/>
      </c>
      <c r="BG7" s="312" t="str">
        <f t="shared" si="63"/>
        <v/>
      </c>
      <c r="BH7" s="312" t="str">
        <f t="shared" si="64"/>
        <v/>
      </c>
      <c r="BI7" s="312" t="str">
        <f t="shared" si="65"/>
        <v/>
      </c>
      <c r="BJ7" s="312" t="str">
        <f t="shared" si="66"/>
        <v/>
      </c>
      <c r="BK7" s="312" t="str">
        <f t="shared" si="67"/>
        <v/>
      </c>
      <c r="BL7" s="312" t="str">
        <f t="shared" si="68"/>
        <v/>
      </c>
      <c r="BM7" s="312">
        <f t="shared" si="69"/>
        <v>22</v>
      </c>
      <c r="BN7" s="312">
        <f t="shared" si="70"/>
        <v>22</v>
      </c>
      <c r="BO7" s="312">
        <f t="shared" si="71"/>
        <v>22</v>
      </c>
      <c r="BQ7" s="312">
        <f>VLOOKUP(AB7,Stieren!$C$5:$D$52,2,FALSE)</f>
        <v>0</v>
      </c>
      <c r="BR7" s="312">
        <f>VLOOKUP(AB7,percentage!BY$2:CJ$49,2)</f>
        <v>234</v>
      </c>
      <c r="BS7" s="312">
        <f>VLOOKUP(BR7,Stieren!$C$5:$D$52,2,FALSE)</f>
        <v>0</v>
      </c>
      <c r="BT7" s="312">
        <f>VLOOKUP(AB7,percentage!BY$2:CJ$49,3)</f>
        <v>423</v>
      </c>
      <c r="BU7" s="312" t="str">
        <f>VLOOKUP(BT7,Stieren!$C$5:$D$52,2,FALSE)</f>
        <v>Ludiek/Motif/Utopia/Bruce(rood)</v>
      </c>
      <c r="BV7" s="312">
        <f>VLOOKUP(AB7,percentage!BY$2:CJ$49,4)</f>
        <v>246</v>
      </c>
      <c r="BW7" s="312">
        <f>VLOOKUP(BV7,Stieren!$C$5:$D$52,2,FALSE)</f>
        <v>0</v>
      </c>
      <c r="BX7" s="312">
        <f>VLOOKUP(AB7,percentage!BY$2:CJ$49,5)</f>
        <v>432</v>
      </c>
      <c r="BY7" s="312">
        <f>VLOOKUP(BX7,Stieren!$C$5:$D$52,2,FALSE)</f>
        <v>0</v>
      </c>
      <c r="BZ7" s="312">
        <f>VLOOKUP(AB7,percentage!BY$2:CJ$49,6)</f>
        <v>426</v>
      </c>
      <c r="CA7" s="312">
        <f>VLOOKUP(BZ7,Stieren!$C$5:$D$52,2,FALSE)</f>
        <v>0</v>
      </c>
      <c r="CB7" s="312">
        <f>VLOOKUP(AB7,percentage!BY$2:CJ$49,7)</f>
        <v>324</v>
      </c>
      <c r="CC7" s="312">
        <f>VLOOKUP(CB7,Stieren!$C$5:$D$52,2,FALSE)</f>
        <v>0</v>
      </c>
      <c r="CD7" s="312">
        <f>VLOOKUP(AB7,percentage!BY$2:CJ$49,8)</f>
        <v>264</v>
      </c>
      <c r="CE7" s="312">
        <f>VLOOKUP(CD7,Stieren!$C$5:$D$52,2,FALSE)</f>
        <v>0</v>
      </c>
      <c r="CF7" s="312">
        <f>VLOOKUP(AB7,percentage!BY$2:CJ$49,9)</f>
        <v>342</v>
      </c>
      <c r="CG7" s="312">
        <f>VLOOKUP(CF7,Stieren!$C$5:$D$52,2,FALSE)</f>
        <v>0</v>
      </c>
      <c r="CH7" s="312">
        <f>VLOOKUP(AB7,percentage!BY$2:CJ$49,10)</f>
        <v>231</v>
      </c>
      <c r="CI7" s="312">
        <f>VLOOKUP(CH7,Stieren!$C$5:$D$52,2,FALSE)</f>
        <v>0</v>
      </c>
      <c r="CJ7" s="312">
        <f>VLOOKUP(AB7,percentage!BY$2:CJ$49,11)</f>
        <v>462</v>
      </c>
      <c r="CK7" s="312">
        <f>VLOOKUP(CJ7,Stieren!$C$5:$D$52,2,FALSE)</f>
        <v>0</v>
      </c>
      <c r="CL7" s="312">
        <f>VLOOKUP(AB7,percentage!BY$2:CJ$49,12)</f>
        <v>213</v>
      </c>
      <c r="CM7" s="312">
        <f>VLOOKUP(CL7,Stieren!$C$5:$D$52,2,FALSE)</f>
        <v>0</v>
      </c>
      <c r="CN7" s="312">
        <v>22</v>
      </c>
      <c r="CO7" s="312">
        <v>22</v>
      </c>
      <c r="CP7" s="312">
        <v>22</v>
      </c>
    </row>
    <row r="8" spans="27:94">
      <c r="AA8" s="312">
        <f>Koeien!B9</f>
        <v>13</v>
      </c>
      <c r="AB8" s="312">
        <f>Koeien!D9</f>
        <v>645</v>
      </c>
      <c r="AD8" s="312">
        <f t="shared" si="36"/>
        <v>651</v>
      </c>
      <c r="AE8" s="312" t="str">
        <f t="shared" si="37"/>
        <v>GOSPEL</v>
      </c>
      <c r="AF8" s="312">
        <f t="shared" si="38"/>
        <v>72</v>
      </c>
      <c r="AG8" s="312" t="str">
        <f t="shared" si="39"/>
        <v/>
      </c>
      <c r="AH8" s="312" t="str">
        <f t="shared" si="40"/>
        <v/>
      </c>
      <c r="AI8" s="312" t="str">
        <f t="shared" si="41"/>
        <v/>
      </c>
      <c r="AJ8" s="312" t="str">
        <f t="shared" si="42"/>
        <v/>
      </c>
      <c r="AK8" s="312" t="str">
        <f t="shared" si="43"/>
        <v/>
      </c>
      <c r="AL8" s="312" t="str">
        <f t="shared" si="44"/>
        <v/>
      </c>
      <c r="AO8" s="312" t="str">
        <f t="shared" si="45"/>
        <v/>
      </c>
      <c r="AP8" s="312" t="str">
        <f t="shared" si="46"/>
        <v/>
      </c>
      <c r="AQ8" s="312" t="str">
        <f t="shared" si="47"/>
        <v/>
      </c>
      <c r="AR8" s="312" t="str">
        <f t="shared" si="48"/>
        <v/>
      </c>
      <c r="AS8" s="312" t="str">
        <f t="shared" si="49"/>
        <v/>
      </c>
      <c r="AT8" s="312" t="str">
        <f t="shared" si="50"/>
        <v/>
      </c>
      <c r="AU8" s="312" t="str">
        <f t="shared" si="51"/>
        <v/>
      </c>
      <c r="AV8" s="312" t="str">
        <f t="shared" si="52"/>
        <v/>
      </c>
      <c r="AW8" s="312" t="str">
        <f t="shared" si="53"/>
        <v/>
      </c>
      <c r="AX8" s="312" t="str">
        <f t="shared" si="54"/>
        <v/>
      </c>
      <c r="AY8" s="312" t="str">
        <f t="shared" si="55"/>
        <v/>
      </c>
      <c r="AZ8" s="312" t="str">
        <f t="shared" si="56"/>
        <v/>
      </c>
      <c r="BA8" s="312" t="str">
        <f t="shared" si="57"/>
        <v/>
      </c>
      <c r="BB8" s="312" t="str">
        <f t="shared" si="58"/>
        <v/>
      </c>
      <c r="BC8" s="312" t="str">
        <f t="shared" si="59"/>
        <v/>
      </c>
      <c r="BD8" s="312" t="str">
        <f t="shared" si="60"/>
        <v/>
      </c>
      <c r="BE8" s="312" t="str">
        <f t="shared" si="61"/>
        <v/>
      </c>
      <c r="BF8" s="312" t="str">
        <f t="shared" si="62"/>
        <v/>
      </c>
      <c r="BG8" s="312" t="str">
        <f t="shared" si="63"/>
        <v>GOSPEL</v>
      </c>
      <c r="BH8" s="312">
        <f t="shared" si="64"/>
        <v>72</v>
      </c>
      <c r="BI8" s="312" t="str">
        <f t="shared" si="65"/>
        <v/>
      </c>
      <c r="BJ8" s="312" t="str">
        <f t="shared" si="66"/>
        <v/>
      </c>
      <c r="BK8" s="312" t="str">
        <f t="shared" si="67"/>
        <v/>
      </c>
      <c r="BL8" s="312" t="str">
        <f t="shared" si="68"/>
        <v/>
      </c>
      <c r="BM8" s="312">
        <f t="shared" si="69"/>
        <v>22</v>
      </c>
      <c r="BN8" s="312">
        <f t="shared" si="70"/>
        <v>22</v>
      </c>
      <c r="BO8" s="312">
        <f t="shared" si="71"/>
        <v>22</v>
      </c>
      <c r="BQ8" s="312">
        <f>VLOOKUP(AB8,Stieren!$C$5:$D$52,2,FALSE)</f>
        <v>0</v>
      </c>
      <c r="BR8" s="312">
        <f>VLOOKUP(AB8,percentage!BY$2:CJ$49,2)</f>
        <v>654</v>
      </c>
      <c r="BS8" s="312">
        <f>VLOOKUP(BR8,Stieren!$C$5:$D$52,2,FALSE)</f>
        <v>0</v>
      </c>
      <c r="BT8" s="312">
        <f>VLOOKUP(AB8,percentage!BY$2:CJ$49,3)</f>
        <v>465</v>
      </c>
      <c r="BU8" s="312">
        <f>VLOOKUP(BT8,Stieren!$C$5:$D$52,2,FALSE)</f>
        <v>0</v>
      </c>
      <c r="BV8" s="312">
        <f>VLOOKUP(AB8,percentage!BY$2:CJ$49,4)</f>
        <v>642</v>
      </c>
      <c r="BW8" s="312">
        <f>VLOOKUP(BV8,Stieren!$C$5:$D$52,2,FALSE)</f>
        <v>0</v>
      </c>
      <c r="BX8" s="312">
        <f>VLOOKUP(AB8,percentage!BY$2:CJ$49,5)</f>
        <v>456</v>
      </c>
      <c r="BY8" s="312">
        <f>VLOOKUP(BX8,Stieren!$C$5:$D$52,2,FALSE)</f>
        <v>0</v>
      </c>
      <c r="BZ8" s="312">
        <f>VLOOKUP(AB8,percentage!BY$2:CJ$49,6)</f>
        <v>462</v>
      </c>
      <c r="CA8" s="312">
        <f>VLOOKUP(BZ8,Stieren!$C$5:$D$52,2,FALSE)</f>
        <v>0</v>
      </c>
      <c r="CB8" s="312">
        <f>VLOOKUP(AB8,percentage!BY$2:CJ$49,7)</f>
        <v>564</v>
      </c>
      <c r="CC8" s="312">
        <f>VLOOKUP(CB8,Stieren!$C$5:$D$52,2,FALSE)</f>
        <v>0</v>
      </c>
      <c r="CD8" s="312">
        <f>VLOOKUP(AB8,percentage!BY$2:CJ$49,8)</f>
        <v>624</v>
      </c>
      <c r="CE8" s="312">
        <f>VLOOKUP(CD8,Stieren!$C$5:$D$52,2,FALSE)</f>
        <v>0</v>
      </c>
      <c r="CF8" s="312">
        <f>VLOOKUP(AB8,percentage!BY$2:CJ$49,9)</f>
        <v>546</v>
      </c>
      <c r="CG8" s="312">
        <f>VLOOKUP(CF8,Stieren!$C$5:$D$52,2,FALSE)</f>
        <v>0</v>
      </c>
      <c r="CH8" s="312">
        <f>VLOOKUP(AB8,percentage!BY$2:CJ$49,10)</f>
        <v>651</v>
      </c>
      <c r="CI8" s="312" t="str">
        <f>VLOOKUP(CH8,Stieren!$C$5:$D$52,2,FALSE)</f>
        <v>GOSPEL</v>
      </c>
      <c r="CJ8" s="312">
        <f>VLOOKUP(AB8,percentage!BY$2:CJ$49,11)</f>
        <v>426</v>
      </c>
      <c r="CK8" s="312">
        <f>VLOOKUP(CJ8,Stieren!$C$5:$D$52,2,FALSE)</f>
        <v>0</v>
      </c>
      <c r="CL8" s="312">
        <f>VLOOKUP(AB8,percentage!BY$2:CJ$49,12)</f>
        <v>615</v>
      </c>
      <c r="CM8" s="312">
        <f>VLOOKUP(CL8,Stieren!$C$5:$D$52,2,FALSE)</f>
        <v>0</v>
      </c>
      <c r="CN8" s="312">
        <v>22</v>
      </c>
      <c r="CO8" s="312">
        <v>22</v>
      </c>
      <c r="CP8" s="312">
        <v>22</v>
      </c>
    </row>
    <row r="9" spans="27:94">
      <c r="AA9" s="312">
        <f>Koeien!B10</f>
        <v>14</v>
      </c>
      <c r="AB9" s="312">
        <f>Koeien!D10</f>
        <v>246</v>
      </c>
      <c r="AD9" s="312">
        <f t="shared" si="36"/>
        <v>423</v>
      </c>
      <c r="AE9" s="312" t="str">
        <f t="shared" si="37"/>
        <v>Ludiek/Motif/Utopia/Bruce(rood)</v>
      </c>
      <c r="AF9" s="312">
        <f t="shared" si="38"/>
        <v>79</v>
      </c>
      <c r="AG9" s="312" t="str">
        <f t="shared" si="39"/>
        <v/>
      </c>
      <c r="AH9" s="312" t="str">
        <f t="shared" si="40"/>
        <v/>
      </c>
      <c r="AI9" s="312" t="str">
        <f t="shared" si="41"/>
        <v/>
      </c>
      <c r="AJ9" s="312" t="str">
        <f t="shared" si="42"/>
        <v/>
      </c>
      <c r="AK9" s="312" t="str">
        <f t="shared" si="43"/>
        <v/>
      </c>
      <c r="AL9" s="312" t="str">
        <f t="shared" si="44"/>
        <v/>
      </c>
      <c r="AO9" s="312" t="str">
        <f t="shared" si="45"/>
        <v/>
      </c>
      <c r="AP9" s="312" t="str">
        <f t="shared" si="46"/>
        <v/>
      </c>
      <c r="AQ9" s="312" t="str">
        <f t="shared" si="47"/>
        <v/>
      </c>
      <c r="AR9" s="312" t="str">
        <f t="shared" si="48"/>
        <v/>
      </c>
      <c r="AS9" s="312" t="str">
        <f t="shared" si="49"/>
        <v/>
      </c>
      <c r="AT9" s="312" t="str">
        <f t="shared" si="50"/>
        <v/>
      </c>
      <c r="AU9" s="312" t="str">
        <f t="shared" si="51"/>
        <v/>
      </c>
      <c r="AV9" s="312" t="str">
        <f t="shared" si="52"/>
        <v/>
      </c>
      <c r="AW9" s="312" t="str">
        <f t="shared" si="53"/>
        <v/>
      </c>
      <c r="AX9" s="312" t="str">
        <f t="shared" si="54"/>
        <v/>
      </c>
      <c r="AY9" s="312" t="str">
        <f t="shared" si="55"/>
        <v>Ludiek/Motif/Utopia/Bruce(rood)</v>
      </c>
      <c r="AZ9" s="312">
        <f t="shared" si="56"/>
        <v>79</v>
      </c>
      <c r="BA9" s="312" t="str">
        <f t="shared" si="57"/>
        <v/>
      </c>
      <c r="BB9" s="312" t="str">
        <f t="shared" si="58"/>
        <v/>
      </c>
      <c r="BC9" s="312" t="str">
        <f t="shared" si="59"/>
        <v/>
      </c>
      <c r="BD9" s="312" t="str">
        <f t="shared" si="60"/>
        <v/>
      </c>
      <c r="BE9" s="312" t="str">
        <f t="shared" si="61"/>
        <v/>
      </c>
      <c r="BF9" s="312" t="str">
        <f t="shared" si="62"/>
        <v/>
      </c>
      <c r="BG9" s="312" t="str">
        <f t="shared" si="63"/>
        <v/>
      </c>
      <c r="BH9" s="312" t="str">
        <f t="shared" si="64"/>
        <v/>
      </c>
      <c r="BI9" s="312" t="str">
        <f t="shared" si="65"/>
        <v/>
      </c>
      <c r="BJ9" s="312" t="str">
        <f t="shared" si="66"/>
        <v/>
      </c>
      <c r="BK9" s="312" t="str">
        <f t="shared" si="67"/>
        <v/>
      </c>
      <c r="BL9" s="312" t="str">
        <f t="shared" si="68"/>
        <v/>
      </c>
      <c r="BM9" s="312">
        <f t="shared" si="69"/>
        <v>22</v>
      </c>
      <c r="BN9" s="312">
        <f t="shared" si="70"/>
        <v>22</v>
      </c>
      <c r="BO9" s="312">
        <f t="shared" si="71"/>
        <v>22</v>
      </c>
      <c r="BQ9" s="312">
        <f>VLOOKUP(AB9,Stieren!$C$5:$D$52,2,FALSE)</f>
        <v>0</v>
      </c>
      <c r="BR9" s="312">
        <f>VLOOKUP(AB9,percentage!BY$2:CJ$49,2)</f>
        <v>264</v>
      </c>
      <c r="BS9" s="312">
        <f>VLOOKUP(BR9,Stieren!$C$5:$D$52,2,FALSE)</f>
        <v>0</v>
      </c>
      <c r="BT9" s="312">
        <f>VLOOKUP(AB9,percentage!BY$2:CJ$49,3)</f>
        <v>426</v>
      </c>
      <c r="BU9" s="312">
        <f>VLOOKUP(BT9,Stieren!$C$5:$D$52,2,FALSE)</f>
        <v>0</v>
      </c>
      <c r="BV9" s="312">
        <f>VLOOKUP(AB9,percentage!BY$2:CJ$49,4)</f>
        <v>243</v>
      </c>
      <c r="BW9" s="312">
        <f>VLOOKUP(BV9,Stieren!$C$5:$D$52,2,FALSE)</f>
        <v>0</v>
      </c>
      <c r="BX9" s="312">
        <f>VLOOKUP(AB9,percentage!BY$2:CJ$49,5)</f>
        <v>462</v>
      </c>
      <c r="BY9" s="312">
        <f>VLOOKUP(BX9,Stieren!$C$5:$D$52,2,FALSE)</f>
        <v>0</v>
      </c>
      <c r="BZ9" s="312">
        <f>VLOOKUP(AB9,percentage!BY$2:CJ$49,6)</f>
        <v>423</v>
      </c>
      <c r="CA9" s="312" t="str">
        <f>VLOOKUP(BZ9,Stieren!$C$5:$D$52,2,FALSE)</f>
        <v>Ludiek/Motif/Utopia/Bruce(rood)</v>
      </c>
      <c r="CB9" s="312">
        <f>VLOOKUP(AB9,percentage!BY$2:CJ$49,7)</f>
        <v>624</v>
      </c>
      <c r="CC9" s="312">
        <f>VLOOKUP(CB9,Stieren!$C$5:$D$52,2,FALSE)</f>
        <v>0</v>
      </c>
      <c r="CD9" s="312">
        <f>VLOOKUP(AB9,percentage!BY$2:CJ$49,8)</f>
        <v>234</v>
      </c>
      <c r="CE9" s="312">
        <f>VLOOKUP(CD9,Stieren!$C$5:$D$52,2,FALSE)</f>
        <v>0</v>
      </c>
      <c r="CF9" s="312">
        <f>VLOOKUP(AB9,percentage!BY$2:CJ$49,9)</f>
        <v>642</v>
      </c>
      <c r="CG9" s="312">
        <f>VLOOKUP(CF9,Stieren!$C$5:$D$52,2,FALSE)</f>
        <v>0</v>
      </c>
      <c r="CH9" s="312">
        <f>VLOOKUP(AB9,percentage!BY$2:CJ$49,10)</f>
        <v>261</v>
      </c>
      <c r="CI9" s="312">
        <f>VLOOKUP(CH9,Stieren!$C$5:$D$52,2,FALSE)</f>
        <v>0</v>
      </c>
      <c r="CJ9" s="312">
        <f>VLOOKUP(AB9,percentage!BY$2:CJ$49,11)</f>
        <v>432</v>
      </c>
      <c r="CK9" s="312">
        <f>VLOOKUP(CJ9,Stieren!$C$5:$D$52,2,FALSE)</f>
        <v>0</v>
      </c>
      <c r="CL9" s="312">
        <f>VLOOKUP(AB9,percentage!BY$2:CJ$49,12)</f>
        <v>216</v>
      </c>
      <c r="CM9" s="312">
        <f>VLOOKUP(CL9,Stieren!$C$5:$D$52,2,FALSE)</f>
        <v>0</v>
      </c>
      <c r="CN9" s="312">
        <v>22</v>
      </c>
      <c r="CO9" s="312">
        <v>22</v>
      </c>
      <c r="CP9" s="312">
        <v>22</v>
      </c>
    </row>
    <row r="10" spans="27:94">
      <c r="AA10" s="312">
        <f>Koeien!B11</f>
        <v>15</v>
      </c>
      <c r="AB10" s="312">
        <f>Koeien!D11</f>
        <v>435</v>
      </c>
      <c r="AD10" s="312">
        <f t="shared" si="36"/>
        <v>423</v>
      </c>
      <c r="AE10" s="312" t="str">
        <f t="shared" si="37"/>
        <v>Ludiek/Motif/Utopia/Bruce(rood)</v>
      </c>
      <c r="AF10" s="312">
        <f t="shared" si="38"/>
        <v>76</v>
      </c>
      <c r="AG10" s="312" t="str">
        <f t="shared" si="39"/>
        <v/>
      </c>
      <c r="AH10" s="312" t="str">
        <f t="shared" si="40"/>
        <v/>
      </c>
      <c r="AI10" s="312" t="str">
        <f t="shared" si="41"/>
        <v/>
      </c>
      <c r="AJ10" s="312" t="str">
        <f t="shared" si="42"/>
        <v/>
      </c>
      <c r="AK10" s="312" t="str">
        <f t="shared" si="43"/>
        <v/>
      </c>
      <c r="AL10" s="312" t="str">
        <f t="shared" si="44"/>
        <v/>
      </c>
      <c r="AO10" s="312" t="str">
        <f t="shared" si="45"/>
        <v/>
      </c>
      <c r="AP10" s="312" t="str">
        <f t="shared" si="46"/>
        <v/>
      </c>
      <c r="AQ10" s="312" t="str">
        <f t="shared" si="47"/>
        <v/>
      </c>
      <c r="AR10" s="312" t="str">
        <f t="shared" si="48"/>
        <v/>
      </c>
      <c r="AS10" s="312" t="str">
        <f t="shared" si="49"/>
        <v/>
      </c>
      <c r="AT10" s="312" t="str">
        <f t="shared" si="50"/>
        <v/>
      </c>
      <c r="AU10" s="312" t="str">
        <f t="shared" si="51"/>
        <v/>
      </c>
      <c r="AV10" s="312" t="str">
        <f t="shared" si="52"/>
        <v/>
      </c>
      <c r="AW10" s="312" t="str">
        <f t="shared" si="53"/>
        <v/>
      </c>
      <c r="AX10" s="312" t="str">
        <f t="shared" si="54"/>
        <v/>
      </c>
      <c r="AY10" s="312" t="str">
        <f t="shared" si="55"/>
        <v/>
      </c>
      <c r="AZ10" s="312" t="str">
        <f t="shared" si="56"/>
        <v/>
      </c>
      <c r="BA10" s="312" t="str">
        <f t="shared" si="57"/>
        <v/>
      </c>
      <c r="BB10" s="312" t="str">
        <f t="shared" si="58"/>
        <v/>
      </c>
      <c r="BC10" s="312" t="str">
        <f t="shared" si="59"/>
        <v>Ludiek/Motif/Utopia/Bruce(rood)</v>
      </c>
      <c r="BD10" s="312">
        <f t="shared" si="60"/>
        <v>76</v>
      </c>
      <c r="BE10" s="312" t="str">
        <f t="shared" si="61"/>
        <v/>
      </c>
      <c r="BF10" s="312" t="str">
        <f t="shared" si="62"/>
        <v/>
      </c>
      <c r="BG10" s="312" t="str">
        <f t="shared" si="63"/>
        <v/>
      </c>
      <c r="BH10" s="312" t="str">
        <f t="shared" si="64"/>
        <v/>
      </c>
      <c r="BI10" s="312" t="str">
        <f t="shared" si="65"/>
        <v/>
      </c>
      <c r="BJ10" s="312" t="str">
        <f t="shared" si="66"/>
        <v/>
      </c>
      <c r="BK10" s="312" t="str">
        <f t="shared" si="67"/>
        <v/>
      </c>
      <c r="BL10" s="312" t="str">
        <f t="shared" si="68"/>
        <v/>
      </c>
      <c r="BM10" s="312">
        <f t="shared" si="69"/>
        <v>22</v>
      </c>
      <c r="BN10" s="312">
        <f t="shared" si="70"/>
        <v>22</v>
      </c>
      <c r="BO10" s="312">
        <f t="shared" si="71"/>
        <v>22</v>
      </c>
      <c r="BQ10" s="312">
        <f>VLOOKUP(AB10,Stieren!$C$5:$D$52,2,FALSE)</f>
        <v>0</v>
      </c>
      <c r="BR10" s="312">
        <f>VLOOKUP(AB10,percentage!BY$2:CJ$49,2)</f>
        <v>453</v>
      </c>
      <c r="BS10" s="312">
        <f>VLOOKUP(BR10,Stieren!$C$5:$D$52,2,FALSE)</f>
        <v>0</v>
      </c>
      <c r="BT10" s="312">
        <f>VLOOKUP(AB10,percentage!BY$2:CJ$49,3)</f>
        <v>345</v>
      </c>
      <c r="BU10" s="312">
        <f>VLOOKUP(BT10,Stieren!$C$5:$D$52,2,FALSE)</f>
        <v>0</v>
      </c>
      <c r="BV10" s="312">
        <f>VLOOKUP(AB10,percentage!BY$2:CJ$49,4)</f>
        <v>432</v>
      </c>
      <c r="BW10" s="312">
        <f>VLOOKUP(BV10,Stieren!$C$5:$D$52,2,FALSE)</f>
        <v>0</v>
      </c>
      <c r="BX10" s="312">
        <f>VLOOKUP(AB10,percentage!BY$2:CJ$49,5)</f>
        <v>354</v>
      </c>
      <c r="BY10" s="312">
        <f>VLOOKUP(BX10,Stieren!$C$5:$D$52,2,FALSE)</f>
        <v>0</v>
      </c>
      <c r="BZ10" s="312">
        <f>VLOOKUP(AB10,percentage!BY$2:CJ$49,6)</f>
        <v>342</v>
      </c>
      <c r="CA10" s="312">
        <f>VLOOKUP(BZ10,Stieren!$C$5:$D$52,2,FALSE)</f>
        <v>0</v>
      </c>
      <c r="CB10" s="312">
        <f>VLOOKUP(AB10,percentage!BY$2:CJ$49,7)</f>
        <v>543</v>
      </c>
      <c r="CC10" s="312">
        <f>VLOOKUP(CB10,Stieren!$C$5:$D$52,2,FALSE)</f>
        <v>0</v>
      </c>
      <c r="CD10" s="312">
        <f>VLOOKUP(AB10,percentage!BY$2:CJ$49,8)</f>
        <v>423</v>
      </c>
      <c r="CE10" s="312" t="str">
        <f>VLOOKUP(CD10,Stieren!$C$5:$D$52,2,FALSE)</f>
        <v>Ludiek/Motif/Utopia/Bruce(rood)</v>
      </c>
      <c r="CF10" s="312">
        <f>VLOOKUP(AB10,percentage!BY$2:CJ$49,9)</f>
        <v>534</v>
      </c>
      <c r="CG10" s="312">
        <f>VLOOKUP(CF10,Stieren!$C$5:$D$52,2,FALSE)</f>
        <v>0</v>
      </c>
      <c r="CH10" s="312">
        <f>VLOOKUP(AB10,percentage!BY$2:CJ$49,10)</f>
        <v>456</v>
      </c>
      <c r="CI10" s="312">
        <f>VLOOKUP(CH10,Stieren!$C$5:$D$52,2,FALSE)</f>
        <v>0</v>
      </c>
      <c r="CJ10" s="312">
        <f>VLOOKUP(AB10,percentage!BY$2:CJ$49,11)</f>
        <v>324</v>
      </c>
      <c r="CK10" s="312">
        <f>VLOOKUP(CJ10,Stieren!$C$5:$D$52,2,FALSE)</f>
        <v>0</v>
      </c>
      <c r="CL10" s="312">
        <f>VLOOKUP(AB10,percentage!BY$2:CJ$49,12)</f>
        <v>465</v>
      </c>
      <c r="CM10" s="312">
        <f>VLOOKUP(CL10,Stieren!$C$5:$D$52,2,FALSE)</f>
        <v>0</v>
      </c>
      <c r="CN10" s="312">
        <v>22</v>
      </c>
      <c r="CO10" s="312">
        <v>22</v>
      </c>
      <c r="CP10" s="312">
        <v>22</v>
      </c>
    </row>
    <row r="11" spans="27:94">
      <c r="AA11" s="312">
        <f>Koeien!B12</f>
        <v>16</v>
      </c>
      <c r="AB11" s="312">
        <f>Koeien!D12</f>
        <v>615</v>
      </c>
      <c r="AD11" s="312">
        <f t="shared" si="36"/>
        <v>651</v>
      </c>
      <c r="AE11" s="312" t="str">
        <f t="shared" si="37"/>
        <v>GOSPEL</v>
      </c>
      <c r="AF11" s="312">
        <f t="shared" si="38"/>
        <v>95</v>
      </c>
      <c r="AG11" s="312" t="str">
        <f t="shared" si="39"/>
        <v/>
      </c>
      <c r="AH11" s="312" t="str">
        <f t="shared" si="40"/>
        <v/>
      </c>
      <c r="AI11" s="312" t="str">
        <f t="shared" si="41"/>
        <v/>
      </c>
      <c r="AJ11" s="312" t="str">
        <f t="shared" si="42"/>
        <v/>
      </c>
      <c r="AK11" s="312" t="str">
        <f t="shared" si="43"/>
        <v/>
      </c>
      <c r="AL11" s="312" t="str">
        <f t="shared" si="44"/>
        <v/>
      </c>
      <c r="AO11" s="312" t="str">
        <f t="shared" si="45"/>
        <v/>
      </c>
      <c r="AP11" s="312" t="str">
        <f t="shared" si="46"/>
        <v/>
      </c>
      <c r="AQ11" s="312" t="str">
        <f t="shared" si="47"/>
        <v>GOSPEL</v>
      </c>
      <c r="AR11" s="312">
        <f t="shared" si="48"/>
        <v>95</v>
      </c>
      <c r="AS11" s="312" t="str">
        <f t="shared" si="49"/>
        <v/>
      </c>
      <c r="AT11" s="312" t="str">
        <f t="shared" si="50"/>
        <v/>
      </c>
      <c r="AU11" s="312" t="str">
        <f t="shared" si="51"/>
        <v/>
      </c>
      <c r="AV11" s="312" t="str">
        <f t="shared" si="52"/>
        <v/>
      </c>
      <c r="AW11" s="312" t="str">
        <f t="shared" si="53"/>
        <v/>
      </c>
      <c r="AX11" s="312" t="str">
        <f t="shared" si="54"/>
        <v/>
      </c>
      <c r="AY11" s="312" t="str">
        <f t="shared" si="55"/>
        <v/>
      </c>
      <c r="AZ11" s="312" t="str">
        <f t="shared" si="56"/>
        <v/>
      </c>
      <c r="BA11" s="312" t="str">
        <f t="shared" si="57"/>
        <v/>
      </c>
      <c r="BB11" s="312" t="str">
        <f t="shared" si="58"/>
        <v/>
      </c>
      <c r="BC11" s="312" t="str">
        <f t="shared" si="59"/>
        <v/>
      </c>
      <c r="BD11" s="312" t="str">
        <f t="shared" si="60"/>
        <v/>
      </c>
      <c r="BE11" s="312" t="str">
        <f t="shared" si="61"/>
        <v/>
      </c>
      <c r="BF11" s="312" t="str">
        <f t="shared" si="62"/>
        <v/>
      </c>
      <c r="BG11" s="312" t="str">
        <f t="shared" si="63"/>
        <v/>
      </c>
      <c r="BH11" s="312" t="str">
        <f t="shared" si="64"/>
        <v/>
      </c>
      <c r="BI11" s="312" t="str">
        <f t="shared" si="65"/>
        <v/>
      </c>
      <c r="BJ11" s="312" t="str">
        <f t="shared" si="66"/>
        <v/>
      </c>
      <c r="BK11" s="312" t="str">
        <f t="shared" si="67"/>
        <v/>
      </c>
      <c r="BL11" s="312" t="str">
        <f t="shared" si="68"/>
        <v/>
      </c>
      <c r="BM11" s="312">
        <f t="shared" si="69"/>
        <v>22</v>
      </c>
      <c r="BN11" s="312">
        <f t="shared" si="70"/>
        <v>22</v>
      </c>
      <c r="BO11" s="312">
        <f t="shared" si="71"/>
        <v>22</v>
      </c>
      <c r="BQ11" s="312">
        <f>VLOOKUP(AB11,Stieren!$C$5:$D$52,2,FALSE)</f>
        <v>0</v>
      </c>
      <c r="BR11" s="312">
        <f>VLOOKUP(AB11,percentage!BY$2:CJ$49,2)</f>
        <v>651</v>
      </c>
      <c r="BS11" s="312" t="str">
        <f>VLOOKUP(BR11,Stieren!$C$5:$D$52,2,FALSE)</f>
        <v>GOSPEL</v>
      </c>
      <c r="BT11" s="312">
        <f>VLOOKUP(AB11,percentage!BY$2:CJ$49,3)</f>
        <v>165</v>
      </c>
      <c r="BU11" s="312">
        <f>VLOOKUP(BT11,Stieren!$C$5:$D$52,2,FALSE)</f>
        <v>0</v>
      </c>
      <c r="BV11" s="312">
        <f>VLOOKUP(AB11,percentage!BY$2:CJ$49,4)</f>
        <v>612</v>
      </c>
      <c r="BW11" s="312">
        <f>VLOOKUP(BV11,Stieren!$C$5:$D$52,2,FALSE)</f>
        <v>0</v>
      </c>
      <c r="BX11" s="312">
        <f>VLOOKUP(AB11,percentage!BY$2:CJ$49,5)</f>
        <v>156</v>
      </c>
      <c r="BY11" s="312">
        <f>VLOOKUP(BX11,Stieren!$C$5:$D$52,2,FALSE)</f>
        <v>0</v>
      </c>
      <c r="BZ11" s="312">
        <f>VLOOKUP(AB11,percentage!BY$2:CJ$49,6)</f>
        <v>162</v>
      </c>
      <c r="CA11" s="312">
        <f>VLOOKUP(BZ11,Stieren!$C$5:$D$52,2,FALSE)</f>
        <v>0</v>
      </c>
      <c r="CB11" s="312">
        <f>VLOOKUP(AB11,percentage!BY$2:CJ$49,7)</f>
        <v>561</v>
      </c>
      <c r="CC11" s="312">
        <f>VLOOKUP(CB11,Stieren!$C$5:$D$52,2,FALSE)</f>
        <v>0</v>
      </c>
      <c r="CD11" s="312">
        <f>VLOOKUP(AB11,percentage!BY$2:CJ$49,8)</f>
        <v>621</v>
      </c>
      <c r="CE11" s="312">
        <f>VLOOKUP(CD11,Stieren!$C$5:$D$52,2,FALSE)</f>
        <v>0</v>
      </c>
      <c r="CF11" s="312">
        <f>VLOOKUP(AB11,percentage!BY$2:CJ$49,9)</f>
        <v>516</v>
      </c>
      <c r="CG11" s="312">
        <f>VLOOKUP(CF11,Stieren!$C$5:$D$52,2,FALSE)</f>
        <v>0</v>
      </c>
      <c r="CH11" s="312">
        <f>VLOOKUP(AB11,percentage!BY$2:CJ$49,10)</f>
        <v>654</v>
      </c>
      <c r="CI11" s="312">
        <f>VLOOKUP(CH11,Stieren!$C$5:$D$52,2,FALSE)</f>
        <v>0</v>
      </c>
      <c r="CJ11" s="312">
        <f>VLOOKUP(AB11,percentage!BY$2:CJ$49,11)</f>
        <v>126</v>
      </c>
      <c r="CK11" s="312">
        <f>VLOOKUP(CJ11,Stieren!$C$5:$D$52,2,FALSE)</f>
        <v>0</v>
      </c>
      <c r="CL11" s="312">
        <f>VLOOKUP(AB11,percentage!BY$2:CJ$49,12)</f>
        <v>645</v>
      </c>
      <c r="CM11" s="312">
        <f>VLOOKUP(CL11,Stieren!$C$5:$D$52,2,FALSE)</f>
        <v>0</v>
      </c>
      <c r="CN11" s="312">
        <v>22</v>
      </c>
      <c r="CO11" s="312">
        <v>22</v>
      </c>
      <c r="CP11" s="312">
        <v>22</v>
      </c>
    </row>
    <row r="12" spans="27:94">
      <c r="AA12" s="312">
        <f>Koeien!B13</f>
        <v>18</v>
      </c>
      <c r="AB12" s="312">
        <f>Koeien!D13</f>
        <v>651</v>
      </c>
      <c r="AD12" s="312">
        <f t="shared" si="36"/>
        <v>651</v>
      </c>
      <c r="AE12" s="312" t="str">
        <f t="shared" si="37"/>
        <v>GOSPEL</v>
      </c>
      <c r="AF12" s="312">
        <f t="shared" si="38"/>
        <v>100</v>
      </c>
      <c r="AG12" s="312" t="str">
        <f t="shared" si="39"/>
        <v/>
      </c>
      <c r="AH12" s="312" t="str">
        <f t="shared" si="40"/>
        <v/>
      </c>
      <c r="AI12" s="312" t="str">
        <f t="shared" si="41"/>
        <v/>
      </c>
      <c r="AJ12" s="312" t="str">
        <f t="shared" si="42"/>
        <v/>
      </c>
      <c r="AK12" s="312" t="str">
        <f t="shared" si="43"/>
        <v/>
      </c>
      <c r="AL12" s="312" t="str">
        <f t="shared" si="44"/>
        <v/>
      </c>
      <c r="AO12" s="312" t="str">
        <f t="shared" si="45"/>
        <v>GOSPEL</v>
      </c>
      <c r="AP12" s="312">
        <f t="shared" si="46"/>
        <v>100</v>
      </c>
      <c r="AQ12" s="312" t="str">
        <f t="shared" si="47"/>
        <v/>
      </c>
      <c r="AR12" s="312" t="str">
        <f t="shared" si="48"/>
        <v/>
      </c>
      <c r="AS12" s="312" t="str">
        <f t="shared" si="49"/>
        <v/>
      </c>
      <c r="AT12" s="312" t="str">
        <f t="shared" si="50"/>
        <v/>
      </c>
      <c r="AU12" s="312" t="str">
        <f t="shared" si="51"/>
        <v/>
      </c>
      <c r="AV12" s="312" t="str">
        <f t="shared" si="52"/>
        <v/>
      </c>
      <c r="AW12" s="312" t="str">
        <f t="shared" si="53"/>
        <v/>
      </c>
      <c r="AX12" s="312" t="str">
        <f t="shared" si="54"/>
        <v/>
      </c>
      <c r="AY12" s="312" t="str">
        <f t="shared" si="55"/>
        <v/>
      </c>
      <c r="AZ12" s="312" t="str">
        <f t="shared" si="56"/>
        <v/>
      </c>
      <c r="BA12" s="312" t="str">
        <f t="shared" si="57"/>
        <v/>
      </c>
      <c r="BB12" s="312" t="str">
        <f t="shared" si="58"/>
        <v/>
      </c>
      <c r="BC12" s="312" t="str">
        <f t="shared" si="59"/>
        <v/>
      </c>
      <c r="BD12" s="312" t="str">
        <f t="shared" si="60"/>
        <v/>
      </c>
      <c r="BE12" s="312" t="str">
        <f t="shared" si="61"/>
        <v/>
      </c>
      <c r="BF12" s="312" t="str">
        <f t="shared" si="62"/>
        <v/>
      </c>
      <c r="BG12" s="312" t="str">
        <f t="shared" si="63"/>
        <v/>
      </c>
      <c r="BH12" s="312" t="str">
        <f t="shared" si="64"/>
        <v/>
      </c>
      <c r="BI12" s="312" t="str">
        <f t="shared" si="65"/>
        <v/>
      </c>
      <c r="BJ12" s="312" t="str">
        <f t="shared" si="66"/>
        <v/>
      </c>
      <c r="BK12" s="312" t="str">
        <f t="shared" si="67"/>
        <v/>
      </c>
      <c r="BL12" s="312" t="str">
        <f t="shared" si="68"/>
        <v/>
      </c>
      <c r="BM12" s="312">
        <f t="shared" si="69"/>
        <v>22</v>
      </c>
      <c r="BN12" s="312">
        <f t="shared" si="70"/>
        <v>22</v>
      </c>
      <c r="BO12" s="312">
        <f t="shared" si="71"/>
        <v>22</v>
      </c>
      <c r="BQ12" s="312" t="str">
        <f>VLOOKUP(AB12,Stieren!$C$5:$D$52,2,FALSE)</f>
        <v>GOSPEL</v>
      </c>
      <c r="BR12" s="312">
        <f>VLOOKUP(AB12,percentage!BY$2:CJ$49,2)</f>
        <v>615</v>
      </c>
      <c r="BS12" s="312">
        <f>VLOOKUP(BR12,Stieren!$C$5:$D$52,2,FALSE)</f>
        <v>0</v>
      </c>
      <c r="BT12" s="312">
        <f>VLOOKUP(AB12,percentage!BY$2:CJ$49,3)</f>
        <v>561</v>
      </c>
      <c r="BU12" s="312">
        <f>VLOOKUP(BT12,Stieren!$C$5:$D$52,2,FALSE)</f>
        <v>0</v>
      </c>
      <c r="BV12" s="312">
        <f>VLOOKUP(AB12,percentage!BY$2:CJ$49,4)</f>
        <v>654</v>
      </c>
      <c r="BW12" s="312">
        <f>VLOOKUP(BV12,Stieren!$C$5:$D$52,2,FALSE)</f>
        <v>0</v>
      </c>
      <c r="BX12" s="312">
        <f>VLOOKUP(AB12,percentage!BY$2:CJ$49,5)</f>
        <v>516</v>
      </c>
      <c r="BY12" s="312">
        <f>VLOOKUP(BX12,Stieren!$C$5:$D$52,2,FALSE)</f>
        <v>0</v>
      </c>
      <c r="BZ12" s="312">
        <f>VLOOKUP(AB12,percentage!BY$2:CJ$49,6)</f>
        <v>564</v>
      </c>
      <c r="CA12" s="312">
        <f>VLOOKUP(BZ12,Stieren!$C$5:$D$52,2,FALSE)</f>
        <v>0</v>
      </c>
      <c r="CB12" s="312">
        <f>VLOOKUP(AB12,percentage!BY$2:CJ$49,7)</f>
        <v>165</v>
      </c>
      <c r="CC12" s="312">
        <f>VLOOKUP(CB12,Stieren!$C$5:$D$52,2,FALSE)</f>
        <v>0</v>
      </c>
      <c r="CD12" s="312">
        <f>VLOOKUP(AB12,percentage!BY$2:CJ$49,8)</f>
        <v>645</v>
      </c>
      <c r="CE12" s="312">
        <f>VLOOKUP(CD12,Stieren!$C$5:$D$52,2,FALSE)</f>
        <v>0</v>
      </c>
      <c r="CF12" s="312">
        <f>VLOOKUP(AB12,percentage!BY$2:CJ$49,9)</f>
        <v>156</v>
      </c>
      <c r="CG12" s="312">
        <f>VLOOKUP(CF12,Stieren!$C$5:$D$52,2,FALSE)</f>
        <v>0</v>
      </c>
      <c r="CH12" s="312">
        <f>VLOOKUP(AB12,percentage!BY$2:CJ$49,10)</f>
        <v>612</v>
      </c>
      <c r="CI12" s="312">
        <f>VLOOKUP(CH12,Stieren!$C$5:$D$52,2,FALSE)</f>
        <v>0</v>
      </c>
      <c r="CJ12" s="312">
        <f>VLOOKUP(AB12,percentage!BY$2:CJ$49,11)</f>
        <v>546</v>
      </c>
      <c r="CK12" s="312">
        <f>VLOOKUP(CJ12,Stieren!$C$5:$D$52,2,FALSE)</f>
        <v>0</v>
      </c>
      <c r="CL12" s="312">
        <f>VLOOKUP(AB12,percentage!BY$2:CJ$49,12)</f>
        <v>621</v>
      </c>
      <c r="CM12" s="312">
        <f>VLOOKUP(CL12,Stieren!$C$5:$D$52,2,FALSE)</f>
        <v>0</v>
      </c>
      <c r="CN12" s="312">
        <v>22</v>
      </c>
      <c r="CO12" s="312">
        <v>22</v>
      </c>
      <c r="CP12" s="312">
        <v>22</v>
      </c>
    </row>
    <row r="13" spans="27:94">
      <c r="AA13" s="312">
        <f>Koeien!B14</f>
        <v>19</v>
      </c>
      <c r="AB13" s="312">
        <f>Koeien!D14</f>
        <v>165</v>
      </c>
      <c r="AD13" s="312">
        <f t="shared" si="36"/>
        <v>651</v>
      </c>
      <c r="AE13" s="312" t="str">
        <f t="shared" si="37"/>
        <v>GOSPEL</v>
      </c>
      <c r="AF13" s="312">
        <f t="shared" si="38"/>
        <v>82</v>
      </c>
      <c r="AG13" s="312" t="str">
        <f t="shared" si="39"/>
        <v/>
      </c>
      <c r="AH13" s="312" t="str">
        <f t="shared" si="40"/>
        <v/>
      </c>
      <c r="AI13" s="312" t="str">
        <f t="shared" si="41"/>
        <v/>
      </c>
      <c r="AJ13" s="312" t="str">
        <f t="shared" si="42"/>
        <v/>
      </c>
      <c r="AK13" s="312" t="str">
        <f t="shared" si="43"/>
        <v/>
      </c>
      <c r="AL13" s="312" t="str">
        <f t="shared" si="44"/>
        <v/>
      </c>
      <c r="AO13" s="312" t="str">
        <f t="shared" si="45"/>
        <v/>
      </c>
      <c r="AP13" s="312" t="str">
        <f t="shared" si="46"/>
        <v/>
      </c>
      <c r="AQ13" s="312" t="str">
        <f t="shared" si="47"/>
        <v/>
      </c>
      <c r="AR13" s="312" t="str">
        <f t="shared" si="48"/>
        <v/>
      </c>
      <c r="AS13" s="312" t="str">
        <f t="shared" si="49"/>
        <v/>
      </c>
      <c r="AT13" s="312" t="str">
        <f t="shared" si="50"/>
        <v/>
      </c>
      <c r="AU13" s="312" t="str">
        <f t="shared" si="51"/>
        <v/>
      </c>
      <c r="AV13" s="312" t="str">
        <f t="shared" si="52"/>
        <v/>
      </c>
      <c r="AW13" s="312" t="str">
        <f t="shared" si="53"/>
        <v>GOSPEL</v>
      </c>
      <c r="AX13" s="312">
        <f t="shared" si="54"/>
        <v>82</v>
      </c>
      <c r="AY13" s="312" t="str">
        <f t="shared" si="55"/>
        <v/>
      </c>
      <c r="AZ13" s="312" t="str">
        <f t="shared" si="56"/>
        <v/>
      </c>
      <c r="BA13" s="312" t="str">
        <f t="shared" si="57"/>
        <v/>
      </c>
      <c r="BB13" s="312" t="str">
        <f t="shared" si="58"/>
        <v/>
      </c>
      <c r="BC13" s="312" t="str">
        <f t="shared" si="59"/>
        <v/>
      </c>
      <c r="BD13" s="312" t="str">
        <f t="shared" si="60"/>
        <v/>
      </c>
      <c r="BE13" s="312" t="str">
        <f t="shared" si="61"/>
        <v/>
      </c>
      <c r="BF13" s="312" t="str">
        <f t="shared" si="62"/>
        <v/>
      </c>
      <c r="BG13" s="312" t="str">
        <f t="shared" si="63"/>
        <v/>
      </c>
      <c r="BH13" s="312" t="str">
        <f t="shared" si="64"/>
        <v/>
      </c>
      <c r="BI13" s="312" t="str">
        <f t="shared" si="65"/>
        <v/>
      </c>
      <c r="BJ13" s="312" t="str">
        <f t="shared" si="66"/>
        <v/>
      </c>
      <c r="BK13" s="312" t="str">
        <f t="shared" si="67"/>
        <v/>
      </c>
      <c r="BL13" s="312" t="str">
        <f t="shared" si="68"/>
        <v/>
      </c>
      <c r="BM13" s="312">
        <f t="shared" si="69"/>
        <v>22</v>
      </c>
      <c r="BN13" s="312">
        <f t="shared" si="70"/>
        <v>22</v>
      </c>
      <c r="BO13" s="312">
        <f t="shared" si="71"/>
        <v>22</v>
      </c>
      <c r="BQ13" s="312">
        <f>VLOOKUP(AB13,Stieren!$C$5:$D$52,2,FALSE)</f>
        <v>0</v>
      </c>
      <c r="BR13" s="312">
        <f>VLOOKUP(AB13,percentage!BY$2:CJ$49,2)</f>
        <v>156</v>
      </c>
      <c r="BS13" s="312">
        <f>VLOOKUP(BR13,Stieren!$C$5:$D$52,2,FALSE)</f>
        <v>0</v>
      </c>
      <c r="BT13" s="312">
        <f>VLOOKUP(AB13,percentage!BY$2:CJ$49,3)</f>
        <v>615</v>
      </c>
      <c r="BU13" s="312">
        <f>VLOOKUP(BT13,Stieren!$C$5:$D$52,2,FALSE)</f>
        <v>0</v>
      </c>
      <c r="BV13" s="312">
        <f>VLOOKUP(AB13,percentage!BY$2:CJ$49,4)</f>
        <v>162</v>
      </c>
      <c r="BW13" s="312">
        <f>VLOOKUP(BV13,Stieren!$C$5:$D$52,2,FALSE)</f>
        <v>0</v>
      </c>
      <c r="BX13" s="312">
        <f>VLOOKUP(AB13,percentage!BY$2:CJ$49,5)</f>
        <v>651</v>
      </c>
      <c r="BY13" s="312" t="str">
        <f>VLOOKUP(BX13,Stieren!$C$5:$D$52,2,FALSE)</f>
        <v>GOSPEL</v>
      </c>
      <c r="BZ13" s="312">
        <f>VLOOKUP(AB13,percentage!BY$2:CJ$49,6)</f>
        <v>612</v>
      </c>
      <c r="CA13" s="312">
        <f>VLOOKUP(BZ13,Stieren!$C$5:$D$52,2,FALSE)</f>
        <v>0</v>
      </c>
      <c r="CB13" s="312">
        <f>VLOOKUP(AB13,percentage!BY$2:CJ$49,7)</f>
        <v>516</v>
      </c>
      <c r="CC13" s="312">
        <f>VLOOKUP(CB13,Stieren!$C$5:$D$52,2,FALSE)</f>
        <v>0</v>
      </c>
      <c r="CD13" s="312">
        <f>VLOOKUP(AB13,percentage!BY$2:CJ$49,8)</f>
        <v>126</v>
      </c>
      <c r="CE13" s="312">
        <f>VLOOKUP(CD13,Stieren!$C$5:$D$52,2,FALSE)</f>
        <v>0</v>
      </c>
      <c r="CF13" s="312">
        <f>VLOOKUP(AB13,percentage!BY$2:CJ$49,9)</f>
        <v>561</v>
      </c>
      <c r="CG13" s="312">
        <f>VLOOKUP(CF13,Stieren!$C$5:$D$52,2,FALSE)</f>
        <v>0</v>
      </c>
      <c r="CH13" s="312">
        <f>VLOOKUP(AB13,percentage!BY$2:CJ$49,10)</f>
        <v>153</v>
      </c>
      <c r="CI13" s="312">
        <f>VLOOKUP(CH13,Stieren!$C$5:$D$52,2,FALSE)</f>
        <v>0</v>
      </c>
      <c r="CJ13" s="312">
        <f>VLOOKUP(AB13,percentage!BY$2:CJ$49,11)</f>
        <v>621</v>
      </c>
      <c r="CK13" s="312">
        <f>VLOOKUP(CJ13,Stieren!$C$5:$D$52,2,FALSE)</f>
        <v>0</v>
      </c>
      <c r="CL13" s="312">
        <f>VLOOKUP(AB13,percentage!BY$2:CJ$49,12)</f>
        <v>135</v>
      </c>
      <c r="CM13" s="312">
        <f>VLOOKUP(CL13,Stieren!$C$5:$D$52,2,FALSE)</f>
        <v>0</v>
      </c>
      <c r="CN13" s="312">
        <v>22</v>
      </c>
      <c r="CO13" s="312">
        <v>22</v>
      </c>
      <c r="CP13" s="312">
        <v>22</v>
      </c>
    </row>
    <row r="14" spans="27:94">
      <c r="AA14" s="312">
        <f>Koeien!B15</f>
        <v>23</v>
      </c>
      <c r="AB14" s="312">
        <f>Koeien!D15</f>
        <v>651</v>
      </c>
      <c r="AD14" s="312">
        <f t="shared" si="36"/>
        <v>651</v>
      </c>
      <c r="AE14" s="312" t="str">
        <f t="shared" si="37"/>
        <v>GOSPEL</v>
      </c>
      <c r="AF14" s="312">
        <f t="shared" si="38"/>
        <v>100</v>
      </c>
      <c r="AG14" s="312" t="str">
        <f t="shared" si="39"/>
        <v/>
      </c>
      <c r="AH14" s="312" t="str">
        <f t="shared" si="40"/>
        <v/>
      </c>
      <c r="AI14" s="312" t="str">
        <f t="shared" si="41"/>
        <v/>
      </c>
      <c r="AJ14" s="312" t="str">
        <f t="shared" si="42"/>
        <v/>
      </c>
      <c r="AK14" s="312" t="str">
        <f t="shared" si="43"/>
        <v/>
      </c>
      <c r="AL14" s="312" t="str">
        <f t="shared" si="44"/>
        <v/>
      </c>
      <c r="AO14" s="312" t="str">
        <f t="shared" si="45"/>
        <v>GOSPEL</v>
      </c>
      <c r="AP14" s="312">
        <f t="shared" si="46"/>
        <v>100</v>
      </c>
      <c r="AQ14" s="312" t="str">
        <f t="shared" si="47"/>
        <v/>
      </c>
      <c r="AR14" s="312" t="str">
        <f t="shared" si="48"/>
        <v/>
      </c>
      <c r="AS14" s="312" t="str">
        <f t="shared" si="49"/>
        <v/>
      </c>
      <c r="AT14" s="312" t="str">
        <f t="shared" si="50"/>
        <v/>
      </c>
      <c r="AU14" s="312" t="str">
        <f t="shared" si="51"/>
        <v/>
      </c>
      <c r="AV14" s="312" t="str">
        <f t="shared" si="52"/>
        <v/>
      </c>
      <c r="AW14" s="312" t="str">
        <f t="shared" si="53"/>
        <v/>
      </c>
      <c r="AX14" s="312" t="str">
        <f t="shared" si="54"/>
        <v/>
      </c>
      <c r="AY14" s="312" t="str">
        <f t="shared" si="55"/>
        <v/>
      </c>
      <c r="AZ14" s="312" t="str">
        <f t="shared" si="56"/>
        <v/>
      </c>
      <c r="BA14" s="312" t="str">
        <f t="shared" si="57"/>
        <v/>
      </c>
      <c r="BB14" s="312" t="str">
        <f t="shared" si="58"/>
        <v/>
      </c>
      <c r="BC14" s="312" t="str">
        <f t="shared" si="59"/>
        <v/>
      </c>
      <c r="BD14" s="312" t="str">
        <f t="shared" si="60"/>
        <v/>
      </c>
      <c r="BE14" s="312" t="str">
        <f t="shared" si="61"/>
        <v/>
      </c>
      <c r="BF14" s="312" t="str">
        <f t="shared" si="62"/>
        <v/>
      </c>
      <c r="BG14" s="312" t="str">
        <f t="shared" si="63"/>
        <v/>
      </c>
      <c r="BH14" s="312" t="str">
        <f t="shared" si="64"/>
        <v/>
      </c>
      <c r="BI14" s="312" t="str">
        <f t="shared" si="65"/>
        <v/>
      </c>
      <c r="BJ14" s="312" t="str">
        <f t="shared" si="66"/>
        <v/>
      </c>
      <c r="BK14" s="312" t="str">
        <f t="shared" si="67"/>
        <v/>
      </c>
      <c r="BL14" s="312" t="str">
        <f t="shared" si="68"/>
        <v/>
      </c>
      <c r="BM14" s="312">
        <f t="shared" si="69"/>
        <v>22</v>
      </c>
      <c r="BN14" s="312">
        <f t="shared" si="70"/>
        <v>22</v>
      </c>
      <c r="BO14" s="312">
        <f t="shared" si="71"/>
        <v>22</v>
      </c>
      <c r="BQ14" s="312" t="str">
        <f>VLOOKUP(AB14,Stieren!$C$5:$D$52,2,FALSE)</f>
        <v>GOSPEL</v>
      </c>
      <c r="BR14" s="312">
        <f>VLOOKUP(AB14,percentage!BY$2:CJ$49,2)</f>
        <v>615</v>
      </c>
      <c r="BS14" s="312">
        <f>VLOOKUP(BR14,Stieren!$C$5:$D$52,2,FALSE)</f>
        <v>0</v>
      </c>
      <c r="BT14" s="312">
        <f>VLOOKUP(AB14,percentage!BY$2:CJ$49,3)</f>
        <v>561</v>
      </c>
      <c r="BU14" s="312">
        <f>VLOOKUP(BT14,Stieren!$C$5:$D$52,2,FALSE)</f>
        <v>0</v>
      </c>
      <c r="BV14" s="312">
        <f>VLOOKUP(AB14,percentage!BY$2:CJ$49,4)</f>
        <v>654</v>
      </c>
      <c r="BW14" s="312">
        <f>VLOOKUP(BV14,Stieren!$C$5:$D$52,2,FALSE)</f>
        <v>0</v>
      </c>
      <c r="BX14" s="312">
        <f>VLOOKUP(AB14,percentage!BY$2:CJ$49,5)</f>
        <v>516</v>
      </c>
      <c r="BY14" s="312">
        <f>VLOOKUP(BX14,Stieren!$C$5:$D$52,2,FALSE)</f>
        <v>0</v>
      </c>
      <c r="BZ14" s="312">
        <f>VLOOKUP(AB14,percentage!BY$2:CJ$49,6)</f>
        <v>564</v>
      </c>
      <c r="CA14" s="312">
        <f>VLOOKUP(BZ14,Stieren!$C$5:$D$52,2,FALSE)</f>
        <v>0</v>
      </c>
      <c r="CB14" s="312">
        <f>VLOOKUP(AB14,percentage!BY$2:CJ$49,7)</f>
        <v>165</v>
      </c>
      <c r="CC14" s="312">
        <f>VLOOKUP(CB14,Stieren!$C$5:$D$52,2,FALSE)</f>
        <v>0</v>
      </c>
      <c r="CD14" s="312">
        <f>VLOOKUP(AB14,percentage!BY$2:CJ$49,8)</f>
        <v>645</v>
      </c>
      <c r="CE14" s="312">
        <f>VLOOKUP(CD14,Stieren!$C$5:$D$52,2,FALSE)</f>
        <v>0</v>
      </c>
      <c r="CF14" s="312">
        <f>VLOOKUP(AB14,percentage!BY$2:CJ$49,9)</f>
        <v>156</v>
      </c>
      <c r="CG14" s="312">
        <f>VLOOKUP(CF14,Stieren!$C$5:$D$52,2,FALSE)</f>
        <v>0</v>
      </c>
      <c r="CH14" s="312">
        <f>VLOOKUP(AB14,percentage!BY$2:CJ$49,10)</f>
        <v>612</v>
      </c>
      <c r="CI14" s="312">
        <f>VLOOKUP(CH14,Stieren!$C$5:$D$52,2,FALSE)</f>
        <v>0</v>
      </c>
      <c r="CJ14" s="312">
        <f>VLOOKUP(AB14,percentage!BY$2:CJ$49,11)</f>
        <v>546</v>
      </c>
      <c r="CK14" s="312">
        <f>VLOOKUP(CJ14,Stieren!$C$5:$D$52,2,FALSE)</f>
        <v>0</v>
      </c>
      <c r="CL14" s="312">
        <f>VLOOKUP(AB14,percentage!BY$2:CJ$49,12)</f>
        <v>621</v>
      </c>
      <c r="CM14" s="312">
        <f>VLOOKUP(CL14,Stieren!$C$5:$D$52,2,FALSE)</f>
        <v>0</v>
      </c>
      <c r="CN14" s="312">
        <v>22</v>
      </c>
      <c r="CO14" s="312">
        <v>22</v>
      </c>
      <c r="CP14" s="312">
        <v>22</v>
      </c>
    </row>
    <row r="15" spans="27:94">
      <c r="AA15" s="312">
        <f>Koeien!B16</f>
        <v>25</v>
      </c>
      <c r="AB15" s="312">
        <f>Koeien!D16</f>
        <v>243</v>
      </c>
      <c r="AD15" s="312">
        <f t="shared" si="36"/>
        <v>423</v>
      </c>
      <c r="AE15" s="312" t="str">
        <f t="shared" si="37"/>
        <v>Ludiek/Motif/Utopia/Bruce(rood)</v>
      </c>
      <c r="AF15" s="312">
        <f t="shared" si="38"/>
        <v>92</v>
      </c>
      <c r="AG15" s="312" t="str">
        <f t="shared" si="39"/>
        <v/>
      </c>
      <c r="AH15" s="312" t="str">
        <f t="shared" si="40"/>
        <v/>
      </c>
      <c r="AI15" s="312" t="str">
        <f t="shared" si="41"/>
        <v/>
      </c>
      <c r="AJ15" s="312" t="str">
        <f t="shared" si="42"/>
        <v/>
      </c>
      <c r="AK15" s="312" t="str">
        <f t="shared" si="43"/>
        <v/>
      </c>
      <c r="AL15" s="312" t="str">
        <f t="shared" si="44"/>
        <v/>
      </c>
      <c r="AO15" s="312" t="str">
        <f t="shared" si="45"/>
        <v/>
      </c>
      <c r="AP15" s="312" t="str">
        <f t="shared" si="46"/>
        <v/>
      </c>
      <c r="AQ15" s="312" t="str">
        <f t="shared" si="47"/>
        <v/>
      </c>
      <c r="AR15" s="312" t="str">
        <f t="shared" si="48"/>
        <v/>
      </c>
      <c r="AS15" s="312" t="str">
        <f t="shared" si="49"/>
        <v>Ludiek/Motif/Utopia/Bruce(rood)</v>
      </c>
      <c r="AT15" s="312">
        <f t="shared" si="50"/>
        <v>92</v>
      </c>
      <c r="AU15" s="312" t="str">
        <f t="shared" si="51"/>
        <v/>
      </c>
      <c r="AV15" s="312" t="str">
        <f t="shared" si="52"/>
        <v/>
      </c>
      <c r="AW15" s="312" t="str">
        <f t="shared" si="53"/>
        <v/>
      </c>
      <c r="AX15" s="312" t="str">
        <f t="shared" si="54"/>
        <v/>
      </c>
      <c r="AY15" s="312" t="str">
        <f t="shared" si="55"/>
        <v/>
      </c>
      <c r="AZ15" s="312" t="str">
        <f t="shared" si="56"/>
        <v/>
      </c>
      <c r="BA15" s="312" t="str">
        <f t="shared" si="57"/>
        <v/>
      </c>
      <c r="BB15" s="312" t="str">
        <f t="shared" si="58"/>
        <v/>
      </c>
      <c r="BC15" s="312" t="str">
        <f t="shared" si="59"/>
        <v/>
      </c>
      <c r="BD15" s="312" t="str">
        <f t="shared" si="60"/>
        <v/>
      </c>
      <c r="BE15" s="312" t="str">
        <f t="shared" si="61"/>
        <v/>
      </c>
      <c r="BF15" s="312" t="str">
        <f t="shared" si="62"/>
        <v/>
      </c>
      <c r="BG15" s="312" t="str">
        <f t="shared" si="63"/>
        <v/>
      </c>
      <c r="BH15" s="312" t="str">
        <f t="shared" si="64"/>
        <v/>
      </c>
      <c r="BI15" s="312" t="str">
        <f t="shared" si="65"/>
        <v/>
      </c>
      <c r="BJ15" s="312" t="str">
        <f t="shared" si="66"/>
        <v/>
      </c>
      <c r="BK15" s="312" t="str">
        <f t="shared" si="67"/>
        <v/>
      </c>
      <c r="BL15" s="312" t="str">
        <f t="shared" si="68"/>
        <v/>
      </c>
      <c r="BM15" s="312">
        <f t="shared" si="69"/>
        <v>22</v>
      </c>
      <c r="BN15" s="312">
        <f t="shared" si="70"/>
        <v>22</v>
      </c>
      <c r="BO15" s="312">
        <f t="shared" si="71"/>
        <v>22</v>
      </c>
      <c r="BQ15" s="312">
        <f>VLOOKUP(AB15,Stieren!$C$5:$D$52,2,FALSE)</f>
        <v>0</v>
      </c>
      <c r="BR15" s="312">
        <f>VLOOKUP(AB15,percentage!BY$2:CJ$49,2)</f>
        <v>234</v>
      </c>
      <c r="BS15" s="312">
        <f>VLOOKUP(BR15,Stieren!$C$5:$D$52,2,FALSE)</f>
        <v>0</v>
      </c>
      <c r="BT15" s="312">
        <f>VLOOKUP(AB15,percentage!BY$2:CJ$49,3)</f>
        <v>423</v>
      </c>
      <c r="BU15" s="312" t="str">
        <f>VLOOKUP(BT15,Stieren!$C$5:$D$52,2,FALSE)</f>
        <v>Ludiek/Motif/Utopia/Bruce(rood)</v>
      </c>
      <c r="BV15" s="312">
        <f>VLOOKUP(AB15,percentage!BY$2:CJ$49,4)</f>
        <v>246</v>
      </c>
      <c r="BW15" s="312">
        <f>VLOOKUP(BV15,Stieren!$C$5:$D$52,2,FALSE)</f>
        <v>0</v>
      </c>
      <c r="BX15" s="312">
        <f>VLOOKUP(AB15,percentage!BY$2:CJ$49,5)</f>
        <v>432</v>
      </c>
      <c r="BY15" s="312">
        <f>VLOOKUP(BX15,Stieren!$C$5:$D$52,2,FALSE)</f>
        <v>0</v>
      </c>
      <c r="BZ15" s="312">
        <f>VLOOKUP(AB15,percentage!BY$2:CJ$49,6)</f>
        <v>426</v>
      </c>
      <c r="CA15" s="312">
        <f>VLOOKUP(BZ15,Stieren!$C$5:$D$52,2,FALSE)</f>
        <v>0</v>
      </c>
      <c r="CB15" s="312">
        <f>VLOOKUP(AB15,percentage!BY$2:CJ$49,7)</f>
        <v>324</v>
      </c>
      <c r="CC15" s="312">
        <f>VLOOKUP(CB15,Stieren!$C$5:$D$52,2,FALSE)</f>
        <v>0</v>
      </c>
      <c r="CD15" s="312">
        <f>VLOOKUP(AB15,percentage!BY$2:CJ$49,8)</f>
        <v>264</v>
      </c>
      <c r="CE15" s="312">
        <f>VLOOKUP(CD15,Stieren!$C$5:$D$52,2,FALSE)</f>
        <v>0</v>
      </c>
      <c r="CF15" s="312">
        <f>VLOOKUP(AB15,percentage!BY$2:CJ$49,9)</f>
        <v>342</v>
      </c>
      <c r="CG15" s="312">
        <f>VLOOKUP(CF15,Stieren!$C$5:$D$52,2,FALSE)</f>
        <v>0</v>
      </c>
      <c r="CH15" s="312">
        <f>VLOOKUP(AB15,percentage!BY$2:CJ$49,10)</f>
        <v>231</v>
      </c>
      <c r="CI15" s="312">
        <f>VLOOKUP(CH15,Stieren!$C$5:$D$52,2,FALSE)</f>
        <v>0</v>
      </c>
      <c r="CJ15" s="312">
        <f>VLOOKUP(AB15,percentage!BY$2:CJ$49,11)</f>
        <v>462</v>
      </c>
      <c r="CK15" s="312">
        <f>VLOOKUP(CJ15,Stieren!$C$5:$D$52,2,FALSE)</f>
        <v>0</v>
      </c>
      <c r="CL15" s="312">
        <f>VLOOKUP(AB15,percentage!BY$2:CJ$49,12)</f>
        <v>213</v>
      </c>
      <c r="CM15" s="312">
        <f>VLOOKUP(CL15,Stieren!$C$5:$D$52,2,FALSE)</f>
        <v>0</v>
      </c>
      <c r="CN15" s="312">
        <v>22</v>
      </c>
      <c r="CO15" s="312">
        <v>22</v>
      </c>
      <c r="CP15" s="312">
        <v>22</v>
      </c>
    </row>
    <row r="16" spans="27:94">
      <c r="AA16" s="312">
        <f>Koeien!B17</f>
        <v>27</v>
      </c>
      <c r="AB16" s="312">
        <f>Koeien!D17</f>
        <v>561</v>
      </c>
      <c r="AD16" s="312">
        <f t="shared" si="36"/>
        <v>651</v>
      </c>
      <c r="AE16" s="312" t="str">
        <f t="shared" si="37"/>
        <v>GOSPEL</v>
      </c>
      <c r="AF16" s="312">
        <f t="shared" si="38"/>
        <v>92</v>
      </c>
      <c r="AG16" s="312">
        <f t="shared" si="39"/>
        <v>513</v>
      </c>
      <c r="AH16" s="312" t="str">
        <f t="shared" si="40"/>
        <v>Shakespear</v>
      </c>
      <c r="AI16" s="312">
        <f t="shared" si="41"/>
        <v>72</v>
      </c>
      <c r="AJ16" s="312" t="str">
        <f t="shared" si="42"/>
        <v/>
      </c>
      <c r="AK16" s="312" t="str">
        <f t="shared" si="43"/>
        <v/>
      </c>
      <c r="AL16" s="312" t="str">
        <f t="shared" si="44"/>
        <v/>
      </c>
      <c r="AO16" s="312" t="str">
        <f t="shared" si="45"/>
        <v/>
      </c>
      <c r="AP16" s="312" t="str">
        <f t="shared" si="46"/>
        <v/>
      </c>
      <c r="AQ16" s="312" t="str">
        <f t="shared" si="47"/>
        <v/>
      </c>
      <c r="AR16" s="312" t="str">
        <f t="shared" si="48"/>
        <v/>
      </c>
      <c r="AS16" s="312" t="str">
        <f t="shared" si="49"/>
        <v>GOSPEL</v>
      </c>
      <c r="AT16" s="312">
        <f t="shared" si="50"/>
        <v>92</v>
      </c>
      <c r="AU16" s="312" t="str">
        <f t="shared" si="51"/>
        <v/>
      </c>
      <c r="AV16" s="312" t="str">
        <f t="shared" si="52"/>
        <v/>
      </c>
      <c r="AW16" s="312" t="str">
        <f t="shared" si="53"/>
        <v/>
      </c>
      <c r="AX16" s="312" t="str">
        <f t="shared" si="54"/>
        <v/>
      </c>
      <c r="AY16" s="312" t="str">
        <f t="shared" si="55"/>
        <v/>
      </c>
      <c r="AZ16" s="312" t="str">
        <f t="shared" si="56"/>
        <v/>
      </c>
      <c r="BA16" s="312" t="str">
        <f t="shared" si="57"/>
        <v/>
      </c>
      <c r="BB16" s="312" t="str">
        <f t="shared" si="58"/>
        <v/>
      </c>
      <c r="BC16" s="312" t="str">
        <f t="shared" si="59"/>
        <v/>
      </c>
      <c r="BD16" s="312" t="str">
        <f t="shared" si="60"/>
        <v/>
      </c>
      <c r="BE16" s="312" t="str">
        <f t="shared" si="61"/>
        <v/>
      </c>
      <c r="BF16" s="312" t="str">
        <f t="shared" si="62"/>
        <v/>
      </c>
      <c r="BG16" s="312" t="str">
        <f t="shared" si="63"/>
        <v>Shakespear</v>
      </c>
      <c r="BH16" s="312">
        <f t="shared" si="64"/>
        <v>72</v>
      </c>
      <c r="BI16" s="312" t="str">
        <f t="shared" si="65"/>
        <v/>
      </c>
      <c r="BJ16" s="312" t="str">
        <f t="shared" si="66"/>
        <v/>
      </c>
      <c r="BK16" s="312" t="str">
        <f t="shared" si="67"/>
        <v/>
      </c>
      <c r="BL16" s="312" t="str">
        <f t="shared" si="68"/>
        <v/>
      </c>
      <c r="BM16" s="312">
        <f t="shared" si="69"/>
        <v>22</v>
      </c>
      <c r="BN16" s="312">
        <f t="shared" si="70"/>
        <v>22</v>
      </c>
      <c r="BO16" s="312">
        <f t="shared" si="71"/>
        <v>22</v>
      </c>
      <c r="BQ16" s="312">
        <f>VLOOKUP(AB16,Stieren!$C$5:$D$52,2,FALSE)</f>
        <v>0</v>
      </c>
      <c r="BR16" s="312">
        <f>VLOOKUP(AB16,percentage!BY$2:CJ$49,2)</f>
        <v>516</v>
      </c>
      <c r="BS16" s="312">
        <f>VLOOKUP(BR16,Stieren!$C$5:$D$52,2,FALSE)</f>
        <v>0</v>
      </c>
      <c r="BT16" s="312">
        <f>VLOOKUP(AB16,percentage!BY$2:CJ$49,3)</f>
        <v>651</v>
      </c>
      <c r="BU16" s="312" t="str">
        <f>VLOOKUP(BT16,Stieren!$C$5:$D$52,2,FALSE)</f>
        <v>GOSPEL</v>
      </c>
      <c r="BV16" s="312">
        <f>VLOOKUP(AB16,percentage!BY$2:CJ$49,4)</f>
        <v>564</v>
      </c>
      <c r="BW16" s="312">
        <f>VLOOKUP(BV16,Stieren!$C$5:$D$52,2,FALSE)</f>
        <v>0</v>
      </c>
      <c r="BX16" s="312">
        <f>VLOOKUP(AB16,percentage!BY$2:CJ$49,5)</f>
        <v>615</v>
      </c>
      <c r="BY16" s="312">
        <f>VLOOKUP(BX16,Stieren!$C$5:$D$52,2,FALSE)</f>
        <v>0</v>
      </c>
      <c r="BZ16" s="312">
        <f>VLOOKUP(AB16,percentage!BY$2:CJ$49,6)</f>
        <v>654</v>
      </c>
      <c r="CA16" s="312">
        <f>VLOOKUP(BZ16,Stieren!$C$5:$D$52,2,FALSE)</f>
        <v>0</v>
      </c>
      <c r="CB16" s="312">
        <f>VLOOKUP(AB16,percentage!BY$2:CJ$49,7)</f>
        <v>156</v>
      </c>
      <c r="CC16" s="312">
        <f>VLOOKUP(CB16,Stieren!$C$5:$D$52,2,FALSE)</f>
        <v>0</v>
      </c>
      <c r="CD16" s="312">
        <f>VLOOKUP(AB16,percentage!BY$2:CJ$49,8)</f>
        <v>546</v>
      </c>
      <c r="CE16" s="312">
        <f>VLOOKUP(CD16,Stieren!$C$5:$D$52,2,FALSE)</f>
        <v>0</v>
      </c>
      <c r="CF16" s="312">
        <f>VLOOKUP(AB16,percentage!BY$2:CJ$49,9)</f>
        <v>165</v>
      </c>
      <c r="CG16" s="312">
        <f>VLOOKUP(CF16,Stieren!$C$5:$D$52,2,FALSE)</f>
        <v>0</v>
      </c>
      <c r="CH16" s="312">
        <f>VLOOKUP(AB16,percentage!BY$2:CJ$49,10)</f>
        <v>513</v>
      </c>
      <c r="CI16" s="312" t="str">
        <f>VLOOKUP(CH16,Stieren!$C$5:$D$52,2,FALSE)</f>
        <v>Shakespear</v>
      </c>
      <c r="CJ16" s="312">
        <f>VLOOKUP(AB16,percentage!BY$2:CJ$49,11)</f>
        <v>645</v>
      </c>
      <c r="CK16" s="312">
        <f>VLOOKUP(CJ16,Stieren!$C$5:$D$52,2,FALSE)</f>
        <v>0</v>
      </c>
      <c r="CL16" s="312">
        <f>VLOOKUP(AB16,percentage!BY$2:CJ$49,12)</f>
        <v>531</v>
      </c>
      <c r="CM16" s="312">
        <f>VLOOKUP(CL16,Stieren!$C$5:$D$52,2,FALSE)</f>
        <v>0</v>
      </c>
      <c r="CN16" s="312">
        <v>22</v>
      </c>
      <c r="CO16" s="312">
        <v>22</v>
      </c>
      <c r="CP16" s="312">
        <v>22</v>
      </c>
    </row>
    <row r="17" spans="27:94">
      <c r="AA17" s="312">
        <f>Koeien!B18</f>
        <v>28</v>
      </c>
      <c r="AB17" s="312">
        <f>Koeien!D18</f>
        <v>615</v>
      </c>
      <c r="AD17" s="312">
        <f t="shared" si="36"/>
        <v>651</v>
      </c>
      <c r="AE17" s="312" t="str">
        <f t="shared" si="37"/>
        <v>GOSPEL</v>
      </c>
      <c r="AF17" s="312">
        <f t="shared" si="38"/>
        <v>95</v>
      </c>
      <c r="AG17" s="312" t="str">
        <f t="shared" si="39"/>
        <v/>
      </c>
      <c r="AH17" s="312" t="str">
        <f t="shared" si="40"/>
        <v/>
      </c>
      <c r="AI17" s="312" t="str">
        <f t="shared" si="41"/>
        <v/>
      </c>
      <c r="AJ17" s="312" t="str">
        <f t="shared" si="42"/>
        <v/>
      </c>
      <c r="AK17" s="312" t="str">
        <f t="shared" si="43"/>
        <v/>
      </c>
      <c r="AL17" s="312" t="str">
        <f t="shared" si="44"/>
        <v/>
      </c>
      <c r="AO17" s="312" t="str">
        <f t="shared" si="45"/>
        <v/>
      </c>
      <c r="AP17" s="312" t="str">
        <f t="shared" si="46"/>
        <v/>
      </c>
      <c r="AQ17" s="312" t="str">
        <f t="shared" si="47"/>
        <v>GOSPEL</v>
      </c>
      <c r="AR17" s="312">
        <f t="shared" si="48"/>
        <v>95</v>
      </c>
      <c r="AS17" s="312" t="str">
        <f t="shared" si="49"/>
        <v/>
      </c>
      <c r="AT17" s="312" t="str">
        <f t="shared" si="50"/>
        <v/>
      </c>
      <c r="AU17" s="312" t="str">
        <f t="shared" si="51"/>
        <v/>
      </c>
      <c r="AV17" s="312" t="str">
        <f t="shared" si="52"/>
        <v/>
      </c>
      <c r="AW17" s="312" t="str">
        <f t="shared" si="53"/>
        <v/>
      </c>
      <c r="AX17" s="312" t="str">
        <f t="shared" si="54"/>
        <v/>
      </c>
      <c r="AY17" s="312" t="str">
        <f t="shared" si="55"/>
        <v/>
      </c>
      <c r="AZ17" s="312" t="str">
        <f t="shared" si="56"/>
        <v/>
      </c>
      <c r="BA17" s="312" t="str">
        <f t="shared" si="57"/>
        <v/>
      </c>
      <c r="BB17" s="312" t="str">
        <f t="shared" si="58"/>
        <v/>
      </c>
      <c r="BC17" s="312" t="str">
        <f t="shared" si="59"/>
        <v/>
      </c>
      <c r="BD17" s="312" t="str">
        <f t="shared" si="60"/>
        <v/>
      </c>
      <c r="BE17" s="312" t="str">
        <f t="shared" si="61"/>
        <v/>
      </c>
      <c r="BF17" s="312" t="str">
        <f t="shared" si="62"/>
        <v/>
      </c>
      <c r="BG17" s="312" t="str">
        <f t="shared" si="63"/>
        <v/>
      </c>
      <c r="BH17" s="312" t="str">
        <f t="shared" si="64"/>
        <v/>
      </c>
      <c r="BI17" s="312" t="str">
        <f t="shared" si="65"/>
        <v/>
      </c>
      <c r="BJ17" s="312" t="str">
        <f t="shared" si="66"/>
        <v/>
      </c>
      <c r="BK17" s="312" t="str">
        <f t="shared" si="67"/>
        <v/>
      </c>
      <c r="BL17" s="312" t="str">
        <f t="shared" si="68"/>
        <v/>
      </c>
      <c r="BM17" s="312">
        <f t="shared" si="69"/>
        <v>22</v>
      </c>
      <c r="BN17" s="312">
        <f t="shared" si="70"/>
        <v>22</v>
      </c>
      <c r="BO17" s="312">
        <f t="shared" si="71"/>
        <v>22</v>
      </c>
      <c r="BQ17" s="312">
        <f>VLOOKUP(AB17,Stieren!$C$5:$D$52,2,FALSE)</f>
        <v>0</v>
      </c>
      <c r="BR17" s="312">
        <f>VLOOKUP(AB17,percentage!BY$2:CJ$49,2)</f>
        <v>651</v>
      </c>
      <c r="BS17" s="312" t="str">
        <f>VLOOKUP(BR17,Stieren!$C$5:$D$52,2,FALSE)</f>
        <v>GOSPEL</v>
      </c>
      <c r="BT17" s="312">
        <f>VLOOKUP(AB17,percentage!BY$2:CJ$49,3)</f>
        <v>165</v>
      </c>
      <c r="BU17" s="312">
        <f>VLOOKUP(BT17,Stieren!$C$5:$D$52,2,FALSE)</f>
        <v>0</v>
      </c>
      <c r="BV17" s="312">
        <f>VLOOKUP(AB17,percentage!BY$2:CJ$49,4)</f>
        <v>612</v>
      </c>
      <c r="BW17" s="312">
        <f>VLOOKUP(BV17,Stieren!$C$5:$D$52,2,FALSE)</f>
        <v>0</v>
      </c>
      <c r="BX17" s="312">
        <f>VLOOKUP(AB17,percentage!BY$2:CJ$49,5)</f>
        <v>156</v>
      </c>
      <c r="BY17" s="312">
        <f>VLOOKUP(BX17,Stieren!$C$5:$D$52,2,FALSE)</f>
        <v>0</v>
      </c>
      <c r="BZ17" s="312">
        <f>VLOOKUP(AB17,percentage!BY$2:CJ$49,6)</f>
        <v>162</v>
      </c>
      <c r="CA17" s="312">
        <f>VLOOKUP(BZ17,Stieren!$C$5:$D$52,2,FALSE)</f>
        <v>0</v>
      </c>
      <c r="CB17" s="312">
        <f>VLOOKUP(AB17,percentage!BY$2:CJ$49,7)</f>
        <v>561</v>
      </c>
      <c r="CC17" s="312">
        <f>VLOOKUP(CB17,Stieren!$C$5:$D$52,2,FALSE)</f>
        <v>0</v>
      </c>
      <c r="CD17" s="312">
        <f>VLOOKUP(AB17,percentage!BY$2:CJ$49,8)</f>
        <v>621</v>
      </c>
      <c r="CE17" s="312">
        <f>VLOOKUP(CD17,Stieren!$C$5:$D$52,2,FALSE)</f>
        <v>0</v>
      </c>
      <c r="CF17" s="312">
        <f>VLOOKUP(AB17,percentage!BY$2:CJ$49,9)</f>
        <v>516</v>
      </c>
      <c r="CG17" s="312">
        <f>VLOOKUP(CF17,Stieren!$C$5:$D$52,2,FALSE)</f>
        <v>0</v>
      </c>
      <c r="CH17" s="312">
        <f>VLOOKUP(AB17,percentage!BY$2:CJ$49,10)</f>
        <v>654</v>
      </c>
      <c r="CI17" s="312">
        <f>VLOOKUP(CH17,Stieren!$C$5:$D$52,2,FALSE)</f>
        <v>0</v>
      </c>
      <c r="CJ17" s="312">
        <f>VLOOKUP(AB17,percentage!BY$2:CJ$49,11)</f>
        <v>126</v>
      </c>
      <c r="CK17" s="312">
        <f>VLOOKUP(CJ17,Stieren!$C$5:$D$52,2,FALSE)</f>
        <v>0</v>
      </c>
      <c r="CL17" s="312">
        <f>VLOOKUP(AB17,percentage!BY$2:CJ$49,12)</f>
        <v>645</v>
      </c>
      <c r="CM17" s="312">
        <f>VLOOKUP(CL17,Stieren!$C$5:$D$52,2,FALSE)</f>
        <v>0</v>
      </c>
      <c r="CN17" s="312">
        <v>22</v>
      </c>
      <c r="CO17" s="312">
        <v>22</v>
      </c>
      <c r="CP17" s="312">
        <v>22</v>
      </c>
    </row>
    <row r="18" spans="27:94">
      <c r="AA18" s="312">
        <f>Koeien!B19</f>
        <v>32</v>
      </c>
      <c r="AB18" s="312">
        <f>Koeien!D19</f>
        <v>645</v>
      </c>
      <c r="AD18" s="312">
        <f t="shared" si="36"/>
        <v>651</v>
      </c>
      <c r="AE18" s="312" t="str">
        <f t="shared" si="37"/>
        <v>GOSPEL</v>
      </c>
      <c r="AF18" s="312">
        <f t="shared" si="38"/>
        <v>72</v>
      </c>
      <c r="AG18" s="312" t="str">
        <f t="shared" si="39"/>
        <v/>
      </c>
      <c r="AH18" s="312" t="str">
        <f t="shared" si="40"/>
        <v/>
      </c>
      <c r="AI18" s="312" t="str">
        <f t="shared" si="41"/>
        <v/>
      </c>
      <c r="AJ18" s="312" t="str">
        <f t="shared" si="42"/>
        <v/>
      </c>
      <c r="AK18" s="312" t="str">
        <f t="shared" si="43"/>
        <v/>
      </c>
      <c r="AL18" s="312" t="str">
        <f t="shared" si="44"/>
        <v/>
      </c>
      <c r="AO18" s="312" t="str">
        <f t="shared" si="45"/>
        <v/>
      </c>
      <c r="AP18" s="312" t="str">
        <f t="shared" si="46"/>
        <v/>
      </c>
      <c r="AQ18" s="312" t="str">
        <f t="shared" si="47"/>
        <v/>
      </c>
      <c r="AR18" s="312" t="str">
        <f t="shared" si="48"/>
        <v/>
      </c>
      <c r="AS18" s="312" t="str">
        <f t="shared" si="49"/>
        <v/>
      </c>
      <c r="AT18" s="312" t="str">
        <f t="shared" si="50"/>
        <v/>
      </c>
      <c r="AU18" s="312" t="str">
        <f t="shared" si="51"/>
        <v/>
      </c>
      <c r="AV18" s="312" t="str">
        <f t="shared" si="52"/>
        <v/>
      </c>
      <c r="AW18" s="312" t="str">
        <f t="shared" si="53"/>
        <v/>
      </c>
      <c r="AX18" s="312" t="str">
        <f t="shared" si="54"/>
        <v/>
      </c>
      <c r="AY18" s="312" t="str">
        <f t="shared" si="55"/>
        <v/>
      </c>
      <c r="AZ18" s="312" t="str">
        <f t="shared" si="56"/>
        <v/>
      </c>
      <c r="BA18" s="312" t="str">
        <f t="shared" si="57"/>
        <v/>
      </c>
      <c r="BB18" s="312" t="str">
        <f t="shared" si="58"/>
        <v/>
      </c>
      <c r="BC18" s="312" t="str">
        <f t="shared" si="59"/>
        <v/>
      </c>
      <c r="BD18" s="312" t="str">
        <f t="shared" si="60"/>
        <v/>
      </c>
      <c r="BE18" s="312" t="str">
        <f t="shared" si="61"/>
        <v/>
      </c>
      <c r="BF18" s="312" t="str">
        <f t="shared" si="62"/>
        <v/>
      </c>
      <c r="BG18" s="312" t="str">
        <f t="shared" si="63"/>
        <v>GOSPEL</v>
      </c>
      <c r="BH18" s="312">
        <f t="shared" si="64"/>
        <v>72</v>
      </c>
      <c r="BI18" s="312" t="str">
        <f t="shared" si="65"/>
        <v/>
      </c>
      <c r="BJ18" s="312" t="str">
        <f t="shared" si="66"/>
        <v/>
      </c>
      <c r="BK18" s="312" t="str">
        <f t="shared" si="67"/>
        <v/>
      </c>
      <c r="BL18" s="312" t="str">
        <f t="shared" si="68"/>
        <v/>
      </c>
      <c r="BM18" s="312">
        <f t="shared" si="69"/>
        <v>22</v>
      </c>
      <c r="BN18" s="312">
        <f t="shared" si="70"/>
        <v>22</v>
      </c>
      <c r="BO18" s="312">
        <f t="shared" si="71"/>
        <v>22</v>
      </c>
      <c r="BQ18" s="312">
        <f>VLOOKUP(AB18,Stieren!$C$5:$D$52,2,FALSE)</f>
        <v>0</v>
      </c>
      <c r="BR18" s="312">
        <f>VLOOKUP(AB18,percentage!BY$2:CJ$49,2)</f>
        <v>654</v>
      </c>
      <c r="BS18" s="312">
        <f>VLOOKUP(BR18,Stieren!$C$5:$D$52,2,FALSE)</f>
        <v>0</v>
      </c>
      <c r="BT18" s="312">
        <f>VLOOKUP(AB18,percentage!BY$2:CJ$49,3)</f>
        <v>465</v>
      </c>
      <c r="BU18" s="312">
        <f>VLOOKUP(BT18,Stieren!$C$5:$D$52,2,FALSE)</f>
        <v>0</v>
      </c>
      <c r="BV18" s="312">
        <f>VLOOKUP(AB18,percentage!BY$2:CJ$49,4)</f>
        <v>642</v>
      </c>
      <c r="BW18" s="312">
        <f>VLOOKUP(BV18,Stieren!$C$5:$D$52,2,FALSE)</f>
        <v>0</v>
      </c>
      <c r="BX18" s="312">
        <f>VLOOKUP(AB18,percentage!BY$2:CJ$49,5)</f>
        <v>456</v>
      </c>
      <c r="BY18" s="312">
        <f>VLOOKUP(BX18,Stieren!$C$5:$D$52,2,FALSE)</f>
        <v>0</v>
      </c>
      <c r="BZ18" s="312">
        <f>VLOOKUP(AB18,percentage!BY$2:CJ$49,6)</f>
        <v>462</v>
      </c>
      <c r="CA18" s="312">
        <f>VLOOKUP(BZ18,Stieren!$C$5:$D$52,2,FALSE)</f>
        <v>0</v>
      </c>
      <c r="CB18" s="312">
        <f>VLOOKUP(AB18,percentage!BY$2:CJ$49,7)</f>
        <v>564</v>
      </c>
      <c r="CC18" s="312">
        <f>VLOOKUP(CB18,Stieren!$C$5:$D$52,2,FALSE)</f>
        <v>0</v>
      </c>
      <c r="CD18" s="312">
        <f>VLOOKUP(AB18,percentage!BY$2:CJ$49,8)</f>
        <v>624</v>
      </c>
      <c r="CE18" s="312">
        <f>VLOOKUP(CD18,Stieren!$C$5:$D$52,2,FALSE)</f>
        <v>0</v>
      </c>
      <c r="CF18" s="312">
        <f>VLOOKUP(AB18,percentage!BY$2:CJ$49,9)</f>
        <v>546</v>
      </c>
      <c r="CG18" s="312">
        <f>VLOOKUP(CF18,Stieren!$C$5:$D$52,2,FALSE)</f>
        <v>0</v>
      </c>
      <c r="CH18" s="312">
        <f>VLOOKUP(AB18,percentage!BY$2:CJ$49,10)</f>
        <v>651</v>
      </c>
      <c r="CI18" s="312" t="str">
        <f>VLOOKUP(CH18,Stieren!$C$5:$D$52,2,FALSE)</f>
        <v>GOSPEL</v>
      </c>
      <c r="CJ18" s="312">
        <f>VLOOKUP(AB18,percentage!BY$2:CJ$49,11)</f>
        <v>426</v>
      </c>
      <c r="CK18" s="312">
        <f>VLOOKUP(CJ18,Stieren!$C$5:$D$52,2,FALSE)</f>
        <v>0</v>
      </c>
      <c r="CL18" s="312">
        <f>VLOOKUP(AB18,percentage!BY$2:CJ$49,12)</f>
        <v>615</v>
      </c>
      <c r="CM18" s="312">
        <f>VLOOKUP(CL18,Stieren!$C$5:$D$52,2,FALSE)</f>
        <v>0</v>
      </c>
      <c r="CN18" s="312">
        <v>22</v>
      </c>
      <c r="CO18" s="312">
        <v>22</v>
      </c>
      <c r="CP18" s="312">
        <v>22</v>
      </c>
    </row>
    <row r="19" spans="27:94">
      <c r="AA19" s="312">
        <f>Koeien!B20</f>
        <v>39</v>
      </c>
      <c r="AB19" s="312">
        <f>Koeien!D20</f>
        <v>156</v>
      </c>
      <c r="AD19" s="312">
        <f t="shared" si="36"/>
        <v>513</v>
      </c>
      <c r="AE19" s="312" t="str">
        <f t="shared" si="37"/>
        <v>Shakespear</v>
      </c>
      <c r="AF19" s="312">
        <f t="shared" si="38"/>
        <v>79</v>
      </c>
      <c r="AG19" s="312">
        <f t="shared" si="39"/>
        <v>651</v>
      </c>
      <c r="AH19" s="312" t="str">
        <f t="shared" si="40"/>
        <v>GOSPEL</v>
      </c>
      <c r="AI19" s="312">
        <f t="shared" si="41"/>
        <v>74</v>
      </c>
      <c r="AJ19" s="312" t="str">
        <f t="shared" si="42"/>
        <v/>
      </c>
      <c r="AK19" s="312" t="str">
        <f t="shared" si="43"/>
        <v/>
      </c>
      <c r="AL19" s="312" t="str">
        <f t="shared" si="44"/>
        <v/>
      </c>
      <c r="AO19" s="312" t="str">
        <f t="shared" si="45"/>
        <v/>
      </c>
      <c r="AP19" s="312" t="str">
        <f t="shared" si="46"/>
        <v/>
      </c>
      <c r="AQ19" s="312" t="str">
        <f t="shared" si="47"/>
        <v/>
      </c>
      <c r="AR19" s="312" t="str">
        <f t="shared" si="48"/>
        <v/>
      </c>
      <c r="AS19" s="312" t="str">
        <f t="shared" si="49"/>
        <v/>
      </c>
      <c r="AT19" s="312" t="str">
        <f t="shared" si="50"/>
        <v/>
      </c>
      <c r="AU19" s="312" t="str">
        <f t="shared" si="51"/>
        <v/>
      </c>
      <c r="AV19" s="312" t="str">
        <f t="shared" si="52"/>
        <v/>
      </c>
      <c r="AW19" s="312" t="str">
        <f t="shared" si="53"/>
        <v/>
      </c>
      <c r="AX19" s="312" t="str">
        <f t="shared" si="54"/>
        <v/>
      </c>
      <c r="AY19" s="312" t="str">
        <f t="shared" si="55"/>
        <v>Shakespear</v>
      </c>
      <c r="AZ19" s="312">
        <f t="shared" si="56"/>
        <v>79</v>
      </c>
      <c r="BA19" s="312" t="str">
        <f t="shared" si="57"/>
        <v/>
      </c>
      <c r="BB19" s="312" t="str">
        <f t="shared" si="58"/>
        <v/>
      </c>
      <c r="BC19" s="312" t="str">
        <f t="shared" si="59"/>
        <v/>
      </c>
      <c r="BD19" s="312" t="str">
        <f t="shared" si="60"/>
        <v/>
      </c>
      <c r="BE19" s="312" t="str">
        <f t="shared" si="61"/>
        <v>GOSPEL</v>
      </c>
      <c r="BF19" s="312">
        <f t="shared" si="62"/>
        <v>74</v>
      </c>
      <c r="BG19" s="312" t="str">
        <f t="shared" si="63"/>
        <v/>
      </c>
      <c r="BH19" s="312" t="str">
        <f t="shared" si="64"/>
        <v/>
      </c>
      <c r="BI19" s="312" t="str">
        <f t="shared" si="65"/>
        <v/>
      </c>
      <c r="BJ19" s="312" t="str">
        <f t="shared" si="66"/>
        <v/>
      </c>
      <c r="BK19" s="312" t="str">
        <f t="shared" si="67"/>
        <v/>
      </c>
      <c r="BL19" s="312" t="str">
        <f t="shared" si="68"/>
        <v/>
      </c>
      <c r="BM19" s="312">
        <f t="shared" si="69"/>
        <v>22</v>
      </c>
      <c r="BN19" s="312">
        <f t="shared" si="70"/>
        <v>22</v>
      </c>
      <c r="BO19" s="312">
        <f t="shared" si="71"/>
        <v>22</v>
      </c>
      <c r="BQ19" s="312">
        <f>VLOOKUP(AB19,Stieren!$C$5:$D$52,2,FALSE)</f>
        <v>0</v>
      </c>
      <c r="BR19" s="312">
        <f>VLOOKUP(AB19,percentage!BY$2:CJ$49,2)</f>
        <v>165</v>
      </c>
      <c r="BS19" s="312">
        <f>VLOOKUP(BR19,Stieren!$C$5:$D$52,2,FALSE)</f>
        <v>0</v>
      </c>
      <c r="BT19" s="312">
        <f>VLOOKUP(AB19,percentage!BY$2:CJ$49,3)</f>
        <v>516</v>
      </c>
      <c r="BU19" s="312">
        <f>VLOOKUP(BT19,Stieren!$C$5:$D$52,2,FALSE)</f>
        <v>0</v>
      </c>
      <c r="BV19" s="312">
        <f>VLOOKUP(AB19,percentage!BY$2:CJ$49,4)</f>
        <v>153</v>
      </c>
      <c r="BW19" s="312">
        <f>VLOOKUP(BV19,Stieren!$C$5:$D$52,2,FALSE)</f>
        <v>0</v>
      </c>
      <c r="BX19" s="312">
        <f>VLOOKUP(AB19,percentage!BY$2:CJ$49,5)</f>
        <v>561</v>
      </c>
      <c r="BY19" s="312">
        <f>VLOOKUP(BX19,Stieren!$C$5:$D$52,2,FALSE)</f>
        <v>0</v>
      </c>
      <c r="BZ19" s="312">
        <f>VLOOKUP(AB19,percentage!BY$2:CJ$49,6)</f>
        <v>513</v>
      </c>
      <c r="CA19" s="312" t="str">
        <f>VLOOKUP(BZ19,Stieren!$C$5:$D$52,2,FALSE)</f>
        <v>Shakespear</v>
      </c>
      <c r="CB19" s="312">
        <f>VLOOKUP(AB19,percentage!BY$2:CJ$49,7)</f>
        <v>615</v>
      </c>
      <c r="CC19" s="312">
        <f>VLOOKUP(CB19,Stieren!$C$5:$D$52,2,FALSE)</f>
        <v>0</v>
      </c>
      <c r="CD19" s="312">
        <f>VLOOKUP(AB19,percentage!BY$2:CJ$49,8)</f>
        <v>135</v>
      </c>
      <c r="CE19" s="312">
        <f>VLOOKUP(CD19,Stieren!$C$5:$D$52,2,FALSE)</f>
        <v>0</v>
      </c>
      <c r="CF19" s="312">
        <f>VLOOKUP(AB19,percentage!BY$2:CJ$49,9)</f>
        <v>651</v>
      </c>
      <c r="CG19" s="312" t="str">
        <f>VLOOKUP(CF19,Stieren!$C$5:$D$52,2,FALSE)</f>
        <v>GOSPEL</v>
      </c>
      <c r="CH19" s="312">
        <f>VLOOKUP(AB19,percentage!BY$2:CJ$49,10)</f>
        <v>162</v>
      </c>
      <c r="CI19" s="312">
        <f>VLOOKUP(CH19,Stieren!$C$5:$D$52,2,FALSE)</f>
        <v>0</v>
      </c>
      <c r="CJ19" s="312">
        <f>VLOOKUP(AB19,percentage!BY$2:CJ$49,11)</f>
        <v>531</v>
      </c>
      <c r="CK19" s="312">
        <f>VLOOKUP(CJ19,Stieren!$C$5:$D$52,2,FALSE)</f>
        <v>0</v>
      </c>
      <c r="CL19" s="312">
        <f>VLOOKUP(AB19,percentage!BY$2:CJ$49,12)</f>
        <v>126</v>
      </c>
      <c r="CM19" s="312">
        <f>VLOOKUP(CL19,Stieren!$C$5:$D$52,2,FALSE)</f>
        <v>0</v>
      </c>
      <c r="CN19" s="312">
        <v>22</v>
      </c>
      <c r="CO19" s="312">
        <v>22</v>
      </c>
      <c r="CP19" s="312">
        <v>22</v>
      </c>
    </row>
    <row r="20" spans="27:94">
      <c r="AA20" s="312">
        <f>Koeien!B21</f>
        <v>40</v>
      </c>
      <c r="AB20" s="312">
        <f>Koeien!D21</f>
        <v>435</v>
      </c>
      <c r="AD20" s="312">
        <f t="shared" si="36"/>
        <v>423</v>
      </c>
      <c r="AE20" s="312" t="str">
        <f t="shared" si="37"/>
        <v>Ludiek/Motif/Utopia/Bruce(rood)</v>
      </c>
      <c r="AF20" s="312">
        <f t="shared" si="38"/>
        <v>76</v>
      </c>
      <c r="AG20" s="312" t="str">
        <f t="shared" si="39"/>
        <v/>
      </c>
      <c r="AH20" s="312" t="str">
        <f t="shared" si="40"/>
        <v/>
      </c>
      <c r="AI20" s="312" t="str">
        <f t="shared" si="41"/>
        <v/>
      </c>
      <c r="AJ20" s="312" t="str">
        <f t="shared" si="42"/>
        <v/>
      </c>
      <c r="AK20" s="312" t="str">
        <f t="shared" si="43"/>
        <v/>
      </c>
      <c r="AL20" s="312" t="str">
        <f t="shared" si="44"/>
        <v/>
      </c>
      <c r="AO20" s="312" t="str">
        <f t="shared" si="45"/>
        <v/>
      </c>
      <c r="AP20" s="312" t="str">
        <f t="shared" si="46"/>
        <v/>
      </c>
      <c r="AQ20" s="312" t="str">
        <f t="shared" si="47"/>
        <v/>
      </c>
      <c r="AR20" s="312" t="str">
        <f t="shared" si="48"/>
        <v/>
      </c>
      <c r="AS20" s="312" t="str">
        <f t="shared" si="49"/>
        <v/>
      </c>
      <c r="AT20" s="312" t="str">
        <f t="shared" si="50"/>
        <v/>
      </c>
      <c r="AU20" s="312" t="str">
        <f t="shared" si="51"/>
        <v/>
      </c>
      <c r="AV20" s="312" t="str">
        <f t="shared" si="52"/>
        <v/>
      </c>
      <c r="AW20" s="312" t="str">
        <f t="shared" si="53"/>
        <v/>
      </c>
      <c r="AX20" s="312" t="str">
        <f t="shared" si="54"/>
        <v/>
      </c>
      <c r="AY20" s="312" t="str">
        <f t="shared" si="55"/>
        <v/>
      </c>
      <c r="AZ20" s="312" t="str">
        <f t="shared" si="56"/>
        <v/>
      </c>
      <c r="BA20" s="312" t="str">
        <f t="shared" si="57"/>
        <v/>
      </c>
      <c r="BB20" s="312" t="str">
        <f t="shared" si="58"/>
        <v/>
      </c>
      <c r="BC20" s="312" t="str">
        <f t="shared" si="59"/>
        <v>Ludiek/Motif/Utopia/Bruce(rood)</v>
      </c>
      <c r="BD20" s="312">
        <f t="shared" si="60"/>
        <v>76</v>
      </c>
      <c r="BE20" s="312" t="str">
        <f t="shared" si="61"/>
        <v/>
      </c>
      <c r="BF20" s="312" t="str">
        <f t="shared" si="62"/>
        <v/>
      </c>
      <c r="BG20" s="312" t="str">
        <f t="shared" si="63"/>
        <v/>
      </c>
      <c r="BH20" s="312" t="str">
        <f t="shared" si="64"/>
        <v/>
      </c>
      <c r="BI20" s="312" t="str">
        <f t="shared" si="65"/>
        <v/>
      </c>
      <c r="BJ20" s="312" t="str">
        <f t="shared" si="66"/>
        <v/>
      </c>
      <c r="BK20" s="312" t="str">
        <f t="shared" si="67"/>
        <v/>
      </c>
      <c r="BL20" s="312" t="str">
        <f t="shared" si="68"/>
        <v/>
      </c>
      <c r="BM20" s="312">
        <f t="shared" si="69"/>
        <v>22</v>
      </c>
      <c r="BN20" s="312">
        <f t="shared" si="70"/>
        <v>22</v>
      </c>
      <c r="BO20" s="312">
        <f t="shared" si="71"/>
        <v>22</v>
      </c>
      <c r="BQ20" s="312">
        <f>VLOOKUP(AB20,Stieren!$C$5:$D$52,2,FALSE)</f>
        <v>0</v>
      </c>
      <c r="BR20" s="312">
        <f>VLOOKUP(AB20,percentage!BY$2:CJ$49,2)</f>
        <v>453</v>
      </c>
      <c r="BS20" s="312">
        <f>VLOOKUP(BR20,Stieren!$C$5:$D$52,2,FALSE)</f>
        <v>0</v>
      </c>
      <c r="BT20" s="312">
        <f>VLOOKUP(AB20,percentage!BY$2:CJ$49,3)</f>
        <v>345</v>
      </c>
      <c r="BU20" s="312">
        <f>VLOOKUP(BT20,Stieren!$C$5:$D$52,2,FALSE)</f>
        <v>0</v>
      </c>
      <c r="BV20" s="312">
        <f>VLOOKUP(AB20,percentage!BY$2:CJ$49,4)</f>
        <v>432</v>
      </c>
      <c r="BW20" s="312">
        <f>VLOOKUP(BV20,Stieren!$C$5:$D$52,2,FALSE)</f>
        <v>0</v>
      </c>
      <c r="BX20" s="312">
        <f>VLOOKUP(AB20,percentage!BY$2:CJ$49,5)</f>
        <v>354</v>
      </c>
      <c r="BY20" s="312">
        <f>VLOOKUP(BX20,Stieren!$C$5:$D$52,2,FALSE)</f>
        <v>0</v>
      </c>
      <c r="BZ20" s="312">
        <f>VLOOKUP(AB20,percentage!BY$2:CJ$49,6)</f>
        <v>342</v>
      </c>
      <c r="CA20" s="312">
        <f>VLOOKUP(BZ20,Stieren!$C$5:$D$52,2,FALSE)</f>
        <v>0</v>
      </c>
      <c r="CB20" s="312">
        <f>VLOOKUP(AB20,percentage!BY$2:CJ$49,7)</f>
        <v>543</v>
      </c>
      <c r="CC20" s="312">
        <f>VLOOKUP(CB20,Stieren!$C$5:$D$52,2,FALSE)</f>
        <v>0</v>
      </c>
      <c r="CD20" s="312">
        <f>VLOOKUP(AB20,percentage!BY$2:CJ$49,8)</f>
        <v>423</v>
      </c>
      <c r="CE20" s="312" t="str">
        <f>VLOOKUP(CD20,Stieren!$C$5:$D$52,2,FALSE)</f>
        <v>Ludiek/Motif/Utopia/Bruce(rood)</v>
      </c>
      <c r="CF20" s="312">
        <f>VLOOKUP(AB20,percentage!BY$2:CJ$49,9)</f>
        <v>534</v>
      </c>
      <c r="CG20" s="312">
        <f>VLOOKUP(CF20,Stieren!$C$5:$D$52,2,FALSE)</f>
        <v>0</v>
      </c>
      <c r="CH20" s="312">
        <f>VLOOKUP(AB20,percentage!BY$2:CJ$49,10)</f>
        <v>456</v>
      </c>
      <c r="CI20" s="312">
        <f>VLOOKUP(CH20,Stieren!$C$5:$D$52,2,FALSE)</f>
        <v>0</v>
      </c>
      <c r="CJ20" s="312">
        <f>VLOOKUP(AB20,percentage!BY$2:CJ$49,11)</f>
        <v>324</v>
      </c>
      <c r="CK20" s="312">
        <f>VLOOKUP(CJ20,Stieren!$C$5:$D$52,2,FALSE)</f>
        <v>0</v>
      </c>
      <c r="CL20" s="312">
        <f>VLOOKUP(AB20,percentage!BY$2:CJ$49,12)</f>
        <v>465</v>
      </c>
      <c r="CM20" s="312">
        <f>VLOOKUP(CL20,Stieren!$C$5:$D$52,2,FALSE)</f>
        <v>0</v>
      </c>
      <c r="CN20" s="312">
        <v>22</v>
      </c>
      <c r="CO20" s="312">
        <v>22</v>
      </c>
      <c r="CP20" s="312">
        <v>22</v>
      </c>
    </row>
    <row r="21" spans="27:94">
      <c r="AA21" s="312">
        <f>Koeien!B22</f>
        <v>41</v>
      </c>
      <c r="AB21" s="312">
        <f>Koeien!D22</f>
        <v>432</v>
      </c>
      <c r="AD21" s="312">
        <f t="shared" si="36"/>
        <v>423</v>
      </c>
      <c r="AE21" s="312" t="str">
        <f t="shared" si="37"/>
        <v>Ludiek/Motif/Utopia/Bruce(rood)</v>
      </c>
      <c r="AF21" s="312">
        <f t="shared" si="38"/>
        <v>95</v>
      </c>
      <c r="AG21" s="312" t="str">
        <f t="shared" si="39"/>
        <v/>
      </c>
      <c r="AH21" s="312" t="str">
        <f t="shared" si="40"/>
        <v/>
      </c>
      <c r="AI21" s="312" t="str">
        <f t="shared" si="41"/>
        <v/>
      </c>
      <c r="AJ21" s="312" t="str">
        <f t="shared" si="42"/>
        <v/>
      </c>
      <c r="AK21" s="312" t="str">
        <f t="shared" si="43"/>
        <v/>
      </c>
      <c r="AL21" s="312" t="str">
        <f t="shared" si="44"/>
        <v/>
      </c>
      <c r="AO21" s="312" t="str">
        <f t="shared" si="45"/>
        <v/>
      </c>
      <c r="AP21" s="312" t="str">
        <f t="shared" si="46"/>
        <v/>
      </c>
      <c r="AQ21" s="312" t="str">
        <f t="shared" si="47"/>
        <v>Ludiek/Motif/Utopia/Bruce(rood)</v>
      </c>
      <c r="AR21" s="312">
        <f t="shared" si="48"/>
        <v>95</v>
      </c>
      <c r="AS21" s="312" t="str">
        <f t="shared" si="49"/>
        <v/>
      </c>
      <c r="AT21" s="312" t="str">
        <f t="shared" si="50"/>
        <v/>
      </c>
      <c r="AU21" s="312" t="str">
        <f t="shared" si="51"/>
        <v/>
      </c>
      <c r="AV21" s="312" t="str">
        <f t="shared" si="52"/>
        <v/>
      </c>
      <c r="AW21" s="312" t="str">
        <f t="shared" si="53"/>
        <v/>
      </c>
      <c r="AX21" s="312" t="str">
        <f t="shared" si="54"/>
        <v/>
      </c>
      <c r="AY21" s="312" t="str">
        <f t="shared" si="55"/>
        <v/>
      </c>
      <c r="AZ21" s="312" t="str">
        <f t="shared" si="56"/>
        <v/>
      </c>
      <c r="BA21" s="312" t="str">
        <f t="shared" si="57"/>
        <v/>
      </c>
      <c r="BB21" s="312" t="str">
        <f t="shared" si="58"/>
        <v/>
      </c>
      <c r="BC21" s="312" t="str">
        <f t="shared" si="59"/>
        <v/>
      </c>
      <c r="BD21" s="312" t="str">
        <f t="shared" si="60"/>
        <v/>
      </c>
      <c r="BE21" s="312" t="str">
        <f t="shared" si="61"/>
        <v/>
      </c>
      <c r="BF21" s="312" t="str">
        <f t="shared" si="62"/>
        <v/>
      </c>
      <c r="BG21" s="312" t="str">
        <f t="shared" si="63"/>
        <v/>
      </c>
      <c r="BH21" s="312" t="str">
        <f t="shared" si="64"/>
        <v/>
      </c>
      <c r="BI21" s="312" t="str">
        <f t="shared" si="65"/>
        <v/>
      </c>
      <c r="BJ21" s="312" t="str">
        <f t="shared" si="66"/>
        <v/>
      </c>
      <c r="BK21" s="312" t="str">
        <f t="shared" si="67"/>
        <v/>
      </c>
      <c r="BL21" s="312" t="str">
        <f t="shared" si="68"/>
        <v/>
      </c>
      <c r="BM21" s="312">
        <f t="shared" si="69"/>
        <v>22</v>
      </c>
      <c r="BN21" s="312">
        <f t="shared" si="70"/>
        <v>22</v>
      </c>
      <c r="BO21" s="312">
        <f t="shared" si="71"/>
        <v>22</v>
      </c>
      <c r="BQ21" s="312">
        <f>VLOOKUP(AB21,Stieren!$C$5:$D$52,2,FALSE)</f>
        <v>0</v>
      </c>
      <c r="BR21" s="312">
        <f>VLOOKUP(AB21,percentage!BY$2:CJ$49,2)</f>
        <v>423</v>
      </c>
      <c r="BS21" s="312" t="str">
        <f>VLOOKUP(BR21,Stieren!$C$5:$D$52,2,FALSE)</f>
        <v>Ludiek/Motif/Utopia/Bruce(rood)</v>
      </c>
      <c r="BT21" s="312">
        <f>VLOOKUP(AB21,percentage!BY$2:CJ$49,3)</f>
        <v>342</v>
      </c>
      <c r="BU21" s="312">
        <f>VLOOKUP(BT21,Stieren!$C$5:$D$52,2,FALSE)</f>
        <v>0</v>
      </c>
      <c r="BV21" s="312">
        <f>VLOOKUP(AB21,percentage!BY$2:CJ$49,4)</f>
        <v>435</v>
      </c>
      <c r="BW21" s="312">
        <f>VLOOKUP(BV21,Stieren!$C$5:$D$52,2,FALSE)</f>
        <v>0</v>
      </c>
      <c r="BX21" s="312">
        <f>VLOOKUP(AB21,percentage!BY$2:CJ$49,5)</f>
        <v>324</v>
      </c>
      <c r="BY21" s="312">
        <f>VLOOKUP(BX21,Stieren!$C$5:$D$52,2,FALSE)</f>
        <v>0</v>
      </c>
      <c r="BZ21" s="312">
        <f>VLOOKUP(AB21,percentage!BY$2:CJ$49,6)</f>
        <v>345</v>
      </c>
      <c r="CA21" s="312">
        <f>VLOOKUP(BZ21,Stieren!$C$5:$D$52,2,FALSE)</f>
        <v>0</v>
      </c>
      <c r="CB21" s="312">
        <f>VLOOKUP(AB21,percentage!BY$2:CJ$49,7)</f>
        <v>243</v>
      </c>
      <c r="CC21" s="312">
        <f>VLOOKUP(CB21,Stieren!$C$5:$D$52,2,FALSE)</f>
        <v>0</v>
      </c>
      <c r="CD21" s="312">
        <f>VLOOKUP(AB21,percentage!BY$2:CJ$49,8)</f>
        <v>453</v>
      </c>
      <c r="CE21" s="312">
        <f>VLOOKUP(CD21,Stieren!$C$5:$D$52,2,FALSE)</f>
        <v>0</v>
      </c>
      <c r="CF21" s="312">
        <f>VLOOKUP(AB21,percentage!BY$2:CJ$49,9)</f>
        <v>234</v>
      </c>
      <c r="CG21" s="312">
        <f>VLOOKUP(CF21,Stieren!$C$5:$D$52,2,FALSE)</f>
        <v>0</v>
      </c>
      <c r="CH21" s="312">
        <f>VLOOKUP(AB21,percentage!BY$2:CJ$49,10)</f>
        <v>426</v>
      </c>
      <c r="CI21" s="312">
        <f>VLOOKUP(CH21,Stieren!$C$5:$D$52,2,FALSE)</f>
        <v>0</v>
      </c>
      <c r="CJ21" s="312">
        <f>VLOOKUP(AB21,percentage!BY$2:CJ$49,11)</f>
        <v>354</v>
      </c>
      <c r="CK21" s="312">
        <f>VLOOKUP(CJ21,Stieren!$C$5:$D$52,2,FALSE)</f>
        <v>0</v>
      </c>
      <c r="CL21" s="312">
        <f>VLOOKUP(AB21,percentage!BY$2:CJ$49,12)</f>
        <v>462</v>
      </c>
      <c r="CM21" s="312">
        <f>VLOOKUP(CL21,Stieren!$C$5:$D$52,2,FALSE)</f>
        <v>0</v>
      </c>
      <c r="CN21" s="312">
        <v>22</v>
      </c>
      <c r="CO21" s="312">
        <v>22</v>
      </c>
      <c r="CP21" s="312">
        <v>22</v>
      </c>
    </row>
    <row r="22" spans="27:94">
      <c r="AA22" s="312">
        <f>Koeien!B23</f>
        <v>42</v>
      </c>
      <c r="AB22" s="312">
        <f>Koeien!D23</f>
        <v>342</v>
      </c>
      <c r="AD22" s="312">
        <f t="shared" si="36"/>
        <v>423</v>
      </c>
      <c r="AE22" s="312" t="str">
        <f t="shared" si="37"/>
        <v>Ludiek/Motif/Utopia/Bruce(rood)</v>
      </c>
      <c r="AF22" s="312">
        <f t="shared" si="38"/>
        <v>82</v>
      </c>
      <c r="AG22" s="312" t="str">
        <f t="shared" si="39"/>
        <v/>
      </c>
      <c r="AH22" s="312" t="str">
        <f t="shared" si="40"/>
        <v/>
      </c>
      <c r="AI22" s="312" t="str">
        <f t="shared" si="41"/>
        <v/>
      </c>
      <c r="AJ22" s="312" t="str">
        <f t="shared" si="42"/>
        <v/>
      </c>
      <c r="AK22" s="312" t="str">
        <f t="shared" si="43"/>
        <v/>
      </c>
      <c r="AL22" s="312" t="str">
        <f t="shared" si="44"/>
        <v/>
      </c>
      <c r="AO22" s="312" t="str">
        <f t="shared" si="45"/>
        <v/>
      </c>
      <c r="AP22" s="312" t="str">
        <f t="shared" si="46"/>
        <v/>
      </c>
      <c r="AQ22" s="312" t="str">
        <f t="shared" si="47"/>
        <v/>
      </c>
      <c r="AR22" s="312" t="str">
        <f t="shared" si="48"/>
        <v/>
      </c>
      <c r="AS22" s="312" t="str">
        <f t="shared" si="49"/>
        <v/>
      </c>
      <c r="AT22" s="312" t="str">
        <f t="shared" si="50"/>
        <v/>
      </c>
      <c r="AU22" s="312" t="str">
        <f t="shared" si="51"/>
        <v/>
      </c>
      <c r="AV22" s="312" t="str">
        <f t="shared" si="52"/>
        <v/>
      </c>
      <c r="AW22" s="312" t="str">
        <f t="shared" si="53"/>
        <v>Ludiek/Motif/Utopia/Bruce(rood)</v>
      </c>
      <c r="AX22" s="312">
        <f t="shared" si="54"/>
        <v>82</v>
      </c>
      <c r="AY22" s="312" t="str">
        <f t="shared" si="55"/>
        <v/>
      </c>
      <c r="AZ22" s="312" t="str">
        <f t="shared" si="56"/>
        <v/>
      </c>
      <c r="BA22" s="312" t="str">
        <f t="shared" si="57"/>
        <v/>
      </c>
      <c r="BB22" s="312" t="str">
        <f t="shared" si="58"/>
        <v/>
      </c>
      <c r="BC22" s="312" t="str">
        <f t="shared" si="59"/>
        <v/>
      </c>
      <c r="BD22" s="312" t="str">
        <f t="shared" si="60"/>
        <v/>
      </c>
      <c r="BE22" s="312" t="str">
        <f t="shared" si="61"/>
        <v/>
      </c>
      <c r="BF22" s="312" t="str">
        <f t="shared" si="62"/>
        <v/>
      </c>
      <c r="BG22" s="312" t="str">
        <f t="shared" si="63"/>
        <v/>
      </c>
      <c r="BH22" s="312" t="str">
        <f t="shared" si="64"/>
        <v/>
      </c>
      <c r="BI22" s="312" t="str">
        <f t="shared" si="65"/>
        <v/>
      </c>
      <c r="BJ22" s="312" t="str">
        <f t="shared" si="66"/>
        <v/>
      </c>
      <c r="BK22" s="312" t="str">
        <f t="shared" si="67"/>
        <v/>
      </c>
      <c r="BL22" s="312" t="str">
        <f t="shared" si="68"/>
        <v/>
      </c>
      <c r="BM22" s="312">
        <f t="shared" si="69"/>
        <v>22</v>
      </c>
      <c r="BN22" s="312">
        <f t="shared" si="70"/>
        <v>22</v>
      </c>
      <c r="BO22" s="312">
        <f t="shared" si="71"/>
        <v>22</v>
      </c>
      <c r="BQ22" s="312">
        <f>VLOOKUP(AB22,Stieren!$C$5:$D$52,2,FALSE)</f>
        <v>0</v>
      </c>
      <c r="BR22" s="312">
        <f>VLOOKUP(AB22,percentage!BY$2:CJ$49,2)</f>
        <v>324</v>
      </c>
      <c r="BS22" s="312">
        <f>VLOOKUP(BR22,Stieren!$C$5:$D$52,2,FALSE)</f>
        <v>0</v>
      </c>
      <c r="BT22" s="312">
        <f>VLOOKUP(AB22,percentage!BY$2:CJ$49,3)</f>
        <v>432</v>
      </c>
      <c r="BU22" s="312">
        <f>VLOOKUP(BT22,Stieren!$C$5:$D$52,2,FALSE)</f>
        <v>0</v>
      </c>
      <c r="BV22" s="312">
        <f>VLOOKUP(AB22,percentage!BY$2:CJ$49,4)</f>
        <v>345</v>
      </c>
      <c r="BW22" s="312">
        <f>VLOOKUP(BV22,Stieren!$C$5:$D$52,2,FALSE)</f>
        <v>0</v>
      </c>
      <c r="BX22" s="312">
        <f>VLOOKUP(AB22,percentage!BY$2:CJ$49,5)</f>
        <v>423</v>
      </c>
      <c r="BY22" s="312" t="str">
        <f>VLOOKUP(BX22,Stieren!$C$5:$D$52,2,FALSE)</f>
        <v>Ludiek/Motif/Utopia/Bruce(rood)</v>
      </c>
      <c r="BZ22" s="312">
        <f>VLOOKUP(AB22,percentage!BY$2:CJ$49,6)</f>
        <v>435</v>
      </c>
      <c r="CA22" s="312">
        <f>VLOOKUP(BZ22,Stieren!$C$5:$D$52,2,FALSE)</f>
        <v>0</v>
      </c>
      <c r="CB22" s="312">
        <f>VLOOKUP(AB22,percentage!BY$2:CJ$49,7)</f>
        <v>234</v>
      </c>
      <c r="CC22" s="312">
        <f>VLOOKUP(CB22,Stieren!$C$5:$D$52,2,FALSE)</f>
        <v>0</v>
      </c>
      <c r="CD22" s="312">
        <f>VLOOKUP(AB22,percentage!BY$2:CJ$49,8)</f>
        <v>354</v>
      </c>
      <c r="CE22" s="312">
        <f>VLOOKUP(CD22,Stieren!$C$5:$D$52,2,FALSE)</f>
        <v>0</v>
      </c>
      <c r="CF22" s="312">
        <f>VLOOKUP(AB22,percentage!BY$2:CJ$49,9)</f>
        <v>243</v>
      </c>
      <c r="CG22" s="312">
        <f>VLOOKUP(CF22,Stieren!$C$5:$D$52,2,FALSE)</f>
        <v>0</v>
      </c>
      <c r="CH22" s="312">
        <f>VLOOKUP(AB22,percentage!BY$2:CJ$49,10)</f>
        <v>321</v>
      </c>
      <c r="CI22" s="312">
        <f>VLOOKUP(CH22,Stieren!$C$5:$D$52,2,FALSE)</f>
        <v>0</v>
      </c>
      <c r="CJ22" s="312">
        <f>VLOOKUP(AB22,percentage!BY$2:CJ$49,11)</f>
        <v>453</v>
      </c>
      <c r="CK22" s="312">
        <f>VLOOKUP(CJ22,Stieren!$C$5:$D$52,2,FALSE)</f>
        <v>0</v>
      </c>
      <c r="CL22" s="312">
        <f>VLOOKUP(AB22,percentage!BY$2:CJ$49,12)</f>
        <v>312</v>
      </c>
      <c r="CM22" s="312">
        <f>VLOOKUP(CL22,Stieren!$C$5:$D$52,2,FALSE)</f>
        <v>0</v>
      </c>
      <c r="CN22" s="312">
        <v>22</v>
      </c>
      <c r="CO22" s="312">
        <v>22</v>
      </c>
      <c r="CP22" s="312">
        <v>22</v>
      </c>
    </row>
    <row r="23" spans="27:94">
      <c r="AA23" s="312">
        <f>Koeien!B24</f>
        <v>43</v>
      </c>
      <c r="AB23" s="312">
        <f>Koeien!D24</f>
        <v>561</v>
      </c>
      <c r="AD23" s="312">
        <f t="shared" si="36"/>
        <v>651</v>
      </c>
      <c r="AE23" s="312" t="str">
        <f t="shared" si="37"/>
        <v>GOSPEL</v>
      </c>
      <c r="AF23" s="312">
        <f t="shared" si="38"/>
        <v>92</v>
      </c>
      <c r="AG23" s="312">
        <f t="shared" si="39"/>
        <v>513</v>
      </c>
      <c r="AH23" s="312" t="str">
        <f t="shared" si="40"/>
        <v>Shakespear</v>
      </c>
      <c r="AI23" s="312">
        <f t="shared" si="41"/>
        <v>72</v>
      </c>
      <c r="AJ23" s="312" t="str">
        <f t="shared" si="42"/>
        <v/>
      </c>
      <c r="AK23" s="312" t="str">
        <f t="shared" si="43"/>
        <v/>
      </c>
      <c r="AL23" s="312" t="str">
        <f t="shared" si="44"/>
        <v/>
      </c>
      <c r="AO23" s="312" t="str">
        <f t="shared" si="45"/>
        <v/>
      </c>
      <c r="AP23" s="312" t="str">
        <f t="shared" si="46"/>
        <v/>
      </c>
      <c r="AQ23" s="312" t="str">
        <f t="shared" si="47"/>
        <v/>
      </c>
      <c r="AR23" s="312" t="str">
        <f t="shared" si="48"/>
        <v/>
      </c>
      <c r="AS23" s="312" t="str">
        <f t="shared" si="49"/>
        <v>GOSPEL</v>
      </c>
      <c r="AT23" s="312">
        <f t="shared" si="50"/>
        <v>92</v>
      </c>
      <c r="AU23" s="312" t="str">
        <f t="shared" si="51"/>
        <v/>
      </c>
      <c r="AV23" s="312" t="str">
        <f t="shared" si="52"/>
        <v/>
      </c>
      <c r="AW23" s="312" t="str">
        <f t="shared" si="53"/>
        <v/>
      </c>
      <c r="AX23" s="312" t="str">
        <f t="shared" si="54"/>
        <v/>
      </c>
      <c r="AY23" s="312" t="str">
        <f t="shared" si="55"/>
        <v/>
      </c>
      <c r="AZ23" s="312" t="str">
        <f t="shared" si="56"/>
        <v/>
      </c>
      <c r="BA23" s="312" t="str">
        <f t="shared" si="57"/>
        <v/>
      </c>
      <c r="BB23" s="312" t="str">
        <f t="shared" si="58"/>
        <v/>
      </c>
      <c r="BC23" s="312" t="str">
        <f t="shared" si="59"/>
        <v/>
      </c>
      <c r="BD23" s="312" t="str">
        <f t="shared" si="60"/>
        <v/>
      </c>
      <c r="BE23" s="312" t="str">
        <f t="shared" si="61"/>
        <v/>
      </c>
      <c r="BF23" s="312" t="str">
        <f t="shared" si="62"/>
        <v/>
      </c>
      <c r="BG23" s="312" t="str">
        <f t="shared" si="63"/>
        <v>Shakespear</v>
      </c>
      <c r="BH23" s="312">
        <f t="shared" si="64"/>
        <v>72</v>
      </c>
      <c r="BI23" s="312" t="str">
        <f t="shared" si="65"/>
        <v/>
      </c>
      <c r="BJ23" s="312" t="str">
        <f t="shared" si="66"/>
        <v/>
      </c>
      <c r="BK23" s="312" t="str">
        <f t="shared" si="67"/>
        <v/>
      </c>
      <c r="BL23" s="312" t="str">
        <f t="shared" si="68"/>
        <v/>
      </c>
      <c r="BM23" s="312">
        <f t="shared" si="69"/>
        <v>22</v>
      </c>
      <c r="BN23" s="312">
        <f t="shared" si="70"/>
        <v>22</v>
      </c>
      <c r="BO23" s="312">
        <f t="shared" si="71"/>
        <v>22</v>
      </c>
      <c r="BQ23" s="312">
        <f>VLOOKUP(AB23,Stieren!$C$5:$D$52,2,FALSE)</f>
        <v>0</v>
      </c>
      <c r="BR23" s="312">
        <f>VLOOKUP(AB23,percentage!BY$2:CJ$49,2)</f>
        <v>516</v>
      </c>
      <c r="BS23" s="312">
        <f>VLOOKUP(BR23,Stieren!$C$5:$D$52,2,FALSE)</f>
        <v>0</v>
      </c>
      <c r="BT23" s="312">
        <f>VLOOKUP(AB23,percentage!BY$2:CJ$49,3)</f>
        <v>651</v>
      </c>
      <c r="BU23" s="312" t="str">
        <f>VLOOKUP(BT23,Stieren!$C$5:$D$52,2,FALSE)</f>
        <v>GOSPEL</v>
      </c>
      <c r="BV23" s="312">
        <f>VLOOKUP(AB23,percentage!BY$2:CJ$49,4)</f>
        <v>564</v>
      </c>
      <c r="BW23" s="312">
        <f>VLOOKUP(BV23,Stieren!$C$5:$D$52,2,FALSE)</f>
        <v>0</v>
      </c>
      <c r="BX23" s="312">
        <f>VLOOKUP(AB23,percentage!BY$2:CJ$49,5)</f>
        <v>615</v>
      </c>
      <c r="BY23" s="312">
        <f>VLOOKUP(BX23,Stieren!$C$5:$D$52,2,FALSE)</f>
        <v>0</v>
      </c>
      <c r="BZ23" s="312">
        <f>VLOOKUP(AB23,percentage!BY$2:CJ$49,6)</f>
        <v>654</v>
      </c>
      <c r="CA23" s="312">
        <f>VLOOKUP(BZ23,Stieren!$C$5:$D$52,2,FALSE)</f>
        <v>0</v>
      </c>
      <c r="CB23" s="312">
        <f>VLOOKUP(AB23,percentage!BY$2:CJ$49,7)</f>
        <v>156</v>
      </c>
      <c r="CC23" s="312">
        <f>VLOOKUP(CB23,Stieren!$C$5:$D$52,2,FALSE)</f>
        <v>0</v>
      </c>
      <c r="CD23" s="312">
        <f>VLOOKUP(AB23,percentage!BY$2:CJ$49,8)</f>
        <v>546</v>
      </c>
      <c r="CE23" s="312">
        <f>VLOOKUP(CD23,Stieren!$C$5:$D$52,2,FALSE)</f>
        <v>0</v>
      </c>
      <c r="CF23" s="312">
        <f>VLOOKUP(AB23,percentage!BY$2:CJ$49,9)</f>
        <v>165</v>
      </c>
      <c r="CG23" s="312">
        <f>VLOOKUP(CF23,Stieren!$C$5:$D$52,2,FALSE)</f>
        <v>0</v>
      </c>
      <c r="CH23" s="312">
        <f>VLOOKUP(AB23,percentage!BY$2:CJ$49,10)</f>
        <v>513</v>
      </c>
      <c r="CI23" s="312" t="str">
        <f>VLOOKUP(CH23,Stieren!$C$5:$D$52,2,FALSE)</f>
        <v>Shakespear</v>
      </c>
      <c r="CJ23" s="312">
        <f>VLOOKUP(AB23,percentage!BY$2:CJ$49,11)</f>
        <v>645</v>
      </c>
      <c r="CK23" s="312">
        <f>VLOOKUP(CJ23,Stieren!$C$5:$D$52,2,FALSE)</f>
        <v>0</v>
      </c>
      <c r="CL23" s="312">
        <f>VLOOKUP(AB23,percentage!BY$2:CJ$49,12)</f>
        <v>531</v>
      </c>
      <c r="CM23" s="312">
        <f>VLOOKUP(CL23,Stieren!$C$5:$D$52,2,FALSE)</f>
        <v>0</v>
      </c>
      <c r="CN23" s="312">
        <v>22</v>
      </c>
      <c r="CO23" s="312">
        <v>22</v>
      </c>
      <c r="CP23" s="312">
        <v>22</v>
      </c>
    </row>
    <row r="24" spans="27:94">
      <c r="AA24" s="312">
        <f>Koeien!B25</f>
        <v>44</v>
      </c>
      <c r="AB24" s="312">
        <f>Koeien!D25</f>
        <v>465</v>
      </c>
      <c r="AD24" s="312" t="b">
        <f t="shared" si="36"/>
        <v>0</v>
      </c>
      <c r="AE24" s="312" t="str">
        <f t="shared" si="37"/>
        <v>zoek stier</v>
      </c>
      <c r="AF24" s="312" t="str">
        <f t="shared" si="38"/>
        <v>!!!</v>
      </c>
      <c r="AG24" s="312" t="str">
        <f t="shared" si="39"/>
        <v/>
      </c>
      <c r="AH24" s="312" t="str">
        <f t="shared" si="40"/>
        <v/>
      </c>
      <c r="AI24" s="312" t="str">
        <f t="shared" si="41"/>
        <v/>
      </c>
      <c r="AJ24" s="312" t="str">
        <f t="shared" si="42"/>
        <v/>
      </c>
      <c r="AK24" s="312" t="str">
        <f t="shared" si="43"/>
        <v/>
      </c>
      <c r="AL24" s="312" t="str">
        <f t="shared" si="44"/>
        <v/>
      </c>
      <c r="AO24" s="312" t="str">
        <f t="shared" si="45"/>
        <v/>
      </c>
      <c r="AP24" s="312" t="str">
        <f t="shared" si="46"/>
        <v/>
      </c>
      <c r="AQ24" s="312" t="str">
        <f t="shared" si="47"/>
        <v/>
      </c>
      <c r="AR24" s="312" t="str">
        <f t="shared" si="48"/>
        <v/>
      </c>
      <c r="AS24" s="312" t="str">
        <f t="shared" si="49"/>
        <v/>
      </c>
      <c r="AT24" s="312" t="str">
        <f t="shared" si="50"/>
        <v/>
      </c>
      <c r="AU24" s="312" t="str">
        <f t="shared" si="51"/>
        <v/>
      </c>
      <c r="AV24" s="312" t="str">
        <f t="shared" si="52"/>
        <v/>
      </c>
      <c r="AW24" s="312" t="str">
        <f t="shared" si="53"/>
        <v/>
      </c>
      <c r="AX24" s="312" t="str">
        <f t="shared" si="54"/>
        <v/>
      </c>
      <c r="AY24" s="312" t="str">
        <f t="shared" si="55"/>
        <v/>
      </c>
      <c r="AZ24" s="312" t="str">
        <f t="shared" si="56"/>
        <v/>
      </c>
      <c r="BA24" s="312" t="str">
        <f t="shared" si="57"/>
        <v/>
      </c>
      <c r="BB24" s="312" t="str">
        <f t="shared" si="58"/>
        <v/>
      </c>
      <c r="BC24" s="312" t="str">
        <f t="shared" si="59"/>
        <v/>
      </c>
      <c r="BD24" s="312" t="str">
        <f t="shared" si="60"/>
        <v/>
      </c>
      <c r="BE24" s="312" t="str">
        <f t="shared" si="61"/>
        <v/>
      </c>
      <c r="BF24" s="312" t="str">
        <f t="shared" si="62"/>
        <v/>
      </c>
      <c r="BG24" s="312" t="str">
        <f t="shared" si="63"/>
        <v/>
      </c>
      <c r="BH24" s="312" t="str">
        <f t="shared" si="64"/>
        <v/>
      </c>
      <c r="BI24" s="312" t="str">
        <f t="shared" si="65"/>
        <v/>
      </c>
      <c r="BJ24" s="312" t="str">
        <f t="shared" si="66"/>
        <v/>
      </c>
      <c r="BK24" s="312" t="str">
        <f t="shared" si="67"/>
        <v/>
      </c>
      <c r="BL24" s="312" t="str">
        <f t="shared" si="68"/>
        <v/>
      </c>
      <c r="BM24" s="312">
        <f t="shared" si="69"/>
        <v>22</v>
      </c>
      <c r="BN24" s="312">
        <f t="shared" si="70"/>
        <v>22</v>
      </c>
      <c r="BO24" s="312">
        <f t="shared" si="71"/>
        <v>22</v>
      </c>
      <c r="BQ24" s="312">
        <f>VLOOKUP(AB24,Stieren!$C$5:$D$52,2,FALSE)</f>
        <v>0</v>
      </c>
      <c r="BR24" s="312">
        <f>VLOOKUP(AB24,percentage!BY$2:CJ$49,2)</f>
        <v>456</v>
      </c>
      <c r="BS24" s="312">
        <f>VLOOKUP(BR24,Stieren!$C$5:$D$52,2,FALSE)</f>
        <v>0</v>
      </c>
      <c r="BT24" s="312">
        <f>VLOOKUP(AB24,percentage!BY$2:CJ$49,3)</f>
        <v>645</v>
      </c>
      <c r="BU24" s="312">
        <f>VLOOKUP(BT24,Stieren!$C$5:$D$52,2,FALSE)</f>
        <v>0</v>
      </c>
      <c r="BV24" s="312">
        <f>VLOOKUP(AB24,percentage!BY$2:CJ$49,4)</f>
        <v>462</v>
      </c>
      <c r="BW24" s="312">
        <f>VLOOKUP(BV24,Stieren!$C$5:$D$52,2,FALSE)</f>
        <v>0</v>
      </c>
      <c r="BX24" s="312">
        <f>VLOOKUP(AB24,percentage!BY$2:CJ$49,5)</f>
        <v>654</v>
      </c>
      <c r="BY24" s="312">
        <f>VLOOKUP(BX24,Stieren!$C$5:$D$52,2,FALSE)</f>
        <v>0</v>
      </c>
      <c r="BZ24" s="312">
        <f>VLOOKUP(AB24,percentage!BY$2:CJ$49,6)</f>
        <v>642</v>
      </c>
      <c r="CA24" s="312">
        <f>VLOOKUP(BZ24,Stieren!$C$5:$D$52,2,FALSE)</f>
        <v>0</v>
      </c>
      <c r="CB24" s="312">
        <f>VLOOKUP(AB24,percentage!BY$2:CJ$49,7)</f>
        <v>546</v>
      </c>
      <c r="CC24" s="312">
        <f>VLOOKUP(CB24,Stieren!$C$5:$D$52,2,FALSE)</f>
        <v>0</v>
      </c>
      <c r="CD24" s="312">
        <f>VLOOKUP(AB24,percentage!BY$2:CJ$49,8)</f>
        <v>426</v>
      </c>
      <c r="CE24" s="312">
        <f>VLOOKUP(CD24,Stieren!$C$5:$D$52,2,FALSE)</f>
        <v>0</v>
      </c>
      <c r="CF24" s="312">
        <f>VLOOKUP(AB24,percentage!BY$2:CJ$49,9)</f>
        <v>564</v>
      </c>
      <c r="CG24" s="312">
        <f>VLOOKUP(CF24,Stieren!$C$5:$D$52,2,FALSE)</f>
        <v>0</v>
      </c>
      <c r="CH24" s="312">
        <f>VLOOKUP(AB24,percentage!BY$2:CJ$49,10)</f>
        <v>453</v>
      </c>
      <c r="CI24" s="312">
        <f>VLOOKUP(CH24,Stieren!$C$5:$D$52,2,FALSE)</f>
        <v>0</v>
      </c>
      <c r="CJ24" s="312">
        <f>VLOOKUP(AB24,percentage!BY$2:CJ$49,11)</f>
        <v>624</v>
      </c>
      <c r="CK24" s="312">
        <f>VLOOKUP(CJ24,Stieren!$C$5:$D$52,2,FALSE)</f>
        <v>0</v>
      </c>
      <c r="CL24" s="312">
        <f>VLOOKUP(AB24,percentage!BY$2:CJ$49,12)</f>
        <v>435</v>
      </c>
      <c r="CM24" s="312">
        <f>VLOOKUP(CL24,Stieren!$C$5:$D$52,2,FALSE)</f>
        <v>0</v>
      </c>
      <c r="CN24" s="312">
        <v>22</v>
      </c>
      <c r="CO24" s="312">
        <v>22</v>
      </c>
      <c r="CP24" s="312">
        <v>22</v>
      </c>
    </row>
    <row r="25" spans="27:94">
      <c r="AA25" s="312">
        <f>Koeien!B26</f>
        <v>46</v>
      </c>
      <c r="AB25" s="312">
        <f>Koeien!D26</f>
        <v>561</v>
      </c>
      <c r="AD25" s="312">
        <f t="shared" si="36"/>
        <v>651</v>
      </c>
      <c r="AE25" s="312" t="str">
        <f t="shared" si="37"/>
        <v>GOSPEL</v>
      </c>
      <c r="AF25" s="312">
        <f t="shared" si="38"/>
        <v>92</v>
      </c>
      <c r="AG25" s="312">
        <f t="shared" si="39"/>
        <v>513</v>
      </c>
      <c r="AH25" s="312" t="str">
        <f t="shared" si="40"/>
        <v>Shakespear</v>
      </c>
      <c r="AI25" s="312">
        <f t="shared" si="41"/>
        <v>72</v>
      </c>
      <c r="AJ25" s="312" t="str">
        <f t="shared" si="42"/>
        <v/>
      </c>
      <c r="AK25" s="312" t="str">
        <f t="shared" si="43"/>
        <v/>
      </c>
      <c r="AL25" s="312" t="str">
        <f t="shared" si="44"/>
        <v/>
      </c>
      <c r="AO25" s="312" t="str">
        <f t="shared" si="45"/>
        <v/>
      </c>
      <c r="AP25" s="312" t="str">
        <f t="shared" si="46"/>
        <v/>
      </c>
      <c r="AQ25" s="312" t="str">
        <f t="shared" si="47"/>
        <v/>
      </c>
      <c r="AR25" s="312" t="str">
        <f t="shared" si="48"/>
        <v/>
      </c>
      <c r="AS25" s="312" t="str">
        <f t="shared" si="49"/>
        <v>GOSPEL</v>
      </c>
      <c r="AT25" s="312">
        <f t="shared" si="50"/>
        <v>92</v>
      </c>
      <c r="AU25" s="312" t="str">
        <f t="shared" si="51"/>
        <v/>
      </c>
      <c r="AV25" s="312" t="str">
        <f t="shared" si="52"/>
        <v/>
      </c>
      <c r="AW25" s="312" t="str">
        <f t="shared" si="53"/>
        <v/>
      </c>
      <c r="AX25" s="312" t="str">
        <f t="shared" si="54"/>
        <v/>
      </c>
      <c r="AY25" s="312" t="str">
        <f t="shared" si="55"/>
        <v/>
      </c>
      <c r="AZ25" s="312" t="str">
        <f t="shared" si="56"/>
        <v/>
      </c>
      <c r="BA25" s="312" t="str">
        <f t="shared" si="57"/>
        <v/>
      </c>
      <c r="BB25" s="312" t="str">
        <f t="shared" si="58"/>
        <v/>
      </c>
      <c r="BC25" s="312" t="str">
        <f t="shared" si="59"/>
        <v/>
      </c>
      <c r="BD25" s="312" t="str">
        <f t="shared" si="60"/>
        <v/>
      </c>
      <c r="BE25" s="312" t="str">
        <f t="shared" si="61"/>
        <v/>
      </c>
      <c r="BF25" s="312" t="str">
        <f t="shared" si="62"/>
        <v/>
      </c>
      <c r="BG25" s="312" t="str">
        <f t="shared" si="63"/>
        <v>Shakespear</v>
      </c>
      <c r="BH25" s="312">
        <f t="shared" si="64"/>
        <v>72</v>
      </c>
      <c r="BI25" s="312" t="str">
        <f t="shared" si="65"/>
        <v/>
      </c>
      <c r="BJ25" s="312" t="str">
        <f t="shared" si="66"/>
        <v/>
      </c>
      <c r="BK25" s="312" t="str">
        <f t="shared" si="67"/>
        <v/>
      </c>
      <c r="BL25" s="312" t="str">
        <f t="shared" si="68"/>
        <v/>
      </c>
      <c r="BM25" s="312">
        <f t="shared" si="69"/>
        <v>22</v>
      </c>
      <c r="BN25" s="312">
        <f t="shared" si="70"/>
        <v>22</v>
      </c>
      <c r="BO25" s="312">
        <f t="shared" si="71"/>
        <v>22</v>
      </c>
      <c r="BQ25" s="312">
        <f>VLOOKUP(AB25,Stieren!$C$5:$D$52,2,FALSE)</f>
        <v>0</v>
      </c>
      <c r="BR25" s="312">
        <f>VLOOKUP(AB25,percentage!BY$2:CJ$49,2)</f>
        <v>516</v>
      </c>
      <c r="BS25" s="312">
        <f>VLOOKUP(BR25,Stieren!$C$5:$D$52,2,FALSE)</f>
        <v>0</v>
      </c>
      <c r="BT25" s="312">
        <f>VLOOKUP(AB25,percentage!BY$2:CJ$49,3)</f>
        <v>651</v>
      </c>
      <c r="BU25" s="312" t="str">
        <f>VLOOKUP(BT25,Stieren!$C$5:$D$52,2,FALSE)</f>
        <v>GOSPEL</v>
      </c>
      <c r="BV25" s="312">
        <f>VLOOKUP(AB25,percentage!BY$2:CJ$49,4)</f>
        <v>564</v>
      </c>
      <c r="BW25" s="312">
        <f>VLOOKUP(BV25,Stieren!$C$5:$D$52,2,FALSE)</f>
        <v>0</v>
      </c>
      <c r="BX25" s="312">
        <f>VLOOKUP(AB25,percentage!BY$2:CJ$49,5)</f>
        <v>615</v>
      </c>
      <c r="BY25" s="312">
        <f>VLOOKUP(BX25,Stieren!$C$5:$D$52,2,FALSE)</f>
        <v>0</v>
      </c>
      <c r="BZ25" s="312">
        <f>VLOOKUP(AB25,percentage!BY$2:CJ$49,6)</f>
        <v>654</v>
      </c>
      <c r="CA25" s="312">
        <f>VLOOKUP(BZ25,Stieren!$C$5:$D$52,2,FALSE)</f>
        <v>0</v>
      </c>
      <c r="CB25" s="312">
        <f>VLOOKUP(AB25,percentage!BY$2:CJ$49,7)</f>
        <v>156</v>
      </c>
      <c r="CC25" s="312">
        <f>VLOOKUP(CB25,Stieren!$C$5:$D$52,2,FALSE)</f>
        <v>0</v>
      </c>
      <c r="CD25" s="312">
        <f>VLOOKUP(AB25,percentage!BY$2:CJ$49,8)</f>
        <v>546</v>
      </c>
      <c r="CE25" s="312">
        <f>VLOOKUP(CD25,Stieren!$C$5:$D$52,2,FALSE)</f>
        <v>0</v>
      </c>
      <c r="CF25" s="312">
        <f>VLOOKUP(AB25,percentage!BY$2:CJ$49,9)</f>
        <v>165</v>
      </c>
      <c r="CG25" s="312">
        <f>VLOOKUP(CF25,Stieren!$C$5:$D$52,2,FALSE)</f>
        <v>0</v>
      </c>
      <c r="CH25" s="312">
        <f>VLOOKUP(AB25,percentage!BY$2:CJ$49,10)</f>
        <v>513</v>
      </c>
      <c r="CI25" s="312" t="str">
        <f>VLOOKUP(CH25,Stieren!$C$5:$D$52,2,FALSE)</f>
        <v>Shakespear</v>
      </c>
      <c r="CJ25" s="312">
        <f>VLOOKUP(AB25,percentage!BY$2:CJ$49,11)</f>
        <v>645</v>
      </c>
      <c r="CK25" s="312">
        <f>VLOOKUP(CJ25,Stieren!$C$5:$D$52,2,FALSE)</f>
        <v>0</v>
      </c>
      <c r="CL25" s="312">
        <f>VLOOKUP(AB25,percentage!BY$2:CJ$49,12)</f>
        <v>531</v>
      </c>
      <c r="CM25" s="312">
        <f>VLOOKUP(CL25,Stieren!$C$5:$D$52,2,FALSE)</f>
        <v>0</v>
      </c>
      <c r="CN25" s="312">
        <v>22</v>
      </c>
      <c r="CO25" s="312">
        <v>22</v>
      </c>
      <c r="CP25" s="312">
        <v>22</v>
      </c>
    </row>
    <row r="26" spans="27:94">
      <c r="AA26" s="312">
        <f>Koeien!B27</f>
        <v>47</v>
      </c>
      <c r="AB26" s="312">
        <f>Koeien!D27</f>
        <v>345</v>
      </c>
      <c r="AD26" s="312">
        <f t="shared" si="36"/>
        <v>423</v>
      </c>
      <c r="AE26" s="312" t="str">
        <f t="shared" si="37"/>
        <v>Ludiek/Motif/Utopia/Bruce(rood)</v>
      </c>
      <c r="AF26" s="312">
        <f t="shared" si="38"/>
        <v>63</v>
      </c>
      <c r="AG26" s="312" t="str">
        <f t="shared" si="39"/>
        <v/>
      </c>
      <c r="AH26" s="312" t="str">
        <f t="shared" si="40"/>
        <v/>
      </c>
      <c r="AI26" s="312" t="str">
        <f t="shared" si="41"/>
        <v/>
      </c>
      <c r="AJ26" s="312" t="str">
        <f t="shared" si="42"/>
        <v/>
      </c>
      <c r="AK26" s="312" t="str">
        <f t="shared" si="43"/>
        <v/>
      </c>
      <c r="AL26" s="312" t="str">
        <f t="shared" si="44"/>
        <v/>
      </c>
      <c r="AO26" s="312" t="str">
        <f t="shared" si="45"/>
        <v/>
      </c>
      <c r="AP26" s="312" t="str">
        <f t="shared" si="46"/>
        <v/>
      </c>
      <c r="AQ26" s="312" t="str">
        <f t="shared" si="47"/>
        <v/>
      </c>
      <c r="AR26" s="312" t="str">
        <f t="shared" si="48"/>
        <v/>
      </c>
      <c r="AS26" s="312" t="str">
        <f t="shared" si="49"/>
        <v/>
      </c>
      <c r="AT26" s="312" t="str">
        <f t="shared" si="50"/>
        <v/>
      </c>
      <c r="AU26" s="312" t="str">
        <f t="shared" si="51"/>
        <v/>
      </c>
      <c r="AV26" s="312" t="str">
        <f t="shared" si="52"/>
        <v/>
      </c>
      <c r="AW26" s="312" t="str">
        <f t="shared" si="53"/>
        <v/>
      </c>
      <c r="AX26" s="312" t="str">
        <f t="shared" si="54"/>
        <v/>
      </c>
      <c r="AY26" s="312" t="str">
        <f t="shared" si="55"/>
        <v/>
      </c>
      <c r="AZ26" s="312" t="str">
        <f t="shared" si="56"/>
        <v/>
      </c>
      <c r="BA26" s="312" t="str">
        <f t="shared" si="57"/>
        <v/>
      </c>
      <c r="BB26" s="312" t="str">
        <f t="shared" si="58"/>
        <v/>
      </c>
      <c r="BC26" s="312" t="str">
        <f t="shared" si="59"/>
        <v/>
      </c>
      <c r="BD26" s="312" t="str">
        <f t="shared" si="60"/>
        <v/>
      </c>
      <c r="BE26" s="312" t="str">
        <f t="shared" si="61"/>
        <v/>
      </c>
      <c r="BF26" s="312" t="str">
        <f t="shared" si="62"/>
        <v/>
      </c>
      <c r="BG26" s="312" t="str">
        <f t="shared" si="63"/>
        <v/>
      </c>
      <c r="BH26" s="312" t="str">
        <f t="shared" si="64"/>
        <v/>
      </c>
      <c r="BI26" s="312" t="str">
        <f t="shared" si="65"/>
        <v>Ludiek/Motif/Utopia/Bruce(rood)</v>
      </c>
      <c r="BJ26" s="312">
        <f t="shared" si="66"/>
        <v>63</v>
      </c>
      <c r="BK26" s="312" t="str">
        <f t="shared" si="67"/>
        <v/>
      </c>
      <c r="BL26" s="312" t="str">
        <f t="shared" si="68"/>
        <v/>
      </c>
      <c r="BM26" s="312">
        <f t="shared" si="69"/>
        <v>22</v>
      </c>
      <c r="BN26" s="312">
        <f t="shared" si="70"/>
        <v>22</v>
      </c>
      <c r="BO26" s="312">
        <f t="shared" si="71"/>
        <v>22</v>
      </c>
      <c r="BQ26" s="312">
        <f>VLOOKUP(AB26,Stieren!$C$5:$D$52,2,FALSE)</f>
        <v>0</v>
      </c>
      <c r="BR26" s="312">
        <f>VLOOKUP(AB26,percentage!BY$2:CJ$49,2)</f>
        <v>354</v>
      </c>
      <c r="BS26" s="312">
        <f>VLOOKUP(BR26,Stieren!$C$5:$D$52,2,FALSE)</f>
        <v>0</v>
      </c>
      <c r="BT26" s="312">
        <f>VLOOKUP(AB26,percentage!BY$2:CJ$49,3)</f>
        <v>435</v>
      </c>
      <c r="BU26" s="312">
        <f>VLOOKUP(BT26,Stieren!$C$5:$D$52,2,FALSE)</f>
        <v>0</v>
      </c>
      <c r="BV26" s="312">
        <f>VLOOKUP(AB26,percentage!BY$2:CJ$49,4)</f>
        <v>342</v>
      </c>
      <c r="BW26" s="312">
        <f>VLOOKUP(BV26,Stieren!$C$5:$D$52,2,FALSE)</f>
        <v>0</v>
      </c>
      <c r="BX26" s="312">
        <f>VLOOKUP(AB26,percentage!BY$2:CJ$49,5)</f>
        <v>453</v>
      </c>
      <c r="BY26" s="312">
        <f>VLOOKUP(BX26,Stieren!$C$5:$D$52,2,FALSE)</f>
        <v>0</v>
      </c>
      <c r="BZ26" s="312">
        <f>VLOOKUP(AB26,percentage!BY$2:CJ$49,6)</f>
        <v>432</v>
      </c>
      <c r="CA26" s="312">
        <f>VLOOKUP(BZ26,Stieren!$C$5:$D$52,2,FALSE)</f>
        <v>0</v>
      </c>
      <c r="CB26" s="312">
        <f>VLOOKUP(AB26,percentage!BY$2:CJ$49,7)</f>
        <v>534</v>
      </c>
      <c r="CC26" s="312">
        <f>VLOOKUP(CB26,Stieren!$C$5:$D$52,2,FALSE)</f>
        <v>0</v>
      </c>
      <c r="CD26" s="312">
        <f>VLOOKUP(AB26,percentage!BY$2:CJ$49,8)</f>
        <v>324</v>
      </c>
      <c r="CE26" s="312">
        <f>VLOOKUP(CD26,Stieren!$C$5:$D$52,2,FALSE)</f>
        <v>0</v>
      </c>
      <c r="CF26" s="312">
        <f>VLOOKUP(AB26,percentage!BY$2:CJ$49,9)</f>
        <v>543</v>
      </c>
      <c r="CG26" s="312">
        <f>VLOOKUP(CF26,Stieren!$C$5:$D$52,2,FALSE)</f>
        <v>0</v>
      </c>
      <c r="CH26" s="312">
        <f>VLOOKUP(AB26,percentage!BY$2:CJ$49,10)</f>
        <v>351</v>
      </c>
      <c r="CI26" s="312">
        <f>VLOOKUP(CH26,Stieren!$C$5:$D$52,2,FALSE)</f>
        <v>0</v>
      </c>
      <c r="CJ26" s="312">
        <f>VLOOKUP(AB26,percentage!BY$2:CJ$49,11)</f>
        <v>423</v>
      </c>
      <c r="CK26" s="312" t="str">
        <f>VLOOKUP(CJ26,Stieren!$C$5:$D$52,2,FALSE)</f>
        <v>Ludiek/Motif/Utopia/Bruce(rood)</v>
      </c>
      <c r="CL26" s="312">
        <f>VLOOKUP(AB26,percentage!BY$2:CJ$49,12)</f>
        <v>315</v>
      </c>
      <c r="CM26" s="312">
        <f>VLOOKUP(CL26,Stieren!$C$5:$D$52,2,FALSE)</f>
        <v>0</v>
      </c>
      <c r="CN26" s="312">
        <v>22</v>
      </c>
      <c r="CO26" s="312">
        <v>22</v>
      </c>
      <c r="CP26" s="312">
        <v>22</v>
      </c>
    </row>
    <row r="27" spans="27:94">
      <c r="AA27" s="312">
        <f>Koeien!B28</f>
        <v>49</v>
      </c>
      <c r="AB27" s="312">
        <f>Koeien!D28</f>
        <v>561</v>
      </c>
      <c r="AD27" s="312">
        <f t="shared" si="36"/>
        <v>651</v>
      </c>
      <c r="AE27" s="312" t="str">
        <f t="shared" si="37"/>
        <v>GOSPEL</v>
      </c>
      <c r="AF27" s="312">
        <f t="shared" si="38"/>
        <v>92</v>
      </c>
      <c r="AG27" s="312">
        <f t="shared" si="39"/>
        <v>513</v>
      </c>
      <c r="AH27" s="312" t="str">
        <f t="shared" si="40"/>
        <v>Shakespear</v>
      </c>
      <c r="AI27" s="312">
        <f t="shared" si="41"/>
        <v>72</v>
      </c>
      <c r="AJ27" s="312" t="str">
        <f t="shared" si="42"/>
        <v/>
      </c>
      <c r="AK27" s="312" t="str">
        <f t="shared" si="43"/>
        <v/>
      </c>
      <c r="AL27" s="312" t="str">
        <f t="shared" si="44"/>
        <v/>
      </c>
      <c r="AO27" s="312" t="str">
        <f t="shared" si="45"/>
        <v/>
      </c>
      <c r="AP27" s="312" t="str">
        <f t="shared" si="46"/>
        <v/>
      </c>
      <c r="AQ27" s="312" t="str">
        <f t="shared" si="47"/>
        <v/>
      </c>
      <c r="AR27" s="312" t="str">
        <f t="shared" si="48"/>
        <v/>
      </c>
      <c r="AS27" s="312" t="str">
        <f t="shared" si="49"/>
        <v>GOSPEL</v>
      </c>
      <c r="AT27" s="312">
        <f t="shared" si="50"/>
        <v>92</v>
      </c>
      <c r="AU27" s="312" t="str">
        <f t="shared" si="51"/>
        <v/>
      </c>
      <c r="AV27" s="312" t="str">
        <f t="shared" si="52"/>
        <v/>
      </c>
      <c r="AW27" s="312" t="str">
        <f t="shared" si="53"/>
        <v/>
      </c>
      <c r="AX27" s="312" t="str">
        <f t="shared" si="54"/>
        <v/>
      </c>
      <c r="AY27" s="312" t="str">
        <f t="shared" si="55"/>
        <v/>
      </c>
      <c r="AZ27" s="312" t="str">
        <f t="shared" si="56"/>
        <v/>
      </c>
      <c r="BA27" s="312" t="str">
        <f t="shared" si="57"/>
        <v/>
      </c>
      <c r="BB27" s="312" t="str">
        <f t="shared" si="58"/>
        <v/>
      </c>
      <c r="BC27" s="312" t="str">
        <f t="shared" si="59"/>
        <v/>
      </c>
      <c r="BD27" s="312" t="str">
        <f t="shared" si="60"/>
        <v/>
      </c>
      <c r="BE27" s="312" t="str">
        <f t="shared" si="61"/>
        <v/>
      </c>
      <c r="BF27" s="312" t="str">
        <f t="shared" si="62"/>
        <v/>
      </c>
      <c r="BG27" s="312" t="str">
        <f t="shared" si="63"/>
        <v>Shakespear</v>
      </c>
      <c r="BH27" s="312">
        <f t="shared" si="64"/>
        <v>72</v>
      </c>
      <c r="BI27" s="312" t="str">
        <f t="shared" si="65"/>
        <v/>
      </c>
      <c r="BJ27" s="312" t="str">
        <f t="shared" si="66"/>
        <v/>
      </c>
      <c r="BK27" s="312" t="str">
        <f t="shared" si="67"/>
        <v/>
      </c>
      <c r="BL27" s="312" t="str">
        <f t="shared" si="68"/>
        <v/>
      </c>
      <c r="BM27" s="312">
        <f t="shared" si="69"/>
        <v>22</v>
      </c>
      <c r="BN27" s="312">
        <f t="shared" si="70"/>
        <v>22</v>
      </c>
      <c r="BO27" s="312">
        <f t="shared" si="71"/>
        <v>22</v>
      </c>
      <c r="BQ27" s="312">
        <f>VLOOKUP(AB27,Stieren!$C$5:$D$52,2,FALSE)</f>
        <v>0</v>
      </c>
      <c r="BR27" s="312">
        <f>VLOOKUP(AB27,percentage!BY$2:CJ$49,2)</f>
        <v>516</v>
      </c>
      <c r="BS27" s="312">
        <f>VLOOKUP(BR27,Stieren!$C$5:$D$52,2,FALSE)</f>
        <v>0</v>
      </c>
      <c r="BT27" s="312">
        <f>VLOOKUP(AB27,percentage!BY$2:CJ$49,3)</f>
        <v>651</v>
      </c>
      <c r="BU27" s="312" t="str">
        <f>VLOOKUP(BT27,Stieren!$C$5:$D$52,2,FALSE)</f>
        <v>GOSPEL</v>
      </c>
      <c r="BV27" s="312">
        <f>VLOOKUP(AB27,percentage!BY$2:CJ$49,4)</f>
        <v>564</v>
      </c>
      <c r="BW27" s="312">
        <f>VLOOKUP(BV27,Stieren!$C$5:$D$52,2,FALSE)</f>
        <v>0</v>
      </c>
      <c r="BX27" s="312">
        <f>VLOOKUP(AB27,percentage!BY$2:CJ$49,5)</f>
        <v>615</v>
      </c>
      <c r="BY27" s="312">
        <f>VLOOKUP(BX27,Stieren!$C$5:$D$52,2,FALSE)</f>
        <v>0</v>
      </c>
      <c r="BZ27" s="312">
        <f>VLOOKUP(AB27,percentage!BY$2:CJ$49,6)</f>
        <v>654</v>
      </c>
      <c r="CA27" s="312">
        <f>VLOOKUP(BZ27,Stieren!$C$5:$D$52,2,FALSE)</f>
        <v>0</v>
      </c>
      <c r="CB27" s="312">
        <f>VLOOKUP(AB27,percentage!BY$2:CJ$49,7)</f>
        <v>156</v>
      </c>
      <c r="CC27" s="312">
        <f>VLOOKUP(CB27,Stieren!$C$5:$D$52,2,FALSE)</f>
        <v>0</v>
      </c>
      <c r="CD27" s="312">
        <f>VLOOKUP(AB27,percentage!BY$2:CJ$49,8)</f>
        <v>546</v>
      </c>
      <c r="CE27" s="312">
        <f>VLOOKUP(CD27,Stieren!$C$5:$D$52,2,FALSE)</f>
        <v>0</v>
      </c>
      <c r="CF27" s="312">
        <f>VLOOKUP(AB27,percentage!BY$2:CJ$49,9)</f>
        <v>165</v>
      </c>
      <c r="CG27" s="312">
        <f>VLOOKUP(CF27,Stieren!$C$5:$D$52,2,FALSE)</f>
        <v>0</v>
      </c>
      <c r="CH27" s="312">
        <f>VLOOKUP(AB27,percentage!BY$2:CJ$49,10)</f>
        <v>513</v>
      </c>
      <c r="CI27" s="312" t="str">
        <f>VLOOKUP(CH27,Stieren!$C$5:$D$52,2,FALSE)</f>
        <v>Shakespear</v>
      </c>
      <c r="CJ27" s="312">
        <f>VLOOKUP(AB27,percentage!BY$2:CJ$49,11)</f>
        <v>645</v>
      </c>
      <c r="CK27" s="312">
        <f>VLOOKUP(CJ27,Stieren!$C$5:$D$52,2,FALSE)</f>
        <v>0</v>
      </c>
      <c r="CL27" s="312">
        <f>VLOOKUP(AB27,percentage!BY$2:CJ$49,12)</f>
        <v>531</v>
      </c>
      <c r="CM27" s="312">
        <f>VLOOKUP(CL27,Stieren!$C$5:$D$52,2,FALSE)</f>
        <v>0</v>
      </c>
      <c r="CN27" s="312">
        <v>22</v>
      </c>
      <c r="CO27" s="312">
        <v>22</v>
      </c>
      <c r="CP27" s="312">
        <v>22</v>
      </c>
    </row>
    <row r="28" spans="27:94">
      <c r="AA28" s="312">
        <f>Koeien!B29</f>
        <v>51</v>
      </c>
      <c r="AB28" s="312">
        <f>Koeien!D29</f>
        <v>561</v>
      </c>
      <c r="AD28" s="312">
        <f t="shared" si="36"/>
        <v>651</v>
      </c>
      <c r="AE28" s="312" t="str">
        <f t="shared" si="37"/>
        <v>GOSPEL</v>
      </c>
      <c r="AF28" s="312">
        <f t="shared" si="38"/>
        <v>92</v>
      </c>
      <c r="AG28" s="312">
        <f t="shared" si="39"/>
        <v>513</v>
      </c>
      <c r="AH28" s="312" t="str">
        <f t="shared" si="40"/>
        <v>Shakespear</v>
      </c>
      <c r="AI28" s="312">
        <f t="shared" si="41"/>
        <v>72</v>
      </c>
      <c r="AJ28" s="312" t="str">
        <f t="shared" si="42"/>
        <v/>
      </c>
      <c r="AK28" s="312" t="str">
        <f t="shared" si="43"/>
        <v/>
      </c>
      <c r="AL28" s="312" t="str">
        <f t="shared" si="44"/>
        <v/>
      </c>
      <c r="AO28" s="312" t="str">
        <f t="shared" si="45"/>
        <v/>
      </c>
      <c r="AP28" s="312" t="str">
        <f t="shared" si="46"/>
        <v/>
      </c>
      <c r="AQ28" s="312" t="str">
        <f t="shared" si="47"/>
        <v/>
      </c>
      <c r="AR28" s="312" t="str">
        <f t="shared" si="48"/>
        <v/>
      </c>
      <c r="AS28" s="312" t="str">
        <f t="shared" si="49"/>
        <v>GOSPEL</v>
      </c>
      <c r="AT28" s="312">
        <f t="shared" si="50"/>
        <v>92</v>
      </c>
      <c r="AU28" s="312" t="str">
        <f t="shared" si="51"/>
        <v/>
      </c>
      <c r="AV28" s="312" t="str">
        <f t="shared" si="52"/>
        <v/>
      </c>
      <c r="AW28" s="312" t="str">
        <f t="shared" si="53"/>
        <v/>
      </c>
      <c r="AX28" s="312" t="str">
        <f t="shared" si="54"/>
        <v/>
      </c>
      <c r="AY28" s="312" t="str">
        <f t="shared" si="55"/>
        <v/>
      </c>
      <c r="AZ28" s="312" t="str">
        <f t="shared" si="56"/>
        <v/>
      </c>
      <c r="BA28" s="312" t="str">
        <f t="shared" si="57"/>
        <v/>
      </c>
      <c r="BB28" s="312" t="str">
        <f t="shared" si="58"/>
        <v/>
      </c>
      <c r="BC28" s="312" t="str">
        <f t="shared" si="59"/>
        <v/>
      </c>
      <c r="BD28" s="312" t="str">
        <f t="shared" si="60"/>
        <v/>
      </c>
      <c r="BE28" s="312" t="str">
        <f t="shared" si="61"/>
        <v/>
      </c>
      <c r="BF28" s="312" t="str">
        <f t="shared" si="62"/>
        <v/>
      </c>
      <c r="BG28" s="312" t="str">
        <f t="shared" si="63"/>
        <v>Shakespear</v>
      </c>
      <c r="BH28" s="312">
        <f t="shared" si="64"/>
        <v>72</v>
      </c>
      <c r="BI28" s="312" t="str">
        <f t="shared" si="65"/>
        <v/>
      </c>
      <c r="BJ28" s="312" t="str">
        <f t="shared" si="66"/>
        <v/>
      </c>
      <c r="BK28" s="312" t="str">
        <f t="shared" si="67"/>
        <v/>
      </c>
      <c r="BL28" s="312" t="str">
        <f t="shared" si="68"/>
        <v/>
      </c>
      <c r="BM28" s="312">
        <f t="shared" si="69"/>
        <v>22</v>
      </c>
      <c r="BN28" s="312">
        <f t="shared" si="70"/>
        <v>22</v>
      </c>
      <c r="BO28" s="312">
        <f t="shared" si="71"/>
        <v>22</v>
      </c>
      <c r="BQ28" s="312">
        <f>VLOOKUP(AB28,Stieren!$C$5:$D$52,2,FALSE)</f>
        <v>0</v>
      </c>
      <c r="BR28" s="312">
        <f>VLOOKUP(AB28,percentage!BY$2:CJ$49,2)</f>
        <v>516</v>
      </c>
      <c r="BS28" s="312">
        <f>VLOOKUP(BR28,Stieren!$C$5:$D$52,2,FALSE)</f>
        <v>0</v>
      </c>
      <c r="BT28" s="312">
        <f>VLOOKUP(AB28,percentage!BY$2:CJ$49,3)</f>
        <v>651</v>
      </c>
      <c r="BU28" s="312" t="str">
        <f>VLOOKUP(BT28,Stieren!$C$5:$D$52,2,FALSE)</f>
        <v>GOSPEL</v>
      </c>
      <c r="BV28" s="312">
        <f>VLOOKUP(AB28,percentage!BY$2:CJ$49,4)</f>
        <v>564</v>
      </c>
      <c r="BW28" s="312">
        <f>VLOOKUP(BV28,Stieren!$C$5:$D$52,2,FALSE)</f>
        <v>0</v>
      </c>
      <c r="BX28" s="312">
        <f>VLOOKUP(AB28,percentage!BY$2:CJ$49,5)</f>
        <v>615</v>
      </c>
      <c r="BY28" s="312">
        <f>VLOOKUP(BX28,Stieren!$C$5:$D$52,2,FALSE)</f>
        <v>0</v>
      </c>
      <c r="BZ28" s="312">
        <f>VLOOKUP(AB28,percentage!BY$2:CJ$49,6)</f>
        <v>654</v>
      </c>
      <c r="CA28" s="312">
        <f>VLOOKUP(BZ28,Stieren!$C$5:$D$52,2,FALSE)</f>
        <v>0</v>
      </c>
      <c r="CB28" s="312">
        <f>VLOOKUP(AB28,percentage!BY$2:CJ$49,7)</f>
        <v>156</v>
      </c>
      <c r="CC28" s="312">
        <f>VLOOKUP(CB28,Stieren!$C$5:$D$52,2,FALSE)</f>
        <v>0</v>
      </c>
      <c r="CD28" s="312">
        <f>VLOOKUP(AB28,percentage!BY$2:CJ$49,8)</f>
        <v>546</v>
      </c>
      <c r="CE28" s="312">
        <f>VLOOKUP(CD28,Stieren!$C$5:$D$52,2,FALSE)</f>
        <v>0</v>
      </c>
      <c r="CF28" s="312">
        <f>VLOOKUP(AB28,percentage!BY$2:CJ$49,9)</f>
        <v>165</v>
      </c>
      <c r="CG28" s="312">
        <f>VLOOKUP(CF28,Stieren!$C$5:$D$52,2,FALSE)</f>
        <v>0</v>
      </c>
      <c r="CH28" s="312">
        <f>VLOOKUP(AB28,percentage!BY$2:CJ$49,10)</f>
        <v>513</v>
      </c>
      <c r="CI28" s="312" t="str">
        <f>VLOOKUP(CH28,Stieren!$C$5:$D$52,2,FALSE)</f>
        <v>Shakespear</v>
      </c>
      <c r="CJ28" s="312">
        <f>VLOOKUP(AB28,percentage!BY$2:CJ$49,11)</f>
        <v>645</v>
      </c>
      <c r="CK28" s="312">
        <f>VLOOKUP(CJ28,Stieren!$C$5:$D$52,2,FALSE)</f>
        <v>0</v>
      </c>
      <c r="CL28" s="312">
        <f>VLOOKUP(AB28,percentage!BY$2:CJ$49,12)</f>
        <v>531</v>
      </c>
      <c r="CM28" s="312">
        <f>VLOOKUP(CL28,Stieren!$C$5:$D$52,2,FALSE)</f>
        <v>0</v>
      </c>
      <c r="CN28" s="312">
        <v>22</v>
      </c>
      <c r="CO28" s="312">
        <v>22</v>
      </c>
      <c r="CP28" s="312">
        <v>22</v>
      </c>
    </row>
    <row r="29" spans="27:94">
      <c r="AA29" s="312">
        <f>Koeien!B30</f>
        <v>52</v>
      </c>
      <c r="AB29" s="312">
        <f>Koeien!D30</f>
        <v>315</v>
      </c>
      <c r="AD29" s="312">
        <f t="shared" si="36"/>
        <v>513</v>
      </c>
      <c r="AE29" s="312" t="str">
        <f t="shared" si="37"/>
        <v>Shakespear</v>
      </c>
      <c r="AF29" s="312">
        <f t="shared" si="38"/>
        <v>74</v>
      </c>
      <c r="AG29" s="312" t="str">
        <f t="shared" si="39"/>
        <v/>
      </c>
      <c r="AH29" s="312" t="str">
        <f t="shared" si="40"/>
        <v/>
      </c>
      <c r="AI29" s="312" t="str">
        <f t="shared" si="41"/>
        <v/>
      </c>
      <c r="AJ29" s="312" t="str">
        <f t="shared" si="42"/>
        <v/>
      </c>
      <c r="AK29" s="312" t="str">
        <f t="shared" si="43"/>
        <v/>
      </c>
      <c r="AL29" s="312" t="str">
        <f t="shared" si="44"/>
        <v/>
      </c>
      <c r="AO29" s="312" t="str">
        <f t="shared" si="45"/>
        <v/>
      </c>
      <c r="AP29" s="312" t="str">
        <f t="shared" si="46"/>
        <v/>
      </c>
      <c r="AQ29" s="312" t="str">
        <f t="shared" si="47"/>
        <v/>
      </c>
      <c r="AR29" s="312" t="str">
        <f t="shared" si="48"/>
        <v/>
      </c>
      <c r="AS29" s="312" t="str">
        <f t="shared" si="49"/>
        <v/>
      </c>
      <c r="AT29" s="312" t="str">
        <f t="shared" si="50"/>
        <v/>
      </c>
      <c r="AU29" s="312" t="str">
        <f t="shared" si="51"/>
        <v/>
      </c>
      <c r="AV29" s="312" t="str">
        <f t="shared" si="52"/>
        <v/>
      </c>
      <c r="AW29" s="312" t="str">
        <f t="shared" si="53"/>
        <v/>
      </c>
      <c r="AX29" s="312" t="str">
        <f t="shared" si="54"/>
        <v/>
      </c>
      <c r="AY29" s="312" t="str">
        <f t="shared" si="55"/>
        <v/>
      </c>
      <c r="AZ29" s="312" t="str">
        <f t="shared" si="56"/>
        <v/>
      </c>
      <c r="BA29" s="312" t="str">
        <f t="shared" si="57"/>
        <v/>
      </c>
      <c r="BB29" s="312" t="str">
        <f t="shared" si="58"/>
        <v/>
      </c>
      <c r="BC29" s="312" t="str">
        <f t="shared" si="59"/>
        <v/>
      </c>
      <c r="BD29" s="312" t="str">
        <f t="shared" si="60"/>
        <v/>
      </c>
      <c r="BE29" s="312" t="str">
        <f t="shared" si="61"/>
        <v>Shakespear</v>
      </c>
      <c r="BF29" s="312">
        <f t="shared" si="62"/>
        <v>74</v>
      </c>
      <c r="BG29" s="312" t="str">
        <f t="shared" si="63"/>
        <v/>
      </c>
      <c r="BH29" s="312" t="str">
        <f t="shared" si="64"/>
        <v/>
      </c>
      <c r="BI29" s="312" t="str">
        <f t="shared" si="65"/>
        <v/>
      </c>
      <c r="BJ29" s="312" t="str">
        <f t="shared" si="66"/>
        <v/>
      </c>
      <c r="BK29" s="312" t="str">
        <f t="shared" si="67"/>
        <v/>
      </c>
      <c r="BL29" s="312" t="str">
        <f t="shared" si="68"/>
        <v/>
      </c>
      <c r="BM29" s="312">
        <f t="shared" si="69"/>
        <v>22</v>
      </c>
      <c r="BN29" s="312">
        <f t="shared" si="70"/>
        <v>22</v>
      </c>
      <c r="BO29" s="312">
        <f t="shared" si="71"/>
        <v>22</v>
      </c>
      <c r="BQ29" s="312">
        <f>VLOOKUP(AB29,Stieren!$C$5:$D$52,2,FALSE)</f>
        <v>0</v>
      </c>
      <c r="BR29" s="312">
        <f>VLOOKUP(AB29,percentage!BY$2:CJ$49,2)</f>
        <v>351</v>
      </c>
      <c r="BS29" s="312">
        <f>VLOOKUP(BR29,Stieren!$C$5:$D$52,2,FALSE)</f>
        <v>0</v>
      </c>
      <c r="BT29" s="312">
        <f>VLOOKUP(AB29,percentage!BY$2:CJ$49,3)</f>
        <v>135</v>
      </c>
      <c r="BU29" s="312">
        <f>VLOOKUP(BT29,Stieren!$C$5:$D$52,2,FALSE)</f>
        <v>0</v>
      </c>
      <c r="BV29" s="312">
        <f>VLOOKUP(AB29,percentage!BY$2:CJ$49,4)</f>
        <v>312</v>
      </c>
      <c r="BW29" s="312">
        <f>VLOOKUP(BV29,Stieren!$C$5:$D$52,2,FALSE)</f>
        <v>0</v>
      </c>
      <c r="BX29" s="312">
        <f>VLOOKUP(AB29,percentage!BY$2:CJ$49,5)</f>
        <v>153</v>
      </c>
      <c r="BY29" s="312">
        <f>VLOOKUP(BX29,Stieren!$C$5:$D$52,2,FALSE)</f>
        <v>0</v>
      </c>
      <c r="BZ29" s="312">
        <f>VLOOKUP(AB29,percentage!BY$2:CJ$49,6)</f>
        <v>132</v>
      </c>
      <c r="CA29" s="312">
        <f>VLOOKUP(BZ29,Stieren!$C$5:$D$52,2,FALSE)</f>
        <v>0</v>
      </c>
      <c r="CB29" s="312">
        <f>VLOOKUP(AB29,percentage!BY$2:CJ$49,7)</f>
        <v>531</v>
      </c>
      <c r="CC29" s="312">
        <f>VLOOKUP(CB29,Stieren!$C$5:$D$52,2,FALSE)</f>
        <v>0</v>
      </c>
      <c r="CD29" s="312">
        <f>VLOOKUP(AB29,percentage!BY$2:CJ$49,8)</f>
        <v>321</v>
      </c>
      <c r="CE29" s="312">
        <f>VLOOKUP(CD29,Stieren!$C$5:$D$52,2,FALSE)</f>
        <v>0</v>
      </c>
      <c r="CF29" s="312">
        <f>VLOOKUP(AB29,percentage!BY$2:CJ$49,9)</f>
        <v>513</v>
      </c>
      <c r="CG29" s="312" t="str">
        <f>VLOOKUP(CF29,Stieren!$C$5:$D$52,2,FALSE)</f>
        <v>Shakespear</v>
      </c>
      <c r="CH29" s="312">
        <f>VLOOKUP(AB29,percentage!BY$2:CJ$49,10)</f>
        <v>354</v>
      </c>
      <c r="CI29" s="312">
        <f>VLOOKUP(CH29,Stieren!$C$5:$D$52,2,FALSE)</f>
        <v>0</v>
      </c>
      <c r="CJ29" s="312">
        <f>VLOOKUP(AB29,percentage!BY$2:CJ$49,11)</f>
        <v>123</v>
      </c>
      <c r="CK29" s="312">
        <f>VLOOKUP(CJ29,Stieren!$C$5:$D$52,2,FALSE)</f>
        <v>0</v>
      </c>
      <c r="CL29" s="312">
        <f>VLOOKUP(AB29,percentage!BY$2:CJ$49,12)</f>
        <v>345</v>
      </c>
      <c r="CM29" s="312">
        <f>VLOOKUP(CL29,Stieren!$C$5:$D$52,2,FALSE)</f>
        <v>0</v>
      </c>
      <c r="CN29" s="312">
        <v>22</v>
      </c>
      <c r="CO29" s="312">
        <v>22</v>
      </c>
      <c r="CP29" s="312">
        <v>22</v>
      </c>
    </row>
    <row r="30" spans="27:94">
      <c r="AA30" s="312">
        <f>Koeien!B31</f>
        <v>53</v>
      </c>
      <c r="AB30" s="312">
        <f>Koeien!D31</f>
        <v>165</v>
      </c>
      <c r="AD30" s="312">
        <f t="shared" si="36"/>
        <v>651</v>
      </c>
      <c r="AE30" s="312" t="str">
        <f t="shared" si="37"/>
        <v>GOSPEL</v>
      </c>
      <c r="AF30" s="312">
        <f t="shared" si="38"/>
        <v>82</v>
      </c>
      <c r="AG30" s="312" t="str">
        <f t="shared" si="39"/>
        <v/>
      </c>
      <c r="AH30" s="312" t="str">
        <f t="shared" si="40"/>
        <v/>
      </c>
      <c r="AI30" s="312" t="str">
        <f t="shared" si="41"/>
        <v/>
      </c>
      <c r="AJ30" s="312" t="str">
        <f t="shared" si="42"/>
        <v/>
      </c>
      <c r="AK30" s="312" t="str">
        <f t="shared" si="43"/>
        <v/>
      </c>
      <c r="AL30" s="312" t="str">
        <f t="shared" si="44"/>
        <v/>
      </c>
      <c r="AO30" s="312" t="str">
        <f t="shared" si="45"/>
        <v/>
      </c>
      <c r="AP30" s="312" t="str">
        <f t="shared" si="46"/>
        <v/>
      </c>
      <c r="AQ30" s="312" t="str">
        <f t="shared" si="47"/>
        <v/>
      </c>
      <c r="AR30" s="312" t="str">
        <f t="shared" si="48"/>
        <v/>
      </c>
      <c r="AS30" s="312" t="str">
        <f t="shared" si="49"/>
        <v/>
      </c>
      <c r="AT30" s="312" t="str">
        <f t="shared" si="50"/>
        <v/>
      </c>
      <c r="AU30" s="312" t="str">
        <f t="shared" si="51"/>
        <v/>
      </c>
      <c r="AV30" s="312" t="str">
        <f t="shared" si="52"/>
        <v/>
      </c>
      <c r="AW30" s="312" t="str">
        <f t="shared" si="53"/>
        <v>GOSPEL</v>
      </c>
      <c r="AX30" s="312">
        <f t="shared" si="54"/>
        <v>82</v>
      </c>
      <c r="AY30" s="312" t="str">
        <f t="shared" si="55"/>
        <v/>
      </c>
      <c r="AZ30" s="312" t="str">
        <f t="shared" si="56"/>
        <v/>
      </c>
      <c r="BA30" s="312" t="str">
        <f t="shared" si="57"/>
        <v/>
      </c>
      <c r="BB30" s="312" t="str">
        <f t="shared" si="58"/>
        <v/>
      </c>
      <c r="BC30" s="312" t="str">
        <f t="shared" si="59"/>
        <v/>
      </c>
      <c r="BD30" s="312" t="str">
        <f t="shared" si="60"/>
        <v/>
      </c>
      <c r="BE30" s="312" t="str">
        <f t="shared" si="61"/>
        <v/>
      </c>
      <c r="BF30" s="312" t="str">
        <f t="shared" si="62"/>
        <v/>
      </c>
      <c r="BG30" s="312" t="str">
        <f t="shared" si="63"/>
        <v/>
      </c>
      <c r="BH30" s="312" t="str">
        <f t="shared" si="64"/>
        <v/>
      </c>
      <c r="BI30" s="312" t="str">
        <f t="shared" si="65"/>
        <v/>
      </c>
      <c r="BJ30" s="312" t="str">
        <f t="shared" si="66"/>
        <v/>
      </c>
      <c r="BK30" s="312" t="str">
        <f t="shared" si="67"/>
        <v/>
      </c>
      <c r="BL30" s="312" t="str">
        <f t="shared" si="68"/>
        <v/>
      </c>
      <c r="BM30" s="312">
        <f t="shared" si="69"/>
        <v>22</v>
      </c>
      <c r="BN30" s="312">
        <f t="shared" si="70"/>
        <v>22</v>
      </c>
      <c r="BO30" s="312">
        <f t="shared" si="71"/>
        <v>22</v>
      </c>
      <c r="BQ30" s="312">
        <f>VLOOKUP(AB30,Stieren!$C$5:$D$52,2,FALSE)</f>
        <v>0</v>
      </c>
      <c r="BR30" s="312">
        <f>VLOOKUP(AB30,percentage!BY$2:CJ$49,2)</f>
        <v>156</v>
      </c>
      <c r="BS30" s="312">
        <f>VLOOKUP(BR30,Stieren!$C$5:$D$52,2,FALSE)</f>
        <v>0</v>
      </c>
      <c r="BT30" s="312">
        <f>VLOOKUP(AB30,percentage!BY$2:CJ$49,3)</f>
        <v>615</v>
      </c>
      <c r="BU30" s="312">
        <f>VLOOKUP(BT30,Stieren!$C$5:$D$52,2,FALSE)</f>
        <v>0</v>
      </c>
      <c r="BV30" s="312">
        <f>VLOOKUP(AB30,percentage!BY$2:CJ$49,4)</f>
        <v>162</v>
      </c>
      <c r="BW30" s="312">
        <f>VLOOKUP(BV30,Stieren!$C$5:$D$52,2,FALSE)</f>
        <v>0</v>
      </c>
      <c r="BX30" s="312">
        <f>VLOOKUP(AB30,percentage!BY$2:CJ$49,5)</f>
        <v>651</v>
      </c>
      <c r="BY30" s="312" t="str">
        <f>VLOOKUP(BX30,Stieren!$C$5:$D$52,2,FALSE)</f>
        <v>GOSPEL</v>
      </c>
      <c r="BZ30" s="312">
        <f>VLOOKUP(AB30,percentage!BY$2:CJ$49,6)</f>
        <v>612</v>
      </c>
      <c r="CA30" s="312">
        <f>VLOOKUP(BZ30,Stieren!$C$5:$D$52,2,FALSE)</f>
        <v>0</v>
      </c>
      <c r="CB30" s="312">
        <f>VLOOKUP(AB30,percentage!BY$2:CJ$49,7)</f>
        <v>516</v>
      </c>
      <c r="CC30" s="312">
        <f>VLOOKUP(CB30,Stieren!$C$5:$D$52,2,FALSE)</f>
        <v>0</v>
      </c>
      <c r="CD30" s="312">
        <f>VLOOKUP(AB30,percentage!BY$2:CJ$49,8)</f>
        <v>126</v>
      </c>
      <c r="CE30" s="312">
        <f>VLOOKUP(CD30,Stieren!$C$5:$D$52,2,FALSE)</f>
        <v>0</v>
      </c>
      <c r="CF30" s="312">
        <f>VLOOKUP(AB30,percentage!BY$2:CJ$49,9)</f>
        <v>561</v>
      </c>
      <c r="CG30" s="312">
        <f>VLOOKUP(CF30,Stieren!$C$5:$D$52,2,FALSE)</f>
        <v>0</v>
      </c>
      <c r="CH30" s="312">
        <f>VLOOKUP(AB30,percentage!BY$2:CJ$49,10)</f>
        <v>153</v>
      </c>
      <c r="CI30" s="312">
        <f>VLOOKUP(CH30,Stieren!$C$5:$D$52,2,FALSE)</f>
        <v>0</v>
      </c>
      <c r="CJ30" s="312">
        <f>VLOOKUP(AB30,percentage!BY$2:CJ$49,11)</f>
        <v>621</v>
      </c>
      <c r="CK30" s="312">
        <f>VLOOKUP(CJ30,Stieren!$C$5:$D$52,2,FALSE)</f>
        <v>0</v>
      </c>
      <c r="CL30" s="312">
        <f>VLOOKUP(AB30,percentage!BY$2:CJ$49,12)</f>
        <v>135</v>
      </c>
      <c r="CM30" s="312">
        <f>VLOOKUP(CL30,Stieren!$C$5:$D$52,2,FALSE)</f>
        <v>0</v>
      </c>
      <c r="CN30" s="312">
        <v>22</v>
      </c>
      <c r="CO30" s="312">
        <v>22</v>
      </c>
      <c r="CP30" s="312">
        <v>22</v>
      </c>
    </row>
    <row r="31" spans="27:94">
      <c r="AA31" s="312">
        <f>Koeien!B32</f>
        <v>55</v>
      </c>
      <c r="AB31" s="312">
        <f>Koeien!D32</f>
        <v>465</v>
      </c>
      <c r="AD31" s="312" t="b">
        <f t="shared" si="36"/>
        <v>0</v>
      </c>
      <c r="AE31" s="312" t="str">
        <f t="shared" si="37"/>
        <v>zoek stier</v>
      </c>
      <c r="AF31" s="312" t="str">
        <f t="shared" si="38"/>
        <v>!!!</v>
      </c>
      <c r="AG31" s="312" t="str">
        <f t="shared" si="39"/>
        <v/>
      </c>
      <c r="AH31" s="312" t="str">
        <f t="shared" si="40"/>
        <v/>
      </c>
      <c r="AI31" s="312" t="str">
        <f t="shared" si="41"/>
        <v/>
      </c>
      <c r="AJ31" s="312" t="str">
        <f t="shared" si="42"/>
        <v/>
      </c>
      <c r="AK31" s="312" t="str">
        <f t="shared" si="43"/>
        <v/>
      </c>
      <c r="AL31" s="312" t="str">
        <f t="shared" si="44"/>
        <v/>
      </c>
      <c r="AO31" s="312" t="str">
        <f t="shared" si="45"/>
        <v/>
      </c>
      <c r="AP31" s="312" t="str">
        <f t="shared" si="46"/>
        <v/>
      </c>
      <c r="AQ31" s="312" t="str">
        <f t="shared" si="47"/>
        <v/>
      </c>
      <c r="AR31" s="312" t="str">
        <f t="shared" si="48"/>
        <v/>
      </c>
      <c r="AS31" s="312" t="str">
        <f t="shared" si="49"/>
        <v/>
      </c>
      <c r="AT31" s="312" t="str">
        <f t="shared" si="50"/>
        <v/>
      </c>
      <c r="AU31" s="312" t="str">
        <f t="shared" si="51"/>
        <v/>
      </c>
      <c r="AV31" s="312" t="str">
        <f t="shared" si="52"/>
        <v/>
      </c>
      <c r="AW31" s="312" t="str">
        <f t="shared" si="53"/>
        <v/>
      </c>
      <c r="AX31" s="312" t="str">
        <f t="shared" si="54"/>
        <v/>
      </c>
      <c r="AY31" s="312" t="str">
        <f t="shared" si="55"/>
        <v/>
      </c>
      <c r="AZ31" s="312" t="str">
        <f t="shared" si="56"/>
        <v/>
      </c>
      <c r="BA31" s="312" t="str">
        <f t="shared" si="57"/>
        <v/>
      </c>
      <c r="BB31" s="312" t="str">
        <f t="shared" si="58"/>
        <v/>
      </c>
      <c r="BC31" s="312" t="str">
        <f t="shared" si="59"/>
        <v/>
      </c>
      <c r="BD31" s="312" t="str">
        <f t="shared" si="60"/>
        <v/>
      </c>
      <c r="BE31" s="312" t="str">
        <f t="shared" si="61"/>
        <v/>
      </c>
      <c r="BF31" s="312" t="str">
        <f t="shared" si="62"/>
        <v/>
      </c>
      <c r="BG31" s="312" t="str">
        <f t="shared" si="63"/>
        <v/>
      </c>
      <c r="BH31" s="312" t="str">
        <f t="shared" si="64"/>
        <v/>
      </c>
      <c r="BI31" s="312" t="str">
        <f t="shared" si="65"/>
        <v/>
      </c>
      <c r="BJ31" s="312" t="str">
        <f t="shared" si="66"/>
        <v/>
      </c>
      <c r="BK31" s="312" t="str">
        <f t="shared" si="67"/>
        <v/>
      </c>
      <c r="BL31" s="312" t="str">
        <f t="shared" si="68"/>
        <v/>
      </c>
      <c r="BM31" s="312">
        <f t="shared" si="69"/>
        <v>22</v>
      </c>
      <c r="BN31" s="312">
        <f t="shared" si="70"/>
        <v>22</v>
      </c>
      <c r="BO31" s="312">
        <f t="shared" si="71"/>
        <v>22</v>
      </c>
      <c r="BQ31" s="312">
        <f>VLOOKUP(AB31,Stieren!$C$5:$D$52,2,FALSE)</f>
        <v>0</v>
      </c>
      <c r="BR31" s="312">
        <f>VLOOKUP(AB31,percentage!BY$2:CJ$49,2)</f>
        <v>456</v>
      </c>
      <c r="BS31" s="312">
        <f>VLOOKUP(BR31,Stieren!$C$5:$D$52,2,FALSE)</f>
        <v>0</v>
      </c>
      <c r="BT31" s="312">
        <f>VLOOKUP(AB31,percentage!BY$2:CJ$49,3)</f>
        <v>645</v>
      </c>
      <c r="BU31" s="312">
        <f>VLOOKUP(BT31,Stieren!$C$5:$D$52,2,FALSE)</f>
        <v>0</v>
      </c>
      <c r="BV31" s="312">
        <f>VLOOKUP(AB31,percentage!BY$2:CJ$49,4)</f>
        <v>462</v>
      </c>
      <c r="BW31" s="312">
        <f>VLOOKUP(BV31,Stieren!$C$5:$D$52,2,FALSE)</f>
        <v>0</v>
      </c>
      <c r="BX31" s="312">
        <f>VLOOKUP(AB31,percentage!BY$2:CJ$49,5)</f>
        <v>654</v>
      </c>
      <c r="BY31" s="312">
        <f>VLOOKUP(BX31,Stieren!$C$5:$D$52,2,FALSE)</f>
        <v>0</v>
      </c>
      <c r="BZ31" s="312">
        <f>VLOOKUP(AB31,percentage!BY$2:CJ$49,6)</f>
        <v>642</v>
      </c>
      <c r="CA31" s="312">
        <f>VLOOKUP(BZ31,Stieren!$C$5:$D$52,2,FALSE)</f>
        <v>0</v>
      </c>
      <c r="CB31" s="312">
        <f>VLOOKUP(AB31,percentage!BY$2:CJ$49,7)</f>
        <v>546</v>
      </c>
      <c r="CC31" s="312">
        <f>VLOOKUP(CB31,Stieren!$C$5:$D$52,2,FALSE)</f>
        <v>0</v>
      </c>
      <c r="CD31" s="312">
        <f>VLOOKUP(AB31,percentage!BY$2:CJ$49,8)</f>
        <v>426</v>
      </c>
      <c r="CE31" s="312">
        <f>VLOOKUP(CD31,Stieren!$C$5:$D$52,2,FALSE)</f>
        <v>0</v>
      </c>
      <c r="CF31" s="312">
        <f>VLOOKUP(AB31,percentage!BY$2:CJ$49,9)</f>
        <v>564</v>
      </c>
      <c r="CG31" s="312">
        <f>VLOOKUP(CF31,Stieren!$C$5:$D$52,2,FALSE)</f>
        <v>0</v>
      </c>
      <c r="CH31" s="312">
        <f>VLOOKUP(AB31,percentage!BY$2:CJ$49,10)</f>
        <v>453</v>
      </c>
      <c r="CI31" s="312">
        <f>VLOOKUP(CH31,Stieren!$C$5:$D$52,2,FALSE)</f>
        <v>0</v>
      </c>
      <c r="CJ31" s="312">
        <f>VLOOKUP(AB31,percentage!BY$2:CJ$49,11)</f>
        <v>624</v>
      </c>
      <c r="CK31" s="312">
        <f>VLOOKUP(CJ31,Stieren!$C$5:$D$52,2,FALSE)</f>
        <v>0</v>
      </c>
      <c r="CL31" s="312">
        <f>VLOOKUP(AB31,percentage!BY$2:CJ$49,12)</f>
        <v>435</v>
      </c>
      <c r="CM31" s="312">
        <f>VLOOKUP(CL31,Stieren!$C$5:$D$52,2,FALSE)</f>
        <v>0</v>
      </c>
      <c r="CN31" s="312">
        <v>22</v>
      </c>
      <c r="CO31" s="312">
        <v>22</v>
      </c>
      <c r="CP31" s="312">
        <v>22</v>
      </c>
    </row>
    <row r="32" spans="27:94">
      <c r="AA32" s="312">
        <f>Koeien!B33</f>
        <v>56</v>
      </c>
      <c r="AB32" s="312">
        <f>Koeien!D33</f>
        <v>615</v>
      </c>
      <c r="AD32" s="312">
        <f t="shared" si="36"/>
        <v>651</v>
      </c>
      <c r="AE32" s="312" t="str">
        <f t="shared" si="37"/>
        <v>GOSPEL</v>
      </c>
      <c r="AF32" s="312">
        <f t="shared" si="38"/>
        <v>95</v>
      </c>
      <c r="AG32" s="312" t="str">
        <f t="shared" si="39"/>
        <v/>
      </c>
      <c r="AH32" s="312" t="str">
        <f t="shared" si="40"/>
        <v/>
      </c>
      <c r="AI32" s="312" t="str">
        <f t="shared" si="41"/>
        <v/>
      </c>
      <c r="AJ32" s="312" t="str">
        <f t="shared" si="42"/>
        <v/>
      </c>
      <c r="AK32" s="312" t="str">
        <f t="shared" si="43"/>
        <v/>
      </c>
      <c r="AL32" s="312" t="str">
        <f t="shared" si="44"/>
        <v/>
      </c>
      <c r="AO32" s="312" t="str">
        <f t="shared" si="45"/>
        <v/>
      </c>
      <c r="AP32" s="312" t="str">
        <f t="shared" si="46"/>
        <v/>
      </c>
      <c r="AQ32" s="312" t="str">
        <f t="shared" si="47"/>
        <v>GOSPEL</v>
      </c>
      <c r="AR32" s="312">
        <f t="shared" si="48"/>
        <v>95</v>
      </c>
      <c r="AS32" s="312" t="str">
        <f t="shared" si="49"/>
        <v/>
      </c>
      <c r="AT32" s="312" t="str">
        <f t="shared" si="50"/>
        <v/>
      </c>
      <c r="AU32" s="312" t="str">
        <f t="shared" si="51"/>
        <v/>
      </c>
      <c r="AV32" s="312" t="str">
        <f t="shared" si="52"/>
        <v/>
      </c>
      <c r="AW32" s="312" t="str">
        <f t="shared" si="53"/>
        <v/>
      </c>
      <c r="AX32" s="312" t="str">
        <f t="shared" si="54"/>
        <v/>
      </c>
      <c r="AY32" s="312" t="str">
        <f t="shared" si="55"/>
        <v/>
      </c>
      <c r="AZ32" s="312" t="str">
        <f t="shared" si="56"/>
        <v/>
      </c>
      <c r="BA32" s="312" t="str">
        <f t="shared" si="57"/>
        <v/>
      </c>
      <c r="BB32" s="312" t="str">
        <f t="shared" si="58"/>
        <v/>
      </c>
      <c r="BC32" s="312" t="str">
        <f t="shared" si="59"/>
        <v/>
      </c>
      <c r="BD32" s="312" t="str">
        <f t="shared" si="60"/>
        <v/>
      </c>
      <c r="BE32" s="312" t="str">
        <f t="shared" si="61"/>
        <v/>
      </c>
      <c r="BF32" s="312" t="str">
        <f t="shared" si="62"/>
        <v/>
      </c>
      <c r="BG32" s="312" t="str">
        <f t="shared" si="63"/>
        <v/>
      </c>
      <c r="BH32" s="312" t="str">
        <f t="shared" si="64"/>
        <v/>
      </c>
      <c r="BI32" s="312" t="str">
        <f t="shared" si="65"/>
        <v/>
      </c>
      <c r="BJ32" s="312" t="str">
        <f t="shared" si="66"/>
        <v/>
      </c>
      <c r="BK32" s="312" t="str">
        <f t="shared" si="67"/>
        <v/>
      </c>
      <c r="BL32" s="312" t="str">
        <f t="shared" si="68"/>
        <v/>
      </c>
      <c r="BM32" s="312">
        <f t="shared" si="69"/>
        <v>22</v>
      </c>
      <c r="BN32" s="312">
        <f t="shared" si="70"/>
        <v>22</v>
      </c>
      <c r="BO32" s="312">
        <f t="shared" si="71"/>
        <v>22</v>
      </c>
      <c r="BQ32" s="312">
        <f>VLOOKUP(AB32,Stieren!$C$5:$D$52,2,FALSE)</f>
        <v>0</v>
      </c>
      <c r="BR32" s="312">
        <f>VLOOKUP(AB32,percentage!BY$2:CJ$49,2)</f>
        <v>651</v>
      </c>
      <c r="BS32" s="312" t="str">
        <f>VLOOKUP(BR32,Stieren!$C$5:$D$52,2,FALSE)</f>
        <v>GOSPEL</v>
      </c>
      <c r="BT32" s="312">
        <f>VLOOKUP(AB32,percentage!BY$2:CJ$49,3)</f>
        <v>165</v>
      </c>
      <c r="BU32" s="312">
        <f>VLOOKUP(BT32,Stieren!$C$5:$D$52,2,FALSE)</f>
        <v>0</v>
      </c>
      <c r="BV32" s="312">
        <f>VLOOKUP(AB32,percentage!BY$2:CJ$49,4)</f>
        <v>612</v>
      </c>
      <c r="BW32" s="312">
        <f>VLOOKUP(BV32,Stieren!$C$5:$D$52,2,FALSE)</f>
        <v>0</v>
      </c>
      <c r="BX32" s="312">
        <f>VLOOKUP(AB32,percentage!BY$2:CJ$49,5)</f>
        <v>156</v>
      </c>
      <c r="BY32" s="312">
        <f>VLOOKUP(BX32,Stieren!$C$5:$D$52,2,FALSE)</f>
        <v>0</v>
      </c>
      <c r="BZ32" s="312">
        <f>VLOOKUP(AB32,percentage!BY$2:CJ$49,6)</f>
        <v>162</v>
      </c>
      <c r="CA32" s="312">
        <f>VLOOKUP(BZ32,Stieren!$C$5:$D$52,2,FALSE)</f>
        <v>0</v>
      </c>
      <c r="CB32" s="312">
        <f>VLOOKUP(AB32,percentage!BY$2:CJ$49,7)</f>
        <v>561</v>
      </c>
      <c r="CC32" s="312">
        <f>VLOOKUP(CB32,Stieren!$C$5:$D$52,2,FALSE)</f>
        <v>0</v>
      </c>
      <c r="CD32" s="312">
        <f>VLOOKUP(AB32,percentage!BY$2:CJ$49,8)</f>
        <v>621</v>
      </c>
      <c r="CE32" s="312">
        <f>VLOOKUP(CD32,Stieren!$C$5:$D$52,2,FALSE)</f>
        <v>0</v>
      </c>
      <c r="CF32" s="312">
        <f>VLOOKUP(AB32,percentage!BY$2:CJ$49,9)</f>
        <v>516</v>
      </c>
      <c r="CG32" s="312">
        <f>VLOOKUP(CF32,Stieren!$C$5:$D$52,2,FALSE)</f>
        <v>0</v>
      </c>
      <c r="CH32" s="312">
        <f>VLOOKUP(AB32,percentage!BY$2:CJ$49,10)</f>
        <v>654</v>
      </c>
      <c r="CI32" s="312">
        <f>VLOOKUP(CH32,Stieren!$C$5:$D$52,2,FALSE)</f>
        <v>0</v>
      </c>
      <c r="CJ32" s="312">
        <f>VLOOKUP(AB32,percentage!BY$2:CJ$49,11)</f>
        <v>126</v>
      </c>
      <c r="CK32" s="312">
        <f>VLOOKUP(CJ32,Stieren!$C$5:$D$52,2,FALSE)</f>
        <v>0</v>
      </c>
      <c r="CL32" s="312">
        <f>VLOOKUP(AB32,percentage!BY$2:CJ$49,12)</f>
        <v>645</v>
      </c>
      <c r="CM32" s="312">
        <f>VLOOKUP(CL32,Stieren!$C$5:$D$52,2,FALSE)</f>
        <v>0</v>
      </c>
      <c r="CN32" s="312">
        <v>22</v>
      </c>
      <c r="CO32" s="312">
        <v>22</v>
      </c>
      <c r="CP32" s="312">
        <v>22</v>
      </c>
    </row>
    <row r="33" spans="27:94">
      <c r="AA33" s="312">
        <f>Koeien!B34</f>
        <v>57</v>
      </c>
      <c r="AB33" s="312">
        <f>Koeien!D34</f>
        <v>561</v>
      </c>
      <c r="AD33" s="312">
        <f t="shared" si="36"/>
        <v>651</v>
      </c>
      <c r="AE33" s="312" t="str">
        <f t="shared" si="37"/>
        <v>GOSPEL</v>
      </c>
      <c r="AF33" s="312">
        <f t="shared" si="38"/>
        <v>92</v>
      </c>
      <c r="AG33" s="312">
        <f t="shared" si="39"/>
        <v>513</v>
      </c>
      <c r="AH33" s="312" t="str">
        <f t="shared" si="40"/>
        <v>Shakespear</v>
      </c>
      <c r="AI33" s="312">
        <f t="shared" si="41"/>
        <v>72</v>
      </c>
      <c r="AJ33" s="312" t="str">
        <f t="shared" si="42"/>
        <v/>
      </c>
      <c r="AK33" s="312" t="str">
        <f t="shared" si="43"/>
        <v/>
      </c>
      <c r="AL33" s="312" t="str">
        <f t="shared" si="44"/>
        <v/>
      </c>
      <c r="AO33" s="312" t="str">
        <f t="shared" si="45"/>
        <v/>
      </c>
      <c r="AP33" s="312" t="str">
        <f t="shared" si="46"/>
        <v/>
      </c>
      <c r="AQ33" s="312" t="str">
        <f t="shared" si="47"/>
        <v/>
      </c>
      <c r="AR33" s="312" t="str">
        <f t="shared" si="48"/>
        <v/>
      </c>
      <c r="AS33" s="312" t="str">
        <f t="shared" si="49"/>
        <v>GOSPEL</v>
      </c>
      <c r="AT33" s="312">
        <f t="shared" si="50"/>
        <v>92</v>
      </c>
      <c r="AU33" s="312" t="str">
        <f t="shared" si="51"/>
        <v/>
      </c>
      <c r="AV33" s="312" t="str">
        <f t="shared" si="52"/>
        <v/>
      </c>
      <c r="AW33" s="312" t="str">
        <f t="shared" si="53"/>
        <v/>
      </c>
      <c r="AX33" s="312" t="str">
        <f t="shared" si="54"/>
        <v/>
      </c>
      <c r="AY33" s="312" t="str">
        <f t="shared" si="55"/>
        <v/>
      </c>
      <c r="AZ33" s="312" t="str">
        <f t="shared" si="56"/>
        <v/>
      </c>
      <c r="BA33" s="312" t="str">
        <f t="shared" si="57"/>
        <v/>
      </c>
      <c r="BB33" s="312" t="str">
        <f t="shared" si="58"/>
        <v/>
      </c>
      <c r="BC33" s="312" t="str">
        <f t="shared" si="59"/>
        <v/>
      </c>
      <c r="BD33" s="312" t="str">
        <f t="shared" si="60"/>
        <v/>
      </c>
      <c r="BE33" s="312" t="str">
        <f t="shared" si="61"/>
        <v/>
      </c>
      <c r="BF33" s="312" t="str">
        <f t="shared" si="62"/>
        <v/>
      </c>
      <c r="BG33" s="312" t="str">
        <f t="shared" si="63"/>
        <v>Shakespear</v>
      </c>
      <c r="BH33" s="312">
        <f t="shared" si="64"/>
        <v>72</v>
      </c>
      <c r="BI33" s="312" t="str">
        <f t="shared" si="65"/>
        <v/>
      </c>
      <c r="BJ33" s="312" t="str">
        <f t="shared" si="66"/>
        <v/>
      </c>
      <c r="BK33" s="312" t="str">
        <f t="shared" si="67"/>
        <v/>
      </c>
      <c r="BL33" s="312" t="str">
        <f t="shared" si="68"/>
        <v/>
      </c>
      <c r="BM33" s="312">
        <f t="shared" si="69"/>
        <v>22</v>
      </c>
      <c r="BN33" s="312">
        <f t="shared" si="70"/>
        <v>22</v>
      </c>
      <c r="BO33" s="312">
        <f t="shared" si="71"/>
        <v>22</v>
      </c>
      <c r="BQ33" s="312">
        <f>VLOOKUP(AB33,Stieren!$C$5:$D$52,2,FALSE)</f>
        <v>0</v>
      </c>
      <c r="BR33" s="312">
        <f>VLOOKUP(AB33,percentage!BY$2:CJ$49,2)</f>
        <v>516</v>
      </c>
      <c r="BS33" s="312">
        <f>VLOOKUP(BR33,Stieren!$C$5:$D$52,2,FALSE)</f>
        <v>0</v>
      </c>
      <c r="BT33" s="312">
        <f>VLOOKUP(AB33,percentage!BY$2:CJ$49,3)</f>
        <v>651</v>
      </c>
      <c r="BU33" s="312" t="str">
        <f>VLOOKUP(BT33,Stieren!$C$5:$D$52,2,FALSE)</f>
        <v>GOSPEL</v>
      </c>
      <c r="BV33" s="312">
        <f>VLOOKUP(AB33,percentage!BY$2:CJ$49,4)</f>
        <v>564</v>
      </c>
      <c r="BW33" s="312">
        <f>VLOOKUP(BV33,Stieren!$C$5:$D$52,2,FALSE)</f>
        <v>0</v>
      </c>
      <c r="BX33" s="312">
        <f>VLOOKUP(AB33,percentage!BY$2:CJ$49,5)</f>
        <v>615</v>
      </c>
      <c r="BY33" s="312">
        <f>VLOOKUP(BX33,Stieren!$C$5:$D$52,2,FALSE)</f>
        <v>0</v>
      </c>
      <c r="BZ33" s="312">
        <f>VLOOKUP(AB33,percentage!BY$2:CJ$49,6)</f>
        <v>654</v>
      </c>
      <c r="CA33" s="312">
        <f>VLOOKUP(BZ33,Stieren!$C$5:$D$52,2,FALSE)</f>
        <v>0</v>
      </c>
      <c r="CB33" s="312">
        <f>VLOOKUP(AB33,percentage!BY$2:CJ$49,7)</f>
        <v>156</v>
      </c>
      <c r="CC33" s="312">
        <f>VLOOKUP(CB33,Stieren!$C$5:$D$52,2,FALSE)</f>
        <v>0</v>
      </c>
      <c r="CD33" s="312">
        <f>VLOOKUP(AB33,percentage!BY$2:CJ$49,8)</f>
        <v>546</v>
      </c>
      <c r="CE33" s="312">
        <f>VLOOKUP(CD33,Stieren!$C$5:$D$52,2,FALSE)</f>
        <v>0</v>
      </c>
      <c r="CF33" s="312">
        <f>VLOOKUP(AB33,percentage!BY$2:CJ$49,9)</f>
        <v>165</v>
      </c>
      <c r="CG33" s="312">
        <f>VLOOKUP(CF33,Stieren!$C$5:$D$52,2,FALSE)</f>
        <v>0</v>
      </c>
      <c r="CH33" s="312">
        <f>VLOOKUP(AB33,percentage!BY$2:CJ$49,10)</f>
        <v>513</v>
      </c>
      <c r="CI33" s="312" t="str">
        <f>VLOOKUP(CH33,Stieren!$C$5:$D$52,2,FALSE)</f>
        <v>Shakespear</v>
      </c>
      <c r="CJ33" s="312">
        <f>VLOOKUP(AB33,percentage!BY$2:CJ$49,11)</f>
        <v>645</v>
      </c>
      <c r="CK33" s="312">
        <f>VLOOKUP(CJ33,Stieren!$C$5:$D$52,2,FALSE)</f>
        <v>0</v>
      </c>
      <c r="CL33" s="312">
        <f>VLOOKUP(AB33,percentage!BY$2:CJ$49,12)</f>
        <v>531</v>
      </c>
      <c r="CM33" s="312">
        <f>VLOOKUP(CL33,Stieren!$C$5:$D$52,2,FALSE)</f>
        <v>0</v>
      </c>
      <c r="CN33" s="312">
        <v>22</v>
      </c>
      <c r="CO33" s="312">
        <v>22</v>
      </c>
      <c r="CP33" s="312">
        <v>22</v>
      </c>
    </row>
    <row r="34" spans="27:94">
      <c r="AA34" s="312">
        <f>Koeien!B35</f>
        <v>60</v>
      </c>
      <c r="AB34" s="312">
        <f>Koeien!D35</f>
        <v>651</v>
      </c>
      <c r="AD34" s="312">
        <f t="shared" si="36"/>
        <v>651</v>
      </c>
      <c r="AE34" s="312" t="str">
        <f t="shared" si="37"/>
        <v>GOSPEL</v>
      </c>
      <c r="AF34" s="312">
        <f t="shared" si="38"/>
        <v>100</v>
      </c>
      <c r="AG34" s="312" t="str">
        <f t="shared" si="39"/>
        <v/>
      </c>
      <c r="AH34" s="312" t="str">
        <f t="shared" si="40"/>
        <v/>
      </c>
      <c r="AI34" s="312" t="str">
        <f t="shared" si="41"/>
        <v/>
      </c>
      <c r="AJ34" s="312" t="str">
        <f t="shared" si="42"/>
        <v/>
      </c>
      <c r="AK34" s="312" t="str">
        <f t="shared" si="43"/>
        <v/>
      </c>
      <c r="AL34" s="312" t="str">
        <f t="shared" si="44"/>
        <v/>
      </c>
      <c r="AO34" s="312" t="str">
        <f t="shared" si="45"/>
        <v>GOSPEL</v>
      </c>
      <c r="AP34" s="312">
        <f t="shared" si="46"/>
        <v>100</v>
      </c>
      <c r="AQ34" s="312" t="str">
        <f t="shared" si="47"/>
        <v/>
      </c>
      <c r="AR34" s="312" t="str">
        <f t="shared" si="48"/>
        <v/>
      </c>
      <c r="AS34" s="312" t="str">
        <f t="shared" si="49"/>
        <v/>
      </c>
      <c r="AT34" s="312" t="str">
        <f t="shared" si="50"/>
        <v/>
      </c>
      <c r="AU34" s="312" t="str">
        <f t="shared" si="51"/>
        <v/>
      </c>
      <c r="AV34" s="312" t="str">
        <f t="shared" si="52"/>
        <v/>
      </c>
      <c r="AW34" s="312" t="str">
        <f t="shared" si="53"/>
        <v/>
      </c>
      <c r="AX34" s="312" t="str">
        <f t="shared" si="54"/>
        <v/>
      </c>
      <c r="AY34" s="312" t="str">
        <f t="shared" si="55"/>
        <v/>
      </c>
      <c r="AZ34" s="312" t="str">
        <f t="shared" si="56"/>
        <v/>
      </c>
      <c r="BA34" s="312" t="str">
        <f t="shared" si="57"/>
        <v/>
      </c>
      <c r="BB34" s="312" t="str">
        <f t="shared" si="58"/>
        <v/>
      </c>
      <c r="BC34" s="312" t="str">
        <f t="shared" si="59"/>
        <v/>
      </c>
      <c r="BD34" s="312" t="str">
        <f t="shared" si="60"/>
        <v/>
      </c>
      <c r="BE34" s="312" t="str">
        <f t="shared" si="61"/>
        <v/>
      </c>
      <c r="BF34" s="312" t="str">
        <f t="shared" si="62"/>
        <v/>
      </c>
      <c r="BG34" s="312" t="str">
        <f t="shared" si="63"/>
        <v/>
      </c>
      <c r="BH34" s="312" t="str">
        <f t="shared" si="64"/>
        <v/>
      </c>
      <c r="BI34" s="312" t="str">
        <f t="shared" si="65"/>
        <v/>
      </c>
      <c r="BJ34" s="312" t="str">
        <f t="shared" si="66"/>
        <v/>
      </c>
      <c r="BK34" s="312" t="str">
        <f t="shared" si="67"/>
        <v/>
      </c>
      <c r="BL34" s="312" t="str">
        <f t="shared" si="68"/>
        <v/>
      </c>
      <c r="BM34" s="312">
        <f t="shared" si="69"/>
        <v>22</v>
      </c>
      <c r="BN34" s="312">
        <f t="shared" si="70"/>
        <v>22</v>
      </c>
      <c r="BO34" s="312">
        <f t="shared" si="71"/>
        <v>22</v>
      </c>
      <c r="BQ34" s="312" t="str">
        <f>VLOOKUP(AB34,Stieren!$C$5:$D$52,2,FALSE)</f>
        <v>GOSPEL</v>
      </c>
      <c r="BR34" s="312">
        <f>VLOOKUP(AB34,percentage!BY$2:CJ$49,2)</f>
        <v>615</v>
      </c>
      <c r="BS34" s="312">
        <f>VLOOKUP(BR34,Stieren!$C$5:$D$52,2,FALSE)</f>
        <v>0</v>
      </c>
      <c r="BT34" s="312">
        <f>VLOOKUP(AB34,percentage!BY$2:CJ$49,3)</f>
        <v>561</v>
      </c>
      <c r="BU34" s="312">
        <f>VLOOKUP(BT34,Stieren!$C$5:$D$52,2,FALSE)</f>
        <v>0</v>
      </c>
      <c r="BV34" s="312">
        <f>VLOOKUP(AB34,percentage!BY$2:CJ$49,4)</f>
        <v>654</v>
      </c>
      <c r="BW34" s="312">
        <f>VLOOKUP(BV34,Stieren!$C$5:$D$52,2,FALSE)</f>
        <v>0</v>
      </c>
      <c r="BX34" s="312">
        <f>VLOOKUP(AB34,percentage!BY$2:CJ$49,5)</f>
        <v>516</v>
      </c>
      <c r="BY34" s="312">
        <f>VLOOKUP(BX34,Stieren!$C$5:$D$52,2,FALSE)</f>
        <v>0</v>
      </c>
      <c r="BZ34" s="312">
        <f>VLOOKUP(AB34,percentage!BY$2:CJ$49,6)</f>
        <v>564</v>
      </c>
      <c r="CA34" s="312">
        <f>VLOOKUP(BZ34,Stieren!$C$5:$D$52,2,FALSE)</f>
        <v>0</v>
      </c>
      <c r="CB34" s="312">
        <f>VLOOKUP(AB34,percentage!BY$2:CJ$49,7)</f>
        <v>165</v>
      </c>
      <c r="CC34" s="312">
        <f>VLOOKUP(CB34,Stieren!$C$5:$D$52,2,FALSE)</f>
        <v>0</v>
      </c>
      <c r="CD34" s="312">
        <f>VLOOKUP(AB34,percentage!BY$2:CJ$49,8)</f>
        <v>645</v>
      </c>
      <c r="CE34" s="312">
        <f>VLOOKUP(CD34,Stieren!$C$5:$D$52,2,FALSE)</f>
        <v>0</v>
      </c>
      <c r="CF34" s="312">
        <f>VLOOKUP(AB34,percentage!BY$2:CJ$49,9)</f>
        <v>156</v>
      </c>
      <c r="CG34" s="312">
        <f>VLOOKUP(CF34,Stieren!$C$5:$D$52,2,FALSE)</f>
        <v>0</v>
      </c>
      <c r="CH34" s="312">
        <f>VLOOKUP(AB34,percentage!BY$2:CJ$49,10)</f>
        <v>612</v>
      </c>
      <c r="CI34" s="312">
        <f>VLOOKUP(CH34,Stieren!$C$5:$D$52,2,FALSE)</f>
        <v>0</v>
      </c>
      <c r="CJ34" s="312">
        <f>VLOOKUP(AB34,percentage!BY$2:CJ$49,11)</f>
        <v>546</v>
      </c>
      <c r="CK34" s="312">
        <f>VLOOKUP(CJ34,Stieren!$C$5:$D$52,2,FALSE)</f>
        <v>0</v>
      </c>
      <c r="CL34" s="312">
        <f>VLOOKUP(AB34,percentage!BY$2:CJ$49,12)</f>
        <v>621</v>
      </c>
      <c r="CM34" s="312">
        <f>VLOOKUP(CL34,Stieren!$C$5:$D$52,2,FALSE)</f>
        <v>0</v>
      </c>
      <c r="CN34" s="312">
        <v>22</v>
      </c>
      <c r="CO34" s="312">
        <v>22</v>
      </c>
      <c r="CP34" s="312">
        <v>22</v>
      </c>
    </row>
    <row r="35" spans="27:94">
      <c r="AA35" s="312">
        <f>Koeien!B36</f>
        <v>62</v>
      </c>
      <c r="AB35" s="312">
        <f>Koeien!D36</f>
        <v>645</v>
      </c>
      <c r="AD35" s="312">
        <f t="shared" si="36"/>
        <v>651</v>
      </c>
      <c r="AE35" s="312" t="str">
        <f t="shared" si="37"/>
        <v>GOSPEL</v>
      </c>
      <c r="AF35" s="312">
        <f t="shared" si="38"/>
        <v>72</v>
      </c>
      <c r="AG35" s="312" t="str">
        <f t="shared" si="39"/>
        <v/>
      </c>
      <c r="AH35" s="312" t="str">
        <f t="shared" si="40"/>
        <v/>
      </c>
      <c r="AI35" s="312" t="str">
        <f t="shared" si="41"/>
        <v/>
      </c>
      <c r="AJ35" s="312" t="str">
        <f t="shared" si="42"/>
        <v/>
      </c>
      <c r="AK35" s="312" t="str">
        <f t="shared" si="43"/>
        <v/>
      </c>
      <c r="AL35" s="312" t="str">
        <f t="shared" si="44"/>
        <v/>
      </c>
      <c r="AO35" s="312" t="str">
        <f t="shared" si="45"/>
        <v/>
      </c>
      <c r="AP35" s="312" t="str">
        <f t="shared" si="46"/>
        <v/>
      </c>
      <c r="AQ35" s="312" t="str">
        <f t="shared" si="47"/>
        <v/>
      </c>
      <c r="AR35" s="312" t="str">
        <f t="shared" si="48"/>
        <v/>
      </c>
      <c r="AS35" s="312" t="str">
        <f t="shared" si="49"/>
        <v/>
      </c>
      <c r="AT35" s="312" t="str">
        <f t="shared" si="50"/>
        <v/>
      </c>
      <c r="AU35" s="312" t="str">
        <f t="shared" si="51"/>
        <v/>
      </c>
      <c r="AV35" s="312" t="str">
        <f t="shared" si="52"/>
        <v/>
      </c>
      <c r="AW35" s="312" t="str">
        <f t="shared" si="53"/>
        <v/>
      </c>
      <c r="AX35" s="312" t="str">
        <f t="shared" si="54"/>
        <v/>
      </c>
      <c r="AY35" s="312" t="str">
        <f t="shared" si="55"/>
        <v/>
      </c>
      <c r="AZ35" s="312" t="str">
        <f t="shared" si="56"/>
        <v/>
      </c>
      <c r="BA35" s="312" t="str">
        <f t="shared" si="57"/>
        <v/>
      </c>
      <c r="BB35" s="312" t="str">
        <f t="shared" si="58"/>
        <v/>
      </c>
      <c r="BC35" s="312" t="str">
        <f t="shared" si="59"/>
        <v/>
      </c>
      <c r="BD35" s="312" t="str">
        <f t="shared" si="60"/>
        <v/>
      </c>
      <c r="BE35" s="312" t="str">
        <f t="shared" si="61"/>
        <v/>
      </c>
      <c r="BF35" s="312" t="str">
        <f t="shared" si="62"/>
        <v/>
      </c>
      <c r="BG35" s="312" t="str">
        <f t="shared" si="63"/>
        <v>GOSPEL</v>
      </c>
      <c r="BH35" s="312">
        <f t="shared" si="64"/>
        <v>72</v>
      </c>
      <c r="BI35" s="312" t="str">
        <f t="shared" si="65"/>
        <v/>
      </c>
      <c r="BJ35" s="312" t="str">
        <f t="shared" si="66"/>
        <v/>
      </c>
      <c r="BK35" s="312" t="str">
        <f t="shared" si="67"/>
        <v/>
      </c>
      <c r="BL35" s="312" t="str">
        <f t="shared" si="68"/>
        <v/>
      </c>
      <c r="BM35" s="312">
        <f t="shared" si="69"/>
        <v>22</v>
      </c>
      <c r="BN35" s="312">
        <f t="shared" si="70"/>
        <v>22</v>
      </c>
      <c r="BO35" s="312">
        <f t="shared" si="71"/>
        <v>22</v>
      </c>
      <c r="BQ35" s="312">
        <f>VLOOKUP(AB35,Stieren!$C$5:$D$52,2,FALSE)</f>
        <v>0</v>
      </c>
      <c r="BR35" s="312">
        <f>VLOOKUP(AB35,percentage!BY$2:CJ$49,2)</f>
        <v>654</v>
      </c>
      <c r="BS35" s="312">
        <f>VLOOKUP(BR35,Stieren!$C$5:$D$52,2,FALSE)</f>
        <v>0</v>
      </c>
      <c r="BT35" s="312">
        <f>VLOOKUP(AB35,percentage!BY$2:CJ$49,3)</f>
        <v>465</v>
      </c>
      <c r="BU35" s="312">
        <f>VLOOKUP(BT35,Stieren!$C$5:$D$52,2,FALSE)</f>
        <v>0</v>
      </c>
      <c r="BV35" s="312">
        <f>VLOOKUP(AB35,percentage!BY$2:CJ$49,4)</f>
        <v>642</v>
      </c>
      <c r="BW35" s="312">
        <f>VLOOKUP(BV35,Stieren!$C$5:$D$52,2,FALSE)</f>
        <v>0</v>
      </c>
      <c r="BX35" s="312">
        <f>VLOOKUP(AB35,percentage!BY$2:CJ$49,5)</f>
        <v>456</v>
      </c>
      <c r="BY35" s="312">
        <f>VLOOKUP(BX35,Stieren!$C$5:$D$52,2,FALSE)</f>
        <v>0</v>
      </c>
      <c r="BZ35" s="312">
        <f>VLOOKUP(AB35,percentage!BY$2:CJ$49,6)</f>
        <v>462</v>
      </c>
      <c r="CA35" s="312">
        <f>VLOOKUP(BZ35,Stieren!$C$5:$D$52,2,FALSE)</f>
        <v>0</v>
      </c>
      <c r="CB35" s="312">
        <f>VLOOKUP(AB35,percentage!BY$2:CJ$49,7)</f>
        <v>564</v>
      </c>
      <c r="CC35" s="312">
        <f>VLOOKUP(CB35,Stieren!$C$5:$D$52,2,FALSE)</f>
        <v>0</v>
      </c>
      <c r="CD35" s="312">
        <f>VLOOKUP(AB35,percentage!BY$2:CJ$49,8)</f>
        <v>624</v>
      </c>
      <c r="CE35" s="312">
        <f>VLOOKUP(CD35,Stieren!$C$5:$D$52,2,FALSE)</f>
        <v>0</v>
      </c>
      <c r="CF35" s="312">
        <f>VLOOKUP(AB35,percentage!BY$2:CJ$49,9)</f>
        <v>546</v>
      </c>
      <c r="CG35" s="312">
        <f>VLOOKUP(CF35,Stieren!$C$5:$D$52,2,FALSE)</f>
        <v>0</v>
      </c>
      <c r="CH35" s="312">
        <f>VLOOKUP(AB35,percentage!BY$2:CJ$49,10)</f>
        <v>651</v>
      </c>
      <c r="CI35" s="312" t="str">
        <f>VLOOKUP(CH35,Stieren!$C$5:$D$52,2,FALSE)</f>
        <v>GOSPEL</v>
      </c>
      <c r="CJ35" s="312">
        <f>VLOOKUP(AB35,percentage!BY$2:CJ$49,11)</f>
        <v>426</v>
      </c>
      <c r="CK35" s="312">
        <f>VLOOKUP(CJ35,Stieren!$C$5:$D$52,2,FALSE)</f>
        <v>0</v>
      </c>
      <c r="CL35" s="312">
        <f>VLOOKUP(AB35,percentage!BY$2:CJ$49,12)</f>
        <v>615</v>
      </c>
      <c r="CM35" s="312">
        <f>VLOOKUP(CL35,Stieren!$C$5:$D$52,2,FALSE)</f>
        <v>0</v>
      </c>
      <c r="CN35" s="312">
        <v>22</v>
      </c>
      <c r="CO35" s="312">
        <v>22</v>
      </c>
      <c r="CP35" s="312">
        <v>22</v>
      </c>
    </row>
    <row r="36" spans="27:94">
      <c r="AA36" s="312">
        <f>Koeien!B37</f>
        <v>63</v>
      </c>
      <c r="AB36" s="312">
        <f>Koeien!D37</f>
        <v>435</v>
      </c>
      <c r="AD36" s="312">
        <f t="shared" si="36"/>
        <v>423</v>
      </c>
      <c r="AE36" s="312" t="str">
        <f t="shared" si="37"/>
        <v>Ludiek/Motif/Utopia/Bruce(rood)</v>
      </c>
      <c r="AF36" s="312">
        <f t="shared" si="38"/>
        <v>76</v>
      </c>
      <c r="AG36" s="312" t="str">
        <f t="shared" si="39"/>
        <v/>
      </c>
      <c r="AH36" s="312" t="str">
        <f t="shared" si="40"/>
        <v/>
      </c>
      <c r="AI36" s="312" t="str">
        <f t="shared" si="41"/>
        <v/>
      </c>
      <c r="AJ36" s="312" t="str">
        <f t="shared" si="42"/>
        <v/>
      </c>
      <c r="AK36" s="312" t="str">
        <f t="shared" si="43"/>
        <v/>
      </c>
      <c r="AL36" s="312" t="str">
        <f t="shared" si="44"/>
        <v/>
      </c>
      <c r="AO36" s="312" t="str">
        <f t="shared" si="45"/>
        <v/>
      </c>
      <c r="AP36" s="312" t="str">
        <f t="shared" si="46"/>
        <v/>
      </c>
      <c r="AQ36" s="312" t="str">
        <f t="shared" si="47"/>
        <v/>
      </c>
      <c r="AR36" s="312" t="str">
        <f t="shared" si="48"/>
        <v/>
      </c>
      <c r="AS36" s="312" t="str">
        <f t="shared" si="49"/>
        <v/>
      </c>
      <c r="AT36" s="312" t="str">
        <f t="shared" si="50"/>
        <v/>
      </c>
      <c r="AU36" s="312" t="str">
        <f t="shared" si="51"/>
        <v/>
      </c>
      <c r="AV36" s="312" t="str">
        <f t="shared" si="52"/>
        <v/>
      </c>
      <c r="AW36" s="312" t="str">
        <f t="shared" si="53"/>
        <v/>
      </c>
      <c r="AX36" s="312" t="str">
        <f t="shared" si="54"/>
        <v/>
      </c>
      <c r="AY36" s="312" t="str">
        <f t="shared" si="55"/>
        <v/>
      </c>
      <c r="AZ36" s="312" t="str">
        <f t="shared" si="56"/>
        <v/>
      </c>
      <c r="BA36" s="312" t="str">
        <f t="shared" si="57"/>
        <v/>
      </c>
      <c r="BB36" s="312" t="str">
        <f t="shared" si="58"/>
        <v/>
      </c>
      <c r="BC36" s="312" t="str">
        <f t="shared" si="59"/>
        <v>Ludiek/Motif/Utopia/Bruce(rood)</v>
      </c>
      <c r="BD36" s="312">
        <f t="shared" si="60"/>
        <v>76</v>
      </c>
      <c r="BE36" s="312" t="str">
        <f t="shared" si="61"/>
        <v/>
      </c>
      <c r="BF36" s="312" t="str">
        <f t="shared" si="62"/>
        <v/>
      </c>
      <c r="BG36" s="312" t="str">
        <f t="shared" si="63"/>
        <v/>
      </c>
      <c r="BH36" s="312" t="str">
        <f t="shared" si="64"/>
        <v/>
      </c>
      <c r="BI36" s="312" t="str">
        <f t="shared" si="65"/>
        <v/>
      </c>
      <c r="BJ36" s="312" t="str">
        <f t="shared" si="66"/>
        <v/>
      </c>
      <c r="BK36" s="312" t="str">
        <f t="shared" si="67"/>
        <v/>
      </c>
      <c r="BL36" s="312" t="str">
        <f t="shared" si="68"/>
        <v/>
      </c>
      <c r="BM36" s="312">
        <f t="shared" si="69"/>
        <v>22</v>
      </c>
      <c r="BN36" s="312">
        <f t="shared" si="70"/>
        <v>22</v>
      </c>
      <c r="BO36" s="312">
        <f t="shared" si="71"/>
        <v>22</v>
      </c>
      <c r="BQ36" s="312">
        <f>VLOOKUP(AB36,Stieren!$C$5:$D$52,2,FALSE)</f>
        <v>0</v>
      </c>
      <c r="BR36" s="312">
        <f>VLOOKUP(AB36,percentage!BY$2:CJ$49,2)</f>
        <v>453</v>
      </c>
      <c r="BS36" s="312">
        <f>VLOOKUP(BR36,Stieren!$C$5:$D$52,2,FALSE)</f>
        <v>0</v>
      </c>
      <c r="BT36" s="312">
        <f>VLOOKUP(AB36,percentage!BY$2:CJ$49,3)</f>
        <v>345</v>
      </c>
      <c r="BU36" s="312">
        <f>VLOOKUP(BT36,Stieren!$C$5:$D$52,2,FALSE)</f>
        <v>0</v>
      </c>
      <c r="BV36" s="312">
        <f>VLOOKUP(AB36,percentage!BY$2:CJ$49,4)</f>
        <v>432</v>
      </c>
      <c r="BW36" s="312">
        <f>VLOOKUP(BV36,Stieren!$C$5:$D$52,2,FALSE)</f>
        <v>0</v>
      </c>
      <c r="BX36" s="312">
        <f>VLOOKUP(AB36,percentage!BY$2:CJ$49,5)</f>
        <v>354</v>
      </c>
      <c r="BY36" s="312">
        <f>VLOOKUP(BX36,Stieren!$C$5:$D$52,2,FALSE)</f>
        <v>0</v>
      </c>
      <c r="BZ36" s="312">
        <f>VLOOKUP(AB36,percentage!BY$2:CJ$49,6)</f>
        <v>342</v>
      </c>
      <c r="CA36" s="312">
        <f>VLOOKUP(BZ36,Stieren!$C$5:$D$52,2,FALSE)</f>
        <v>0</v>
      </c>
      <c r="CB36" s="312">
        <f>VLOOKUP(AB36,percentage!BY$2:CJ$49,7)</f>
        <v>543</v>
      </c>
      <c r="CC36" s="312">
        <f>VLOOKUP(CB36,Stieren!$C$5:$D$52,2,FALSE)</f>
        <v>0</v>
      </c>
      <c r="CD36" s="312">
        <f>VLOOKUP(AB36,percentage!BY$2:CJ$49,8)</f>
        <v>423</v>
      </c>
      <c r="CE36" s="312" t="str">
        <f>VLOOKUP(CD36,Stieren!$C$5:$D$52,2,FALSE)</f>
        <v>Ludiek/Motif/Utopia/Bruce(rood)</v>
      </c>
      <c r="CF36" s="312">
        <f>VLOOKUP(AB36,percentage!BY$2:CJ$49,9)</f>
        <v>534</v>
      </c>
      <c r="CG36" s="312">
        <f>VLOOKUP(CF36,Stieren!$C$5:$D$52,2,FALSE)</f>
        <v>0</v>
      </c>
      <c r="CH36" s="312">
        <f>VLOOKUP(AB36,percentage!BY$2:CJ$49,10)</f>
        <v>456</v>
      </c>
      <c r="CI36" s="312">
        <f>VLOOKUP(CH36,Stieren!$C$5:$D$52,2,FALSE)</f>
        <v>0</v>
      </c>
      <c r="CJ36" s="312">
        <f>VLOOKUP(AB36,percentage!BY$2:CJ$49,11)</f>
        <v>324</v>
      </c>
      <c r="CK36" s="312">
        <f>VLOOKUP(CJ36,Stieren!$C$5:$D$52,2,FALSE)</f>
        <v>0</v>
      </c>
      <c r="CL36" s="312">
        <f>VLOOKUP(AB36,percentage!BY$2:CJ$49,12)</f>
        <v>465</v>
      </c>
      <c r="CM36" s="312">
        <f>VLOOKUP(CL36,Stieren!$C$5:$D$52,2,FALSE)</f>
        <v>0</v>
      </c>
      <c r="CN36" s="312">
        <v>22</v>
      </c>
      <c r="CO36" s="312">
        <v>22</v>
      </c>
      <c r="CP36" s="312">
        <v>22</v>
      </c>
    </row>
    <row r="37" spans="27:94">
      <c r="AA37" s="312">
        <f>Koeien!B38</f>
        <v>64</v>
      </c>
      <c r="AB37" s="312">
        <f>Koeien!D38</f>
        <v>345</v>
      </c>
      <c r="AD37" s="312">
        <f t="shared" si="36"/>
        <v>423</v>
      </c>
      <c r="AE37" s="312" t="str">
        <f t="shared" si="37"/>
        <v>Ludiek/Motif/Utopia/Bruce(rood)</v>
      </c>
      <c r="AF37" s="312">
        <f t="shared" si="38"/>
        <v>63</v>
      </c>
      <c r="AG37" s="312" t="str">
        <f t="shared" si="39"/>
        <v/>
      </c>
      <c r="AH37" s="312" t="str">
        <f t="shared" si="40"/>
        <v/>
      </c>
      <c r="AI37" s="312" t="str">
        <f t="shared" si="41"/>
        <v/>
      </c>
      <c r="AJ37" s="312" t="str">
        <f t="shared" si="42"/>
        <v/>
      </c>
      <c r="AK37" s="312" t="str">
        <f t="shared" si="43"/>
        <v/>
      </c>
      <c r="AL37" s="312" t="str">
        <f t="shared" si="44"/>
        <v/>
      </c>
      <c r="AO37" s="312" t="str">
        <f t="shared" si="45"/>
        <v/>
      </c>
      <c r="AP37" s="312" t="str">
        <f t="shared" si="46"/>
        <v/>
      </c>
      <c r="AQ37" s="312" t="str">
        <f t="shared" si="47"/>
        <v/>
      </c>
      <c r="AR37" s="312" t="str">
        <f t="shared" si="48"/>
        <v/>
      </c>
      <c r="AS37" s="312" t="str">
        <f t="shared" si="49"/>
        <v/>
      </c>
      <c r="AT37" s="312" t="str">
        <f t="shared" si="50"/>
        <v/>
      </c>
      <c r="AU37" s="312" t="str">
        <f t="shared" si="51"/>
        <v/>
      </c>
      <c r="AV37" s="312" t="str">
        <f t="shared" si="52"/>
        <v/>
      </c>
      <c r="AW37" s="312" t="str">
        <f t="shared" si="53"/>
        <v/>
      </c>
      <c r="AX37" s="312" t="str">
        <f t="shared" si="54"/>
        <v/>
      </c>
      <c r="AY37" s="312" t="str">
        <f t="shared" si="55"/>
        <v/>
      </c>
      <c r="AZ37" s="312" t="str">
        <f t="shared" si="56"/>
        <v/>
      </c>
      <c r="BA37" s="312" t="str">
        <f t="shared" si="57"/>
        <v/>
      </c>
      <c r="BB37" s="312" t="str">
        <f t="shared" si="58"/>
        <v/>
      </c>
      <c r="BC37" s="312" t="str">
        <f t="shared" si="59"/>
        <v/>
      </c>
      <c r="BD37" s="312" t="str">
        <f t="shared" si="60"/>
        <v/>
      </c>
      <c r="BE37" s="312" t="str">
        <f t="shared" si="61"/>
        <v/>
      </c>
      <c r="BF37" s="312" t="str">
        <f t="shared" si="62"/>
        <v/>
      </c>
      <c r="BG37" s="312" t="str">
        <f t="shared" si="63"/>
        <v/>
      </c>
      <c r="BH37" s="312" t="str">
        <f t="shared" si="64"/>
        <v/>
      </c>
      <c r="BI37" s="312" t="str">
        <f t="shared" si="65"/>
        <v>Ludiek/Motif/Utopia/Bruce(rood)</v>
      </c>
      <c r="BJ37" s="312">
        <f t="shared" si="66"/>
        <v>63</v>
      </c>
      <c r="BK37" s="312" t="str">
        <f t="shared" si="67"/>
        <v/>
      </c>
      <c r="BL37" s="312" t="str">
        <f t="shared" si="68"/>
        <v/>
      </c>
      <c r="BM37" s="312">
        <f t="shared" si="69"/>
        <v>22</v>
      </c>
      <c r="BN37" s="312">
        <f t="shared" si="70"/>
        <v>22</v>
      </c>
      <c r="BO37" s="312">
        <f t="shared" si="71"/>
        <v>22</v>
      </c>
      <c r="BQ37" s="312">
        <f>VLOOKUP(AB37,Stieren!$C$5:$D$52,2,FALSE)</f>
        <v>0</v>
      </c>
      <c r="BR37" s="312">
        <f>VLOOKUP(AB37,percentage!BY$2:CJ$49,2)</f>
        <v>354</v>
      </c>
      <c r="BS37" s="312">
        <f>VLOOKUP(BR37,Stieren!$C$5:$D$52,2,FALSE)</f>
        <v>0</v>
      </c>
      <c r="BT37" s="312">
        <f>VLOOKUP(AB37,percentage!BY$2:CJ$49,3)</f>
        <v>435</v>
      </c>
      <c r="BU37" s="312">
        <f>VLOOKUP(BT37,Stieren!$C$5:$D$52,2,FALSE)</f>
        <v>0</v>
      </c>
      <c r="BV37" s="312">
        <f>VLOOKUP(AB37,percentage!BY$2:CJ$49,4)</f>
        <v>342</v>
      </c>
      <c r="BW37" s="312">
        <f>VLOOKUP(BV37,Stieren!$C$5:$D$52,2,FALSE)</f>
        <v>0</v>
      </c>
      <c r="BX37" s="312">
        <f>VLOOKUP(AB37,percentage!BY$2:CJ$49,5)</f>
        <v>453</v>
      </c>
      <c r="BY37" s="312">
        <f>VLOOKUP(BX37,Stieren!$C$5:$D$52,2,FALSE)</f>
        <v>0</v>
      </c>
      <c r="BZ37" s="312">
        <f>VLOOKUP(AB37,percentage!BY$2:CJ$49,6)</f>
        <v>432</v>
      </c>
      <c r="CA37" s="312">
        <f>VLOOKUP(BZ37,Stieren!$C$5:$D$52,2,FALSE)</f>
        <v>0</v>
      </c>
      <c r="CB37" s="312">
        <f>VLOOKUP(AB37,percentage!BY$2:CJ$49,7)</f>
        <v>534</v>
      </c>
      <c r="CC37" s="312">
        <f>VLOOKUP(CB37,Stieren!$C$5:$D$52,2,FALSE)</f>
        <v>0</v>
      </c>
      <c r="CD37" s="312">
        <f>VLOOKUP(AB37,percentage!BY$2:CJ$49,8)</f>
        <v>324</v>
      </c>
      <c r="CE37" s="312">
        <f>VLOOKUP(CD37,Stieren!$C$5:$D$52,2,FALSE)</f>
        <v>0</v>
      </c>
      <c r="CF37" s="312">
        <f>VLOOKUP(AB37,percentage!BY$2:CJ$49,9)</f>
        <v>543</v>
      </c>
      <c r="CG37" s="312">
        <f>VLOOKUP(CF37,Stieren!$C$5:$D$52,2,FALSE)</f>
        <v>0</v>
      </c>
      <c r="CH37" s="312">
        <f>VLOOKUP(AB37,percentage!BY$2:CJ$49,10)</f>
        <v>351</v>
      </c>
      <c r="CI37" s="312">
        <f>VLOOKUP(CH37,Stieren!$C$5:$D$52,2,FALSE)</f>
        <v>0</v>
      </c>
      <c r="CJ37" s="312">
        <f>VLOOKUP(AB37,percentage!BY$2:CJ$49,11)</f>
        <v>423</v>
      </c>
      <c r="CK37" s="312" t="str">
        <f>VLOOKUP(CJ37,Stieren!$C$5:$D$52,2,FALSE)</f>
        <v>Ludiek/Motif/Utopia/Bruce(rood)</v>
      </c>
      <c r="CL37" s="312">
        <f>VLOOKUP(AB37,percentage!BY$2:CJ$49,12)</f>
        <v>315</v>
      </c>
      <c r="CM37" s="312">
        <f>VLOOKUP(CL37,Stieren!$C$5:$D$52,2,FALSE)</f>
        <v>0</v>
      </c>
      <c r="CN37" s="312">
        <v>22</v>
      </c>
      <c r="CO37" s="312">
        <v>22</v>
      </c>
      <c r="CP37" s="312">
        <v>22</v>
      </c>
    </row>
    <row r="38" spans="27:94">
      <c r="AA38" s="312">
        <f>Koeien!B39</f>
        <v>65</v>
      </c>
      <c r="AB38" s="312">
        <f>Koeien!D39</f>
        <v>651</v>
      </c>
      <c r="AD38" s="312">
        <f t="shared" si="36"/>
        <v>651</v>
      </c>
      <c r="AE38" s="312" t="str">
        <f t="shared" si="37"/>
        <v>GOSPEL</v>
      </c>
      <c r="AF38" s="312">
        <f t="shared" si="38"/>
        <v>100</v>
      </c>
      <c r="AG38" s="312" t="str">
        <f t="shared" si="39"/>
        <v/>
      </c>
      <c r="AH38" s="312" t="str">
        <f t="shared" si="40"/>
        <v/>
      </c>
      <c r="AI38" s="312" t="str">
        <f t="shared" si="41"/>
        <v/>
      </c>
      <c r="AJ38" s="312" t="str">
        <f t="shared" si="42"/>
        <v/>
      </c>
      <c r="AK38" s="312" t="str">
        <f t="shared" si="43"/>
        <v/>
      </c>
      <c r="AL38" s="312" t="str">
        <f t="shared" si="44"/>
        <v/>
      </c>
      <c r="AO38" s="312" t="str">
        <f t="shared" si="45"/>
        <v>GOSPEL</v>
      </c>
      <c r="AP38" s="312">
        <f t="shared" si="46"/>
        <v>100</v>
      </c>
      <c r="AQ38" s="312" t="str">
        <f t="shared" si="47"/>
        <v/>
      </c>
      <c r="AR38" s="312" t="str">
        <f t="shared" si="48"/>
        <v/>
      </c>
      <c r="AS38" s="312" t="str">
        <f t="shared" si="49"/>
        <v/>
      </c>
      <c r="AT38" s="312" t="str">
        <f t="shared" si="50"/>
        <v/>
      </c>
      <c r="AU38" s="312" t="str">
        <f t="shared" si="51"/>
        <v/>
      </c>
      <c r="AV38" s="312" t="str">
        <f t="shared" si="52"/>
        <v/>
      </c>
      <c r="AW38" s="312" t="str">
        <f t="shared" si="53"/>
        <v/>
      </c>
      <c r="AX38" s="312" t="str">
        <f t="shared" si="54"/>
        <v/>
      </c>
      <c r="AY38" s="312" t="str">
        <f t="shared" si="55"/>
        <v/>
      </c>
      <c r="AZ38" s="312" t="str">
        <f t="shared" si="56"/>
        <v/>
      </c>
      <c r="BA38" s="312" t="str">
        <f t="shared" si="57"/>
        <v/>
      </c>
      <c r="BB38" s="312" t="str">
        <f t="shared" si="58"/>
        <v/>
      </c>
      <c r="BC38" s="312" t="str">
        <f t="shared" si="59"/>
        <v/>
      </c>
      <c r="BD38" s="312" t="str">
        <f t="shared" si="60"/>
        <v/>
      </c>
      <c r="BE38" s="312" t="str">
        <f t="shared" si="61"/>
        <v/>
      </c>
      <c r="BF38" s="312" t="str">
        <f t="shared" si="62"/>
        <v/>
      </c>
      <c r="BG38" s="312" t="str">
        <f t="shared" si="63"/>
        <v/>
      </c>
      <c r="BH38" s="312" t="str">
        <f t="shared" si="64"/>
        <v/>
      </c>
      <c r="BI38" s="312" t="str">
        <f t="shared" si="65"/>
        <v/>
      </c>
      <c r="BJ38" s="312" t="str">
        <f t="shared" si="66"/>
        <v/>
      </c>
      <c r="BK38" s="312" t="str">
        <f t="shared" si="67"/>
        <v/>
      </c>
      <c r="BL38" s="312" t="str">
        <f t="shared" si="68"/>
        <v/>
      </c>
      <c r="BM38" s="312">
        <f t="shared" si="69"/>
        <v>22</v>
      </c>
      <c r="BN38" s="312">
        <f t="shared" si="70"/>
        <v>22</v>
      </c>
      <c r="BO38" s="312">
        <f t="shared" si="71"/>
        <v>22</v>
      </c>
      <c r="BQ38" s="312" t="str">
        <f>VLOOKUP(AB38,Stieren!$C$5:$D$52,2,FALSE)</f>
        <v>GOSPEL</v>
      </c>
      <c r="BR38" s="312">
        <f>VLOOKUP(AB38,percentage!BY$2:CJ$49,2)</f>
        <v>615</v>
      </c>
      <c r="BS38" s="312">
        <f>VLOOKUP(BR38,Stieren!$C$5:$D$52,2,FALSE)</f>
        <v>0</v>
      </c>
      <c r="BT38" s="312">
        <f>VLOOKUP(AB38,percentage!BY$2:CJ$49,3)</f>
        <v>561</v>
      </c>
      <c r="BU38" s="312">
        <f>VLOOKUP(BT38,Stieren!$C$5:$D$52,2,FALSE)</f>
        <v>0</v>
      </c>
      <c r="BV38" s="312">
        <f>VLOOKUP(AB38,percentage!BY$2:CJ$49,4)</f>
        <v>654</v>
      </c>
      <c r="BW38" s="312">
        <f>VLOOKUP(BV38,Stieren!$C$5:$D$52,2,FALSE)</f>
        <v>0</v>
      </c>
      <c r="BX38" s="312">
        <f>VLOOKUP(AB38,percentage!BY$2:CJ$49,5)</f>
        <v>516</v>
      </c>
      <c r="BY38" s="312">
        <f>VLOOKUP(BX38,Stieren!$C$5:$D$52,2,FALSE)</f>
        <v>0</v>
      </c>
      <c r="BZ38" s="312">
        <f>VLOOKUP(AB38,percentage!BY$2:CJ$49,6)</f>
        <v>564</v>
      </c>
      <c r="CA38" s="312">
        <f>VLOOKUP(BZ38,Stieren!$C$5:$D$52,2,FALSE)</f>
        <v>0</v>
      </c>
      <c r="CB38" s="312">
        <f>VLOOKUP(AB38,percentage!BY$2:CJ$49,7)</f>
        <v>165</v>
      </c>
      <c r="CC38" s="312">
        <f>VLOOKUP(CB38,Stieren!$C$5:$D$52,2,FALSE)</f>
        <v>0</v>
      </c>
      <c r="CD38" s="312">
        <f>VLOOKUP(AB38,percentage!BY$2:CJ$49,8)</f>
        <v>645</v>
      </c>
      <c r="CE38" s="312">
        <f>VLOOKUP(CD38,Stieren!$C$5:$D$52,2,FALSE)</f>
        <v>0</v>
      </c>
      <c r="CF38" s="312">
        <f>VLOOKUP(AB38,percentage!BY$2:CJ$49,9)</f>
        <v>156</v>
      </c>
      <c r="CG38" s="312">
        <f>VLOOKUP(CF38,Stieren!$C$5:$D$52,2,FALSE)</f>
        <v>0</v>
      </c>
      <c r="CH38" s="312">
        <f>VLOOKUP(AB38,percentage!BY$2:CJ$49,10)</f>
        <v>612</v>
      </c>
      <c r="CI38" s="312">
        <f>VLOOKUP(CH38,Stieren!$C$5:$D$52,2,FALSE)</f>
        <v>0</v>
      </c>
      <c r="CJ38" s="312">
        <f>VLOOKUP(AB38,percentage!BY$2:CJ$49,11)</f>
        <v>546</v>
      </c>
      <c r="CK38" s="312">
        <f>VLOOKUP(CJ38,Stieren!$C$5:$D$52,2,FALSE)</f>
        <v>0</v>
      </c>
      <c r="CL38" s="312">
        <f>VLOOKUP(AB38,percentage!BY$2:CJ$49,12)</f>
        <v>621</v>
      </c>
      <c r="CM38" s="312">
        <f>VLOOKUP(CL38,Stieren!$C$5:$D$52,2,FALSE)</f>
        <v>0</v>
      </c>
      <c r="CN38" s="312">
        <v>22</v>
      </c>
      <c r="CO38" s="312">
        <v>22</v>
      </c>
      <c r="CP38" s="312">
        <v>22</v>
      </c>
    </row>
    <row r="39" spans="27:94">
      <c r="AA39" s="312">
        <f>Koeien!B40</f>
        <v>66</v>
      </c>
      <c r="AB39" s="312">
        <f>Koeien!D40</f>
        <v>645</v>
      </c>
      <c r="AD39" s="312">
        <f t="shared" si="36"/>
        <v>651</v>
      </c>
      <c r="AE39" s="312" t="str">
        <f t="shared" si="37"/>
        <v>GOSPEL</v>
      </c>
      <c r="AF39" s="312">
        <f t="shared" si="38"/>
        <v>72</v>
      </c>
      <c r="AG39" s="312" t="str">
        <f t="shared" si="39"/>
        <v/>
      </c>
      <c r="AH39" s="312" t="str">
        <f t="shared" si="40"/>
        <v/>
      </c>
      <c r="AI39" s="312" t="str">
        <f t="shared" si="41"/>
        <v/>
      </c>
      <c r="AJ39" s="312" t="str">
        <f t="shared" si="42"/>
        <v/>
      </c>
      <c r="AK39" s="312" t="str">
        <f t="shared" si="43"/>
        <v/>
      </c>
      <c r="AL39" s="312" t="str">
        <f t="shared" si="44"/>
        <v/>
      </c>
      <c r="AO39" s="312" t="str">
        <f t="shared" si="45"/>
        <v/>
      </c>
      <c r="AP39" s="312" t="str">
        <f t="shared" si="46"/>
        <v/>
      </c>
      <c r="AQ39" s="312" t="str">
        <f t="shared" si="47"/>
        <v/>
      </c>
      <c r="AR39" s="312" t="str">
        <f t="shared" si="48"/>
        <v/>
      </c>
      <c r="AS39" s="312" t="str">
        <f t="shared" si="49"/>
        <v/>
      </c>
      <c r="AT39" s="312" t="str">
        <f t="shared" si="50"/>
        <v/>
      </c>
      <c r="AU39" s="312" t="str">
        <f t="shared" si="51"/>
        <v/>
      </c>
      <c r="AV39" s="312" t="str">
        <f t="shared" si="52"/>
        <v/>
      </c>
      <c r="AW39" s="312" t="str">
        <f t="shared" si="53"/>
        <v/>
      </c>
      <c r="AX39" s="312" t="str">
        <f t="shared" si="54"/>
        <v/>
      </c>
      <c r="AY39" s="312" t="str">
        <f t="shared" si="55"/>
        <v/>
      </c>
      <c r="AZ39" s="312" t="str">
        <f t="shared" si="56"/>
        <v/>
      </c>
      <c r="BA39" s="312" t="str">
        <f t="shared" si="57"/>
        <v/>
      </c>
      <c r="BB39" s="312" t="str">
        <f t="shared" si="58"/>
        <v/>
      </c>
      <c r="BC39" s="312" t="str">
        <f t="shared" si="59"/>
        <v/>
      </c>
      <c r="BD39" s="312" t="str">
        <f t="shared" si="60"/>
        <v/>
      </c>
      <c r="BE39" s="312" t="str">
        <f t="shared" si="61"/>
        <v/>
      </c>
      <c r="BF39" s="312" t="str">
        <f t="shared" si="62"/>
        <v/>
      </c>
      <c r="BG39" s="312" t="str">
        <f t="shared" si="63"/>
        <v>GOSPEL</v>
      </c>
      <c r="BH39" s="312">
        <f t="shared" si="64"/>
        <v>72</v>
      </c>
      <c r="BI39" s="312" t="str">
        <f t="shared" si="65"/>
        <v/>
      </c>
      <c r="BJ39" s="312" t="str">
        <f t="shared" si="66"/>
        <v/>
      </c>
      <c r="BK39" s="312" t="str">
        <f t="shared" si="67"/>
        <v/>
      </c>
      <c r="BL39" s="312" t="str">
        <f t="shared" si="68"/>
        <v/>
      </c>
      <c r="BM39" s="312">
        <f t="shared" si="69"/>
        <v>22</v>
      </c>
      <c r="BN39" s="312">
        <f t="shared" si="70"/>
        <v>22</v>
      </c>
      <c r="BO39" s="312">
        <f t="shared" si="71"/>
        <v>22</v>
      </c>
      <c r="BQ39" s="312">
        <f>VLOOKUP(AB39,Stieren!$C$5:$D$52,2,FALSE)</f>
        <v>0</v>
      </c>
      <c r="BR39" s="312">
        <f>VLOOKUP(AB39,percentage!BY$2:CJ$49,2)</f>
        <v>654</v>
      </c>
      <c r="BS39" s="312">
        <f>VLOOKUP(BR39,Stieren!$C$5:$D$52,2,FALSE)</f>
        <v>0</v>
      </c>
      <c r="BT39" s="312">
        <f>VLOOKUP(AB39,percentage!BY$2:CJ$49,3)</f>
        <v>465</v>
      </c>
      <c r="BU39" s="312">
        <f>VLOOKUP(BT39,Stieren!$C$5:$D$52,2,FALSE)</f>
        <v>0</v>
      </c>
      <c r="BV39" s="312">
        <f>VLOOKUP(AB39,percentage!BY$2:CJ$49,4)</f>
        <v>642</v>
      </c>
      <c r="BW39" s="312">
        <f>VLOOKUP(BV39,Stieren!$C$5:$D$52,2,FALSE)</f>
        <v>0</v>
      </c>
      <c r="BX39" s="312">
        <f>VLOOKUP(AB39,percentage!BY$2:CJ$49,5)</f>
        <v>456</v>
      </c>
      <c r="BY39" s="312">
        <f>VLOOKUP(BX39,Stieren!$C$5:$D$52,2,FALSE)</f>
        <v>0</v>
      </c>
      <c r="BZ39" s="312">
        <f>VLOOKUP(AB39,percentage!BY$2:CJ$49,6)</f>
        <v>462</v>
      </c>
      <c r="CA39" s="312">
        <f>VLOOKUP(BZ39,Stieren!$C$5:$D$52,2,FALSE)</f>
        <v>0</v>
      </c>
      <c r="CB39" s="312">
        <f>VLOOKUP(AB39,percentage!BY$2:CJ$49,7)</f>
        <v>564</v>
      </c>
      <c r="CC39" s="312">
        <f>VLOOKUP(CB39,Stieren!$C$5:$D$52,2,FALSE)</f>
        <v>0</v>
      </c>
      <c r="CD39" s="312">
        <f>VLOOKUP(AB39,percentage!BY$2:CJ$49,8)</f>
        <v>624</v>
      </c>
      <c r="CE39" s="312">
        <f>VLOOKUP(CD39,Stieren!$C$5:$D$52,2,FALSE)</f>
        <v>0</v>
      </c>
      <c r="CF39" s="312">
        <f>VLOOKUP(AB39,percentage!BY$2:CJ$49,9)</f>
        <v>546</v>
      </c>
      <c r="CG39" s="312">
        <f>VLOOKUP(CF39,Stieren!$C$5:$D$52,2,FALSE)</f>
        <v>0</v>
      </c>
      <c r="CH39" s="312">
        <f>VLOOKUP(AB39,percentage!BY$2:CJ$49,10)</f>
        <v>651</v>
      </c>
      <c r="CI39" s="312" t="str">
        <f>VLOOKUP(CH39,Stieren!$C$5:$D$52,2,FALSE)</f>
        <v>GOSPEL</v>
      </c>
      <c r="CJ39" s="312">
        <f>VLOOKUP(AB39,percentage!BY$2:CJ$49,11)</f>
        <v>426</v>
      </c>
      <c r="CK39" s="312">
        <f>VLOOKUP(CJ39,Stieren!$C$5:$D$52,2,FALSE)</f>
        <v>0</v>
      </c>
      <c r="CL39" s="312">
        <f>VLOOKUP(AB39,percentage!BY$2:CJ$49,12)</f>
        <v>615</v>
      </c>
      <c r="CM39" s="312">
        <f>VLOOKUP(CL39,Stieren!$C$5:$D$52,2,FALSE)</f>
        <v>0</v>
      </c>
      <c r="CN39" s="312">
        <v>22</v>
      </c>
      <c r="CO39" s="312">
        <v>22</v>
      </c>
      <c r="CP39" s="312">
        <v>22</v>
      </c>
    </row>
    <row r="40" spans="27:94">
      <c r="AA40" s="312">
        <f>Koeien!B41</f>
        <v>67</v>
      </c>
      <c r="AB40" s="312">
        <f>Koeien!D41</f>
        <v>243</v>
      </c>
      <c r="AD40" s="312">
        <f t="shared" si="36"/>
        <v>423</v>
      </c>
      <c r="AE40" s="312" t="str">
        <f t="shared" si="37"/>
        <v>Ludiek/Motif/Utopia/Bruce(rood)</v>
      </c>
      <c r="AF40" s="312">
        <f t="shared" si="38"/>
        <v>92</v>
      </c>
      <c r="AG40" s="312" t="str">
        <f t="shared" si="39"/>
        <v/>
      </c>
      <c r="AH40" s="312" t="str">
        <f t="shared" si="40"/>
        <v/>
      </c>
      <c r="AI40" s="312" t="str">
        <f t="shared" si="41"/>
        <v/>
      </c>
      <c r="AJ40" s="312" t="str">
        <f t="shared" si="42"/>
        <v/>
      </c>
      <c r="AK40" s="312" t="str">
        <f t="shared" si="43"/>
        <v/>
      </c>
      <c r="AL40" s="312" t="str">
        <f t="shared" si="44"/>
        <v/>
      </c>
      <c r="AO40" s="312" t="str">
        <f t="shared" si="45"/>
        <v/>
      </c>
      <c r="AP40" s="312" t="str">
        <f t="shared" si="46"/>
        <v/>
      </c>
      <c r="AQ40" s="312" t="str">
        <f t="shared" si="47"/>
        <v/>
      </c>
      <c r="AR40" s="312" t="str">
        <f t="shared" si="48"/>
        <v/>
      </c>
      <c r="AS40" s="312" t="str">
        <f t="shared" si="49"/>
        <v>Ludiek/Motif/Utopia/Bruce(rood)</v>
      </c>
      <c r="AT40" s="312">
        <f t="shared" si="50"/>
        <v>92</v>
      </c>
      <c r="AU40" s="312" t="str">
        <f t="shared" si="51"/>
        <v/>
      </c>
      <c r="AV40" s="312" t="str">
        <f t="shared" si="52"/>
        <v/>
      </c>
      <c r="AW40" s="312" t="str">
        <f t="shared" si="53"/>
        <v/>
      </c>
      <c r="AX40" s="312" t="str">
        <f t="shared" si="54"/>
        <v/>
      </c>
      <c r="AY40" s="312" t="str">
        <f t="shared" si="55"/>
        <v/>
      </c>
      <c r="AZ40" s="312" t="str">
        <f t="shared" si="56"/>
        <v/>
      </c>
      <c r="BA40" s="312" t="str">
        <f t="shared" si="57"/>
        <v/>
      </c>
      <c r="BB40" s="312" t="str">
        <f t="shared" si="58"/>
        <v/>
      </c>
      <c r="BC40" s="312" t="str">
        <f t="shared" si="59"/>
        <v/>
      </c>
      <c r="BD40" s="312" t="str">
        <f t="shared" si="60"/>
        <v/>
      </c>
      <c r="BE40" s="312" t="str">
        <f t="shared" si="61"/>
        <v/>
      </c>
      <c r="BF40" s="312" t="str">
        <f t="shared" si="62"/>
        <v/>
      </c>
      <c r="BG40" s="312" t="str">
        <f t="shared" si="63"/>
        <v/>
      </c>
      <c r="BH40" s="312" t="str">
        <f t="shared" si="64"/>
        <v/>
      </c>
      <c r="BI40" s="312" t="str">
        <f t="shared" si="65"/>
        <v/>
      </c>
      <c r="BJ40" s="312" t="str">
        <f t="shared" si="66"/>
        <v/>
      </c>
      <c r="BK40" s="312" t="str">
        <f t="shared" si="67"/>
        <v/>
      </c>
      <c r="BL40" s="312" t="str">
        <f t="shared" si="68"/>
        <v/>
      </c>
      <c r="BM40" s="312">
        <f t="shared" si="69"/>
        <v>22</v>
      </c>
      <c r="BN40" s="312">
        <f t="shared" si="70"/>
        <v>22</v>
      </c>
      <c r="BO40" s="312">
        <f t="shared" si="71"/>
        <v>22</v>
      </c>
      <c r="BQ40" s="312">
        <f>VLOOKUP(AB40,Stieren!$C$5:$D$52,2,FALSE)</f>
        <v>0</v>
      </c>
      <c r="BR40" s="312">
        <f>VLOOKUP(AB40,percentage!BY$2:CJ$49,2)</f>
        <v>234</v>
      </c>
      <c r="BS40" s="312">
        <f>VLOOKUP(BR40,Stieren!$C$5:$D$52,2,FALSE)</f>
        <v>0</v>
      </c>
      <c r="BT40" s="312">
        <f>VLOOKUP(AB40,percentage!BY$2:CJ$49,3)</f>
        <v>423</v>
      </c>
      <c r="BU40" s="312" t="str">
        <f>VLOOKUP(BT40,Stieren!$C$5:$D$52,2,FALSE)</f>
        <v>Ludiek/Motif/Utopia/Bruce(rood)</v>
      </c>
      <c r="BV40" s="312">
        <f>VLOOKUP(AB40,percentage!BY$2:CJ$49,4)</f>
        <v>246</v>
      </c>
      <c r="BW40" s="312">
        <f>VLOOKUP(BV40,Stieren!$C$5:$D$52,2,FALSE)</f>
        <v>0</v>
      </c>
      <c r="BX40" s="312">
        <f>VLOOKUP(AB40,percentage!BY$2:CJ$49,5)</f>
        <v>432</v>
      </c>
      <c r="BY40" s="312">
        <f>VLOOKUP(BX40,Stieren!$C$5:$D$52,2,FALSE)</f>
        <v>0</v>
      </c>
      <c r="BZ40" s="312">
        <f>VLOOKUP(AB40,percentage!BY$2:CJ$49,6)</f>
        <v>426</v>
      </c>
      <c r="CA40" s="312">
        <f>VLOOKUP(BZ40,Stieren!$C$5:$D$52,2,FALSE)</f>
        <v>0</v>
      </c>
      <c r="CB40" s="312">
        <f>VLOOKUP(AB40,percentage!BY$2:CJ$49,7)</f>
        <v>324</v>
      </c>
      <c r="CC40" s="312">
        <f>VLOOKUP(CB40,Stieren!$C$5:$D$52,2,FALSE)</f>
        <v>0</v>
      </c>
      <c r="CD40" s="312">
        <f>VLOOKUP(AB40,percentage!BY$2:CJ$49,8)</f>
        <v>264</v>
      </c>
      <c r="CE40" s="312">
        <f>VLOOKUP(CD40,Stieren!$C$5:$D$52,2,FALSE)</f>
        <v>0</v>
      </c>
      <c r="CF40" s="312">
        <f>VLOOKUP(AB40,percentage!BY$2:CJ$49,9)</f>
        <v>342</v>
      </c>
      <c r="CG40" s="312">
        <f>VLOOKUP(CF40,Stieren!$C$5:$D$52,2,FALSE)</f>
        <v>0</v>
      </c>
      <c r="CH40" s="312">
        <f>VLOOKUP(AB40,percentage!BY$2:CJ$49,10)</f>
        <v>231</v>
      </c>
      <c r="CI40" s="312">
        <f>VLOOKUP(CH40,Stieren!$C$5:$D$52,2,FALSE)</f>
        <v>0</v>
      </c>
      <c r="CJ40" s="312">
        <f>VLOOKUP(AB40,percentage!BY$2:CJ$49,11)</f>
        <v>462</v>
      </c>
      <c r="CK40" s="312">
        <f>VLOOKUP(CJ40,Stieren!$C$5:$D$52,2,FALSE)</f>
        <v>0</v>
      </c>
      <c r="CL40" s="312">
        <f>VLOOKUP(AB40,percentage!BY$2:CJ$49,12)</f>
        <v>213</v>
      </c>
      <c r="CM40" s="312">
        <f>VLOOKUP(CL40,Stieren!$C$5:$D$52,2,FALSE)</f>
        <v>0</v>
      </c>
      <c r="CN40" s="312">
        <v>22</v>
      </c>
      <c r="CO40" s="312">
        <v>22</v>
      </c>
      <c r="CP40" s="312">
        <v>22</v>
      </c>
    </row>
    <row r="41" spans="27:94">
      <c r="AA41" s="312">
        <f>Koeien!B42</f>
        <v>69</v>
      </c>
      <c r="AB41" s="312">
        <f>Koeien!D42</f>
        <v>153</v>
      </c>
      <c r="AD41" s="312">
        <f t="shared" si="36"/>
        <v>513</v>
      </c>
      <c r="AE41" s="312" t="str">
        <f t="shared" si="37"/>
        <v>Shakespear</v>
      </c>
      <c r="AF41" s="312">
        <f t="shared" si="38"/>
        <v>92</v>
      </c>
      <c r="AG41" s="312" t="str">
        <f t="shared" si="39"/>
        <v/>
      </c>
      <c r="AH41" s="312" t="str">
        <f t="shared" si="40"/>
        <v/>
      </c>
      <c r="AI41" s="312" t="str">
        <f t="shared" si="41"/>
        <v/>
      </c>
      <c r="AJ41" s="312" t="str">
        <f t="shared" si="42"/>
        <v/>
      </c>
      <c r="AK41" s="312" t="str">
        <f t="shared" si="43"/>
        <v/>
      </c>
      <c r="AL41" s="312" t="str">
        <f t="shared" si="44"/>
        <v/>
      </c>
      <c r="AO41" s="312" t="str">
        <f t="shared" si="45"/>
        <v/>
      </c>
      <c r="AP41" s="312" t="str">
        <f t="shared" si="46"/>
        <v/>
      </c>
      <c r="AQ41" s="312" t="str">
        <f t="shared" si="47"/>
        <v/>
      </c>
      <c r="AR41" s="312" t="str">
        <f t="shared" si="48"/>
        <v/>
      </c>
      <c r="AS41" s="312" t="str">
        <f t="shared" si="49"/>
        <v>Shakespear</v>
      </c>
      <c r="AT41" s="312">
        <f t="shared" si="50"/>
        <v>92</v>
      </c>
      <c r="AU41" s="312" t="str">
        <f t="shared" si="51"/>
        <v/>
      </c>
      <c r="AV41" s="312" t="str">
        <f t="shared" si="52"/>
        <v/>
      </c>
      <c r="AW41" s="312" t="str">
        <f t="shared" si="53"/>
        <v/>
      </c>
      <c r="AX41" s="312" t="str">
        <f t="shared" si="54"/>
        <v/>
      </c>
      <c r="AY41" s="312" t="str">
        <f t="shared" si="55"/>
        <v/>
      </c>
      <c r="AZ41" s="312" t="str">
        <f t="shared" si="56"/>
        <v/>
      </c>
      <c r="BA41" s="312" t="str">
        <f t="shared" si="57"/>
        <v/>
      </c>
      <c r="BB41" s="312" t="str">
        <f t="shared" si="58"/>
        <v/>
      </c>
      <c r="BC41" s="312" t="str">
        <f t="shared" si="59"/>
        <v/>
      </c>
      <c r="BD41" s="312" t="str">
        <f t="shared" si="60"/>
        <v/>
      </c>
      <c r="BE41" s="312" t="str">
        <f t="shared" si="61"/>
        <v/>
      </c>
      <c r="BF41" s="312" t="str">
        <f t="shared" si="62"/>
        <v/>
      </c>
      <c r="BG41" s="312" t="str">
        <f t="shared" si="63"/>
        <v/>
      </c>
      <c r="BH41" s="312" t="str">
        <f t="shared" si="64"/>
        <v/>
      </c>
      <c r="BI41" s="312" t="str">
        <f t="shared" si="65"/>
        <v/>
      </c>
      <c r="BJ41" s="312" t="str">
        <f t="shared" si="66"/>
        <v/>
      </c>
      <c r="BK41" s="312" t="str">
        <f t="shared" si="67"/>
        <v/>
      </c>
      <c r="BL41" s="312" t="str">
        <f t="shared" si="68"/>
        <v/>
      </c>
      <c r="BM41" s="312">
        <f t="shared" si="69"/>
        <v>22</v>
      </c>
      <c r="BN41" s="312">
        <f t="shared" si="70"/>
        <v>22</v>
      </c>
      <c r="BO41" s="312">
        <f t="shared" si="71"/>
        <v>22</v>
      </c>
      <c r="BQ41" s="312">
        <f>VLOOKUP(AB41,Stieren!$C$5:$D$52,2,FALSE)</f>
        <v>0</v>
      </c>
      <c r="BR41" s="312">
        <f>VLOOKUP(AB41,percentage!BY$2:CJ$49,2)</f>
        <v>135</v>
      </c>
      <c r="BS41" s="312">
        <f>VLOOKUP(BR41,Stieren!$C$5:$D$52,2,FALSE)</f>
        <v>0</v>
      </c>
      <c r="BT41" s="312">
        <f>VLOOKUP(AB41,percentage!BY$2:CJ$49,3)</f>
        <v>513</v>
      </c>
      <c r="BU41" s="312" t="str">
        <f>VLOOKUP(BT41,Stieren!$C$5:$D$52,2,FALSE)</f>
        <v>Shakespear</v>
      </c>
      <c r="BV41" s="312">
        <f>VLOOKUP(AB41,percentage!BY$2:CJ$49,4)</f>
        <v>156</v>
      </c>
      <c r="BW41" s="312">
        <f>VLOOKUP(BV41,Stieren!$C$5:$D$52,2,FALSE)</f>
        <v>0</v>
      </c>
      <c r="BX41" s="312">
        <f>VLOOKUP(AB41,percentage!BY$2:CJ$49,5)</f>
        <v>531</v>
      </c>
      <c r="BY41" s="312">
        <f>VLOOKUP(BX41,Stieren!$C$5:$D$52,2,FALSE)</f>
        <v>0</v>
      </c>
      <c r="BZ41" s="312">
        <f>VLOOKUP(AB41,percentage!BY$2:CJ$49,6)</f>
        <v>516</v>
      </c>
      <c r="CA41" s="312">
        <f>VLOOKUP(BZ41,Stieren!$C$5:$D$52,2,FALSE)</f>
        <v>0</v>
      </c>
      <c r="CB41" s="312">
        <f>VLOOKUP(AB41,percentage!BY$2:CJ$49,7)</f>
        <v>315</v>
      </c>
      <c r="CC41" s="312">
        <f>VLOOKUP(CB41,Stieren!$C$5:$D$52,2,FALSE)</f>
        <v>0</v>
      </c>
      <c r="CD41" s="312">
        <f>VLOOKUP(AB41,percentage!BY$2:CJ$49,8)</f>
        <v>165</v>
      </c>
      <c r="CE41" s="312">
        <f>VLOOKUP(CD41,Stieren!$C$5:$D$52,2,FALSE)</f>
        <v>0</v>
      </c>
      <c r="CF41" s="312">
        <f>VLOOKUP(AB41,percentage!BY$2:CJ$49,9)</f>
        <v>351</v>
      </c>
      <c r="CG41" s="312">
        <f>VLOOKUP(CF41,Stieren!$C$5:$D$52,2,FALSE)</f>
        <v>0</v>
      </c>
      <c r="CH41" s="312">
        <f>VLOOKUP(AB41,percentage!BY$2:CJ$49,10)</f>
        <v>132</v>
      </c>
      <c r="CI41" s="312">
        <f>VLOOKUP(CH41,Stieren!$C$5:$D$52,2,FALSE)</f>
        <v>0</v>
      </c>
      <c r="CJ41" s="312">
        <f>VLOOKUP(AB41,percentage!BY$2:CJ$49,11)</f>
        <v>561</v>
      </c>
      <c r="CK41" s="312">
        <f>VLOOKUP(CJ41,Stieren!$C$5:$D$52,2,FALSE)</f>
        <v>0</v>
      </c>
      <c r="CL41" s="312">
        <f>VLOOKUP(AB41,percentage!BY$2:CJ$49,12)</f>
        <v>123</v>
      </c>
      <c r="CM41" s="312">
        <f>VLOOKUP(CL41,Stieren!$C$5:$D$52,2,FALSE)</f>
        <v>0</v>
      </c>
      <c r="CN41" s="312">
        <v>22</v>
      </c>
      <c r="CO41" s="312">
        <v>22</v>
      </c>
      <c r="CP41" s="312">
        <v>22</v>
      </c>
    </row>
    <row r="42" spans="27:94">
      <c r="AA42" s="312">
        <f>Koeien!B43</f>
        <v>75</v>
      </c>
      <c r="AB42" s="312">
        <f>Koeien!D43</f>
        <v>645</v>
      </c>
      <c r="AD42" s="312">
        <f t="shared" si="36"/>
        <v>651</v>
      </c>
      <c r="AE42" s="312" t="str">
        <f t="shared" si="37"/>
        <v>GOSPEL</v>
      </c>
      <c r="AF42" s="312">
        <f t="shared" si="38"/>
        <v>72</v>
      </c>
      <c r="AG42" s="312" t="str">
        <f t="shared" si="39"/>
        <v/>
      </c>
      <c r="AH42" s="312" t="str">
        <f t="shared" si="40"/>
        <v/>
      </c>
      <c r="AI42" s="312" t="str">
        <f t="shared" si="41"/>
        <v/>
      </c>
      <c r="AJ42" s="312" t="str">
        <f t="shared" si="42"/>
        <v/>
      </c>
      <c r="AK42" s="312" t="str">
        <f t="shared" si="43"/>
        <v/>
      </c>
      <c r="AL42" s="312" t="str">
        <f t="shared" si="44"/>
        <v/>
      </c>
      <c r="AO42" s="312" t="str">
        <f t="shared" si="45"/>
        <v/>
      </c>
      <c r="AP42" s="312" t="str">
        <f t="shared" si="46"/>
        <v/>
      </c>
      <c r="AQ42" s="312" t="str">
        <f t="shared" si="47"/>
        <v/>
      </c>
      <c r="AR42" s="312" t="str">
        <f t="shared" si="48"/>
        <v/>
      </c>
      <c r="AS42" s="312" t="str">
        <f t="shared" si="49"/>
        <v/>
      </c>
      <c r="AT42" s="312" t="str">
        <f t="shared" si="50"/>
        <v/>
      </c>
      <c r="AU42" s="312" t="str">
        <f t="shared" si="51"/>
        <v/>
      </c>
      <c r="AV42" s="312" t="str">
        <f t="shared" si="52"/>
        <v/>
      </c>
      <c r="AW42" s="312" t="str">
        <f t="shared" si="53"/>
        <v/>
      </c>
      <c r="AX42" s="312" t="str">
        <f t="shared" si="54"/>
        <v/>
      </c>
      <c r="AY42" s="312" t="str">
        <f t="shared" si="55"/>
        <v/>
      </c>
      <c r="AZ42" s="312" t="str">
        <f t="shared" si="56"/>
        <v/>
      </c>
      <c r="BA42" s="312" t="str">
        <f t="shared" si="57"/>
        <v/>
      </c>
      <c r="BB42" s="312" t="str">
        <f t="shared" si="58"/>
        <v/>
      </c>
      <c r="BC42" s="312" t="str">
        <f t="shared" si="59"/>
        <v/>
      </c>
      <c r="BD42" s="312" t="str">
        <f t="shared" si="60"/>
        <v/>
      </c>
      <c r="BE42" s="312" t="str">
        <f t="shared" si="61"/>
        <v/>
      </c>
      <c r="BF42" s="312" t="str">
        <f t="shared" si="62"/>
        <v/>
      </c>
      <c r="BG42" s="312" t="str">
        <f t="shared" si="63"/>
        <v>GOSPEL</v>
      </c>
      <c r="BH42" s="312">
        <f t="shared" si="64"/>
        <v>72</v>
      </c>
      <c r="BI42" s="312" t="str">
        <f t="shared" si="65"/>
        <v/>
      </c>
      <c r="BJ42" s="312" t="str">
        <f t="shared" si="66"/>
        <v/>
      </c>
      <c r="BK42" s="312" t="str">
        <f t="shared" si="67"/>
        <v/>
      </c>
      <c r="BL42" s="312" t="str">
        <f t="shared" si="68"/>
        <v/>
      </c>
      <c r="BM42" s="312">
        <f t="shared" si="69"/>
        <v>22</v>
      </c>
      <c r="BN42" s="312">
        <f t="shared" si="70"/>
        <v>22</v>
      </c>
      <c r="BO42" s="312">
        <f t="shared" si="71"/>
        <v>22</v>
      </c>
      <c r="BQ42" s="312">
        <f>VLOOKUP(AB42,Stieren!$C$5:$D$52,2,FALSE)</f>
        <v>0</v>
      </c>
      <c r="BR42" s="312">
        <f>VLOOKUP(AB42,percentage!BY$2:CJ$49,2)</f>
        <v>654</v>
      </c>
      <c r="BS42" s="312">
        <f>VLOOKUP(BR42,Stieren!$C$5:$D$52,2,FALSE)</f>
        <v>0</v>
      </c>
      <c r="BT42" s="312">
        <f>VLOOKUP(AB42,percentage!BY$2:CJ$49,3)</f>
        <v>465</v>
      </c>
      <c r="BU42" s="312">
        <f>VLOOKUP(BT42,Stieren!$C$5:$D$52,2,FALSE)</f>
        <v>0</v>
      </c>
      <c r="BV42" s="312">
        <f>VLOOKUP(AB42,percentage!BY$2:CJ$49,4)</f>
        <v>642</v>
      </c>
      <c r="BW42" s="312">
        <f>VLOOKUP(BV42,Stieren!$C$5:$D$52,2,FALSE)</f>
        <v>0</v>
      </c>
      <c r="BX42" s="312">
        <f>VLOOKUP(AB42,percentage!BY$2:CJ$49,5)</f>
        <v>456</v>
      </c>
      <c r="BY42" s="312">
        <f>VLOOKUP(BX42,Stieren!$C$5:$D$52,2,FALSE)</f>
        <v>0</v>
      </c>
      <c r="BZ42" s="312">
        <f>VLOOKUP(AB42,percentage!BY$2:CJ$49,6)</f>
        <v>462</v>
      </c>
      <c r="CA42" s="312">
        <f>VLOOKUP(BZ42,Stieren!$C$5:$D$52,2,FALSE)</f>
        <v>0</v>
      </c>
      <c r="CB42" s="312">
        <f>VLOOKUP(AB42,percentage!BY$2:CJ$49,7)</f>
        <v>564</v>
      </c>
      <c r="CC42" s="312">
        <f>VLOOKUP(CB42,Stieren!$C$5:$D$52,2,FALSE)</f>
        <v>0</v>
      </c>
      <c r="CD42" s="312">
        <f>VLOOKUP(AB42,percentage!BY$2:CJ$49,8)</f>
        <v>624</v>
      </c>
      <c r="CE42" s="312">
        <f>VLOOKUP(CD42,Stieren!$C$5:$D$52,2,FALSE)</f>
        <v>0</v>
      </c>
      <c r="CF42" s="312">
        <f>VLOOKUP(AB42,percentage!BY$2:CJ$49,9)</f>
        <v>546</v>
      </c>
      <c r="CG42" s="312">
        <f>VLOOKUP(CF42,Stieren!$C$5:$D$52,2,FALSE)</f>
        <v>0</v>
      </c>
      <c r="CH42" s="312">
        <f>VLOOKUP(AB42,percentage!BY$2:CJ$49,10)</f>
        <v>651</v>
      </c>
      <c r="CI42" s="312" t="str">
        <f>VLOOKUP(CH42,Stieren!$C$5:$D$52,2,FALSE)</f>
        <v>GOSPEL</v>
      </c>
      <c r="CJ42" s="312">
        <f>VLOOKUP(AB42,percentage!BY$2:CJ$49,11)</f>
        <v>426</v>
      </c>
      <c r="CK42" s="312">
        <f>VLOOKUP(CJ42,Stieren!$C$5:$D$52,2,FALSE)</f>
        <v>0</v>
      </c>
      <c r="CL42" s="312">
        <f>VLOOKUP(AB42,percentage!BY$2:CJ$49,12)</f>
        <v>615</v>
      </c>
      <c r="CM42" s="312">
        <f>VLOOKUP(CL42,Stieren!$C$5:$D$52,2,FALSE)</f>
        <v>0</v>
      </c>
      <c r="CN42" s="312">
        <v>22</v>
      </c>
      <c r="CO42" s="312">
        <v>22</v>
      </c>
      <c r="CP42" s="312">
        <v>22</v>
      </c>
    </row>
    <row r="43" spans="27:94">
      <c r="AA43" s="312">
        <f>Koeien!B44</f>
        <v>80</v>
      </c>
      <c r="AB43" s="312">
        <f>Koeien!D44</f>
        <v>423</v>
      </c>
      <c r="AD43" s="312">
        <f t="shared" si="36"/>
        <v>423</v>
      </c>
      <c r="AE43" s="312" t="str">
        <f t="shared" si="37"/>
        <v>Ludiek/Motif/Utopia/Bruce(rood)</v>
      </c>
      <c r="AF43" s="312">
        <f t="shared" si="38"/>
        <v>100</v>
      </c>
      <c r="AG43" s="312" t="str">
        <f t="shared" si="39"/>
        <v/>
      </c>
      <c r="AH43" s="312" t="str">
        <f t="shared" si="40"/>
        <v/>
      </c>
      <c r="AI43" s="312" t="str">
        <f t="shared" si="41"/>
        <v/>
      </c>
      <c r="AJ43" s="312" t="str">
        <f t="shared" si="42"/>
        <v/>
      </c>
      <c r="AK43" s="312" t="str">
        <f t="shared" si="43"/>
        <v/>
      </c>
      <c r="AL43" s="312" t="str">
        <f t="shared" si="44"/>
        <v/>
      </c>
      <c r="AO43" s="312" t="str">
        <f t="shared" si="45"/>
        <v>Ludiek/Motif/Utopia/Bruce(rood)</v>
      </c>
      <c r="AP43" s="312">
        <f t="shared" si="46"/>
        <v>100</v>
      </c>
      <c r="AQ43" s="312" t="str">
        <f t="shared" si="47"/>
        <v/>
      </c>
      <c r="AR43" s="312" t="str">
        <f t="shared" si="48"/>
        <v/>
      </c>
      <c r="AS43" s="312" t="str">
        <f t="shared" si="49"/>
        <v/>
      </c>
      <c r="AT43" s="312" t="str">
        <f t="shared" si="50"/>
        <v/>
      </c>
      <c r="AU43" s="312" t="str">
        <f t="shared" si="51"/>
        <v/>
      </c>
      <c r="AV43" s="312" t="str">
        <f t="shared" si="52"/>
        <v/>
      </c>
      <c r="AW43" s="312" t="str">
        <f t="shared" si="53"/>
        <v/>
      </c>
      <c r="AX43" s="312" t="str">
        <f t="shared" si="54"/>
        <v/>
      </c>
      <c r="AY43" s="312" t="str">
        <f t="shared" si="55"/>
        <v/>
      </c>
      <c r="AZ43" s="312" t="str">
        <f t="shared" si="56"/>
        <v/>
      </c>
      <c r="BA43" s="312" t="str">
        <f t="shared" si="57"/>
        <v/>
      </c>
      <c r="BB43" s="312" t="str">
        <f t="shared" si="58"/>
        <v/>
      </c>
      <c r="BC43" s="312" t="str">
        <f t="shared" si="59"/>
        <v/>
      </c>
      <c r="BD43" s="312" t="str">
        <f t="shared" si="60"/>
        <v/>
      </c>
      <c r="BE43" s="312" t="str">
        <f t="shared" si="61"/>
        <v/>
      </c>
      <c r="BF43" s="312" t="str">
        <f t="shared" si="62"/>
        <v/>
      </c>
      <c r="BG43" s="312" t="str">
        <f t="shared" si="63"/>
        <v/>
      </c>
      <c r="BH43" s="312" t="str">
        <f t="shared" si="64"/>
        <v/>
      </c>
      <c r="BI43" s="312" t="str">
        <f t="shared" si="65"/>
        <v/>
      </c>
      <c r="BJ43" s="312" t="str">
        <f t="shared" si="66"/>
        <v/>
      </c>
      <c r="BK43" s="312" t="str">
        <f t="shared" si="67"/>
        <v/>
      </c>
      <c r="BL43" s="312" t="str">
        <f t="shared" si="68"/>
        <v/>
      </c>
      <c r="BM43" s="312">
        <f t="shared" si="69"/>
        <v>22</v>
      </c>
      <c r="BN43" s="312">
        <f t="shared" si="70"/>
        <v>22</v>
      </c>
      <c r="BO43" s="312">
        <f t="shared" si="71"/>
        <v>22</v>
      </c>
      <c r="BQ43" s="312" t="str">
        <f>VLOOKUP(AB43,Stieren!$C$5:$D$52,2,FALSE)</f>
        <v>Ludiek/Motif/Utopia/Bruce(rood)</v>
      </c>
      <c r="BR43" s="312">
        <f>VLOOKUP(AB43,percentage!BY$2:CJ$49,2)</f>
        <v>432</v>
      </c>
      <c r="BS43" s="312">
        <f>VLOOKUP(BR43,Stieren!$C$5:$D$52,2,FALSE)</f>
        <v>0</v>
      </c>
      <c r="BT43" s="312">
        <f>VLOOKUP(AB43,percentage!BY$2:CJ$49,3)</f>
        <v>243</v>
      </c>
      <c r="BU43" s="312">
        <f>VLOOKUP(BT43,Stieren!$C$5:$D$52,2,FALSE)</f>
        <v>0</v>
      </c>
      <c r="BV43" s="312">
        <f>VLOOKUP(AB43,percentage!BY$2:CJ$49,4)</f>
        <v>426</v>
      </c>
      <c r="BW43" s="312">
        <f>VLOOKUP(BV43,Stieren!$C$5:$D$52,2,FALSE)</f>
        <v>0</v>
      </c>
      <c r="BX43" s="312">
        <f>VLOOKUP(AB43,percentage!BY$2:CJ$49,5)</f>
        <v>234</v>
      </c>
      <c r="BY43" s="312">
        <f>VLOOKUP(BX43,Stieren!$C$5:$D$52,2,FALSE)</f>
        <v>0</v>
      </c>
      <c r="BZ43" s="312">
        <f>VLOOKUP(AB43,percentage!BY$2:CJ$49,6)</f>
        <v>246</v>
      </c>
      <c r="CA43" s="312">
        <f>VLOOKUP(BZ43,Stieren!$C$5:$D$52,2,FALSE)</f>
        <v>0</v>
      </c>
      <c r="CB43" s="312">
        <f>VLOOKUP(AB43,percentage!BY$2:CJ$49,7)</f>
        <v>342</v>
      </c>
      <c r="CC43" s="312">
        <f>VLOOKUP(CB43,Stieren!$C$5:$D$52,2,FALSE)</f>
        <v>0</v>
      </c>
      <c r="CD43" s="312">
        <f>VLOOKUP(AB43,percentage!BY$2:CJ$49,8)</f>
        <v>462</v>
      </c>
      <c r="CE43" s="312">
        <f>VLOOKUP(CD43,Stieren!$C$5:$D$52,2,FALSE)</f>
        <v>0</v>
      </c>
      <c r="CF43" s="312">
        <f>VLOOKUP(AB43,percentage!BY$2:CJ$49,9)</f>
        <v>324</v>
      </c>
      <c r="CG43" s="312">
        <f>VLOOKUP(CF43,Stieren!$C$5:$D$52,2,FALSE)</f>
        <v>0</v>
      </c>
      <c r="CH43" s="312">
        <f>VLOOKUP(AB43,percentage!BY$2:CJ$49,10)</f>
        <v>435</v>
      </c>
      <c r="CI43" s="312">
        <f>VLOOKUP(CH43,Stieren!$C$5:$D$52,2,FALSE)</f>
        <v>0</v>
      </c>
      <c r="CJ43" s="312">
        <f>VLOOKUP(AB43,percentage!BY$2:CJ$49,11)</f>
        <v>264</v>
      </c>
      <c r="CK43" s="312">
        <f>VLOOKUP(CJ43,Stieren!$C$5:$D$52,2,FALSE)</f>
        <v>0</v>
      </c>
      <c r="CL43" s="312">
        <f>VLOOKUP(AB43,percentage!BY$2:CJ$49,12)</f>
        <v>453</v>
      </c>
      <c r="CM43" s="312">
        <f>VLOOKUP(CL43,Stieren!$C$5:$D$52,2,FALSE)</f>
        <v>0</v>
      </c>
      <c r="CN43" s="312">
        <v>22</v>
      </c>
      <c r="CO43" s="312">
        <v>22</v>
      </c>
      <c r="CP43" s="312">
        <v>22</v>
      </c>
    </row>
    <row r="44" spans="27:94">
      <c r="AA44" s="312">
        <f>Koeien!B45</f>
        <v>81</v>
      </c>
      <c r="AB44" s="312">
        <f>Koeien!D45</f>
        <v>561</v>
      </c>
      <c r="AD44" s="312">
        <f t="shared" si="36"/>
        <v>651</v>
      </c>
      <c r="AE44" s="312" t="str">
        <f t="shared" si="37"/>
        <v>GOSPEL</v>
      </c>
      <c r="AF44" s="312">
        <f t="shared" si="38"/>
        <v>92</v>
      </c>
      <c r="AG44" s="312">
        <f t="shared" si="39"/>
        <v>513</v>
      </c>
      <c r="AH44" s="312" t="str">
        <f t="shared" si="40"/>
        <v>Shakespear</v>
      </c>
      <c r="AI44" s="312">
        <f t="shared" si="41"/>
        <v>72</v>
      </c>
      <c r="AJ44" s="312" t="str">
        <f t="shared" si="42"/>
        <v/>
      </c>
      <c r="AK44" s="312" t="str">
        <f t="shared" si="43"/>
        <v/>
      </c>
      <c r="AL44" s="312" t="str">
        <f t="shared" si="44"/>
        <v/>
      </c>
      <c r="AO44" s="312" t="str">
        <f t="shared" si="45"/>
        <v/>
      </c>
      <c r="AP44" s="312" t="str">
        <f t="shared" si="46"/>
        <v/>
      </c>
      <c r="AQ44" s="312" t="str">
        <f t="shared" si="47"/>
        <v/>
      </c>
      <c r="AR44" s="312" t="str">
        <f t="shared" si="48"/>
        <v/>
      </c>
      <c r="AS44" s="312" t="str">
        <f t="shared" si="49"/>
        <v>GOSPEL</v>
      </c>
      <c r="AT44" s="312">
        <f t="shared" si="50"/>
        <v>92</v>
      </c>
      <c r="AU44" s="312" t="str">
        <f t="shared" si="51"/>
        <v/>
      </c>
      <c r="AV44" s="312" t="str">
        <f t="shared" si="52"/>
        <v/>
      </c>
      <c r="AW44" s="312" t="str">
        <f t="shared" si="53"/>
        <v/>
      </c>
      <c r="AX44" s="312" t="str">
        <f t="shared" si="54"/>
        <v/>
      </c>
      <c r="AY44" s="312" t="str">
        <f t="shared" si="55"/>
        <v/>
      </c>
      <c r="AZ44" s="312" t="str">
        <f t="shared" si="56"/>
        <v/>
      </c>
      <c r="BA44" s="312" t="str">
        <f t="shared" si="57"/>
        <v/>
      </c>
      <c r="BB44" s="312" t="str">
        <f t="shared" si="58"/>
        <v/>
      </c>
      <c r="BC44" s="312" t="str">
        <f t="shared" si="59"/>
        <v/>
      </c>
      <c r="BD44" s="312" t="str">
        <f t="shared" si="60"/>
        <v/>
      </c>
      <c r="BE44" s="312" t="str">
        <f t="shared" si="61"/>
        <v/>
      </c>
      <c r="BF44" s="312" t="str">
        <f t="shared" si="62"/>
        <v/>
      </c>
      <c r="BG44" s="312" t="str">
        <f t="shared" si="63"/>
        <v>Shakespear</v>
      </c>
      <c r="BH44" s="312">
        <f t="shared" si="64"/>
        <v>72</v>
      </c>
      <c r="BI44" s="312" t="str">
        <f t="shared" si="65"/>
        <v/>
      </c>
      <c r="BJ44" s="312" t="str">
        <f t="shared" si="66"/>
        <v/>
      </c>
      <c r="BK44" s="312" t="str">
        <f t="shared" si="67"/>
        <v/>
      </c>
      <c r="BL44" s="312" t="str">
        <f t="shared" si="68"/>
        <v/>
      </c>
      <c r="BM44" s="312">
        <f t="shared" si="69"/>
        <v>22</v>
      </c>
      <c r="BN44" s="312">
        <f t="shared" si="70"/>
        <v>22</v>
      </c>
      <c r="BO44" s="312">
        <f t="shared" si="71"/>
        <v>22</v>
      </c>
      <c r="BQ44" s="312">
        <f>VLOOKUP(AB44,Stieren!$C$5:$D$52,2,FALSE)</f>
        <v>0</v>
      </c>
      <c r="BR44" s="312">
        <f>VLOOKUP(AB44,percentage!BY$2:CJ$49,2)</f>
        <v>516</v>
      </c>
      <c r="BS44" s="312">
        <f>VLOOKUP(BR44,Stieren!$C$5:$D$52,2,FALSE)</f>
        <v>0</v>
      </c>
      <c r="BT44" s="312">
        <f>VLOOKUP(AB44,percentage!BY$2:CJ$49,3)</f>
        <v>651</v>
      </c>
      <c r="BU44" s="312" t="str">
        <f>VLOOKUP(BT44,Stieren!$C$5:$D$52,2,FALSE)</f>
        <v>GOSPEL</v>
      </c>
      <c r="BV44" s="312">
        <f>VLOOKUP(AB44,percentage!BY$2:CJ$49,4)</f>
        <v>564</v>
      </c>
      <c r="BW44" s="312">
        <f>VLOOKUP(BV44,Stieren!$C$5:$D$52,2,FALSE)</f>
        <v>0</v>
      </c>
      <c r="BX44" s="312">
        <f>VLOOKUP(AB44,percentage!BY$2:CJ$49,5)</f>
        <v>615</v>
      </c>
      <c r="BY44" s="312">
        <f>VLOOKUP(BX44,Stieren!$C$5:$D$52,2,FALSE)</f>
        <v>0</v>
      </c>
      <c r="BZ44" s="312">
        <f>VLOOKUP(AB44,percentage!BY$2:CJ$49,6)</f>
        <v>654</v>
      </c>
      <c r="CA44" s="312">
        <f>VLOOKUP(BZ44,Stieren!$C$5:$D$52,2,FALSE)</f>
        <v>0</v>
      </c>
      <c r="CB44" s="312">
        <f>VLOOKUP(AB44,percentage!BY$2:CJ$49,7)</f>
        <v>156</v>
      </c>
      <c r="CC44" s="312">
        <f>VLOOKUP(CB44,Stieren!$C$5:$D$52,2,FALSE)</f>
        <v>0</v>
      </c>
      <c r="CD44" s="312">
        <f>VLOOKUP(AB44,percentage!BY$2:CJ$49,8)</f>
        <v>546</v>
      </c>
      <c r="CE44" s="312">
        <f>VLOOKUP(CD44,Stieren!$C$5:$D$52,2,FALSE)</f>
        <v>0</v>
      </c>
      <c r="CF44" s="312">
        <f>VLOOKUP(AB44,percentage!BY$2:CJ$49,9)</f>
        <v>165</v>
      </c>
      <c r="CG44" s="312">
        <f>VLOOKUP(CF44,Stieren!$C$5:$D$52,2,FALSE)</f>
        <v>0</v>
      </c>
      <c r="CH44" s="312">
        <f>VLOOKUP(AB44,percentage!BY$2:CJ$49,10)</f>
        <v>513</v>
      </c>
      <c r="CI44" s="312" t="str">
        <f>VLOOKUP(CH44,Stieren!$C$5:$D$52,2,FALSE)</f>
        <v>Shakespear</v>
      </c>
      <c r="CJ44" s="312">
        <f>VLOOKUP(AB44,percentage!BY$2:CJ$49,11)</f>
        <v>645</v>
      </c>
      <c r="CK44" s="312">
        <f>VLOOKUP(CJ44,Stieren!$C$5:$D$52,2,FALSE)</f>
        <v>0</v>
      </c>
      <c r="CL44" s="312">
        <f>VLOOKUP(AB44,percentage!BY$2:CJ$49,12)</f>
        <v>531</v>
      </c>
      <c r="CM44" s="312">
        <f>VLOOKUP(CL44,Stieren!$C$5:$D$52,2,FALSE)</f>
        <v>0</v>
      </c>
      <c r="CN44" s="312">
        <v>22</v>
      </c>
      <c r="CO44" s="312">
        <v>22</v>
      </c>
      <c r="CP44" s="312">
        <v>22</v>
      </c>
    </row>
    <row r="45" spans="27:94">
      <c r="AA45" s="312">
        <f>Koeien!B46</f>
        <v>82</v>
      </c>
      <c r="AB45" s="312">
        <f>Koeien!D46</f>
        <v>432</v>
      </c>
      <c r="AD45" s="312">
        <f t="shared" si="36"/>
        <v>423</v>
      </c>
      <c r="AE45" s="312" t="str">
        <f t="shared" si="37"/>
        <v>Ludiek/Motif/Utopia/Bruce(rood)</v>
      </c>
      <c r="AF45" s="312">
        <f t="shared" si="38"/>
        <v>95</v>
      </c>
      <c r="AG45" s="312" t="str">
        <f t="shared" si="39"/>
        <v/>
      </c>
      <c r="AH45" s="312" t="str">
        <f t="shared" si="40"/>
        <v/>
      </c>
      <c r="AI45" s="312" t="str">
        <f t="shared" si="41"/>
        <v/>
      </c>
      <c r="AJ45" s="312" t="str">
        <f t="shared" si="42"/>
        <v/>
      </c>
      <c r="AK45" s="312" t="str">
        <f t="shared" si="43"/>
        <v/>
      </c>
      <c r="AL45" s="312" t="str">
        <f t="shared" si="44"/>
        <v/>
      </c>
      <c r="AO45" s="312" t="str">
        <f t="shared" si="45"/>
        <v/>
      </c>
      <c r="AP45" s="312" t="str">
        <f t="shared" si="46"/>
        <v/>
      </c>
      <c r="AQ45" s="312" t="str">
        <f t="shared" si="47"/>
        <v>Ludiek/Motif/Utopia/Bruce(rood)</v>
      </c>
      <c r="AR45" s="312">
        <f t="shared" si="48"/>
        <v>95</v>
      </c>
      <c r="AS45" s="312" t="str">
        <f t="shared" si="49"/>
        <v/>
      </c>
      <c r="AT45" s="312" t="str">
        <f t="shared" si="50"/>
        <v/>
      </c>
      <c r="AU45" s="312" t="str">
        <f t="shared" si="51"/>
        <v/>
      </c>
      <c r="AV45" s="312" t="str">
        <f t="shared" si="52"/>
        <v/>
      </c>
      <c r="AW45" s="312" t="str">
        <f t="shared" si="53"/>
        <v/>
      </c>
      <c r="AX45" s="312" t="str">
        <f t="shared" si="54"/>
        <v/>
      </c>
      <c r="AY45" s="312" t="str">
        <f t="shared" si="55"/>
        <v/>
      </c>
      <c r="AZ45" s="312" t="str">
        <f t="shared" si="56"/>
        <v/>
      </c>
      <c r="BA45" s="312" t="str">
        <f t="shared" si="57"/>
        <v/>
      </c>
      <c r="BB45" s="312" t="str">
        <f t="shared" si="58"/>
        <v/>
      </c>
      <c r="BC45" s="312" t="str">
        <f t="shared" si="59"/>
        <v/>
      </c>
      <c r="BD45" s="312" t="str">
        <f t="shared" si="60"/>
        <v/>
      </c>
      <c r="BE45" s="312" t="str">
        <f t="shared" si="61"/>
        <v/>
      </c>
      <c r="BF45" s="312" t="str">
        <f t="shared" si="62"/>
        <v/>
      </c>
      <c r="BG45" s="312" t="str">
        <f t="shared" si="63"/>
        <v/>
      </c>
      <c r="BH45" s="312" t="str">
        <f t="shared" si="64"/>
        <v/>
      </c>
      <c r="BI45" s="312" t="str">
        <f t="shared" si="65"/>
        <v/>
      </c>
      <c r="BJ45" s="312" t="str">
        <f t="shared" si="66"/>
        <v/>
      </c>
      <c r="BK45" s="312" t="str">
        <f t="shared" si="67"/>
        <v/>
      </c>
      <c r="BL45" s="312" t="str">
        <f t="shared" si="68"/>
        <v/>
      </c>
      <c r="BM45" s="312">
        <f t="shared" si="69"/>
        <v>22</v>
      </c>
      <c r="BN45" s="312">
        <f t="shared" si="70"/>
        <v>22</v>
      </c>
      <c r="BO45" s="312">
        <f t="shared" si="71"/>
        <v>22</v>
      </c>
      <c r="BQ45" s="312">
        <f>VLOOKUP(AB45,Stieren!$C$5:$D$52,2,FALSE)</f>
        <v>0</v>
      </c>
      <c r="BR45" s="312">
        <f>VLOOKUP(AB45,percentage!BY$2:CJ$49,2)</f>
        <v>423</v>
      </c>
      <c r="BS45" s="312" t="str">
        <f>VLOOKUP(BR45,Stieren!$C$5:$D$52,2,FALSE)</f>
        <v>Ludiek/Motif/Utopia/Bruce(rood)</v>
      </c>
      <c r="BT45" s="312">
        <f>VLOOKUP(AB45,percentage!BY$2:CJ$49,3)</f>
        <v>342</v>
      </c>
      <c r="BU45" s="312">
        <f>VLOOKUP(BT45,Stieren!$C$5:$D$52,2,FALSE)</f>
        <v>0</v>
      </c>
      <c r="BV45" s="312">
        <f>VLOOKUP(AB45,percentage!BY$2:CJ$49,4)</f>
        <v>435</v>
      </c>
      <c r="BW45" s="312">
        <f>VLOOKUP(BV45,Stieren!$C$5:$D$52,2,FALSE)</f>
        <v>0</v>
      </c>
      <c r="BX45" s="312">
        <f>VLOOKUP(AB45,percentage!BY$2:CJ$49,5)</f>
        <v>324</v>
      </c>
      <c r="BY45" s="312">
        <f>VLOOKUP(BX45,Stieren!$C$5:$D$52,2,FALSE)</f>
        <v>0</v>
      </c>
      <c r="BZ45" s="312">
        <f>VLOOKUP(AB45,percentage!BY$2:CJ$49,6)</f>
        <v>345</v>
      </c>
      <c r="CA45" s="312">
        <f>VLOOKUP(BZ45,Stieren!$C$5:$D$52,2,FALSE)</f>
        <v>0</v>
      </c>
      <c r="CB45" s="312">
        <f>VLOOKUP(AB45,percentage!BY$2:CJ$49,7)</f>
        <v>243</v>
      </c>
      <c r="CC45" s="312">
        <f>VLOOKUP(CB45,Stieren!$C$5:$D$52,2,FALSE)</f>
        <v>0</v>
      </c>
      <c r="CD45" s="312">
        <f>VLOOKUP(AB45,percentage!BY$2:CJ$49,8)</f>
        <v>453</v>
      </c>
      <c r="CE45" s="312">
        <f>VLOOKUP(CD45,Stieren!$C$5:$D$52,2,FALSE)</f>
        <v>0</v>
      </c>
      <c r="CF45" s="312">
        <f>VLOOKUP(AB45,percentage!BY$2:CJ$49,9)</f>
        <v>234</v>
      </c>
      <c r="CG45" s="312">
        <f>VLOOKUP(CF45,Stieren!$C$5:$D$52,2,FALSE)</f>
        <v>0</v>
      </c>
      <c r="CH45" s="312">
        <f>VLOOKUP(AB45,percentage!BY$2:CJ$49,10)</f>
        <v>426</v>
      </c>
      <c r="CI45" s="312">
        <f>VLOOKUP(CH45,Stieren!$C$5:$D$52,2,FALSE)</f>
        <v>0</v>
      </c>
      <c r="CJ45" s="312">
        <f>VLOOKUP(AB45,percentage!BY$2:CJ$49,11)</f>
        <v>354</v>
      </c>
      <c r="CK45" s="312">
        <f>VLOOKUP(CJ45,Stieren!$C$5:$D$52,2,FALSE)</f>
        <v>0</v>
      </c>
      <c r="CL45" s="312">
        <f>VLOOKUP(AB45,percentage!BY$2:CJ$49,12)</f>
        <v>462</v>
      </c>
      <c r="CM45" s="312">
        <f>VLOOKUP(CL45,Stieren!$C$5:$D$52,2,FALSE)</f>
        <v>0</v>
      </c>
      <c r="CN45" s="312">
        <v>22</v>
      </c>
      <c r="CO45" s="312">
        <v>22</v>
      </c>
      <c r="CP45" s="312">
        <v>22</v>
      </c>
    </row>
    <row r="46" spans="27:94">
      <c r="AA46" s="312">
        <f>Koeien!B47</f>
        <v>83</v>
      </c>
      <c r="AB46" s="312">
        <f>Koeien!D47</f>
        <v>564</v>
      </c>
      <c r="AD46" s="312">
        <f t="shared" si="36"/>
        <v>651</v>
      </c>
      <c r="AE46" s="312" t="str">
        <f t="shared" si="37"/>
        <v>GOSPEL</v>
      </c>
      <c r="AF46" s="312">
        <f t="shared" si="38"/>
        <v>79</v>
      </c>
      <c r="AG46" s="312" t="str">
        <f t="shared" si="39"/>
        <v/>
      </c>
      <c r="AH46" s="312" t="str">
        <f t="shared" si="40"/>
        <v/>
      </c>
      <c r="AI46" s="312" t="str">
        <f t="shared" si="41"/>
        <v/>
      </c>
      <c r="AJ46" s="312" t="str">
        <f t="shared" si="42"/>
        <v/>
      </c>
      <c r="AK46" s="312" t="str">
        <f t="shared" si="43"/>
        <v/>
      </c>
      <c r="AL46" s="312" t="str">
        <f t="shared" si="44"/>
        <v/>
      </c>
      <c r="AO46" s="312" t="str">
        <f t="shared" si="45"/>
        <v/>
      </c>
      <c r="AP46" s="312" t="str">
        <f t="shared" si="46"/>
        <v/>
      </c>
      <c r="AQ46" s="312" t="str">
        <f t="shared" si="47"/>
        <v/>
      </c>
      <c r="AR46" s="312" t="str">
        <f t="shared" si="48"/>
        <v/>
      </c>
      <c r="AS46" s="312" t="str">
        <f t="shared" si="49"/>
        <v/>
      </c>
      <c r="AT46" s="312" t="str">
        <f t="shared" si="50"/>
        <v/>
      </c>
      <c r="AU46" s="312" t="str">
        <f t="shared" si="51"/>
        <v/>
      </c>
      <c r="AV46" s="312" t="str">
        <f t="shared" si="52"/>
        <v/>
      </c>
      <c r="AW46" s="312" t="str">
        <f t="shared" si="53"/>
        <v/>
      </c>
      <c r="AX46" s="312" t="str">
        <f t="shared" si="54"/>
        <v/>
      </c>
      <c r="AY46" s="312" t="str">
        <f t="shared" si="55"/>
        <v>GOSPEL</v>
      </c>
      <c r="AZ46" s="312">
        <f t="shared" si="56"/>
        <v>79</v>
      </c>
      <c r="BA46" s="312" t="str">
        <f t="shared" si="57"/>
        <v/>
      </c>
      <c r="BB46" s="312" t="str">
        <f t="shared" si="58"/>
        <v/>
      </c>
      <c r="BC46" s="312" t="str">
        <f t="shared" si="59"/>
        <v/>
      </c>
      <c r="BD46" s="312" t="str">
        <f t="shared" si="60"/>
        <v/>
      </c>
      <c r="BE46" s="312" t="str">
        <f t="shared" si="61"/>
        <v/>
      </c>
      <c r="BF46" s="312" t="str">
        <f t="shared" si="62"/>
        <v/>
      </c>
      <c r="BG46" s="312" t="str">
        <f t="shared" si="63"/>
        <v/>
      </c>
      <c r="BH46" s="312" t="str">
        <f t="shared" si="64"/>
        <v/>
      </c>
      <c r="BI46" s="312" t="str">
        <f t="shared" si="65"/>
        <v/>
      </c>
      <c r="BJ46" s="312" t="str">
        <f t="shared" si="66"/>
        <v/>
      </c>
      <c r="BK46" s="312" t="str">
        <f t="shared" si="67"/>
        <v/>
      </c>
      <c r="BL46" s="312" t="str">
        <f t="shared" si="68"/>
        <v/>
      </c>
      <c r="BM46" s="312">
        <f t="shared" si="69"/>
        <v>22</v>
      </c>
      <c r="BN46" s="312">
        <f t="shared" si="70"/>
        <v>22</v>
      </c>
      <c r="BO46" s="312">
        <f t="shared" si="71"/>
        <v>22</v>
      </c>
      <c r="BQ46" s="312">
        <f>VLOOKUP(AB46,Stieren!$C$5:$D$52,2,FALSE)</f>
        <v>0</v>
      </c>
      <c r="BR46" s="312">
        <f>VLOOKUP(AB46,percentage!BY$2:CJ$49,2)</f>
        <v>546</v>
      </c>
      <c r="BS46" s="312">
        <f>VLOOKUP(BR46,Stieren!$C$5:$D$52,2,FALSE)</f>
        <v>0</v>
      </c>
      <c r="BT46" s="312">
        <f>VLOOKUP(AB46,percentage!BY$2:CJ$49,3)</f>
        <v>654</v>
      </c>
      <c r="BU46" s="312">
        <f>VLOOKUP(BT46,Stieren!$C$5:$D$52,2,FALSE)</f>
        <v>0</v>
      </c>
      <c r="BV46" s="312">
        <f>VLOOKUP(AB46,percentage!BY$2:CJ$49,4)</f>
        <v>561</v>
      </c>
      <c r="BW46" s="312">
        <f>VLOOKUP(BV46,Stieren!$C$5:$D$52,2,FALSE)</f>
        <v>0</v>
      </c>
      <c r="BX46" s="312">
        <f>VLOOKUP(AB46,percentage!BY$2:CJ$49,5)</f>
        <v>645</v>
      </c>
      <c r="BY46" s="312">
        <f>VLOOKUP(BX46,Stieren!$C$5:$D$52,2,FALSE)</f>
        <v>0</v>
      </c>
      <c r="BZ46" s="312">
        <f>VLOOKUP(AB46,percentage!BY$2:CJ$49,6)</f>
        <v>651</v>
      </c>
      <c r="CA46" s="312" t="str">
        <f>VLOOKUP(BZ46,Stieren!$C$5:$D$52,2,FALSE)</f>
        <v>GOSPEL</v>
      </c>
      <c r="CB46" s="312">
        <f>VLOOKUP(AB46,percentage!BY$2:CJ$49,7)</f>
        <v>456</v>
      </c>
      <c r="CC46" s="312">
        <f>VLOOKUP(CB46,Stieren!$C$5:$D$52,2,FALSE)</f>
        <v>0</v>
      </c>
      <c r="CD46" s="312">
        <f>VLOOKUP(AB46,percentage!BY$2:CJ$49,8)</f>
        <v>516</v>
      </c>
      <c r="CE46" s="312">
        <f>VLOOKUP(CD46,Stieren!$C$5:$D$52,2,FALSE)</f>
        <v>0</v>
      </c>
      <c r="CF46" s="312">
        <f>VLOOKUP(AB46,percentage!BY$2:CJ$49,9)</f>
        <v>465</v>
      </c>
      <c r="CG46" s="312">
        <f>VLOOKUP(CF46,Stieren!$C$5:$D$52,2,FALSE)</f>
        <v>0</v>
      </c>
      <c r="CH46" s="312">
        <f>VLOOKUP(AB46,percentage!BY$2:CJ$49,10)</f>
        <v>543</v>
      </c>
      <c r="CI46" s="312">
        <f>VLOOKUP(CH46,Stieren!$C$5:$D$52,2,FALSE)</f>
        <v>0</v>
      </c>
      <c r="CJ46" s="312">
        <f>VLOOKUP(AB46,percentage!BY$2:CJ$49,11)</f>
        <v>615</v>
      </c>
      <c r="CK46" s="312">
        <f>VLOOKUP(CJ46,Stieren!$C$5:$D$52,2,FALSE)</f>
        <v>0</v>
      </c>
      <c r="CL46" s="312">
        <f>VLOOKUP(AB46,percentage!BY$2:CJ$49,12)</f>
        <v>534</v>
      </c>
      <c r="CM46" s="312">
        <f>VLOOKUP(CL46,Stieren!$C$5:$D$52,2,FALSE)</f>
        <v>0</v>
      </c>
      <c r="CN46" s="312">
        <v>22</v>
      </c>
      <c r="CO46" s="312">
        <v>22</v>
      </c>
      <c r="CP46" s="312">
        <v>22</v>
      </c>
    </row>
    <row r="47" spans="27:94">
      <c r="AA47" s="312">
        <f>Koeien!B48</f>
        <v>85</v>
      </c>
      <c r="AB47" s="312">
        <f>Koeien!D48</f>
        <v>561</v>
      </c>
      <c r="AD47" s="312">
        <f t="shared" si="36"/>
        <v>651</v>
      </c>
      <c r="AE47" s="312" t="str">
        <f t="shared" si="37"/>
        <v>GOSPEL</v>
      </c>
      <c r="AF47" s="312">
        <f t="shared" si="38"/>
        <v>92</v>
      </c>
      <c r="AG47" s="312">
        <f t="shared" si="39"/>
        <v>513</v>
      </c>
      <c r="AH47" s="312" t="str">
        <f t="shared" si="40"/>
        <v>Shakespear</v>
      </c>
      <c r="AI47" s="312">
        <f t="shared" si="41"/>
        <v>72</v>
      </c>
      <c r="AJ47" s="312" t="str">
        <f t="shared" si="42"/>
        <v/>
      </c>
      <c r="AK47" s="312" t="str">
        <f t="shared" si="43"/>
        <v/>
      </c>
      <c r="AL47" s="312" t="str">
        <f t="shared" si="44"/>
        <v/>
      </c>
      <c r="AO47" s="312" t="str">
        <f t="shared" si="45"/>
        <v/>
      </c>
      <c r="AP47" s="312" t="str">
        <f t="shared" si="46"/>
        <v/>
      </c>
      <c r="AQ47" s="312" t="str">
        <f t="shared" si="47"/>
        <v/>
      </c>
      <c r="AR47" s="312" t="str">
        <f t="shared" si="48"/>
        <v/>
      </c>
      <c r="AS47" s="312" t="str">
        <f t="shared" si="49"/>
        <v>GOSPEL</v>
      </c>
      <c r="AT47" s="312">
        <f t="shared" si="50"/>
        <v>92</v>
      </c>
      <c r="AU47" s="312" t="str">
        <f t="shared" si="51"/>
        <v/>
      </c>
      <c r="AV47" s="312" t="str">
        <f t="shared" si="52"/>
        <v/>
      </c>
      <c r="AW47" s="312" t="str">
        <f t="shared" si="53"/>
        <v/>
      </c>
      <c r="AX47" s="312" t="str">
        <f t="shared" si="54"/>
        <v/>
      </c>
      <c r="AY47" s="312" t="str">
        <f t="shared" si="55"/>
        <v/>
      </c>
      <c r="AZ47" s="312" t="str">
        <f t="shared" si="56"/>
        <v/>
      </c>
      <c r="BA47" s="312" t="str">
        <f t="shared" si="57"/>
        <v/>
      </c>
      <c r="BB47" s="312" t="str">
        <f t="shared" si="58"/>
        <v/>
      </c>
      <c r="BC47" s="312" t="str">
        <f t="shared" si="59"/>
        <v/>
      </c>
      <c r="BD47" s="312" t="str">
        <f t="shared" si="60"/>
        <v/>
      </c>
      <c r="BE47" s="312" t="str">
        <f t="shared" si="61"/>
        <v/>
      </c>
      <c r="BF47" s="312" t="str">
        <f t="shared" si="62"/>
        <v/>
      </c>
      <c r="BG47" s="312" t="str">
        <f t="shared" si="63"/>
        <v>Shakespear</v>
      </c>
      <c r="BH47" s="312">
        <f t="shared" si="64"/>
        <v>72</v>
      </c>
      <c r="BI47" s="312" t="str">
        <f t="shared" si="65"/>
        <v/>
      </c>
      <c r="BJ47" s="312" t="str">
        <f t="shared" si="66"/>
        <v/>
      </c>
      <c r="BK47" s="312" t="str">
        <f t="shared" si="67"/>
        <v/>
      </c>
      <c r="BL47" s="312" t="str">
        <f t="shared" si="68"/>
        <v/>
      </c>
      <c r="BM47" s="312">
        <f t="shared" si="69"/>
        <v>22</v>
      </c>
      <c r="BN47" s="312">
        <f t="shared" si="70"/>
        <v>22</v>
      </c>
      <c r="BO47" s="312">
        <f t="shared" si="71"/>
        <v>22</v>
      </c>
      <c r="BQ47" s="312">
        <f>VLOOKUP(AB47,Stieren!$C$5:$D$52,2,FALSE)</f>
        <v>0</v>
      </c>
      <c r="BR47" s="312">
        <f>VLOOKUP(AB47,percentage!BY$2:CJ$49,2)</f>
        <v>516</v>
      </c>
      <c r="BS47" s="312">
        <f>VLOOKUP(BR47,Stieren!$C$5:$D$52,2,FALSE)</f>
        <v>0</v>
      </c>
      <c r="BT47" s="312">
        <f>VLOOKUP(AB47,percentage!BY$2:CJ$49,3)</f>
        <v>651</v>
      </c>
      <c r="BU47" s="312" t="str">
        <f>VLOOKUP(BT47,Stieren!$C$5:$D$52,2,FALSE)</f>
        <v>GOSPEL</v>
      </c>
      <c r="BV47" s="312">
        <f>VLOOKUP(AB47,percentage!BY$2:CJ$49,4)</f>
        <v>564</v>
      </c>
      <c r="BW47" s="312">
        <f>VLOOKUP(BV47,Stieren!$C$5:$D$52,2,FALSE)</f>
        <v>0</v>
      </c>
      <c r="BX47" s="312">
        <f>VLOOKUP(AB47,percentage!BY$2:CJ$49,5)</f>
        <v>615</v>
      </c>
      <c r="BY47" s="312">
        <f>VLOOKUP(BX47,Stieren!$C$5:$D$52,2,FALSE)</f>
        <v>0</v>
      </c>
      <c r="BZ47" s="312">
        <f>VLOOKUP(AB47,percentage!BY$2:CJ$49,6)</f>
        <v>654</v>
      </c>
      <c r="CA47" s="312">
        <f>VLOOKUP(BZ47,Stieren!$C$5:$D$52,2,FALSE)</f>
        <v>0</v>
      </c>
      <c r="CB47" s="312">
        <f>VLOOKUP(AB47,percentage!BY$2:CJ$49,7)</f>
        <v>156</v>
      </c>
      <c r="CC47" s="312">
        <f>VLOOKUP(CB47,Stieren!$C$5:$D$52,2,FALSE)</f>
        <v>0</v>
      </c>
      <c r="CD47" s="312">
        <f>VLOOKUP(AB47,percentage!BY$2:CJ$49,8)</f>
        <v>546</v>
      </c>
      <c r="CE47" s="312">
        <f>VLOOKUP(CD47,Stieren!$C$5:$D$52,2,FALSE)</f>
        <v>0</v>
      </c>
      <c r="CF47" s="312">
        <f>VLOOKUP(AB47,percentage!BY$2:CJ$49,9)</f>
        <v>165</v>
      </c>
      <c r="CG47" s="312">
        <f>VLOOKUP(CF47,Stieren!$C$5:$D$52,2,FALSE)</f>
        <v>0</v>
      </c>
      <c r="CH47" s="312">
        <f>VLOOKUP(AB47,percentage!BY$2:CJ$49,10)</f>
        <v>513</v>
      </c>
      <c r="CI47" s="312" t="str">
        <f>VLOOKUP(CH47,Stieren!$C$5:$D$52,2,FALSE)</f>
        <v>Shakespear</v>
      </c>
      <c r="CJ47" s="312">
        <f>VLOOKUP(AB47,percentage!BY$2:CJ$49,11)</f>
        <v>645</v>
      </c>
      <c r="CK47" s="312">
        <f>VLOOKUP(CJ47,Stieren!$C$5:$D$52,2,FALSE)</f>
        <v>0</v>
      </c>
      <c r="CL47" s="312">
        <f>VLOOKUP(AB47,percentage!BY$2:CJ$49,12)</f>
        <v>531</v>
      </c>
      <c r="CM47" s="312">
        <f>VLOOKUP(CL47,Stieren!$C$5:$D$52,2,FALSE)</f>
        <v>0</v>
      </c>
      <c r="CN47" s="312">
        <v>22</v>
      </c>
      <c r="CO47" s="312">
        <v>22</v>
      </c>
      <c r="CP47" s="312">
        <v>22</v>
      </c>
    </row>
    <row r="48" spans="27:94">
      <c r="AA48" s="312">
        <f>Koeien!B49</f>
        <v>86</v>
      </c>
      <c r="AB48" s="312">
        <f>Koeien!D49</f>
        <v>153</v>
      </c>
      <c r="AD48" s="312">
        <f t="shared" si="36"/>
        <v>513</v>
      </c>
      <c r="AE48" s="312" t="str">
        <f t="shared" si="37"/>
        <v>Shakespear</v>
      </c>
      <c r="AF48" s="312">
        <f t="shared" si="38"/>
        <v>92</v>
      </c>
      <c r="AG48" s="312" t="str">
        <f t="shared" si="39"/>
        <v/>
      </c>
      <c r="AH48" s="312" t="str">
        <f t="shared" si="40"/>
        <v/>
      </c>
      <c r="AI48" s="312" t="str">
        <f t="shared" si="41"/>
        <v/>
      </c>
      <c r="AJ48" s="312" t="str">
        <f t="shared" si="42"/>
        <v/>
      </c>
      <c r="AK48" s="312" t="str">
        <f t="shared" si="43"/>
        <v/>
      </c>
      <c r="AL48" s="312" t="str">
        <f t="shared" si="44"/>
        <v/>
      </c>
      <c r="AO48" s="312" t="str">
        <f t="shared" si="45"/>
        <v/>
      </c>
      <c r="AP48" s="312" t="str">
        <f t="shared" si="46"/>
        <v/>
      </c>
      <c r="AQ48" s="312" t="str">
        <f t="shared" si="47"/>
        <v/>
      </c>
      <c r="AR48" s="312" t="str">
        <f t="shared" si="48"/>
        <v/>
      </c>
      <c r="AS48" s="312" t="str">
        <f t="shared" si="49"/>
        <v>Shakespear</v>
      </c>
      <c r="AT48" s="312">
        <f t="shared" si="50"/>
        <v>92</v>
      </c>
      <c r="AU48" s="312" t="str">
        <f t="shared" si="51"/>
        <v/>
      </c>
      <c r="AV48" s="312" t="str">
        <f t="shared" si="52"/>
        <v/>
      </c>
      <c r="AW48" s="312" t="str">
        <f t="shared" si="53"/>
        <v/>
      </c>
      <c r="AX48" s="312" t="str">
        <f t="shared" si="54"/>
        <v/>
      </c>
      <c r="AY48" s="312" t="str">
        <f t="shared" si="55"/>
        <v/>
      </c>
      <c r="AZ48" s="312" t="str">
        <f t="shared" si="56"/>
        <v/>
      </c>
      <c r="BA48" s="312" t="str">
        <f t="shared" si="57"/>
        <v/>
      </c>
      <c r="BB48" s="312" t="str">
        <f t="shared" si="58"/>
        <v/>
      </c>
      <c r="BC48" s="312" t="str">
        <f t="shared" si="59"/>
        <v/>
      </c>
      <c r="BD48" s="312" t="str">
        <f t="shared" si="60"/>
        <v/>
      </c>
      <c r="BE48" s="312" t="str">
        <f t="shared" si="61"/>
        <v/>
      </c>
      <c r="BF48" s="312" t="str">
        <f t="shared" si="62"/>
        <v/>
      </c>
      <c r="BG48" s="312" t="str">
        <f t="shared" si="63"/>
        <v/>
      </c>
      <c r="BH48" s="312" t="str">
        <f t="shared" si="64"/>
        <v/>
      </c>
      <c r="BI48" s="312" t="str">
        <f t="shared" si="65"/>
        <v/>
      </c>
      <c r="BJ48" s="312" t="str">
        <f t="shared" si="66"/>
        <v/>
      </c>
      <c r="BK48" s="312" t="str">
        <f t="shared" si="67"/>
        <v/>
      </c>
      <c r="BL48" s="312" t="str">
        <f t="shared" si="68"/>
        <v/>
      </c>
      <c r="BM48" s="312">
        <f t="shared" si="69"/>
        <v>22</v>
      </c>
      <c r="BN48" s="312">
        <f t="shared" si="70"/>
        <v>22</v>
      </c>
      <c r="BO48" s="312">
        <f t="shared" si="71"/>
        <v>22</v>
      </c>
      <c r="BQ48" s="312">
        <f>VLOOKUP(AB48,Stieren!$C$5:$D$52,2,FALSE)</f>
        <v>0</v>
      </c>
      <c r="BR48" s="312">
        <f>VLOOKUP(AB48,percentage!BY$2:CJ$49,2)</f>
        <v>135</v>
      </c>
      <c r="BS48" s="312">
        <f>VLOOKUP(BR48,Stieren!$C$5:$D$52,2,FALSE)</f>
        <v>0</v>
      </c>
      <c r="BT48" s="312">
        <f>VLOOKUP(AB48,percentage!BY$2:CJ$49,3)</f>
        <v>513</v>
      </c>
      <c r="BU48" s="312" t="str">
        <f>VLOOKUP(BT48,Stieren!$C$5:$D$52,2,FALSE)</f>
        <v>Shakespear</v>
      </c>
      <c r="BV48" s="312">
        <f>VLOOKUP(AB48,percentage!BY$2:CJ$49,4)</f>
        <v>156</v>
      </c>
      <c r="BW48" s="312">
        <f>VLOOKUP(BV48,Stieren!$C$5:$D$52,2,FALSE)</f>
        <v>0</v>
      </c>
      <c r="BX48" s="312">
        <f>VLOOKUP(AB48,percentage!BY$2:CJ$49,5)</f>
        <v>531</v>
      </c>
      <c r="BY48" s="312">
        <f>VLOOKUP(BX48,Stieren!$C$5:$D$52,2,FALSE)</f>
        <v>0</v>
      </c>
      <c r="BZ48" s="312">
        <f>VLOOKUP(AB48,percentage!BY$2:CJ$49,6)</f>
        <v>516</v>
      </c>
      <c r="CA48" s="312">
        <f>VLOOKUP(BZ48,Stieren!$C$5:$D$52,2,FALSE)</f>
        <v>0</v>
      </c>
      <c r="CB48" s="312">
        <f>VLOOKUP(AB48,percentage!BY$2:CJ$49,7)</f>
        <v>315</v>
      </c>
      <c r="CC48" s="312">
        <f>VLOOKUP(CB48,Stieren!$C$5:$D$52,2,FALSE)</f>
        <v>0</v>
      </c>
      <c r="CD48" s="312">
        <f>VLOOKUP(AB48,percentage!BY$2:CJ$49,8)</f>
        <v>165</v>
      </c>
      <c r="CE48" s="312">
        <f>VLOOKUP(CD48,Stieren!$C$5:$D$52,2,FALSE)</f>
        <v>0</v>
      </c>
      <c r="CF48" s="312">
        <f>VLOOKUP(AB48,percentage!BY$2:CJ$49,9)</f>
        <v>351</v>
      </c>
      <c r="CG48" s="312">
        <f>VLOOKUP(CF48,Stieren!$C$5:$D$52,2,FALSE)</f>
        <v>0</v>
      </c>
      <c r="CH48" s="312">
        <f>VLOOKUP(AB48,percentage!BY$2:CJ$49,10)</f>
        <v>132</v>
      </c>
      <c r="CI48" s="312">
        <f>VLOOKUP(CH48,Stieren!$C$5:$D$52,2,FALSE)</f>
        <v>0</v>
      </c>
      <c r="CJ48" s="312">
        <f>VLOOKUP(AB48,percentage!BY$2:CJ$49,11)</f>
        <v>561</v>
      </c>
      <c r="CK48" s="312">
        <f>VLOOKUP(CJ48,Stieren!$C$5:$D$52,2,FALSE)</f>
        <v>0</v>
      </c>
      <c r="CL48" s="312">
        <f>VLOOKUP(AB48,percentage!BY$2:CJ$49,12)</f>
        <v>123</v>
      </c>
      <c r="CM48" s="312">
        <f>VLOOKUP(CL48,Stieren!$C$5:$D$52,2,FALSE)</f>
        <v>0</v>
      </c>
      <c r="CN48" s="312">
        <v>22</v>
      </c>
      <c r="CO48" s="312">
        <v>22</v>
      </c>
      <c r="CP48" s="312">
        <v>22</v>
      </c>
    </row>
    <row r="49" spans="27:94">
      <c r="AA49" s="312">
        <f>Koeien!B50</f>
        <v>88</v>
      </c>
      <c r="AB49" s="312">
        <f>Koeien!D50</f>
        <v>342</v>
      </c>
      <c r="AD49" s="312">
        <f t="shared" si="36"/>
        <v>423</v>
      </c>
      <c r="AE49" s="312" t="str">
        <f t="shared" si="37"/>
        <v>Ludiek/Motif/Utopia/Bruce(rood)</v>
      </c>
      <c r="AF49" s="312">
        <f t="shared" si="38"/>
        <v>82</v>
      </c>
      <c r="AG49" s="312" t="str">
        <f t="shared" si="39"/>
        <v/>
      </c>
      <c r="AH49" s="312" t="str">
        <f t="shared" si="40"/>
        <v/>
      </c>
      <c r="AI49" s="312" t="str">
        <f t="shared" si="41"/>
        <v/>
      </c>
      <c r="AJ49" s="312" t="str">
        <f t="shared" si="42"/>
        <v/>
      </c>
      <c r="AK49" s="312" t="str">
        <f t="shared" si="43"/>
        <v/>
      </c>
      <c r="AL49" s="312" t="str">
        <f t="shared" si="44"/>
        <v/>
      </c>
      <c r="AO49" s="312" t="str">
        <f t="shared" si="45"/>
        <v/>
      </c>
      <c r="AP49" s="312" t="str">
        <f t="shared" si="46"/>
        <v/>
      </c>
      <c r="AQ49" s="312" t="str">
        <f t="shared" si="47"/>
        <v/>
      </c>
      <c r="AR49" s="312" t="str">
        <f t="shared" si="48"/>
        <v/>
      </c>
      <c r="AS49" s="312" t="str">
        <f t="shared" si="49"/>
        <v/>
      </c>
      <c r="AT49" s="312" t="str">
        <f t="shared" si="50"/>
        <v/>
      </c>
      <c r="AU49" s="312" t="str">
        <f t="shared" si="51"/>
        <v/>
      </c>
      <c r="AV49" s="312" t="str">
        <f t="shared" si="52"/>
        <v/>
      </c>
      <c r="AW49" s="312" t="str">
        <f t="shared" si="53"/>
        <v>Ludiek/Motif/Utopia/Bruce(rood)</v>
      </c>
      <c r="AX49" s="312">
        <f t="shared" si="54"/>
        <v>82</v>
      </c>
      <c r="AY49" s="312" t="str">
        <f t="shared" si="55"/>
        <v/>
      </c>
      <c r="AZ49" s="312" t="str">
        <f t="shared" si="56"/>
        <v/>
      </c>
      <c r="BA49" s="312" t="str">
        <f t="shared" si="57"/>
        <v/>
      </c>
      <c r="BB49" s="312" t="str">
        <f t="shared" si="58"/>
        <v/>
      </c>
      <c r="BC49" s="312" t="str">
        <f t="shared" si="59"/>
        <v/>
      </c>
      <c r="BD49" s="312" t="str">
        <f t="shared" si="60"/>
        <v/>
      </c>
      <c r="BE49" s="312" t="str">
        <f t="shared" si="61"/>
        <v/>
      </c>
      <c r="BF49" s="312" t="str">
        <f t="shared" si="62"/>
        <v/>
      </c>
      <c r="BG49" s="312" t="str">
        <f t="shared" si="63"/>
        <v/>
      </c>
      <c r="BH49" s="312" t="str">
        <f t="shared" si="64"/>
        <v/>
      </c>
      <c r="BI49" s="312" t="str">
        <f t="shared" si="65"/>
        <v/>
      </c>
      <c r="BJ49" s="312" t="str">
        <f t="shared" si="66"/>
        <v/>
      </c>
      <c r="BK49" s="312" t="str">
        <f t="shared" si="67"/>
        <v/>
      </c>
      <c r="BL49" s="312" t="str">
        <f t="shared" si="68"/>
        <v/>
      </c>
      <c r="BM49" s="312">
        <f t="shared" si="69"/>
        <v>22</v>
      </c>
      <c r="BN49" s="312">
        <f t="shared" si="70"/>
        <v>22</v>
      </c>
      <c r="BO49" s="312">
        <f t="shared" si="71"/>
        <v>22</v>
      </c>
      <c r="BQ49" s="312">
        <f>VLOOKUP(AB49,Stieren!$C$5:$D$52,2,FALSE)</f>
        <v>0</v>
      </c>
      <c r="BR49" s="312">
        <f>VLOOKUP(AB49,percentage!BY$2:CJ$49,2)</f>
        <v>324</v>
      </c>
      <c r="BS49" s="312">
        <f>VLOOKUP(BR49,Stieren!$C$5:$D$52,2,FALSE)</f>
        <v>0</v>
      </c>
      <c r="BT49" s="312">
        <f>VLOOKUP(AB49,percentage!BY$2:CJ$49,3)</f>
        <v>432</v>
      </c>
      <c r="BU49" s="312">
        <f>VLOOKUP(BT49,Stieren!$C$5:$D$52,2,FALSE)</f>
        <v>0</v>
      </c>
      <c r="BV49" s="312">
        <f>VLOOKUP(AB49,percentage!BY$2:CJ$49,4)</f>
        <v>345</v>
      </c>
      <c r="BW49" s="312">
        <f>VLOOKUP(BV49,Stieren!$C$5:$D$52,2,FALSE)</f>
        <v>0</v>
      </c>
      <c r="BX49" s="312">
        <f>VLOOKUP(AB49,percentage!BY$2:CJ$49,5)</f>
        <v>423</v>
      </c>
      <c r="BY49" s="312" t="str">
        <f>VLOOKUP(BX49,Stieren!$C$5:$D$52,2,FALSE)</f>
        <v>Ludiek/Motif/Utopia/Bruce(rood)</v>
      </c>
      <c r="BZ49" s="312">
        <f>VLOOKUP(AB49,percentage!BY$2:CJ$49,6)</f>
        <v>435</v>
      </c>
      <c r="CA49" s="312">
        <f>VLOOKUP(BZ49,Stieren!$C$5:$D$52,2,FALSE)</f>
        <v>0</v>
      </c>
      <c r="CB49" s="312">
        <f>VLOOKUP(AB49,percentage!BY$2:CJ$49,7)</f>
        <v>234</v>
      </c>
      <c r="CC49" s="312">
        <f>VLOOKUP(CB49,Stieren!$C$5:$D$52,2,FALSE)</f>
        <v>0</v>
      </c>
      <c r="CD49" s="312">
        <f>VLOOKUP(AB49,percentage!BY$2:CJ$49,8)</f>
        <v>354</v>
      </c>
      <c r="CE49" s="312">
        <f>VLOOKUP(CD49,Stieren!$C$5:$D$52,2,FALSE)</f>
        <v>0</v>
      </c>
      <c r="CF49" s="312">
        <f>VLOOKUP(AB49,percentage!BY$2:CJ$49,9)</f>
        <v>243</v>
      </c>
      <c r="CG49" s="312">
        <f>VLOOKUP(CF49,Stieren!$C$5:$D$52,2,FALSE)</f>
        <v>0</v>
      </c>
      <c r="CH49" s="312">
        <f>VLOOKUP(AB49,percentage!BY$2:CJ$49,10)</f>
        <v>321</v>
      </c>
      <c r="CI49" s="312">
        <f>VLOOKUP(CH49,Stieren!$C$5:$D$52,2,FALSE)</f>
        <v>0</v>
      </c>
      <c r="CJ49" s="312">
        <f>VLOOKUP(AB49,percentage!BY$2:CJ$49,11)</f>
        <v>453</v>
      </c>
      <c r="CK49" s="312">
        <f>VLOOKUP(CJ49,Stieren!$C$5:$D$52,2,FALSE)</f>
        <v>0</v>
      </c>
      <c r="CL49" s="312">
        <f>VLOOKUP(AB49,percentage!BY$2:CJ$49,12)</f>
        <v>312</v>
      </c>
      <c r="CM49" s="312">
        <f>VLOOKUP(CL49,Stieren!$C$5:$D$52,2,FALSE)</f>
        <v>0</v>
      </c>
      <c r="CN49" s="312">
        <v>22</v>
      </c>
      <c r="CO49" s="312">
        <v>22</v>
      </c>
      <c r="CP49" s="312">
        <v>22</v>
      </c>
    </row>
    <row r="50" spans="27:94">
      <c r="AA50" s="312">
        <f>Koeien!B51</f>
        <v>89</v>
      </c>
      <c r="AB50" s="312">
        <f>Koeien!D51</f>
        <v>645</v>
      </c>
      <c r="AD50" s="312">
        <f t="shared" si="36"/>
        <v>651</v>
      </c>
      <c r="AE50" s="312" t="str">
        <f t="shared" si="37"/>
        <v>GOSPEL</v>
      </c>
      <c r="AF50" s="312">
        <f t="shared" si="38"/>
        <v>72</v>
      </c>
      <c r="AG50" s="312" t="str">
        <f t="shared" si="39"/>
        <v/>
      </c>
      <c r="AH50" s="312" t="str">
        <f t="shared" si="40"/>
        <v/>
      </c>
      <c r="AI50" s="312" t="str">
        <f t="shared" si="41"/>
        <v/>
      </c>
      <c r="AJ50" s="312" t="str">
        <f t="shared" si="42"/>
        <v/>
      </c>
      <c r="AK50" s="312" t="str">
        <f t="shared" si="43"/>
        <v/>
      </c>
      <c r="AL50" s="312" t="str">
        <f t="shared" si="44"/>
        <v/>
      </c>
      <c r="AO50" s="312" t="str">
        <f t="shared" si="45"/>
        <v/>
      </c>
      <c r="AP50" s="312" t="str">
        <f t="shared" si="46"/>
        <v/>
      </c>
      <c r="AQ50" s="312" t="str">
        <f t="shared" si="47"/>
        <v/>
      </c>
      <c r="AR50" s="312" t="str">
        <f t="shared" si="48"/>
        <v/>
      </c>
      <c r="AS50" s="312" t="str">
        <f t="shared" si="49"/>
        <v/>
      </c>
      <c r="AT50" s="312" t="str">
        <f t="shared" si="50"/>
        <v/>
      </c>
      <c r="AU50" s="312" t="str">
        <f t="shared" si="51"/>
        <v/>
      </c>
      <c r="AV50" s="312" t="str">
        <f t="shared" si="52"/>
        <v/>
      </c>
      <c r="AW50" s="312" t="str">
        <f t="shared" si="53"/>
        <v/>
      </c>
      <c r="AX50" s="312" t="str">
        <f t="shared" si="54"/>
        <v/>
      </c>
      <c r="AY50" s="312" t="str">
        <f t="shared" si="55"/>
        <v/>
      </c>
      <c r="AZ50" s="312" t="str">
        <f t="shared" si="56"/>
        <v/>
      </c>
      <c r="BA50" s="312" t="str">
        <f t="shared" si="57"/>
        <v/>
      </c>
      <c r="BB50" s="312" t="str">
        <f t="shared" si="58"/>
        <v/>
      </c>
      <c r="BC50" s="312" t="str">
        <f t="shared" si="59"/>
        <v/>
      </c>
      <c r="BD50" s="312" t="str">
        <f t="shared" si="60"/>
        <v/>
      </c>
      <c r="BE50" s="312" t="str">
        <f t="shared" si="61"/>
        <v/>
      </c>
      <c r="BF50" s="312" t="str">
        <f t="shared" si="62"/>
        <v/>
      </c>
      <c r="BG50" s="312" t="str">
        <f t="shared" si="63"/>
        <v>GOSPEL</v>
      </c>
      <c r="BH50" s="312">
        <f t="shared" si="64"/>
        <v>72</v>
      </c>
      <c r="BI50" s="312" t="str">
        <f t="shared" si="65"/>
        <v/>
      </c>
      <c r="BJ50" s="312" t="str">
        <f t="shared" si="66"/>
        <v/>
      </c>
      <c r="BK50" s="312" t="str">
        <f t="shared" si="67"/>
        <v/>
      </c>
      <c r="BL50" s="312" t="str">
        <f t="shared" si="68"/>
        <v/>
      </c>
      <c r="BM50" s="312">
        <f t="shared" si="69"/>
        <v>22</v>
      </c>
      <c r="BN50" s="312">
        <f t="shared" si="70"/>
        <v>22</v>
      </c>
      <c r="BO50" s="312">
        <f t="shared" si="71"/>
        <v>22</v>
      </c>
      <c r="BQ50" s="312">
        <f>VLOOKUP(AB50,Stieren!$C$5:$D$52,2,FALSE)</f>
        <v>0</v>
      </c>
      <c r="BR50" s="312">
        <f>VLOOKUP(AB50,percentage!BY$2:CJ$49,2)</f>
        <v>654</v>
      </c>
      <c r="BS50" s="312">
        <f>VLOOKUP(BR50,Stieren!$C$5:$D$52,2,FALSE)</f>
        <v>0</v>
      </c>
      <c r="BT50" s="312">
        <f>VLOOKUP(AB50,percentage!BY$2:CJ$49,3)</f>
        <v>465</v>
      </c>
      <c r="BU50" s="312">
        <f>VLOOKUP(BT50,Stieren!$C$5:$D$52,2,FALSE)</f>
        <v>0</v>
      </c>
      <c r="BV50" s="312">
        <f>VLOOKUP(AB50,percentage!BY$2:CJ$49,4)</f>
        <v>642</v>
      </c>
      <c r="BW50" s="312">
        <f>VLOOKUP(BV50,Stieren!$C$5:$D$52,2,FALSE)</f>
        <v>0</v>
      </c>
      <c r="BX50" s="312">
        <f>VLOOKUP(AB50,percentage!BY$2:CJ$49,5)</f>
        <v>456</v>
      </c>
      <c r="BY50" s="312">
        <f>VLOOKUP(BX50,Stieren!$C$5:$D$52,2,FALSE)</f>
        <v>0</v>
      </c>
      <c r="BZ50" s="312">
        <f>VLOOKUP(AB50,percentage!BY$2:CJ$49,6)</f>
        <v>462</v>
      </c>
      <c r="CA50" s="312">
        <f>VLOOKUP(BZ50,Stieren!$C$5:$D$52,2,FALSE)</f>
        <v>0</v>
      </c>
      <c r="CB50" s="312">
        <f>VLOOKUP(AB50,percentage!BY$2:CJ$49,7)</f>
        <v>564</v>
      </c>
      <c r="CC50" s="312">
        <f>VLOOKUP(CB50,Stieren!$C$5:$D$52,2,FALSE)</f>
        <v>0</v>
      </c>
      <c r="CD50" s="312">
        <f>VLOOKUP(AB50,percentage!BY$2:CJ$49,8)</f>
        <v>624</v>
      </c>
      <c r="CE50" s="312">
        <f>VLOOKUP(CD50,Stieren!$C$5:$D$52,2,FALSE)</f>
        <v>0</v>
      </c>
      <c r="CF50" s="312">
        <f>VLOOKUP(AB50,percentage!BY$2:CJ$49,9)</f>
        <v>546</v>
      </c>
      <c r="CG50" s="312">
        <f>VLOOKUP(CF50,Stieren!$C$5:$D$52,2,FALSE)</f>
        <v>0</v>
      </c>
      <c r="CH50" s="312">
        <f>VLOOKUP(AB50,percentage!BY$2:CJ$49,10)</f>
        <v>651</v>
      </c>
      <c r="CI50" s="312" t="str">
        <f>VLOOKUP(CH50,Stieren!$C$5:$D$52,2,FALSE)</f>
        <v>GOSPEL</v>
      </c>
      <c r="CJ50" s="312">
        <f>VLOOKUP(AB50,percentage!BY$2:CJ$49,11)</f>
        <v>426</v>
      </c>
      <c r="CK50" s="312">
        <f>VLOOKUP(CJ50,Stieren!$C$5:$D$52,2,FALSE)</f>
        <v>0</v>
      </c>
      <c r="CL50" s="312">
        <f>VLOOKUP(AB50,percentage!BY$2:CJ$49,12)</f>
        <v>615</v>
      </c>
      <c r="CM50" s="312">
        <f>VLOOKUP(CL50,Stieren!$C$5:$D$52,2,FALSE)</f>
        <v>0</v>
      </c>
      <c r="CN50" s="312">
        <v>22</v>
      </c>
      <c r="CO50" s="312">
        <v>22</v>
      </c>
      <c r="CP50" s="312">
        <v>22</v>
      </c>
    </row>
    <row r="51" spans="27:94">
      <c r="AA51" s="312">
        <f>Koeien!B52</f>
        <v>92</v>
      </c>
      <c r="AB51" s="312">
        <f>Koeien!D52</f>
        <v>423</v>
      </c>
      <c r="AD51" s="312">
        <f t="shared" si="36"/>
        <v>423</v>
      </c>
      <c r="AE51" s="312" t="str">
        <f t="shared" si="37"/>
        <v>Ludiek/Motif/Utopia/Bruce(rood)</v>
      </c>
      <c r="AF51" s="312">
        <f t="shared" si="38"/>
        <v>100</v>
      </c>
      <c r="AG51" s="312" t="str">
        <f t="shared" si="39"/>
        <v/>
      </c>
      <c r="AH51" s="312" t="str">
        <f t="shared" si="40"/>
        <v/>
      </c>
      <c r="AI51" s="312" t="str">
        <f t="shared" si="41"/>
        <v/>
      </c>
      <c r="AJ51" s="312" t="str">
        <f t="shared" si="42"/>
        <v/>
      </c>
      <c r="AK51" s="312" t="str">
        <f t="shared" si="43"/>
        <v/>
      </c>
      <c r="AL51" s="312" t="str">
        <f t="shared" si="44"/>
        <v/>
      </c>
      <c r="AO51" s="312" t="str">
        <f t="shared" si="45"/>
        <v>Ludiek/Motif/Utopia/Bruce(rood)</v>
      </c>
      <c r="AP51" s="312">
        <f t="shared" si="46"/>
        <v>100</v>
      </c>
      <c r="AQ51" s="312" t="str">
        <f t="shared" si="47"/>
        <v/>
      </c>
      <c r="AR51" s="312" t="str">
        <f t="shared" si="48"/>
        <v/>
      </c>
      <c r="AS51" s="312" t="str">
        <f t="shared" si="49"/>
        <v/>
      </c>
      <c r="AT51" s="312" t="str">
        <f t="shared" si="50"/>
        <v/>
      </c>
      <c r="AU51" s="312" t="str">
        <f t="shared" si="51"/>
        <v/>
      </c>
      <c r="AV51" s="312" t="str">
        <f t="shared" si="52"/>
        <v/>
      </c>
      <c r="AW51" s="312" t="str">
        <f t="shared" si="53"/>
        <v/>
      </c>
      <c r="AX51" s="312" t="str">
        <f t="shared" si="54"/>
        <v/>
      </c>
      <c r="AY51" s="312" t="str">
        <f t="shared" si="55"/>
        <v/>
      </c>
      <c r="AZ51" s="312" t="str">
        <f t="shared" si="56"/>
        <v/>
      </c>
      <c r="BA51" s="312" t="str">
        <f t="shared" si="57"/>
        <v/>
      </c>
      <c r="BB51" s="312" t="str">
        <f t="shared" si="58"/>
        <v/>
      </c>
      <c r="BC51" s="312" t="str">
        <f t="shared" si="59"/>
        <v/>
      </c>
      <c r="BD51" s="312" t="str">
        <f t="shared" si="60"/>
        <v/>
      </c>
      <c r="BE51" s="312" t="str">
        <f t="shared" si="61"/>
        <v/>
      </c>
      <c r="BF51" s="312" t="str">
        <f t="shared" si="62"/>
        <v/>
      </c>
      <c r="BG51" s="312" t="str">
        <f t="shared" si="63"/>
        <v/>
      </c>
      <c r="BH51" s="312" t="str">
        <f t="shared" si="64"/>
        <v/>
      </c>
      <c r="BI51" s="312" t="str">
        <f t="shared" si="65"/>
        <v/>
      </c>
      <c r="BJ51" s="312" t="str">
        <f t="shared" si="66"/>
        <v/>
      </c>
      <c r="BK51" s="312" t="str">
        <f t="shared" si="67"/>
        <v/>
      </c>
      <c r="BL51" s="312" t="str">
        <f t="shared" si="68"/>
        <v/>
      </c>
      <c r="BM51" s="312">
        <f t="shared" si="69"/>
        <v>22</v>
      </c>
      <c r="BN51" s="312">
        <f t="shared" si="70"/>
        <v>22</v>
      </c>
      <c r="BO51" s="312">
        <f t="shared" si="71"/>
        <v>22</v>
      </c>
      <c r="BQ51" s="312" t="str">
        <f>VLOOKUP(AB51,Stieren!$C$5:$D$52,2,FALSE)</f>
        <v>Ludiek/Motif/Utopia/Bruce(rood)</v>
      </c>
      <c r="BR51" s="312">
        <f>VLOOKUP(AB51,percentage!BY$2:CJ$49,2)</f>
        <v>432</v>
      </c>
      <c r="BS51" s="312">
        <f>VLOOKUP(BR51,Stieren!$C$5:$D$52,2,FALSE)</f>
        <v>0</v>
      </c>
      <c r="BT51" s="312">
        <f>VLOOKUP(AB51,percentage!BY$2:CJ$49,3)</f>
        <v>243</v>
      </c>
      <c r="BU51" s="312">
        <f>VLOOKUP(BT51,Stieren!$C$5:$D$52,2,FALSE)</f>
        <v>0</v>
      </c>
      <c r="BV51" s="312">
        <f>VLOOKUP(AB51,percentage!BY$2:CJ$49,4)</f>
        <v>426</v>
      </c>
      <c r="BW51" s="312">
        <f>VLOOKUP(BV51,Stieren!$C$5:$D$52,2,FALSE)</f>
        <v>0</v>
      </c>
      <c r="BX51" s="312">
        <f>VLOOKUP(AB51,percentage!BY$2:CJ$49,5)</f>
        <v>234</v>
      </c>
      <c r="BY51" s="312">
        <f>VLOOKUP(BX51,Stieren!$C$5:$D$52,2,FALSE)</f>
        <v>0</v>
      </c>
      <c r="BZ51" s="312">
        <f>VLOOKUP(AB51,percentage!BY$2:CJ$49,6)</f>
        <v>246</v>
      </c>
      <c r="CA51" s="312">
        <f>VLOOKUP(BZ51,Stieren!$C$5:$D$52,2,FALSE)</f>
        <v>0</v>
      </c>
      <c r="CB51" s="312">
        <f>VLOOKUP(AB51,percentage!BY$2:CJ$49,7)</f>
        <v>342</v>
      </c>
      <c r="CC51" s="312">
        <f>VLOOKUP(CB51,Stieren!$C$5:$D$52,2,FALSE)</f>
        <v>0</v>
      </c>
      <c r="CD51" s="312">
        <f>VLOOKUP(AB51,percentage!BY$2:CJ$49,8)</f>
        <v>462</v>
      </c>
      <c r="CE51" s="312">
        <f>VLOOKUP(CD51,Stieren!$C$5:$D$52,2,FALSE)</f>
        <v>0</v>
      </c>
      <c r="CF51" s="312">
        <f>VLOOKUP(AB51,percentage!BY$2:CJ$49,9)</f>
        <v>324</v>
      </c>
      <c r="CG51" s="312">
        <f>VLOOKUP(CF51,Stieren!$C$5:$D$52,2,FALSE)</f>
        <v>0</v>
      </c>
      <c r="CH51" s="312">
        <f>VLOOKUP(AB51,percentage!BY$2:CJ$49,10)</f>
        <v>435</v>
      </c>
      <c r="CI51" s="312">
        <f>VLOOKUP(CH51,Stieren!$C$5:$D$52,2,FALSE)</f>
        <v>0</v>
      </c>
      <c r="CJ51" s="312">
        <f>VLOOKUP(AB51,percentage!BY$2:CJ$49,11)</f>
        <v>264</v>
      </c>
      <c r="CK51" s="312">
        <f>VLOOKUP(CJ51,Stieren!$C$5:$D$52,2,FALSE)</f>
        <v>0</v>
      </c>
      <c r="CL51" s="312">
        <f>VLOOKUP(AB51,percentage!BY$2:CJ$49,12)</f>
        <v>453</v>
      </c>
      <c r="CM51" s="312">
        <f>VLOOKUP(CL51,Stieren!$C$5:$D$52,2,FALSE)</f>
        <v>0</v>
      </c>
      <c r="CN51" s="312">
        <v>22</v>
      </c>
      <c r="CO51" s="312">
        <v>22</v>
      </c>
      <c r="CP51" s="312">
        <v>22</v>
      </c>
    </row>
    <row r="52" spans="27:94">
      <c r="AA52" s="312">
        <f>Koeien!B53</f>
        <v>94</v>
      </c>
      <c r="AB52" s="312">
        <f>Koeien!D53</f>
        <v>465</v>
      </c>
      <c r="AD52" s="312" t="b">
        <f t="shared" si="36"/>
        <v>0</v>
      </c>
      <c r="AE52" s="312" t="str">
        <f t="shared" si="37"/>
        <v>zoek stier</v>
      </c>
      <c r="AF52" s="312" t="str">
        <f t="shared" si="38"/>
        <v>!!!</v>
      </c>
      <c r="AG52" s="312" t="str">
        <f t="shared" si="39"/>
        <v/>
      </c>
      <c r="AH52" s="312" t="str">
        <f t="shared" si="40"/>
        <v/>
      </c>
      <c r="AI52" s="312" t="str">
        <f t="shared" si="41"/>
        <v/>
      </c>
      <c r="AJ52" s="312" t="str">
        <f t="shared" si="42"/>
        <v/>
      </c>
      <c r="AK52" s="312" t="str">
        <f t="shared" si="43"/>
        <v/>
      </c>
      <c r="AL52" s="312" t="str">
        <f t="shared" si="44"/>
        <v/>
      </c>
      <c r="AO52" s="312" t="str">
        <f t="shared" si="45"/>
        <v/>
      </c>
      <c r="AP52" s="312" t="str">
        <f t="shared" si="46"/>
        <v/>
      </c>
      <c r="AQ52" s="312" t="str">
        <f t="shared" si="47"/>
        <v/>
      </c>
      <c r="AR52" s="312" t="str">
        <f t="shared" si="48"/>
        <v/>
      </c>
      <c r="AS52" s="312" t="str">
        <f t="shared" si="49"/>
        <v/>
      </c>
      <c r="AT52" s="312" t="str">
        <f t="shared" si="50"/>
        <v/>
      </c>
      <c r="AU52" s="312" t="str">
        <f t="shared" si="51"/>
        <v/>
      </c>
      <c r="AV52" s="312" t="str">
        <f t="shared" si="52"/>
        <v/>
      </c>
      <c r="AW52" s="312" t="str">
        <f t="shared" si="53"/>
        <v/>
      </c>
      <c r="AX52" s="312" t="str">
        <f t="shared" si="54"/>
        <v/>
      </c>
      <c r="AY52" s="312" t="str">
        <f t="shared" si="55"/>
        <v/>
      </c>
      <c r="AZ52" s="312" t="str">
        <f t="shared" si="56"/>
        <v/>
      </c>
      <c r="BA52" s="312" t="str">
        <f t="shared" si="57"/>
        <v/>
      </c>
      <c r="BB52" s="312" t="str">
        <f t="shared" si="58"/>
        <v/>
      </c>
      <c r="BC52" s="312" t="str">
        <f t="shared" si="59"/>
        <v/>
      </c>
      <c r="BD52" s="312" t="str">
        <f t="shared" si="60"/>
        <v/>
      </c>
      <c r="BE52" s="312" t="str">
        <f t="shared" si="61"/>
        <v/>
      </c>
      <c r="BF52" s="312" t="str">
        <f t="shared" si="62"/>
        <v/>
      </c>
      <c r="BG52" s="312" t="str">
        <f t="shared" si="63"/>
        <v/>
      </c>
      <c r="BH52" s="312" t="str">
        <f t="shared" si="64"/>
        <v/>
      </c>
      <c r="BI52" s="312" t="str">
        <f t="shared" si="65"/>
        <v/>
      </c>
      <c r="BJ52" s="312" t="str">
        <f t="shared" si="66"/>
        <v/>
      </c>
      <c r="BK52" s="312" t="str">
        <f t="shared" si="67"/>
        <v/>
      </c>
      <c r="BL52" s="312" t="str">
        <f t="shared" si="68"/>
        <v/>
      </c>
      <c r="BM52" s="312">
        <f t="shared" si="69"/>
        <v>22</v>
      </c>
      <c r="BN52" s="312">
        <f t="shared" si="70"/>
        <v>22</v>
      </c>
      <c r="BO52" s="312">
        <f t="shared" si="71"/>
        <v>22</v>
      </c>
      <c r="BQ52" s="312">
        <f>VLOOKUP(AB52,Stieren!$C$5:$D$52,2,FALSE)</f>
        <v>0</v>
      </c>
      <c r="BR52" s="312">
        <f>VLOOKUP(AB52,percentage!BY$2:CJ$49,2)</f>
        <v>456</v>
      </c>
      <c r="BS52" s="312">
        <f>VLOOKUP(BR52,Stieren!$C$5:$D$52,2,FALSE)</f>
        <v>0</v>
      </c>
      <c r="BT52" s="312">
        <f>VLOOKUP(AB52,percentage!BY$2:CJ$49,3)</f>
        <v>645</v>
      </c>
      <c r="BU52" s="312">
        <f>VLOOKUP(BT52,Stieren!$C$5:$D$52,2,FALSE)</f>
        <v>0</v>
      </c>
      <c r="BV52" s="312">
        <f>VLOOKUP(AB52,percentage!BY$2:CJ$49,4)</f>
        <v>462</v>
      </c>
      <c r="BW52" s="312">
        <f>VLOOKUP(BV52,Stieren!$C$5:$D$52,2,FALSE)</f>
        <v>0</v>
      </c>
      <c r="BX52" s="312">
        <f>VLOOKUP(AB52,percentage!BY$2:CJ$49,5)</f>
        <v>654</v>
      </c>
      <c r="BY52" s="312">
        <f>VLOOKUP(BX52,Stieren!$C$5:$D$52,2,FALSE)</f>
        <v>0</v>
      </c>
      <c r="BZ52" s="312">
        <f>VLOOKUP(AB52,percentage!BY$2:CJ$49,6)</f>
        <v>642</v>
      </c>
      <c r="CA52" s="312">
        <f>VLOOKUP(BZ52,Stieren!$C$5:$D$52,2,FALSE)</f>
        <v>0</v>
      </c>
      <c r="CB52" s="312">
        <f>VLOOKUP(AB52,percentage!BY$2:CJ$49,7)</f>
        <v>546</v>
      </c>
      <c r="CC52" s="312">
        <f>VLOOKUP(CB52,Stieren!$C$5:$D$52,2,FALSE)</f>
        <v>0</v>
      </c>
      <c r="CD52" s="312">
        <f>VLOOKUP(AB52,percentage!BY$2:CJ$49,8)</f>
        <v>426</v>
      </c>
      <c r="CE52" s="312">
        <f>VLOOKUP(CD52,Stieren!$C$5:$D$52,2,FALSE)</f>
        <v>0</v>
      </c>
      <c r="CF52" s="312">
        <f>VLOOKUP(AB52,percentage!BY$2:CJ$49,9)</f>
        <v>564</v>
      </c>
      <c r="CG52" s="312">
        <f>VLOOKUP(CF52,Stieren!$C$5:$D$52,2,FALSE)</f>
        <v>0</v>
      </c>
      <c r="CH52" s="312">
        <f>VLOOKUP(AB52,percentage!BY$2:CJ$49,10)</f>
        <v>453</v>
      </c>
      <c r="CI52" s="312">
        <f>VLOOKUP(CH52,Stieren!$C$5:$D$52,2,FALSE)</f>
        <v>0</v>
      </c>
      <c r="CJ52" s="312">
        <f>VLOOKUP(AB52,percentage!BY$2:CJ$49,11)</f>
        <v>624</v>
      </c>
      <c r="CK52" s="312">
        <f>VLOOKUP(CJ52,Stieren!$C$5:$D$52,2,FALSE)</f>
        <v>0</v>
      </c>
      <c r="CL52" s="312">
        <f>VLOOKUP(AB52,percentage!BY$2:CJ$49,12)</f>
        <v>435</v>
      </c>
      <c r="CM52" s="312">
        <f>VLOOKUP(CL52,Stieren!$C$5:$D$52,2,FALSE)</f>
        <v>0</v>
      </c>
      <c r="CN52" s="312">
        <v>22</v>
      </c>
      <c r="CO52" s="312">
        <v>22</v>
      </c>
      <c r="CP52" s="312">
        <v>22</v>
      </c>
    </row>
    <row r="53" spans="27:94">
      <c r="AA53" s="312">
        <f>Koeien!B54</f>
        <v>95</v>
      </c>
      <c r="AB53" s="312">
        <f>Koeien!D54</f>
        <v>561</v>
      </c>
      <c r="AD53" s="312">
        <f t="shared" si="36"/>
        <v>651</v>
      </c>
      <c r="AE53" s="312" t="str">
        <f t="shared" si="37"/>
        <v>GOSPEL</v>
      </c>
      <c r="AF53" s="312">
        <f t="shared" si="38"/>
        <v>92</v>
      </c>
      <c r="AG53" s="312">
        <f t="shared" si="39"/>
        <v>513</v>
      </c>
      <c r="AH53" s="312" t="str">
        <f t="shared" si="40"/>
        <v>Shakespear</v>
      </c>
      <c r="AI53" s="312">
        <f t="shared" si="41"/>
        <v>72</v>
      </c>
      <c r="AJ53" s="312" t="str">
        <f t="shared" si="42"/>
        <v/>
      </c>
      <c r="AK53" s="312" t="str">
        <f t="shared" si="43"/>
        <v/>
      </c>
      <c r="AL53" s="312" t="str">
        <f t="shared" si="44"/>
        <v/>
      </c>
      <c r="AO53" s="312" t="str">
        <f t="shared" si="45"/>
        <v/>
      </c>
      <c r="AP53" s="312" t="str">
        <f t="shared" si="46"/>
        <v/>
      </c>
      <c r="AQ53" s="312" t="str">
        <f t="shared" si="47"/>
        <v/>
      </c>
      <c r="AR53" s="312" t="str">
        <f t="shared" si="48"/>
        <v/>
      </c>
      <c r="AS53" s="312" t="str">
        <f t="shared" si="49"/>
        <v>GOSPEL</v>
      </c>
      <c r="AT53" s="312">
        <f t="shared" si="50"/>
        <v>92</v>
      </c>
      <c r="AU53" s="312" t="str">
        <f t="shared" si="51"/>
        <v/>
      </c>
      <c r="AV53" s="312" t="str">
        <f t="shared" si="52"/>
        <v/>
      </c>
      <c r="AW53" s="312" t="str">
        <f t="shared" si="53"/>
        <v/>
      </c>
      <c r="AX53" s="312" t="str">
        <f t="shared" si="54"/>
        <v/>
      </c>
      <c r="AY53" s="312" t="str">
        <f t="shared" si="55"/>
        <v/>
      </c>
      <c r="AZ53" s="312" t="str">
        <f t="shared" si="56"/>
        <v/>
      </c>
      <c r="BA53" s="312" t="str">
        <f t="shared" si="57"/>
        <v/>
      </c>
      <c r="BB53" s="312" t="str">
        <f t="shared" si="58"/>
        <v/>
      </c>
      <c r="BC53" s="312" t="str">
        <f t="shared" si="59"/>
        <v/>
      </c>
      <c r="BD53" s="312" t="str">
        <f t="shared" si="60"/>
        <v/>
      </c>
      <c r="BE53" s="312" t="str">
        <f t="shared" si="61"/>
        <v/>
      </c>
      <c r="BF53" s="312" t="str">
        <f t="shared" si="62"/>
        <v/>
      </c>
      <c r="BG53" s="312" t="str">
        <f t="shared" si="63"/>
        <v>Shakespear</v>
      </c>
      <c r="BH53" s="312">
        <f t="shared" si="64"/>
        <v>72</v>
      </c>
      <c r="BI53" s="312" t="str">
        <f t="shared" si="65"/>
        <v/>
      </c>
      <c r="BJ53" s="312" t="str">
        <f t="shared" si="66"/>
        <v/>
      </c>
      <c r="BK53" s="312" t="str">
        <f t="shared" si="67"/>
        <v/>
      </c>
      <c r="BL53" s="312" t="str">
        <f t="shared" si="68"/>
        <v/>
      </c>
      <c r="BM53" s="312">
        <f t="shared" si="69"/>
        <v>22</v>
      </c>
      <c r="BN53" s="312">
        <f t="shared" si="70"/>
        <v>22</v>
      </c>
      <c r="BO53" s="312">
        <f t="shared" si="71"/>
        <v>22</v>
      </c>
      <c r="BQ53" s="312">
        <f>VLOOKUP(AB53,Stieren!$C$5:$D$52,2,FALSE)</f>
        <v>0</v>
      </c>
      <c r="BR53" s="312">
        <f>VLOOKUP(AB53,percentage!BY$2:CJ$49,2)</f>
        <v>516</v>
      </c>
      <c r="BS53" s="312">
        <f>VLOOKUP(BR53,Stieren!$C$5:$D$52,2,FALSE)</f>
        <v>0</v>
      </c>
      <c r="BT53" s="312">
        <f>VLOOKUP(AB53,percentage!BY$2:CJ$49,3)</f>
        <v>651</v>
      </c>
      <c r="BU53" s="312" t="str">
        <f>VLOOKUP(BT53,Stieren!$C$5:$D$52,2,FALSE)</f>
        <v>GOSPEL</v>
      </c>
      <c r="BV53" s="312">
        <f>VLOOKUP(AB53,percentage!BY$2:CJ$49,4)</f>
        <v>564</v>
      </c>
      <c r="BW53" s="312">
        <f>VLOOKUP(BV53,Stieren!$C$5:$D$52,2,FALSE)</f>
        <v>0</v>
      </c>
      <c r="BX53" s="312">
        <f>VLOOKUP(AB53,percentage!BY$2:CJ$49,5)</f>
        <v>615</v>
      </c>
      <c r="BY53" s="312">
        <f>VLOOKUP(BX53,Stieren!$C$5:$D$52,2,FALSE)</f>
        <v>0</v>
      </c>
      <c r="BZ53" s="312">
        <f>VLOOKUP(AB53,percentage!BY$2:CJ$49,6)</f>
        <v>654</v>
      </c>
      <c r="CA53" s="312">
        <f>VLOOKUP(BZ53,Stieren!$C$5:$D$52,2,FALSE)</f>
        <v>0</v>
      </c>
      <c r="CB53" s="312">
        <f>VLOOKUP(AB53,percentage!BY$2:CJ$49,7)</f>
        <v>156</v>
      </c>
      <c r="CC53" s="312">
        <f>VLOOKUP(CB53,Stieren!$C$5:$D$52,2,FALSE)</f>
        <v>0</v>
      </c>
      <c r="CD53" s="312">
        <f>VLOOKUP(AB53,percentage!BY$2:CJ$49,8)</f>
        <v>546</v>
      </c>
      <c r="CE53" s="312">
        <f>VLOOKUP(CD53,Stieren!$C$5:$D$52,2,FALSE)</f>
        <v>0</v>
      </c>
      <c r="CF53" s="312">
        <f>VLOOKUP(AB53,percentage!BY$2:CJ$49,9)</f>
        <v>165</v>
      </c>
      <c r="CG53" s="312">
        <f>VLOOKUP(CF53,Stieren!$C$5:$D$52,2,FALSE)</f>
        <v>0</v>
      </c>
      <c r="CH53" s="312">
        <f>VLOOKUP(AB53,percentage!BY$2:CJ$49,10)</f>
        <v>513</v>
      </c>
      <c r="CI53" s="312" t="str">
        <f>VLOOKUP(CH53,Stieren!$C$5:$D$52,2,FALSE)</f>
        <v>Shakespear</v>
      </c>
      <c r="CJ53" s="312">
        <f>VLOOKUP(AB53,percentage!BY$2:CJ$49,11)</f>
        <v>645</v>
      </c>
      <c r="CK53" s="312">
        <f>VLOOKUP(CJ53,Stieren!$C$5:$D$52,2,FALSE)</f>
        <v>0</v>
      </c>
      <c r="CL53" s="312">
        <f>VLOOKUP(AB53,percentage!BY$2:CJ$49,12)</f>
        <v>531</v>
      </c>
      <c r="CM53" s="312">
        <f>VLOOKUP(CL53,Stieren!$C$5:$D$52,2,FALSE)</f>
        <v>0</v>
      </c>
      <c r="CN53" s="312">
        <v>22</v>
      </c>
      <c r="CO53" s="312">
        <v>22</v>
      </c>
      <c r="CP53" s="312">
        <v>22</v>
      </c>
    </row>
    <row r="54" spans="27:94">
      <c r="AA54" s="312">
        <f>Koeien!B55</f>
        <v>104</v>
      </c>
      <c r="AB54" s="312">
        <f>Koeien!D55</f>
        <v>453</v>
      </c>
      <c r="AD54" s="312">
        <f t="shared" si="36"/>
        <v>423</v>
      </c>
      <c r="AE54" s="312" t="str">
        <f t="shared" si="37"/>
        <v>Ludiek/Motif/Utopia/Bruce(rood)</v>
      </c>
      <c r="AF54" s="312">
        <f t="shared" si="38"/>
        <v>62</v>
      </c>
      <c r="AG54" s="312" t="str">
        <f t="shared" si="39"/>
        <v/>
      </c>
      <c r="AH54" s="312" t="str">
        <f t="shared" si="40"/>
        <v/>
      </c>
      <c r="AI54" s="312" t="str">
        <f t="shared" si="41"/>
        <v/>
      </c>
      <c r="AJ54" s="312" t="str">
        <f t="shared" si="42"/>
        <v/>
      </c>
      <c r="AK54" s="312" t="str">
        <f t="shared" si="43"/>
        <v/>
      </c>
      <c r="AL54" s="312" t="str">
        <f t="shared" si="44"/>
        <v/>
      </c>
      <c r="AO54" s="312" t="str">
        <f t="shared" si="45"/>
        <v/>
      </c>
      <c r="AP54" s="312" t="str">
        <f t="shared" si="46"/>
        <v/>
      </c>
      <c r="AQ54" s="312" t="str">
        <f t="shared" si="47"/>
        <v/>
      </c>
      <c r="AR54" s="312" t="str">
        <f t="shared" si="48"/>
        <v/>
      </c>
      <c r="AS54" s="312" t="str">
        <f t="shared" si="49"/>
        <v/>
      </c>
      <c r="AT54" s="312" t="str">
        <f t="shared" si="50"/>
        <v/>
      </c>
      <c r="AU54" s="312" t="str">
        <f t="shared" si="51"/>
        <v/>
      </c>
      <c r="AV54" s="312" t="str">
        <f t="shared" si="52"/>
        <v/>
      </c>
      <c r="AW54" s="312" t="str">
        <f t="shared" si="53"/>
        <v/>
      </c>
      <c r="AX54" s="312" t="str">
        <f t="shared" si="54"/>
        <v/>
      </c>
      <c r="AY54" s="312" t="str">
        <f t="shared" si="55"/>
        <v/>
      </c>
      <c r="AZ54" s="312" t="str">
        <f t="shared" si="56"/>
        <v/>
      </c>
      <c r="BA54" s="312" t="str">
        <f t="shared" si="57"/>
        <v/>
      </c>
      <c r="BB54" s="312" t="str">
        <f t="shared" si="58"/>
        <v/>
      </c>
      <c r="BC54" s="312" t="str">
        <f t="shared" si="59"/>
        <v/>
      </c>
      <c r="BD54" s="312" t="str">
        <f t="shared" si="60"/>
        <v/>
      </c>
      <c r="BE54" s="312" t="str">
        <f t="shared" si="61"/>
        <v/>
      </c>
      <c r="BF54" s="312" t="str">
        <f t="shared" si="62"/>
        <v/>
      </c>
      <c r="BG54" s="312" t="str">
        <f t="shared" si="63"/>
        <v/>
      </c>
      <c r="BH54" s="312" t="str">
        <f t="shared" si="64"/>
        <v/>
      </c>
      <c r="BI54" s="312" t="str">
        <f t="shared" si="65"/>
        <v/>
      </c>
      <c r="BJ54" s="312" t="str">
        <f t="shared" si="66"/>
        <v/>
      </c>
      <c r="BK54" s="312" t="str">
        <f t="shared" si="67"/>
        <v>Ludiek/Motif/Utopia/Bruce(rood)</v>
      </c>
      <c r="BL54" s="312">
        <f t="shared" si="68"/>
        <v>62</v>
      </c>
      <c r="BM54" s="312">
        <f t="shared" si="69"/>
        <v>22</v>
      </c>
      <c r="BN54" s="312">
        <f t="shared" si="70"/>
        <v>22</v>
      </c>
      <c r="BO54" s="312">
        <f t="shared" si="71"/>
        <v>22</v>
      </c>
      <c r="BQ54" s="312">
        <f>VLOOKUP(AB54,Stieren!$C$5:$D$52,2,FALSE)</f>
        <v>0</v>
      </c>
      <c r="BR54" s="312">
        <f>VLOOKUP(AB54,percentage!BY$2:CJ$49,2)</f>
        <v>435</v>
      </c>
      <c r="BS54" s="312">
        <f>VLOOKUP(BR54,Stieren!$C$5:$D$52,2,FALSE)</f>
        <v>0</v>
      </c>
      <c r="BT54" s="312">
        <f>VLOOKUP(AB54,percentage!BY$2:CJ$49,3)</f>
        <v>543</v>
      </c>
      <c r="BU54" s="312">
        <f>VLOOKUP(BT54,Stieren!$C$5:$D$52,2,FALSE)</f>
        <v>0</v>
      </c>
      <c r="BV54" s="312">
        <f>VLOOKUP(AB54,percentage!BY$2:CJ$49,4)</f>
        <v>456</v>
      </c>
      <c r="BW54" s="312">
        <f>VLOOKUP(BV54,Stieren!$C$5:$D$52,2,FALSE)</f>
        <v>0</v>
      </c>
      <c r="BX54" s="312">
        <f>VLOOKUP(AB54,percentage!BY$2:CJ$49,5)</f>
        <v>534</v>
      </c>
      <c r="BY54" s="312">
        <f>VLOOKUP(BX54,Stieren!$C$5:$D$52,2,FALSE)</f>
        <v>0</v>
      </c>
      <c r="BZ54" s="312">
        <f>VLOOKUP(AB54,percentage!BY$2:CJ$49,6)</f>
        <v>546</v>
      </c>
      <c r="CA54" s="312">
        <f>VLOOKUP(BZ54,Stieren!$C$5:$D$52,2,FALSE)</f>
        <v>0</v>
      </c>
      <c r="CB54" s="312">
        <f>VLOOKUP(AB54,percentage!BY$2:CJ$49,7)</f>
        <v>345</v>
      </c>
      <c r="CC54" s="312">
        <f>VLOOKUP(CB54,Stieren!$C$5:$D$52,2,FALSE)</f>
        <v>0</v>
      </c>
      <c r="CD54" s="312">
        <f>VLOOKUP(AB54,percentage!BY$2:CJ$49,8)</f>
        <v>465</v>
      </c>
      <c r="CE54" s="312">
        <f>VLOOKUP(CD54,Stieren!$C$5:$D$52,2,FALSE)</f>
        <v>0</v>
      </c>
      <c r="CF54" s="312">
        <f>VLOOKUP(AB54,percentage!BY$2:CJ$49,9)</f>
        <v>354</v>
      </c>
      <c r="CG54" s="312">
        <f>VLOOKUP(CF54,Stieren!$C$5:$D$52,2,FALSE)</f>
        <v>0</v>
      </c>
      <c r="CH54" s="312">
        <f>VLOOKUP(AB54,percentage!BY$2:CJ$49,10)</f>
        <v>432</v>
      </c>
      <c r="CI54" s="312">
        <f>VLOOKUP(CH54,Stieren!$C$5:$D$52,2,FALSE)</f>
        <v>0</v>
      </c>
      <c r="CJ54" s="312">
        <f>VLOOKUP(AB54,percentage!BY$2:CJ$49,11)</f>
        <v>564</v>
      </c>
      <c r="CK54" s="312">
        <f>VLOOKUP(CJ54,Stieren!$C$5:$D$52,2,FALSE)</f>
        <v>0</v>
      </c>
      <c r="CL54" s="312">
        <f>VLOOKUP(AB54,percentage!BY$2:CJ$49,12)</f>
        <v>423</v>
      </c>
      <c r="CM54" s="312" t="str">
        <f>VLOOKUP(CL54,Stieren!$C$5:$D$52,2,FALSE)</f>
        <v>Ludiek/Motif/Utopia/Bruce(rood)</v>
      </c>
      <c r="CN54" s="312">
        <v>22</v>
      </c>
      <c r="CO54" s="312">
        <v>22</v>
      </c>
      <c r="CP54" s="312">
        <v>22</v>
      </c>
    </row>
    <row r="55" spans="27:94">
      <c r="AA55" s="312">
        <f>Koeien!B56</f>
        <v>0</v>
      </c>
      <c r="AB55" s="312">
        <f>Koeien!D56</f>
        <v>0</v>
      </c>
      <c r="AD55" s="312" t="e">
        <f t="shared" si="36"/>
        <v>#N/A</v>
      </c>
      <c r="AE55" s="312" t="e">
        <f t="shared" si="37"/>
        <v>#N/A</v>
      </c>
      <c r="AF55" s="312" t="e">
        <f t="shared" si="38"/>
        <v>#N/A</v>
      </c>
      <c r="AG55" s="312" t="e">
        <f t="shared" si="39"/>
        <v>#N/A</v>
      </c>
      <c r="AH55" s="312" t="e">
        <f t="shared" si="40"/>
        <v>#N/A</v>
      </c>
      <c r="AI55" s="312" t="e">
        <f t="shared" si="41"/>
        <v>#N/A</v>
      </c>
      <c r="AJ55" s="312" t="e">
        <f t="shared" si="42"/>
        <v>#N/A</v>
      </c>
      <c r="AK55" s="312" t="e">
        <f t="shared" si="43"/>
        <v>#N/A</v>
      </c>
      <c r="AL55" s="312" t="e">
        <f t="shared" si="44"/>
        <v>#N/A</v>
      </c>
      <c r="AO55" s="312" t="e">
        <f t="shared" si="45"/>
        <v>#N/A</v>
      </c>
      <c r="AP55" s="312" t="e">
        <f t="shared" si="46"/>
        <v>#N/A</v>
      </c>
      <c r="AQ55" s="312" t="e">
        <f t="shared" si="47"/>
        <v>#N/A</v>
      </c>
      <c r="AR55" s="312" t="e">
        <f t="shared" si="48"/>
        <v>#N/A</v>
      </c>
      <c r="AS55" s="312" t="e">
        <f t="shared" si="49"/>
        <v>#N/A</v>
      </c>
      <c r="AT55" s="312" t="e">
        <f t="shared" si="50"/>
        <v>#N/A</v>
      </c>
      <c r="AU55" s="312" t="e">
        <f t="shared" si="51"/>
        <v>#N/A</v>
      </c>
      <c r="AV55" s="312" t="e">
        <f t="shared" si="52"/>
        <v>#N/A</v>
      </c>
      <c r="AW55" s="312" t="e">
        <f t="shared" si="53"/>
        <v>#N/A</v>
      </c>
      <c r="AX55" s="312" t="e">
        <f t="shared" si="54"/>
        <v>#N/A</v>
      </c>
      <c r="AY55" s="312" t="e">
        <f t="shared" si="55"/>
        <v>#N/A</v>
      </c>
      <c r="AZ55" s="312" t="e">
        <f t="shared" si="56"/>
        <v>#N/A</v>
      </c>
      <c r="BA55" s="312" t="e">
        <f t="shared" si="57"/>
        <v>#N/A</v>
      </c>
      <c r="BB55" s="312" t="e">
        <f t="shared" si="58"/>
        <v>#N/A</v>
      </c>
      <c r="BC55" s="312" t="e">
        <f t="shared" si="59"/>
        <v>#N/A</v>
      </c>
      <c r="BD55" s="312" t="e">
        <f t="shared" si="60"/>
        <v>#N/A</v>
      </c>
      <c r="BE55" s="312" t="e">
        <f t="shared" si="61"/>
        <v>#N/A</v>
      </c>
      <c r="BF55" s="312" t="e">
        <f t="shared" si="62"/>
        <v>#N/A</v>
      </c>
      <c r="BG55" s="312" t="e">
        <f t="shared" si="63"/>
        <v>#N/A</v>
      </c>
      <c r="BH55" s="312" t="e">
        <f t="shared" si="64"/>
        <v>#N/A</v>
      </c>
      <c r="BI55" s="312" t="e">
        <f t="shared" si="65"/>
        <v>#N/A</v>
      </c>
      <c r="BJ55" s="312" t="e">
        <f t="shared" si="66"/>
        <v>#N/A</v>
      </c>
      <c r="BK55" s="312" t="e">
        <f t="shared" si="67"/>
        <v>#N/A</v>
      </c>
      <c r="BL55" s="312" t="e">
        <f t="shared" si="68"/>
        <v>#N/A</v>
      </c>
      <c r="BM55" s="312">
        <f t="shared" si="69"/>
        <v>22</v>
      </c>
      <c r="BN55" s="312">
        <f t="shared" si="70"/>
        <v>22</v>
      </c>
      <c r="BO55" s="312">
        <f t="shared" si="71"/>
        <v>22</v>
      </c>
      <c r="BQ55" s="312" t="e">
        <f>VLOOKUP(AB55,Stieren!$C$5:$D$52,2,FALSE)</f>
        <v>#N/A</v>
      </c>
      <c r="BR55" s="312" t="e">
        <f>VLOOKUP(AB55,percentage!BY$2:CJ$49,2)</f>
        <v>#N/A</v>
      </c>
      <c r="BS55" s="312" t="e">
        <f>VLOOKUP(BR55,Stieren!$C$5:$D$52,2,FALSE)</f>
        <v>#N/A</v>
      </c>
      <c r="BT55" s="312" t="e">
        <f>VLOOKUP(AB55,percentage!BY$2:CJ$49,3)</f>
        <v>#N/A</v>
      </c>
      <c r="BU55" s="312" t="e">
        <f>VLOOKUP(BT55,Stieren!$C$5:$D$52,2,FALSE)</f>
        <v>#N/A</v>
      </c>
      <c r="BV55" s="312" t="e">
        <f>VLOOKUP(AB55,percentage!BY$2:CJ$49,4)</f>
        <v>#N/A</v>
      </c>
      <c r="BW55" s="312" t="e">
        <f>VLOOKUP(BV55,Stieren!$C$5:$D$52,2,FALSE)</f>
        <v>#N/A</v>
      </c>
      <c r="BX55" s="312" t="e">
        <f>VLOOKUP(AB55,percentage!BY$2:CJ$49,5)</f>
        <v>#N/A</v>
      </c>
      <c r="BY55" s="312" t="e">
        <f>VLOOKUP(BX55,Stieren!$C$5:$D$52,2,FALSE)</f>
        <v>#N/A</v>
      </c>
      <c r="BZ55" s="312" t="e">
        <f>VLOOKUP(AB55,percentage!BY$2:CJ$49,6)</f>
        <v>#N/A</v>
      </c>
      <c r="CA55" s="312" t="e">
        <f>VLOOKUP(BZ55,Stieren!$C$5:$D$52,2,FALSE)</f>
        <v>#N/A</v>
      </c>
      <c r="CB55" s="312" t="e">
        <f>VLOOKUP(AB55,percentage!BY$2:CJ$49,7)</f>
        <v>#N/A</v>
      </c>
      <c r="CC55" s="312" t="e">
        <f>VLOOKUP(CB55,Stieren!$C$5:$D$52,2,FALSE)</f>
        <v>#N/A</v>
      </c>
      <c r="CD55" s="312" t="e">
        <f>VLOOKUP(AB55,percentage!BY$2:CJ$49,8)</f>
        <v>#N/A</v>
      </c>
      <c r="CE55" s="312" t="e">
        <f>VLOOKUP(CD55,Stieren!$C$5:$D$52,2,FALSE)</f>
        <v>#N/A</v>
      </c>
      <c r="CF55" s="312" t="e">
        <f>VLOOKUP(AB55,percentage!BY$2:CJ$49,9)</f>
        <v>#N/A</v>
      </c>
      <c r="CG55" s="312" t="e">
        <f>VLOOKUP(CF55,Stieren!$C$5:$D$52,2,FALSE)</f>
        <v>#N/A</v>
      </c>
      <c r="CH55" s="312" t="e">
        <f>VLOOKUP(AB55,percentage!BY$2:CJ$49,10)</f>
        <v>#N/A</v>
      </c>
      <c r="CI55" s="312" t="e">
        <f>VLOOKUP(CH55,Stieren!$C$5:$D$52,2,FALSE)</f>
        <v>#N/A</v>
      </c>
      <c r="CJ55" s="312" t="e">
        <f>VLOOKUP(AB55,percentage!BY$2:CJ$49,11)</f>
        <v>#N/A</v>
      </c>
      <c r="CK55" s="312" t="e">
        <f>VLOOKUP(CJ55,Stieren!$C$5:$D$52,2,FALSE)</f>
        <v>#N/A</v>
      </c>
      <c r="CL55" s="312" t="e">
        <f>VLOOKUP(AB55,percentage!BY$2:CJ$49,12)</f>
        <v>#N/A</v>
      </c>
      <c r="CM55" s="312" t="e">
        <f>VLOOKUP(CL55,Stieren!$C$5:$D$52,2,FALSE)</f>
        <v>#N/A</v>
      </c>
      <c r="CN55" s="312">
        <v>22</v>
      </c>
      <c r="CO55" s="312">
        <v>22</v>
      </c>
      <c r="CP55" s="312">
        <v>22</v>
      </c>
    </row>
    <row r="56" spans="27:94">
      <c r="AA56" s="312">
        <f>Koeien!B57</f>
        <v>0</v>
      </c>
      <c r="AB56" s="312">
        <f>Koeien!D57</f>
        <v>0</v>
      </c>
      <c r="AD56" s="312" t="e">
        <f t="shared" si="36"/>
        <v>#N/A</v>
      </c>
      <c r="AE56" s="312" t="e">
        <f t="shared" si="37"/>
        <v>#N/A</v>
      </c>
      <c r="AF56" s="312" t="e">
        <f t="shared" si="38"/>
        <v>#N/A</v>
      </c>
      <c r="AG56" s="312" t="e">
        <f t="shared" si="39"/>
        <v>#N/A</v>
      </c>
      <c r="AH56" s="312" t="e">
        <f t="shared" si="40"/>
        <v>#N/A</v>
      </c>
      <c r="AI56" s="312" t="e">
        <f t="shared" si="41"/>
        <v>#N/A</v>
      </c>
      <c r="AJ56" s="312" t="e">
        <f t="shared" si="42"/>
        <v>#N/A</v>
      </c>
      <c r="AK56" s="312" t="e">
        <f t="shared" si="43"/>
        <v>#N/A</v>
      </c>
      <c r="AL56" s="312" t="e">
        <f t="shared" si="44"/>
        <v>#N/A</v>
      </c>
      <c r="AO56" s="312" t="e">
        <f t="shared" si="45"/>
        <v>#N/A</v>
      </c>
      <c r="AP56" s="312" t="e">
        <f t="shared" si="46"/>
        <v>#N/A</v>
      </c>
      <c r="AQ56" s="312" t="e">
        <f t="shared" si="47"/>
        <v>#N/A</v>
      </c>
      <c r="AR56" s="312" t="e">
        <f t="shared" si="48"/>
        <v>#N/A</v>
      </c>
      <c r="AS56" s="312" t="e">
        <f t="shared" si="49"/>
        <v>#N/A</v>
      </c>
      <c r="AT56" s="312" t="e">
        <f t="shared" si="50"/>
        <v>#N/A</v>
      </c>
      <c r="AU56" s="312" t="e">
        <f t="shared" si="51"/>
        <v>#N/A</v>
      </c>
      <c r="AV56" s="312" t="e">
        <f t="shared" si="52"/>
        <v>#N/A</v>
      </c>
      <c r="AW56" s="312" t="e">
        <f t="shared" si="53"/>
        <v>#N/A</v>
      </c>
      <c r="AX56" s="312" t="e">
        <f t="shared" si="54"/>
        <v>#N/A</v>
      </c>
      <c r="AY56" s="312" t="e">
        <f t="shared" si="55"/>
        <v>#N/A</v>
      </c>
      <c r="AZ56" s="312" t="e">
        <f t="shared" si="56"/>
        <v>#N/A</v>
      </c>
      <c r="BA56" s="312" t="e">
        <f t="shared" si="57"/>
        <v>#N/A</v>
      </c>
      <c r="BB56" s="312" t="e">
        <f t="shared" si="58"/>
        <v>#N/A</v>
      </c>
      <c r="BC56" s="312" t="e">
        <f t="shared" si="59"/>
        <v>#N/A</v>
      </c>
      <c r="BD56" s="312" t="e">
        <f t="shared" si="60"/>
        <v>#N/A</v>
      </c>
      <c r="BE56" s="312" t="e">
        <f t="shared" si="61"/>
        <v>#N/A</v>
      </c>
      <c r="BF56" s="312" t="e">
        <f t="shared" si="62"/>
        <v>#N/A</v>
      </c>
      <c r="BG56" s="312" t="e">
        <f t="shared" si="63"/>
        <v>#N/A</v>
      </c>
      <c r="BH56" s="312" t="e">
        <f t="shared" si="64"/>
        <v>#N/A</v>
      </c>
      <c r="BI56" s="312" t="e">
        <f t="shared" si="65"/>
        <v>#N/A</v>
      </c>
      <c r="BJ56" s="312" t="e">
        <f t="shared" si="66"/>
        <v>#N/A</v>
      </c>
      <c r="BK56" s="312" t="e">
        <f t="shared" si="67"/>
        <v>#N/A</v>
      </c>
      <c r="BL56" s="312" t="e">
        <f t="shared" si="68"/>
        <v>#N/A</v>
      </c>
      <c r="BM56" s="312">
        <f t="shared" si="69"/>
        <v>22</v>
      </c>
      <c r="BN56" s="312">
        <f t="shared" si="70"/>
        <v>22</v>
      </c>
      <c r="BO56" s="312">
        <f t="shared" si="71"/>
        <v>22</v>
      </c>
      <c r="BQ56" s="312" t="e">
        <f>VLOOKUP(AB56,Stieren!$C$5:$D$52,2,FALSE)</f>
        <v>#N/A</v>
      </c>
      <c r="BR56" s="312" t="e">
        <f>VLOOKUP(AB56,percentage!BY$2:CJ$49,2)</f>
        <v>#N/A</v>
      </c>
      <c r="BS56" s="312" t="e">
        <f>VLOOKUP(BR56,Stieren!$C$5:$D$52,2,FALSE)</f>
        <v>#N/A</v>
      </c>
      <c r="BT56" s="312" t="e">
        <f>VLOOKUP(AB56,percentage!BY$2:CJ$49,3)</f>
        <v>#N/A</v>
      </c>
      <c r="BU56" s="312" t="e">
        <f>VLOOKUP(BT56,Stieren!$C$5:$D$52,2,FALSE)</f>
        <v>#N/A</v>
      </c>
      <c r="BV56" s="312" t="e">
        <f>VLOOKUP(AB56,percentage!BY$2:CJ$49,4)</f>
        <v>#N/A</v>
      </c>
      <c r="BW56" s="312" t="e">
        <f>VLOOKUP(BV56,Stieren!$C$5:$D$52,2,FALSE)</f>
        <v>#N/A</v>
      </c>
      <c r="BX56" s="312" t="e">
        <f>VLOOKUP(AB56,percentage!BY$2:CJ$49,5)</f>
        <v>#N/A</v>
      </c>
      <c r="BY56" s="312" t="e">
        <f>VLOOKUP(BX56,Stieren!$C$5:$D$52,2,FALSE)</f>
        <v>#N/A</v>
      </c>
      <c r="BZ56" s="312" t="e">
        <f>VLOOKUP(AB56,percentage!BY$2:CJ$49,6)</f>
        <v>#N/A</v>
      </c>
      <c r="CA56" s="312" t="e">
        <f>VLOOKUP(BZ56,Stieren!$C$5:$D$52,2,FALSE)</f>
        <v>#N/A</v>
      </c>
      <c r="CB56" s="312" t="e">
        <f>VLOOKUP(AB56,percentage!BY$2:CJ$49,7)</f>
        <v>#N/A</v>
      </c>
      <c r="CC56" s="312" t="e">
        <f>VLOOKUP(CB56,Stieren!$C$5:$D$52,2,FALSE)</f>
        <v>#N/A</v>
      </c>
      <c r="CD56" s="312" t="e">
        <f>VLOOKUP(AB56,percentage!BY$2:CJ$49,8)</f>
        <v>#N/A</v>
      </c>
      <c r="CE56" s="312" t="e">
        <f>VLOOKUP(CD56,Stieren!$C$5:$D$52,2,FALSE)</f>
        <v>#N/A</v>
      </c>
      <c r="CF56" s="312" t="e">
        <f>VLOOKUP(AB56,percentage!BY$2:CJ$49,9)</f>
        <v>#N/A</v>
      </c>
      <c r="CG56" s="312" t="e">
        <f>VLOOKUP(CF56,Stieren!$C$5:$D$52,2,FALSE)</f>
        <v>#N/A</v>
      </c>
      <c r="CH56" s="312" t="e">
        <f>VLOOKUP(AB56,percentage!BY$2:CJ$49,10)</f>
        <v>#N/A</v>
      </c>
      <c r="CI56" s="312" t="e">
        <f>VLOOKUP(CH56,Stieren!$C$5:$D$52,2,FALSE)</f>
        <v>#N/A</v>
      </c>
      <c r="CJ56" s="312" t="e">
        <f>VLOOKUP(AB56,percentage!BY$2:CJ$49,11)</f>
        <v>#N/A</v>
      </c>
      <c r="CK56" s="312" t="e">
        <f>VLOOKUP(CJ56,Stieren!$C$5:$D$52,2,FALSE)</f>
        <v>#N/A</v>
      </c>
      <c r="CL56" s="312" t="e">
        <f>VLOOKUP(AB56,percentage!BY$2:CJ$49,12)</f>
        <v>#N/A</v>
      </c>
      <c r="CM56" s="312" t="e">
        <f>VLOOKUP(CL56,Stieren!$C$5:$D$52,2,FALSE)</f>
        <v>#N/A</v>
      </c>
      <c r="CN56" s="312">
        <v>22</v>
      </c>
      <c r="CO56" s="312">
        <v>22</v>
      </c>
      <c r="CP56" s="312">
        <v>22</v>
      </c>
    </row>
    <row r="57" spans="27:94">
      <c r="AA57" s="312">
        <f>Koeien!B58</f>
        <v>0</v>
      </c>
      <c r="AB57" s="312">
        <f>Koeien!D58</f>
        <v>0</v>
      </c>
      <c r="AD57" s="312" t="e">
        <f t="shared" si="36"/>
        <v>#N/A</v>
      </c>
      <c r="AE57" s="312" t="e">
        <f t="shared" si="37"/>
        <v>#N/A</v>
      </c>
      <c r="AF57" s="312" t="e">
        <f t="shared" si="38"/>
        <v>#N/A</v>
      </c>
      <c r="AG57" s="312" t="e">
        <f t="shared" si="39"/>
        <v>#N/A</v>
      </c>
      <c r="AH57" s="312" t="e">
        <f t="shared" si="40"/>
        <v>#N/A</v>
      </c>
      <c r="AI57" s="312" t="e">
        <f t="shared" si="41"/>
        <v>#N/A</v>
      </c>
      <c r="AJ57" s="312" t="e">
        <f t="shared" si="42"/>
        <v>#N/A</v>
      </c>
      <c r="AK57" s="312" t="e">
        <f t="shared" si="43"/>
        <v>#N/A</v>
      </c>
      <c r="AL57" s="312" t="e">
        <f t="shared" si="44"/>
        <v>#N/A</v>
      </c>
      <c r="AO57" s="312" t="e">
        <f t="shared" si="45"/>
        <v>#N/A</v>
      </c>
      <c r="AP57" s="312" t="e">
        <f t="shared" si="46"/>
        <v>#N/A</v>
      </c>
      <c r="AQ57" s="312" t="e">
        <f t="shared" si="47"/>
        <v>#N/A</v>
      </c>
      <c r="AR57" s="312" t="e">
        <f t="shared" si="48"/>
        <v>#N/A</v>
      </c>
      <c r="AS57" s="312" t="e">
        <f t="shared" si="49"/>
        <v>#N/A</v>
      </c>
      <c r="AT57" s="312" t="e">
        <f t="shared" si="50"/>
        <v>#N/A</v>
      </c>
      <c r="AU57" s="312" t="e">
        <f t="shared" si="51"/>
        <v>#N/A</v>
      </c>
      <c r="AV57" s="312" t="e">
        <f t="shared" si="52"/>
        <v>#N/A</v>
      </c>
      <c r="AW57" s="312" t="e">
        <f t="shared" si="53"/>
        <v>#N/A</v>
      </c>
      <c r="AX57" s="312" t="e">
        <f t="shared" si="54"/>
        <v>#N/A</v>
      </c>
      <c r="AY57" s="312" t="e">
        <f t="shared" si="55"/>
        <v>#N/A</v>
      </c>
      <c r="AZ57" s="312" t="e">
        <f t="shared" si="56"/>
        <v>#N/A</v>
      </c>
      <c r="BA57" s="312" t="e">
        <f t="shared" si="57"/>
        <v>#N/A</v>
      </c>
      <c r="BB57" s="312" t="e">
        <f t="shared" si="58"/>
        <v>#N/A</v>
      </c>
      <c r="BC57" s="312" t="e">
        <f t="shared" si="59"/>
        <v>#N/A</v>
      </c>
      <c r="BD57" s="312" t="e">
        <f t="shared" si="60"/>
        <v>#N/A</v>
      </c>
      <c r="BE57" s="312" t="e">
        <f t="shared" si="61"/>
        <v>#N/A</v>
      </c>
      <c r="BF57" s="312" t="e">
        <f t="shared" si="62"/>
        <v>#N/A</v>
      </c>
      <c r="BG57" s="312" t="e">
        <f t="shared" si="63"/>
        <v>#N/A</v>
      </c>
      <c r="BH57" s="312" t="e">
        <f t="shared" si="64"/>
        <v>#N/A</v>
      </c>
      <c r="BI57" s="312" t="e">
        <f t="shared" si="65"/>
        <v>#N/A</v>
      </c>
      <c r="BJ57" s="312" t="e">
        <f t="shared" si="66"/>
        <v>#N/A</v>
      </c>
      <c r="BK57" s="312" t="e">
        <f t="shared" si="67"/>
        <v>#N/A</v>
      </c>
      <c r="BL57" s="312" t="e">
        <f t="shared" si="68"/>
        <v>#N/A</v>
      </c>
      <c r="BM57" s="312">
        <f t="shared" si="69"/>
        <v>22</v>
      </c>
      <c r="BN57" s="312">
        <f t="shared" si="70"/>
        <v>22</v>
      </c>
      <c r="BO57" s="312">
        <f t="shared" si="71"/>
        <v>22</v>
      </c>
      <c r="BQ57" s="312" t="e">
        <f>VLOOKUP(AB57,Stieren!$C$5:$D$52,2,FALSE)</f>
        <v>#N/A</v>
      </c>
      <c r="BR57" s="312" t="e">
        <f>VLOOKUP(AB57,percentage!BY$2:CJ$49,2)</f>
        <v>#N/A</v>
      </c>
      <c r="BS57" s="312" t="e">
        <f>VLOOKUP(BR57,Stieren!$C$5:$D$52,2,FALSE)</f>
        <v>#N/A</v>
      </c>
      <c r="BT57" s="312" t="e">
        <f>VLOOKUP(AB57,percentage!BY$2:CJ$49,3)</f>
        <v>#N/A</v>
      </c>
      <c r="BU57" s="312" t="e">
        <f>VLOOKUP(BT57,Stieren!$C$5:$D$52,2,FALSE)</f>
        <v>#N/A</v>
      </c>
      <c r="BV57" s="312" t="e">
        <f>VLOOKUP(AB57,percentage!BY$2:CJ$49,4)</f>
        <v>#N/A</v>
      </c>
      <c r="BW57" s="312" t="e">
        <f>VLOOKUP(BV57,Stieren!$C$5:$D$52,2,FALSE)</f>
        <v>#N/A</v>
      </c>
      <c r="BX57" s="312" t="e">
        <f>VLOOKUP(AB57,percentage!BY$2:CJ$49,5)</f>
        <v>#N/A</v>
      </c>
      <c r="BY57" s="312" t="e">
        <f>VLOOKUP(BX57,Stieren!$C$5:$D$52,2,FALSE)</f>
        <v>#N/A</v>
      </c>
      <c r="BZ57" s="312" t="e">
        <f>VLOOKUP(AB57,percentage!BY$2:CJ$49,6)</f>
        <v>#N/A</v>
      </c>
      <c r="CA57" s="312" t="e">
        <f>VLOOKUP(BZ57,Stieren!$C$5:$D$52,2,FALSE)</f>
        <v>#N/A</v>
      </c>
      <c r="CB57" s="312" t="e">
        <f>VLOOKUP(AB57,percentage!BY$2:CJ$49,7)</f>
        <v>#N/A</v>
      </c>
      <c r="CC57" s="312" t="e">
        <f>VLOOKUP(CB57,Stieren!$C$5:$D$52,2,FALSE)</f>
        <v>#N/A</v>
      </c>
      <c r="CD57" s="312" t="e">
        <f>VLOOKUP(AB57,percentage!BY$2:CJ$49,8)</f>
        <v>#N/A</v>
      </c>
      <c r="CE57" s="312" t="e">
        <f>VLOOKUP(CD57,Stieren!$C$5:$D$52,2,FALSE)</f>
        <v>#N/A</v>
      </c>
      <c r="CF57" s="312" t="e">
        <f>VLOOKUP(AB57,percentage!BY$2:CJ$49,9)</f>
        <v>#N/A</v>
      </c>
      <c r="CG57" s="312" t="e">
        <f>VLOOKUP(CF57,Stieren!$C$5:$D$52,2,FALSE)</f>
        <v>#N/A</v>
      </c>
      <c r="CH57" s="312" t="e">
        <f>VLOOKUP(AB57,percentage!BY$2:CJ$49,10)</f>
        <v>#N/A</v>
      </c>
      <c r="CI57" s="312" t="e">
        <f>VLOOKUP(CH57,Stieren!$C$5:$D$52,2,FALSE)</f>
        <v>#N/A</v>
      </c>
      <c r="CJ57" s="312" t="e">
        <f>VLOOKUP(AB57,percentage!BY$2:CJ$49,11)</f>
        <v>#N/A</v>
      </c>
      <c r="CK57" s="312" t="e">
        <f>VLOOKUP(CJ57,Stieren!$C$5:$D$52,2,FALSE)</f>
        <v>#N/A</v>
      </c>
      <c r="CL57" s="312" t="e">
        <f>VLOOKUP(AB57,percentage!BY$2:CJ$49,12)</f>
        <v>#N/A</v>
      </c>
      <c r="CM57" s="312" t="e">
        <f>VLOOKUP(CL57,Stieren!$C$5:$D$52,2,FALSE)</f>
        <v>#N/A</v>
      </c>
      <c r="CN57" s="312">
        <v>22</v>
      </c>
      <c r="CO57" s="312">
        <v>22</v>
      </c>
      <c r="CP57" s="312">
        <v>22</v>
      </c>
    </row>
    <row r="58" spans="27:94">
      <c r="AA58" s="312">
        <f>Koeien!B59</f>
        <v>1351</v>
      </c>
      <c r="AB58" s="312">
        <f>Koeien!D59</f>
        <v>651</v>
      </c>
      <c r="AD58" s="312">
        <f t="shared" si="36"/>
        <v>651</v>
      </c>
      <c r="AE58" s="312" t="str">
        <f t="shared" si="37"/>
        <v>GOSPEL</v>
      </c>
      <c r="AF58" s="312">
        <f t="shared" si="38"/>
        <v>100</v>
      </c>
      <c r="AG58" s="312" t="str">
        <f t="shared" si="39"/>
        <v/>
      </c>
      <c r="AH58" s="312" t="str">
        <f t="shared" si="40"/>
        <v/>
      </c>
      <c r="AI58" s="312" t="str">
        <f t="shared" si="41"/>
        <v/>
      </c>
      <c r="AJ58" s="312" t="str">
        <f t="shared" si="42"/>
        <v/>
      </c>
      <c r="AK58" s="312" t="str">
        <f t="shared" si="43"/>
        <v/>
      </c>
      <c r="AL58" s="312" t="str">
        <f t="shared" si="44"/>
        <v/>
      </c>
      <c r="AO58" s="312" t="str">
        <f t="shared" si="45"/>
        <v>GOSPEL</v>
      </c>
      <c r="AP58" s="312">
        <f t="shared" si="46"/>
        <v>100</v>
      </c>
      <c r="AQ58" s="312" t="str">
        <f t="shared" si="47"/>
        <v/>
      </c>
      <c r="AR58" s="312" t="str">
        <f t="shared" si="48"/>
        <v/>
      </c>
      <c r="AS58" s="312" t="str">
        <f t="shared" si="49"/>
        <v/>
      </c>
      <c r="AT58" s="312" t="str">
        <f t="shared" si="50"/>
        <v/>
      </c>
      <c r="AU58" s="312" t="str">
        <f t="shared" si="51"/>
        <v/>
      </c>
      <c r="AV58" s="312" t="str">
        <f t="shared" si="52"/>
        <v/>
      </c>
      <c r="AW58" s="312" t="str">
        <f t="shared" si="53"/>
        <v/>
      </c>
      <c r="AX58" s="312" t="str">
        <f t="shared" si="54"/>
        <v/>
      </c>
      <c r="AY58" s="312" t="str">
        <f t="shared" si="55"/>
        <v/>
      </c>
      <c r="AZ58" s="312" t="str">
        <f t="shared" si="56"/>
        <v/>
      </c>
      <c r="BA58" s="312" t="str">
        <f t="shared" si="57"/>
        <v/>
      </c>
      <c r="BB58" s="312" t="str">
        <f t="shared" si="58"/>
        <v/>
      </c>
      <c r="BC58" s="312" t="str">
        <f t="shared" si="59"/>
        <v/>
      </c>
      <c r="BD58" s="312" t="str">
        <f t="shared" si="60"/>
        <v/>
      </c>
      <c r="BE58" s="312" t="str">
        <f t="shared" si="61"/>
        <v/>
      </c>
      <c r="BF58" s="312" t="str">
        <f t="shared" si="62"/>
        <v/>
      </c>
      <c r="BG58" s="312" t="str">
        <f t="shared" si="63"/>
        <v/>
      </c>
      <c r="BH58" s="312" t="str">
        <f t="shared" si="64"/>
        <v/>
      </c>
      <c r="BI58" s="312" t="str">
        <f t="shared" si="65"/>
        <v/>
      </c>
      <c r="BJ58" s="312" t="str">
        <f t="shared" si="66"/>
        <v/>
      </c>
      <c r="BK58" s="312" t="str">
        <f t="shared" si="67"/>
        <v/>
      </c>
      <c r="BL58" s="312" t="str">
        <f t="shared" si="68"/>
        <v/>
      </c>
      <c r="BM58" s="312">
        <f t="shared" si="69"/>
        <v>22</v>
      </c>
      <c r="BN58" s="312">
        <f t="shared" si="70"/>
        <v>22</v>
      </c>
      <c r="BO58" s="312">
        <f t="shared" si="71"/>
        <v>22</v>
      </c>
      <c r="BQ58" s="312" t="str">
        <f>VLOOKUP(AB58,Stieren!$C$5:$D$52,2,FALSE)</f>
        <v>GOSPEL</v>
      </c>
      <c r="BR58" s="312">
        <f>VLOOKUP(AB58,percentage!BY$2:CJ$49,2)</f>
        <v>615</v>
      </c>
      <c r="BS58" s="312">
        <f>VLOOKUP(BR58,Stieren!$C$5:$D$52,2,FALSE)</f>
        <v>0</v>
      </c>
      <c r="BT58" s="312">
        <f>VLOOKUP(AB58,percentage!BY$2:CJ$49,3)</f>
        <v>561</v>
      </c>
      <c r="BU58" s="312">
        <f>VLOOKUP(BT58,Stieren!$C$5:$D$52,2,FALSE)</f>
        <v>0</v>
      </c>
      <c r="BV58" s="312">
        <f>VLOOKUP(AB58,percentage!BY$2:CJ$49,4)</f>
        <v>654</v>
      </c>
      <c r="BW58" s="312">
        <f>VLOOKUP(BV58,Stieren!$C$5:$D$52,2,FALSE)</f>
        <v>0</v>
      </c>
      <c r="BX58" s="312">
        <f>VLOOKUP(AB58,percentage!BY$2:CJ$49,5)</f>
        <v>516</v>
      </c>
      <c r="BY58" s="312">
        <f>VLOOKUP(BX58,Stieren!$C$5:$D$52,2,FALSE)</f>
        <v>0</v>
      </c>
      <c r="BZ58" s="312">
        <f>VLOOKUP(AB58,percentage!BY$2:CJ$49,6)</f>
        <v>564</v>
      </c>
      <c r="CA58" s="312">
        <f>VLOOKUP(BZ58,Stieren!$C$5:$D$52,2,FALSE)</f>
        <v>0</v>
      </c>
      <c r="CB58" s="312">
        <f>VLOOKUP(AB58,percentage!BY$2:CJ$49,7)</f>
        <v>165</v>
      </c>
      <c r="CC58" s="312">
        <f>VLOOKUP(CB58,Stieren!$C$5:$D$52,2,FALSE)</f>
        <v>0</v>
      </c>
      <c r="CD58" s="312">
        <f>VLOOKUP(AB58,percentage!BY$2:CJ$49,8)</f>
        <v>645</v>
      </c>
      <c r="CE58" s="312">
        <f>VLOOKUP(CD58,Stieren!$C$5:$D$52,2,FALSE)</f>
        <v>0</v>
      </c>
      <c r="CF58" s="312">
        <f>VLOOKUP(AB58,percentage!BY$2:CJ$49,9)</f>
        <v>156</v>
      </c>
      <c r="CG58" s="312">
        <f>VLOOKUP(CF58,Stieren!$C$5:$D$52,2,FALSE)</f>
        <v>0</v>
      </c>
      <c r="CH58" s="312">
        <f>VLOOKUP(AB58,percentage!BY$2:CJ$49,10)</f>
        <v>612</v>
      </c>
      <c r="CI58" s="312">
        <f>VLOOKUP(CH58,Stieren!$C$5:$D$52,2,FALSE)</f>
        <v>0</v>
      </c>
      <c r="CJ58" s="312">
        <f>VLOOKUP(AB58,percentage!BY$2:CJ$49,11)</f>
        <v>546</v>
      </c>
      <c r="CK58" s="312">
        <f>VLOOKUP(CJ58,Stieren!$C$5:$D$52,2,FALSE)</f>
        <v>0</v>
      </c>
      <c r="CL58" s="312">
        <f>VLOOKUP(AB58,percentage!BY$2:CJ$49,12)</f>
        <v>621</v>
      </c>
      <c r="CM58" s="312">
        <f>VLOOKUP(CL58,Stieren!$C$5:$D$52,2,FALSE)</f>
        <v>0</v>
      </c>
      <c r="CN58" s="312">
        <v>22</v>
      </c>
      <c r="CO58" s="312">
        <v>22</v>
      </c>
      <c r="CP58" s="312">
        <v>22</v>
      </c>
    </row>
    <row r="59" spans="27:94">
      <c r="AA59" s="312">
        <f>Koeien!B60</f>
        <v>1351</v>
      </c>
      <c r="AB59" s="312">
        <f>Koeien!D60</f>
        <v>165</v>
      </c>
      <c r="AD59" s="312">
        <f t="shared" si="36"/>
        <v>651</v>
      </c>
      <c r="AE59" s="312" t="str">
        <f t="shared" si="37"/>
        <v>GOSPEL</v>
      </c>
      <c r="AF59" s="312">
        <f t="shared" si="38"/>
        <v>82</v>
      </c>
      <c r="AG59" s="312" t="str">
        <f t="shared" si="39"/>
        <v/>
      </c>
      <c r="AH59" s="312" t="str">
        <f t="shared" si="40"/>
        <v/>
      </c>
      <c r="AI59" s="312" t="str">
        <f t="shared" si="41"/>
        <v/>
      </c>
      <c r="AJ59" s="312" t="str">
        <f t="shared" si="42"/>
        <v/>
      </c>
      <c r="AK59" s="312" t="str">
        <f t="shared" si="43"/>
        <v/>
      </c>
      <c r="AL59" s="312" t="str">
        <f t="shared" si="44"/>
        <v/>
      </c>
      <c r="AO59" s="312" t="str">
        <f t="shared" si="45"/>
        <v/>
      </c>
      <c r="AP59" s="312" t="str">
        <f t="shared" si="46"/>
        <v/>
      </c>
      <c r="AQ59" s="312" t="str">
        <f t="shared" si="47"/>
        <v/>
      </c>
      <c r="AR59" s="312" t="str">
        <f t="shared" si="48"/>
        <v/>
      </c>
      <c r="AS59" s="312" t="str">
        <f t="shared" si="49"/>
        <v/>
      </c>
      <c r="AT59" s="312" t="str">
        <f t="shared" si="50"/>
        <v/>
      </c>
      <c r="AU59" s="312" t="str">
        <f t="shared" si="51"/>
        <v/>
      </c>
      <c r="AV59" s="312" t="str">
        <f t="shared" si="52"/>
        <v/>
      </c>
      <c r="AW59" s="312" t="str">
        <f t="shared" si="53"/>
        <v>GOSPEL</v>
      </c>
      <c r="AX59" s="312">
        <f t="shared" si="54"/>
        <v>82</v>
      </c>
      <c r="AY59" s="312" t="str">
        <f t="shared" si="55"/>
        <v/>
      </c>
      <c r="AZ59" s="312" t="str">
        <f t="shared" si="56"/>
        <v/>
      </c>
      <c r="BA59" s="312" t="str">
        <f t="shared" si="57"/>
        <v/>
      </c>
      <c r="BB59" s="312" t="str">
        <f t="shared" si="58"/>
        <v/>
      </c>
      <c r="BC59" s="312" t="str">
        <f t="shared" si="59"/>
        <v/>
      </c>
      <c r="BD59" s="312" t="str">
        <f t="shared" si="60"/>
        <v/>
      </c>
      <c r="BE59" s="312" t="str">
        <f t="shared" si="61"/>
        <v/>
      </c>
      <c r="BF59" s="312" t="str">
        <f t="shared" si="62"/>
        <v/>
      </c>
      <c r="BG59" s="312" t="str">
        <f t="shared" si="63"/>
        <v/>
      </c>
      <c r="BH59" s="312" t="str">
        <f t="shared" si="64"/>
        <v/>
      </c>
      <c r="BI59" s="312" t="str">
        <f t="shared" si="65"/>
        <v/>
      </c>
      <c r="BJ59" s="312" t="str">
        <f t="shared" si="66"/>
        <v/>
      </c>
      <c r="BK59" s="312" t="str">
        <f t="shared" si="67"/>
        <v/>
      </c>
      <c r="BL59" s="312" t="str">
        <f t="shared" si="68"/>
        <v/>
      </c>
      <c r="BM59" s="312">
        <f t="shared" si="69"/>
        <v>22</v>
      </c>
      <c r="BN59" s="312">
        <f t="shared" si="70"/>
        <v>22</v>
      </c>
      <c r="BO59" s="312">
        <f t="shared" si="71"/>
        <v>22</v>
      </c>
      <c r="BQ59" s="312">
        <f>VLOOKUP(AB59,Stieren!$C$5:$D$52,2,FALSE)</f>
        <v>0</v>
      </c>
      <c r="BR59" s="312">
        <f>VLOOKUP(AB59,percentage!BY$2:CJ$49,2)</f>
        <v>156</v>
      </c>
      <c r="BS59" s="312">
        <f>VLOOKUP(BR59,Stieren!$C$5:$D$52,2,FALSE)</f>
        <v>0</v>
      </c>
      <c r="BT59" s="312">
        <f>VLOOKUP(AB59,percentage!BY$2:CJ$49,3)</f>
        <v>615</v>
      </c>
      <c r="BU59" s="312">
        <f>VLOOKUP(BT59,Stieren!$C$5:$D$52,2,FALSE)</f>
        <v>0</v>
      </c>
      <c r="BV59" s="312">
        <f>VLOOKUP(AB59,percentage!BY$2:CJ$49,4)</f>
        <v>162</v>
      </c>
      <c r="BW59" s="312">
        <f>VLOOKUP(BV59,Stieren!$C$5:$D$52,2,FALSE)</f>
        <v>0</v>
      </c>
      <c r="BX59" s="312">
        <f>VLOOKUP(AB59,percentage!BY$2:CJ$49,5)</f>
        <v>651</v>
      </c>
      <c r="BY59" s="312" t="str">
        <f>VLOOKUP(BX59,Stieren!$C$5:$D$52,2,FALSE)</f>
        <v>GOSPEL</v>
      </c>
      <c r="BZ59" s="312">
        <f>VLOOKUP(AB59,percentage!BY$2:CJ$49,6)</f>
        <v>612</v>
      </c>
      <c r="CA59" s="312">
        <f>VLOOKUP(BZ59,Stieren!$C$5:$D$52,2,FALSE)</f>
        <v>0</v>
      </c>
      <c r="CB59" s="312">
        <f>VLOOKUP(AB59,percentage!BY$2:CJ$49,7)</f>
        <v>516</v>
      </c>
      <c r="CC59" s="312">
        <f>VLOOKUP(CB59,Stieren!$C$5:$D$52,2,FALSE)</f>
        <v>0</v>
      </c>
      <c r="CD59" s="312">
        <f>VLOOKUP(AB59,percentage!BY$2:CJ$49,8)</f>
        <v>126</v>
      </c>
      <c r="CE59" s="312">
        <f>VLOOKUP(CD59,Stieren!$C$5:$D$52,2,FALSE)</f>
        <v>0</v>
      </c>
      <c r="CF59" s="312">
        <f>VLOOKUP(AB59,percentage!BY$2:CJ$49,9)</f>
        <v>561</v>
      </c>
      <c r="CG59" s="312">
        <f>VLOOKUP(CF59,Stieren!$C$5:$D$52,2,FALSE)</f>
        <v>0</v>
      </c>
      <c r="CH59" s="312">
        <f>VLOOKUP(AB59,percentage!BY$2:CJ$49,10)</f>
        <v>153</v>
      </c>
      <c r="CI59" s="312">
        <f>VLOOKUP(CH59,Stieren!$C$5:$D$52,2,FALSE)</f>
        <v>0</v>
      </c>
      <c r="CJ59" s="312">
        <f>VLOOKUP(AB59,percentage!BY$2:CJ$49,11)</f>
        <v>621</v>
      </c>
      <c r="CK59" s="312">
        <f>VLOOKUP(CJ59,Stieren!$C$5:$D$52,2,FALSE)</f>
        <v>0</v>
      </c>
      <c r="CL59" s="312">
        <f>VLOOKUP(AB59,percentage!BY$2:CJ$49,12)</f>
        <v>135</v>
      </c>
      <c r="CM59" s="312">
        <f>VLOOKUP(CL59,Stieren!$C$5:$D$52,2,FALSE)</f>
        <v>0</v>
      </c>
      <c r="CN59" s="312">
        <v>22</v>
      </c>
      <c r="CO59" s="312">
        <v>22</v>
      </c>
      <c r="CP59" s="312">
        <v>22</v>
      </c>
    </row>
    <row r="60" spans="27:94">
      <c r="AA60" s="312">
        <f>Koeien!B61</f>
        <v>1356</v>
      </c>
      <c r="AB60" s="312">
        <f>Koeien!D61</f>
        <v>516</v>
      </c>
      <c r="AD60" s="312">
        <f t="shared" si="36"/>
        <v>513</v>
      </c>
      <c r="AE60" s="312" t="str">
        <f t="shared" si="37"/>
        <v>Shakespear</v>
      </c>
      <c r="AF60" s="312">
        <f t="shared" si="38"/>
        <v>87</v>
      </c>
      <c r="AG60" s="312">
        <f t="shared" si="39"/>
        <v>651</v>
      </c>
      <c r="AH60" s="312" t="str">
        <f t="shared" si="40"/>
        <v>GOSPEL</v>
      </c>
      <c r="AI60" s="312">
        <f t="shared" si="41"/>
        <v>78</v>
      </c>
      <c r="AJ60" s="312" t="str">
        <f t="shared" si="42"/>
        <v/>
      </c>
      <c r="AK60" s="312" t="str">
        <f t="shared" si="43"/>
        <v/>
      </c>
      <c r="AL60" s="312" t="str">
        <f t="shared" si="44"/>
        <v/>
      </c>
      <c r="AO60" s="312" t="str">
        <f t="shared" si="45"/>
        <v/>
      </c>
      <c r="AP60" s="312" t="str">
        <f t="shared" si="46"/>
        <v/>
      </c>
      <c r="AQ60" s="312" t="str">
        <f t="shared" si="47"/>
        <v/>
      </c>
      <c r="AR60" s="312" t="str">
        <f t="shared" si="48"/>
        <v/>
      </c>
      <c r="AS60" s="312" t="str">
        <f t="shared" si="49"/>
        <v/>
      </c>
      <c r="AT60" s="312" t="str">
        <f t="shared" si="50"/>
        <v/>
      </c>
      <c r="AU60" s="312" t="str">
        <f t="shared" si="51"/>
        <v>Shakespear</v>
      </c>
      <c r="AV60" s="312">
        <f t="shared" si="52"/>
        <v>87</v>
      </c>
      <c r="AW60" s="312" t="str">
        <f t="shared" si="53"/>
        <v/>
      </c>
      <c r="AX60" s="312" t="str">
        <f t="shared" si="54"/>
        <v/>
      </c>
      <c r="AY60" s="312" t="str">
        <f t="shared" si="55"/>
        <v/>
      </c>
      <c r="AZ60" s="312" t="str">
        <f t="shared" si="56"/>
        <v/>
      </c>
      <c r="BA60" s="312" t="str">
        <f t="shared" si="57"/>
        <v>GOSPEL</v>
      </c>
      <c r="BB60" s="312">
        <f t="shared" si="58"/>
        <v>78</v>
      </c>
      <c r="BC60" s="312" t="str">
        <f t="shared" si="59"/>
        <v/>
      </c>
      <c r="BD60" s="312" t="str">
        <f t="shared" si="60"/>
        <v/>
      </c>
      <c r="BE60" s="312" t="str">
        <f t="shared" si="61"/>
        <v/>
      </c>
      <c r="BF60" s="312" t="str">
        <f t="shared" si="62"/>
        <v/>
      </c>
      <c r="BG60" s="312" t="str">
        <f t="shared" si="63"/>
        <v/>
      </c>
      <c r="BH60" s="312" t="str">
        <f t="shared" si="64"/>
        <v/>
      </c>
      <c r="BI60" s="312" t="str">
        <f t="shared" si="65"/>
        <v/>
      </c>
      <c r="BJ60" s="312" t="str">
        <f t="shared" si="66"/>
        <v/>
      </c>
      <c r="BK60" s="312" t="str">
        <f t="shared" si="67"/>
        <v/>
      </c>
      <c r="BL60" s="312" t="str">
        <f t="shared" si="68"/>
        <v/>
      </c>
      <c r="BM60" s="312">
        <f t="shared" si="69"/>
        <v>22</v>
      </c>
      <c r="BN60" s="312">
        <f t="shared" si="70"/>
        <v>22</v>
      </c>
      <c r="BO60" s="312">
        <f t="shared" si="71"/>
        <v>22</v>
      </c>
      <c r="BQ60" s="312">
        <f>VLOOKUP(AB60,Stieren!$C$5:$D$52,2,FALSE)</f>
        <v>0</v>
      </c>
      <c r="BR60" s="312">
        <f>VLOOKUP(AB60,percentage!BY$2:CJ$49,2)</f>
        <v>561</v>
      </c>
      <c r="BS60" s="312">
        <f>VLOOKUP(BR60,Stieren!$C$5:$D$52,2,FALSE)</f>
        <v>0</v>
      </c>
      <c r="BT60" s="312">
        <f>VLOOKUP(AB60,percentage!BY$2:CJ$49,3)</f>
        <v>156</v>
      </c>
      <c r="BU60" s="312">
        <f>VLOOKUP(BT60,Stieren!$C$5:$D$52,2,FALSE)</f>
        <v>0</v>
      </c>
      <c r="BV60" s="312">
        <f>VLOOKUP(AB60,percentage!BY$2:CJ$49,4)</f>
        <v>513</v>
      </c>
      <c r="BW60" s="312" t="str">
        <f>VLOOKUP(BV60,Stieren!$C$5:$D$52,2,FALSE)</f>
        <v>Shakespear</v>
      </c>
      <c r="BX60" s="312">
        <f>VLOOKUP(AB60,percentage!BY$2:CJ$49,5)</f>
        <v>165</v>
      </c>
      <c r="BY60" s="312">
        <f>VLOOKUP(BX60,Stieren!$C$5:$D$52,2,FALSE)</f>
        <v>0</v>
      </c>
      <c r="BZ60" s="312">
        <f>VLOOKUP(AB60,percentage!BY$2:CJ$49,6)</f>
        <v>153</v>
      </c>
      <c r="CA60" s="312">
        <f>VLOOKUP(BZ60,Stieren!$C$5:$D$52,2,FALSE)</f>
        <v>0</v>
      </c>
      <c r="CB60" s="312">
        <f>VLOOKUP(AB60,percentage!BY$2:CJ$49,7)</f>
        <v>651</v>
      </c>
      <c r="CC60" s="312" t="str">
        <f>VLOOKUP(CB60,Stieren!$C$5:$D$52,2,FALSE)</f>
        <v>GOSPEL</v>
      </c>
      <c r="CD60" s="312">
        <f>VLOOKUP(AB60,percentage!BY$2:CJ$49,8)</f>
        <v>531</v>
      </c>
      <c r="CE60" s="312">
        <f>VLOOKUP(CD60,Stieren!$C$5:$D$52,2,FALSE)</f>
        <v>0</v>
      </c>
      <c r="CF60" s="312">
        <f>VLOOKUP(AB60,percentage!BY$2:CJ$49,9)</f>
        <v>615</v>
      </c>
      <c r="CG60" s="312">
        <f>VLOOKUP(CF60,Stieren!$C$5:$D$52,2,FALSE)</f>
        <v>0</v>
      </c>
      <c r="CH60" s="312">
        <f>VLOOKUP(AB60,percentage!BY$2:CJ$49,10)</f>
        <v>564</v>
      </c>
      <c r="CI60" s="312">
        <f>VLOOKUP(CH60,Stieren!$C$5:$D$52,2,FALSE)</f>
        <v>0</v>
      </c>
      <c r="CJ60" s="312">
        <f>VLOOKUP(AB60,percentage!BY$2:CJ$49,11)</f>
        <v>135</v>
      </c>
      <c r="CK60" s="312">
        <f>VLOOKUP(CJ60,Stieren!$C$5:$D$52,2,FALSE)</f>
        <v>0</v>
      </c>
      <c r="CL60" s="312">
        <f>VLOOKUP(AB60,percentage!BY$2:CJ$49,12)</f>
        <v>546</v>
      </c>
      <c r="CM60" s="312">
        <f>VLOOKUP(CL60,Stieren!$C$5:$D$52,2,FALSE)</f>
        <v>0</v>
      </c>
      <c r="CN60" s="312">
        <v>22</v>
      </c>
      <c r="CO60" s="312">
        <v>22</v>
      </c>
      <c r="CP60" s="312">
        <v>22</v>
      </c>
    </row>
    <row r="61" spans="27:94">
      <c r="AA61" s="312">
        <f>Koeien!B62</f>
        <v>1357</v>
      </c>
      <c r="AB61" s="312">
        <f>Koeien!D62</f>
        <v>516</v>
      </c>
      <c r="AD61" s="312">
        <f t="shared" si="36"/>
        <v>513</v>
      </c>
      <c r="AE61" s="312" t="str">
        <f t="shared" si="37"/>
        <v>Shakespear</v>
      </c>
      <c r="AF61" s="312">
        <f t="shared" si="38"/>
        <v>87</v>
      </c>
      <c r="AG61" s="312">
        <f t="shared" si="39"/>
        <v>651</v>
      </c>
      <c r="AH61" s="312" t="str">
        <f t="shared" si="40"/>
        <v>GOSPEL</v>
      </c>
      <c r="AI61" s="312">
        <f t="shared" si="41"/>
        <v>78</v>
      </c>
      <c r="AJ61" s="312" t="str">
        <f t="shared" si="42"/>
        <v/>
      </c>
      <c r="AK61" s="312" t="str">
        <f t="shared" si="43"/>
        <v/>
      </c>
      <c r="AL61" s="312" t="str">
        <f t="shared" si="44"/>
        <v/>
      </c>
      <c r="AO61" s="312" t="str">
        <f t="shared" si="45"/>
        <v/>
      </c>
      <c r="AP61" s="312" t="str">
        <f t="shared" si="46"/>
        <v/>
      </c>
      <c r="AQ61" s="312" t="str">
        <f t="shared" si="47"/>
        <v/>
      </c>
      <c r="AR61" s="312" t="str">
        <f t="shared" si="48"/>
        <v/>
      </c>
      <c r="AS61" s="312" t="str">
        <f t="shared" si="49"/>
        <v/>
      </c>
      <c r="AT61" s="312" t="str">
        <f t="shared" si="50"/>
        <v/>
      </c>
      <c r="AU61" s="312" t="str">
        <f t="shared" si="51"/>
        <v>Shakespear</v>
      </c>
      <c r="AV61" s="312">
        <f t="shared" si="52"/>
        <v>87</v>
      </c>
      <c r="AW61" s="312" t="str">
        <f t="shared" si="53"/>
        <v/>
      </c>
      <c r="AX61" s="312" t="str">
        <f t="shared" si="54"/>
        <v/>
      </c>
      <c r="AY61" s="312" t="str">
        <f t="shared" si="55"/>
        <v/>
      </c>
      <c r="AZ61" s="312" t="str">
        <f t="shared" si="56"/>
        <v/>
      </c>
      <c r="BA61" s="312" t="str">
        <f t="shared" si="57"/>
        <v>GOSPEL</v>
      </c>
      <c r="BB61" s="312">
        <f t="shared" si="58"/>
        <v>78</v>
      </c>
      <c r="BC61" s="312" t="str">
        <f t="shared" si="59"/>
        <v/>
      </c>
      <c r="BD61" s="312" t="str">
        <f t="shared" si="60"/>
        <v/>
      </c>
      <c r="BE61" s="312" t="str">
        <f t="shared" si="61"/>
        <v/>
      </c>
      <c r="BF61" s="312" t="str">
        <f t="shared" si="62"/>
        <v/>
      </c>
      <c r="BG61" s="312" t="str">
        <f t="shared" si="63"/>
        <v/>
      </c>
      <c r="BH61" s="312" t="str">
        <f t="shared" si="64"/>
        <v/>
      </c>
      <c r="BI61" s="312" t="str">
        <f t="shared" si="65"/>
        <v/>
      </c>
      <c r="BJ61" s="312" t="str">
        <f t="shared" si="66"/>
        <v/>
      </c>
      <c r="BK61" s="312" t="str">
        <f t="shared" si="67"/>
        <v/>
      </c>
      <c r="BL61" s="312" t="str">
        <f t="shared" si="68"/>
        <v/>
      </c>
      <c r="BM61" s="312">
        <f t="shared" si="69"/>
        <v>22</v>
      </c>
      <c r="BN61" s="312">
        <f t="shared" si="70"/>
        <v>22</v>
      </c>
      <c r="BO61" s="312">
        <f t="shared" si="71"/>
        <v>22</v>
      </c>
      <c r="BQ61" s="312">
        <f>VLOOKUP(AB61,Stieren!$C$5:$D$52,2,FALSE)</f>
        <v>0</v>
      </c>
      <c r="BR61" s="312">
        <f>VLOOKUP(AB61,percentage!BY$2:CJ$49,2)</f>
        <v>561</v>
      </c>
      <c r="BS61" s="312">
        <f>VLOOKUP(BR61,Stieren!$C$5:$D$52,2,FALSE)</f>
        <v>0</v>
      </c>
      <c r="BT61" s="312">
        <f>VLOOKUP(AB61,percentage!BY$2:CJ$49,3)</f>
        <v>156</v>
      </c>
      <c r="BU61" s="312">
        <f>VLOOKUP(BT61,Stieren!$C$5:$D$52,2,FALSE)</f>
        <v>0</v>
      </c>
      <c r="BV61" s="312">
        <f>VLOOKUP(AB61,percentage!BY$2:CJ$49,4)</f>
        <v>513</v>
      </c>
      <c r="BW61" s="312" t="str">
        <f>VLOOKUP(BV61,Stieren!$C$5:$D$52,2,FALSE)</f>
        <v>Shakespear</v>
      </c>
      <c r="BX61" s="312">
        <f>VLOOKUP(AB61,percentage!BY$2:CJ$49,5)</f>
        <v>165</v>
      </c>
      <c r="BY61" s="312">
        <f>VLOOKUP(BX61,Stieren!$C$5:$D$52,2,FALSE)</f>
        <v>0</v>
      </c>
      <c r="BZ61" s="312">
        <f>VLOOKUP(AB61,percentage!BY$2:CJ$49,6)</f>
        <v>153</v>
      </c>
      <c r="CA61" s="312">
        <f>VLOOKUP(BZ61,Stieren!$C$5:$D$52,2,FALSE)</f>
        <v>0</v>
      </c>
      <c r="CB61" s="312">
        <f>VLOOKUP(AB61,percentage!BY$2:CJ$49,7)</f>
        <v>651</v>
      </c>
      <c r="CC61" s="312" t="str">
        <f>VLOOKUP(CB61,Stieren!$C$5:$D$52,2,FALSE)</f>
        <v>GOSPEL</v>
      </c>
      <c r="CD61" s="312">
        <f>VLOOKUP(AB61,percentage!BY$2:CJ$49,8)</f>
        <v>531</v>
      </c>
      <c r="CE61" s="312">
        <f>VLOOKUP(CD61,Stieren!$C$5:$D$52,2,FALSE)</f>
        <v>0</v>
      </c>
      <c r="CF61" s="312">
        <f>VLOOKUP(AB61,percentage!BY$2:CJ$49,9)</f>
        <v>615</v>
      </c>
      <c r="CG61" s="312">
        <f>VLOOKUP(CF61,Stieren!$C$5:$D$52,2,FALSE)</f>
        <v>0</v>
      </c>
      <c r="CH61" s="312">
        <f>VLOOKUP(AB61,percentage!BY$2:CJ$49,10)</f>
        <v>564</v>
      </c>
      <c r="CI61" s="312">
        <f>VLOOKUP(CH61,Stieren!$C$5:$D$52,2,FALSE)</f>
        <v>0</v>
      </c>
      <c r="CJ61" s="312">
        <f>VLOOKUP(AB61,percentage!BY$2:CJ$49,11)</f>
        <v>135</v>
      </c>
      <c r="CK61" s="312">
        <f>VLOOKUP(CJ61,Stieren!$C$5:$D$52,2,FALSE)</f>
        <v>0</v>
      </c>
      <c r="CL61" s="312">
        <f>VLOOKUP(AB61,percentage!BY$2:CJ$49,12)</f>
        <v>546</v>
      </c>
      <c r="CM61" s="312">
        <f>VLOOKUP(CL61,Stieren!$C$5:$D$52,2,FALSE)</f>
        <v>0</v>
      </c>
      <c r="CN61" s="312">
        <v>22</v>
      </c>
      <c r="CO61" s="312">
        <v>22</v>
      </c>
      <c r="CP61" s="312">
        <v>22</v>
      </c>
    </row>
    <row r="62" spans="27:94">
      <c r="AA62" s="312">
        <f>Koeien!B63</f>
        <v>1376</v>
      </c>
      <c r="AB62" s="312">
        <f>Koeien!D63</f>
        <v>561</v>
      </c>
      <c r="AD62" s="312">
        <f t="shared" si="36"/>
        <v>651</v>
      </c>
      <c r="AE62" s="312" t="str">
        <f t="shared" si="37"/>
        <v>GOSPEL</v>
      </c>
      <c r="AF62" s="312">
        <f t="shared" si="38"/>
        <v>92</v>
      </c>
      <c r="AG62" s="312">
        <f t="shared" si="39"/>
        <v>513</v>
      </c>
      <c r="AH62" s="312" t="str">
        <f t="shared" si="40"/>
        <v>Shakespear</v>
      </c>
      <c r="AI62" s="312">
        <f t="shared" si="41"/>
        <v>72</v>
      </c>
      <c r="AJ62" s="312" t="str">
        <f t="shared" si="42"/>
        <v/>
      </c>
      <c r="AK62" s="312" t="str">
        <f t="shared" si="43"/>
        <v/>
      </c>
      <c r="AL62" s="312" t="str">
        <f t="shared" si="44"/>
        <v/>
      </c>
      <c r="AO62" s="312" t="str">
        <f t="shared" si="45"/>
        <v/>
      </c>
      <c r="AP62" s="312" t="str">
        <f t="shared" si="46"/>
        <v/>
      </c>
      <c r="AQ62" s="312" t="str">
        <f t="shared" si="47"/>
        <v/>
      </c>
      <c r="AR62" s="312" t="str">
        <f t="shared" si="48"/>
        <v/>
      </c>
      <c r="AS62" s="312" t="str">
        <f t="shared" si="49"/>
        <v>GOSPEL</v>
      </c>
      <c r="AT62" s="312">
        <f t="shared" si="50"/>
        <v>92</v>
      </c>
      <c r="AU62" s="312" t="str">
        <f t="shared" si="51"/>
        <v/>
      </c>
      <c r="AV62" s="312" t="str">
        <f t="shared" si="52"/>
        <v/>
      </c>
      <c r="AW62" s="312" t="str">
        <f t="shared" si="53"/>
        <v/>
      </c>
      <c r="AX62" s="312" t="str">
        <f t="shared" si="54"/>
        <v/>
      </c>
      <c r="AY62" s="312" t="str">
        <f t="shared" si="55"/>
        <v/>
      </c>
      <c r="AZ62" s="312" t="str">
        <f t="shared" si="56"/>
        <v/>
      </c>
      <c r="BA62" s="312" t="str">
        <f t="shared" si="57"/>
        <v/>
      </c>
      <c r="BB62" s="312" t="str">
        <f t="shared" si="58"/>
        <v/>
      </c>
      <c r="BC62" s="312" t="str">
        <f t="shared" si="59"/>
        <v/>
      </c>
      <c r="BD62" s="312" t="str">
        <f t="shared" si="60"/>
        <v/>
      </c>
      <c r="BE62" s="312" t="str">
        <f t="shared" si="61"/>
        <v/>
      </c>
      <c r="BF62" s="312" t="str">
        <f t="shared" si="62"/>
        <v/>
      </c>
      <c r="BG62" s="312" t="str">
        <f t="shared" si="63"/>
        <v>Shakespear</v>
      </c>
      <c r="BH62" s="312">
        <f t="shared" si="64"/>
        <v>72</v>
      </c>
      <c r="BI62" s="312" t="str">
        <f t="shared" si="65"/>
        <v/>
      </c>
      <c r="BJ62" s="312" t="str">
        <f t="shared" si="66"/>
        <v/>
      </c>
      <c r="BK62" s="312" t="str">
        <f t="shared" si="67"/>
        <v/>
      </c>
      <c r="BL62" s="312" t="str">
        <f t="shared" si="68"/>
        <v/>
      </c>
      <c r="BM62" s="312">
        <f t="shared" si="69"/>
        <v>22</v>
      </c>
      <c r="BN62" s="312">
        <f t="shared" si="70"/>
        <v>22</v>
      </c>
      <c r="BO62" s="312">
        <f t="shared" si="71"/>
        <v>22</v>
      </c>
      <c r="BQ62" s="312">
        <f>VLOOKUP(AB62,Stieren!$C$5:$D$52,2,FALSE)</f>
        <v>0</v>
      </c>
      <c r="BR62" s="312">
        <f>VLOOKUP(AB62,percentage!BY$2:CJ$49,2)</f>
        <v>516</v>
      </c>
      <c r="BS62" s="312">
        <f>VLOOKUP(BR62,Stieren!$C$5:$D$52,2,FALSE)</f>
        <v>0</v>
      </c>
      <c r="BT62" s="312">
        <f>VLOOKUP(AB62,percentage!BY$2:CJ$49,3)</f>
        <v>651</v>
      </c>
      <c r="BU62" s="312" t="str">
        <f>VLOOKUP(BT62,Stieren!$C$5:$D$52,2,FALSE)</f>
        <v>GOSPEL</v>
      </c>
      <c r="BV62" s="312">
        <f>VLOOKUP(AB62,percentage!BY$2:CJ$49,4)</f>
        <v>564</v>
      </c>
      <c r="BW62" s="312">
        <f>VLOOKUP(BV62,Stieren!$C$5:$D$52,2,FALSE)</f>
        <v>0</v>
      </c>
      <c r="BX62" s="312">
        <f>VLOOKUP(AB62,percentage!BY$2:CJ$49,5)</f>
        <v>615</v>
      </c>
      <c r="BY62" s="312">
        <f>VLOOKUP(BX62,Stieren!$C$5:$D$52,2,FALSE)</f>
        <v>0</v>
      </c>
      <c r="BZ62" s="312">
        <f>VLOOKUP(AB62,percentage!BY$2:CJ$49,6)</f>
        <v>654</v>
      </c>
      <c r="CA62" s="312">
        <f>VLOOKUP(BZ62,Stieren!$C$5:$D$52,2,FALSE)</f>
        <v>0</v>
      </c>
      <c r="CB62" s="312">
        <f>VLOOKUP(AB62,percentage!BY$2:CJ$49,7)</f>
        <v>156</v>
      </c>
      <c r="CC62" s="312">
        <f>VLOOKUP(CB62,Stieren!$C$5:$D$52,2,FALSE)</f>
        <v>0</v>
      </c>
      <c r="CD62" s="312">
        <f>VLOOKUP(AB62,percentage!BY$2:CJ$49,8)</f>
        <v>546</v>
      </c>
      <c r="CE62" s="312">
        <f>VLOOKUP(CD62,Stieren!$C$5:$D$52,2,FALSE)</f>
        <v>0</v>
      </c>
      <c r="CF62" s="312">
        <f>VLOOKUP(AB62,percentage!BY$2:CJ$49,9)</f>
        <v>165</v>
      </c>
      <c r="CG62" s="312">
        <f>VLOOKUP(CF62,Stieren!$C$5:$D$52,2,FALSE)</f>
        <v>0</v>
      </c>
      <c r="CH62" s="312">
        <f>VLOOKUP(AB62,percentage!BY$2:CJ$49,10)</f>
        <v>513</v>
      </c>
      <c r="CI62" s="312" t="str">
        <f>VLOOKUP(CH62,Stieren!$C$5:$D$52,2,FALSE)</f>
        <v>Shakespear</v>
      </c>
      <c r="CJ62" s="312">
        <f>VLOOKUP(AB62,percentage!BY$2:CJ$49,11)</f>
        <v>645</v>
      </c>
      <c r="CK62" s="312">
        <f>VLOOKUP(CJ62,Stieren!$C$5:$D$52,2,FALSE)</f>
        <v>0</v>
      </c>
      <c r="CL62" s="312">
        <f>VLOOKUP(AB62,percentage!BY$2:CJ$49,12)</f>
        <v>531</v>
      </c>
      <c r="CM62" s="312">
        <f>VLOOKUP(CL62,Stieren!$C$5:$D$52,2,FALSE)</f>
        <v>0</v>
      </c>
      <c r="CN62" s="312">
        <v>22</v>
      </c>
      <c r="CO62" s="312">
        <v>22</v>
      </c>
      <c r="CP62" s="312">
        <v>22</v>
      </c>
    </row>
    <row r="63" spans="27:94">
      <c r="AA63" s="312">
        <f>Koeien!B64</f>
        <v>1379</v>
      </c>
      <c r="AB63" s="312">
        <f>Koeien!D64</f>
        <v>564</v>
      </c>
      <c r="AD63" s="312">
        <f t="shared" si="36"/>
        <v>651</v>
      </c>
      <c r="AE63" s="312" t="str">
        <f t="shared" si="37"/>
        <v>GOSPEL</v>
      </c>
      <c r="AF63" s="312">
        <f t="shared" si="38"/>
        <v>79</v>
      </c>
      <c r="AG63" s="312" t="str">
        <f t="shared" si="39"/>
        <v/>
      </c>
      <c r="AH63" s="312" t="str">
        <f t="shared" si="40"/>
        <v/>
      </c>
      <c r="AI63" s="312" t="str">
        <f t="shared" si="41"/>
        <v/>
      </c>
      <c r="AJ63" s="312" t="str">
        <f t="shared" si="42"/>
        <v/>
      </c>
      <c r="AK63" s="312" t="str">
        <f t="shared" si="43"/>
        <v/>
      </c>
      <c r="AL63" s="312" t="str">
        <f t="shared" si="44"/>
        <v/>
      </c>
      <c r="AO63" s="312" t="str">
        <f t="shared" si="45"/>
        <v/>
      </c>
      <c r="AP63" s="312" t="str">
        <f t="shared" si="46"/>
        <v/>
      </c>
      <c r="AQ63" s="312" t="str">
        <f t="shared" si="47"/>
        <v/>
      </c>
      <c r="AR63" s="312" t="str">
        <f t="shared" si="48"/>
        <v/>
      </c>
      <c r="AS63" s="312" t="str">
        <f t="shared" si="49"/>
        <v/>
      </c>
      <c r="AT63" s="312" t="str">
        <f t="shared" si="50"/>
        <v/>
      </c>
      <c r="AU63" s="312" t="str">
        <f t="shared" si="51"/>
        <v/>
      </c>
      <c r="AV63" s="312" t="str">
        <f t="shared" si="52"/>
        <v/>
      </c>
      <c r="AW63" s="312" t="str">
        <f t="shared" si="53"/>
        <v/>
      </c>
      <c r="AX63" s="312" t="str">
        <f t="shared" si="54"/>
        <v/>
      </c>
      <c r="AY63" s="312" t="str">
        <f t="shared" si="55"/>
        <v>GOSPEL</v>
      </c>
      <c r="AZ63" s="312">
        <f t="shared" si="56"/>
        <v>79</v>
      </c>
      <c r="BA63" s="312" t="str">
        <f t="shared" si="57"/>
        <v/>
      </c>
      <c r="BB63" s="312" t="str">
        <f t="shared" si="58"/>
        <v/>
      </c>
      <c r="BC63" s="312" t="str">
        <f t="shared" si="59"/>
        <v/>
      </c>
      <c r="BD63" s="312" t="str">
        <f t="shared" si="60"/>
        <v/>
      </c>
      <c r="BE63" s="312" t="str">
        <f t="shared" si="61"/>
        <v/>
      </c>
      <c r="BF63" s="312" t="str">
        <f t="shared" si="62"/>
        <v/>
      </c>
      <c r="BG63" s="312" t="str">
        <f t="shared" si="63"/>
        <v/>
      </c>
      <c r="BH63" s="312" t="str">
        <f t="shared" si="64"/>
        <v/>
      </c>
      <c r="BI63" s="312" t="str">
        <f t="shared" si="65"/>
        <v/>
      </c>
      <c r="BJ63" s="312" t="str">
        <f t="shared" si="66"/>
        <v/>
      </c>
      <c r="BK63" s="312" t="str">
        <f t="shared" si="67"/>
        <v/>
      </c>
      <c r="BL63" s="312" t="str">
        <f t="shared" si="68"/>
        <v/>
      </c>
      <c r="BM63" s="312">
        <f t="shared" si="69"/>
        <v>22</v>
      </c>
      <c r="BN63" s="312">
        <f t="shared" si="70"/>
        <v>22</v>
      </c>
      <c r="BO63" s="312">
        <f t="shared" si="71"/>
        <v>22</v>
      </c>
      <c r="BQ63" s="312">
        <f>VLOOKUP(AB63,Stieren!$C$5:$D$52,2,FALSE)</f>
        <v>0</v>
      </c>
      <c r="BR63" s="312">
        <f>VLOOKUP(AB63,percentage!BY$2:CJ$49,2)</f>
        <v>546</v>
      </c>
      <c r="BS63" s="312">
        <f>VLOOKUP(BR63,Stieren!$C$5:$D$52,2,FALSE)</f>
        <v>0</v>
      </c>
      <c r="BT63" s="312">
        <f>VLOOKUP(AB63,percentage!BY$2:CJ$49,3)</f>
        <v>654</v>
      </c>
      <c r="BU63" s="312">
        <f>VLOOKUP(BT63,Stieren!$C$5:$D$52,2,FALSE)</f>
        <v>0</v>
      </c>
      <c r="BV63" s="312">
        <f>VLOOKUP(AB63,percentage!BY$2:CJ$49,4)</f>
        <v>561</v>
      </c>
      <c r="BW63" s="312">
        <f>VLOOKUP(BV63,Stieren!$C$5:$D$52,2,FALSE)</f>
        <v>0</v>
      </c>
      <c r="BX63" s="312">
        <f>VLOOKUP(AB63,percentage!BY$2:CJ$49,5)</f>
        <v>645</v>
      </c>
      <c r="BY63" s="312">
        <f>VLOOKUP(BX63,Stieren!$C$5:$D$52,2,FALSE)</f>
        <v>0</v>
      </c>
      <c r="BZ63" s="312">
        <f>VLOOKUP(AB63,percentage!BY$2:CJ$49,6)</f>
        <v>651</v>
      </c>
      <c r="CA63" s="312" t="str">
        <f>VLOOKUP(BZ63,Stieren!$C$5:$D$52,2,FALSE)</f>
        <v>GOSPEL</v>
      </c>
      <c r="CB63" s="312">
        <f>VLOOKUP(AB63,percentage!BY$2:CJ$49,7)</f>
        <v>456</v>
      </c>
      <c r="CC63" s="312">
        <f>VLOOKUP(CB63,Stieren!$C$5:$D$52,2,FALSE)</f>
        <v>0</v>
      </c>
      <c r="CD63" s="312">
        <f>VLOOKUP(AB63,percentage!BY$2:CJ$49,8)</f>
        <v>516</v>
      </c>
      <c r="CE63" s="312">
        <f>VLOOKUP(CD63,Stieren!$C$5:$D$52,2,FALSE)</f>
        <v>0</v>
      </c>
      <c r="CF63" s="312">
        <f>VLOOKUP(AB63,percentage!BY$2:CJ$49,9)</f>
        <v>465</v>
      </c>
      <c r="CG63" s="312">
        <f>VLOOKUP(CF63,Stieren!$C$5:$D$52,2,FALSE)</f>
        <v>0</v>
      </c>
      <c r="CH63" s="312">
        <f>VLOOKUP(AB63,percentage!BY$2:CJ$49,10)</f>
        <v>543</v>
      </c>
      <c r="CI63" s="312">
        <f>VLOOKUP(CH63,Stieren!$C$5:$D$52,2,FALSE)</f>
        <v>0</v>
      </c>
      <c r="CJ63" s="312">
        <f>VLOOKUP(AB63,percentage!BY$2:CJ$49,11)</f>
        <v>615</v>
      </c>
      <c r="CK63" s="312">
        <f>VLOOKUP(CJ63,Stieren!$C$5:$D$52,2,FALSE)</f>
        <v>0</v>
      </c>
      <c r="CL63" s="312">
        <f>VLOOKUP(AB63,percentage!BY$2:CJ$49,12)</f>
        <v>534</v>
      </c>
      <c r="CM63" s="312">
        <f>VLOOKUP(CL63,Stieren!$C$5:$D$52,2,FALSE)</f>
        <v>0</v>
      </c>
      <c r="CN63" s="312">
        <v>22</v>
      </c>
      <c r="CO63" s="312">
        <v>22</v>
      </c>
      <c r="CP63" s="312">
        <v>22</v>
      </c>
    </row>
    <row r="64" spans="27:94">
      <c r="AA64" s="312">
        <f>Koeien!B65</f>
        <v>1380</v>
      </c>
      <c r="AB64" s="312">
        <f>Koeien!D65</f>
        <v>165</v>
      </c>
      <c r="AD64" s="312">
        <f t="shared" si="36"/>
        <v>651</v>
      </c>
      <c r="AE64" s="312" t="str">
        <f t="shared" si="37"/>
        <v>GOSPEL</v>
      </c>
      <c r="AF64" s="312">
        <f t="shared" si="38"/>
        <v>82</v>
      </c>
      <c r="AG64" s="312" t="str">
        <f t="shared" si="39"/>
        <v/>
      </c>
      <c r="AH64" s="312" t="str">
        <f t="shared" si="40"/>
        <v/>
      </c>
      <c r="AI64" s="312" t="str">
        <f t="shared" si="41"/>
        <v/>
      </c>
      <c r="AJ64" s="312" t="str">
        <f t="shared" si="42"/>
        <v/>
      </c>
      <c r="AK64" s="312" t="str">
        <f t="shared" si="43"/>
        <v/>
      </c>
      <c r="AL64" s="312" t="str">
        <f t="shared" si="44"/>
        <v/>
      </c>
      <c r="AO64" s="312" t="str">
        <f t="shared" si="45"/>
        <v/>
      </c>
      <c r="AP64" s="312" t="str">
        <f t="shared" si="46"/>
        <v/>
      </c>
      <c r="AQ64" s="312" t="str">
        <f t="shared" si="47"/>
        <v/>
      </c>
      <c r="AR64" s="312" t="str">
        <f t="shared" si="48"/>
        <v/>
      </c>
      <c r="AS64" s="312" t="str">
        <f t="shared" si="49"/>
        <v/>
      </c>
      <c r="AT64" s="312" t="str">
        <f t="shared" si="50"/>
        <v/>
      </c>
      <c r="AU64" s="312" t="str">
        <f t="shared" si="51"/>
        <v/>
      </c>
      <c r="AV64" s="312" t="str">
        <f t="shared" si="52"/>
        <v/>
      </c>
      <c r="AW64" s="312" t="str">
        <f t="shared" si="53"/>
        <v>GOSPEL</v>
      </c>
      <c r="AX64" s="312">
        <f t="shared" si="54"/>
        <v>82</v>
      </c>
      <c r="AY64" s="312" t="str">
        <f t="shared" si="55"/>
        <v/>
      </c>
      <c r="AZ64" s="312" t="str">
        <f t="shared" si="56"/>
        <v/>
      </c>
      <c r="BA64" s="312" t="str">
        <f t="shared" si="57"/>
        <v/>
      </c>
      <c r="BB64" s="312" t="str">
        <f t="shared" si="58"/>
        <v/>
      </c>
      <c r="BC64" s="312" t="str">
        <f t="shared" si="59"/>
        <v/>
      </c>
      <c r="BD64" s="312" t="str">
        <f t="shared" si="60"/>
        <v/>
      </c>
      <c r="BE64" s="312" t="str">
        <f t="shared" si="61"/>
        <v/>
      </c>
      <c r="BF64" s="312" t="str">
        <f t="shared" si="62"/>
        <v/>
      </c>
      <c r="BG64" s="312" t="str">
        <f t="shared" si="63"/>
        <v/>
      </c>
      <c r="BH64" s="312" t="str">
        <f t="shared" si="64"/>
        <v/>
      </c>
      <c r="BI64" s="312" t="str">
        <f t="shared" si="65"/>
        <v/>
      </c>
      <c r="BJ64" s="312" t="str">
        <f t="shared" si="66"/>
        <v/>
      </c>
      <c r="BK64" s="312" t="str">
        <f t="shared" si="67"/>
        <v/>
      </c>
      <c r="BL64" s="312" t="str">
        <f t="shared" si="68"/>
        <v/>
      </c>
      <c r="BM64" s="312">
        <f t="shared" si="69"/>
        <v>22</v>
      </c>
      <c r="BN64" s="312">
        <f t="shared" si="70"/>
        <v>22</v>
      </c>
      <c r="BO64" s="312">
        <f t="shared" si="71"/>
        <v>22</v>
      </c>
      <c r="BQ64" s="312">
        <f>VLOOKUP(AB64,Stieren!$C$5:$D$52,2,FALSE)</f>
        <v>0</v>
      </c>
      <c r="BR64" s="312">
        <f>VLOOKUP(AB64,percentage!BY$2:CJ$49,2)</f>
        <v>156</v>
      </c>
      <c r="BS64" s="312">
        <f>VLOOKUP(BR64,Stieren!$C$5:$D$52,2,FALSE)</f>
        <v>0</v>
      </c>
      <c r="BT64" s="312">
        <f>VLOOKUP(AB64,percentage!BY$2:CJ$49,3)</f>
        <v>615</v>
      </c>
      <c r="BU64" s="312">
        <f>VLOOKUP(BT64,Stieren!$C$5:$D$52,2,FALSE)</f>
        <v>0</v>
      </c>
      <c r="BV64" s="312">
        <f>VLOOKUP(AB64,percentage!BY$2:CJ$49,4)</f>
        <v>162</v>
      </c>
      <c r="BW64" s="312">
        <f>VLOOKUP(BV64,Stieren!$C$5:$D$52,2,FALSE)</f>
        <v>0</v>
      </c>
      <c r="BX64" s="312">
        <f>VLOOKUP(AB64,percentage!BY$2:CJ$49,5)</f>
        <v>651</v>
      </c>
      <c r="BY64" s="312" t="str">
        <f>VLOOKUP(BX64,Stieren!$C$5:$D$52,2,FALSE)</f>
        <v>GOSPEL</v>
      </c>
      <c r="BZ64" s="312">
        <f>VLOOKUP(AB64,percentage!BY$2:CJ$49,6)</f>
        <v>612</v>
      </c>
      <c r="CA64" s="312">
        <f>VLOOKUP(BZ64,Stieren!$C$5:$D$52,2,FALSE)</f>
        <v>0</v>
      </c>
      <c r="CB64" s="312">
        <f>VLOOKUP(AB64,percentage!BY$2:CJ$49,7)</f>
        <v>516</v>
      </c>
      <c r="CC64" s="312">
        <f>VLOOKUP(CB64,Stieren!$C$5:$D$52,2,FALSE)</f>
        <v>0</v>
      </c>
      <c r="CD64" s="312">
        <f>VLOOKUP(AB64,percentage!BY$2:CJ$49,8)</f>
        <v>126</v>
      </c>
      <c r="CE64" s="312">
        <f>VLOOKUP(CD64,Stieren!$C$5:$D$52,2,FALSE)</f>
        <v>0</v>
      </c>
      <c r="CF64" s="312">
        <f>VLOOKUP(AB64,percentage!BY$2:CJ$49,9)</f>
        <v>561</v>
      </c>
      <c r="CG64" s="312">
        <f>VLOOKUP(CF64,Stieren!$C$5:$D$52,2,FALSE)</f>
        <v>0</v>
      </c>
      <c r="CH64" s="312">
        <f>VLOOKUP(AB64,percentage!BY$2:CJ$49,10)</f>
        <v>153</v>
      </c>
      <c r="CI64" s="312">
        <f>VLOOKUP(CH64,Stieren!$C$5:$D$52,2,FALSE)</f>
        <v>0</v>
      </c>
      <c r="CJ64" s="312">
        <f>VLOOKUP(AB64,percentage!BY$2:CJ$49,11)</f>
        <v>621</v>
      </c>
      <c r="CK64" s="312">
        <f>VLOOKUP(CJ64,Stieren!$C$5:$D$52,2,FALSE)</f>
        <v>0</v>
      </c>
      <c r="CL64" s="312">
        <f>VLOOKUP(AB64,percentage!BY$2:CJ$49,12)</f>
        <v>135</v>
      </c>
      <c r="CM64" s="312">
        <f>VLOOKUP(CL64,Stieren!$C$5:$D$52,2,FALSE)</f>
        <v>0</v>
      </c>
      <c r="CN64" s="312">
        <v>22</v>
      </c>
      <c r="CO64" s="312">
        <v>22</v>
      </c>
      <c r="CP64" s="312">
        <v>22</v>
      </c>
    </row>
    <row r="65" spans="27:94">
      <c r="AA65" s="312">
        <f>Koeien!B66</f>
        <v>1383</v>
      </c>
      <c r="AB65" s="312">
        <f>Koeien!D66</f>
        <v>564</v>
      </c>
      <c r="AD65" s="312">
        <f t="shared" si="36"/>
        <v>651</v>
      </c>
      <c r="AE65" s="312" t="str">
        <f t="shared" si="37"/>
        <v>GOSPEL</v>
      </c>
      <c r="AF65" s="312">
        <f t="shared" si="38"/>
        <v>79</v>
      </c>
      <c r="AG65" s="312" t="str">
        <f t="shared" si="39"/>
        <v/>
      </c>
      <c r="AH65" s="312" t="str">
        <f t="shared" si="40"/>
        <v/>
      </c>
      <c r="AI65" s="312" t="str">
        <f t="shared" si="41"/>
        <v/>
      </c>
      <c r="AJ65" s="312" t="str">
        <f t="shared" si="42"/>
        <v/>
      </c>
      <c r="AK65" s="312" t="str">
        <f t="shared" si="43"/>
        <v/>
      </c>
      <c r="AL65" s="312" t="str">
        <f t="shared" si="44"/>
        <v/>
      </c>
      <c r="AO65" s="312" t="str">
        <f t="shared" si="45"/>
        <v/>
      </c>
      <c r="AP65" s="312" t="str">
        <f t="shared" si="46"/>
        <v/>
      </c>
      <c r="AQ65" s="312" t="str">
        <f t="shared" si="47"/>
        <v/>
      </c>
      <c r="AR65" s="312" t="str">
        <f t="shared" si="48"/>
        <v/>
      </c>
      <c r="AS65" s="312" t="str">
        <f t="shared" si="49"/>
        <v/>
      </c>
      <c r="AT65" s="312" t="str">
        <f t="shared" si="50"/>
        <v/>
      </c>
      <c r="AU65" s="312" t="str">
        <f t="shared" si="51"/>
        <v/>
      </c>
      <c r="AV65" s="312" t="str">
        <f t="shared" si="52"/>
        <v/>
      </c>
      <c r="AW65" s="312" t="str">
        <f t="shared" si="53"/>
        <v/>
      </c>
      <c r="AX65" s="312" t="str">
        <f t="shared" si="54"/>
        <v/>
      </c>
      <c r="AY65" s="312" t="str">
        <f t="shared" si="55"/>
        <v>GOSPEL</v>
      </c>
      <c r="AZ65" s="312">
        <f t="shared" si="56"/>
        <v>79</v>
      </c>
      <c r="BA65" s="312" t="str">
        <f t="shared" si="57"/>
        <v/>
      </c>
      <c r="BB65" s="312" t="str">
        <f t="shared" si="58"/>
        <v/>
      </c>
      <c r="BC65" s="312" t="str">
        <f t="shared" si="59"/>
        <v/>
      </c>
      <c r="BD65" s="312" t="str">
        <f t="shared" si="60"/>
        <v/>
      </c>
      <c r="BE65" s="312" t="str">
        <f t="shared" si="61"/>
        <v/>
      </c>
      <c r="BF65" s="312" t="str">
        <f t="shared" si="62"/>
        <v/>
      </c>
      <c r="BG65" s="312" t="str">
        <f t="shared" si="63"/>
        <v/>
      </c>
      <c r="BH65" s="312" t="str">
        <f t="shared" si="64"/>
        <v/>
      </c>
      <c r="BI65" s="312" t="str">
        <f t="shared" si="65"/>
        <v/>
      </c>
      <c r="BJ65" s="312" t="str">
        <f t="shared" si="66"/>
        <v/>
      </c>
      <c r="BK65" s="312" t="str">
        <f t="shared" si="67"/>
        <v/>
      </c>
      <c r="BL65" s="312" t="str">
        <f t="shared" si="68"/>
        <v/>
      </c>
      <c r="BM65" s="312">
        <f t="shared" si="69"/>
        <v>22</v>
      </c>
      <c r="BN65" s="312">
        <f t="shared" si="70"/>
        <v>22</v>
      </c>
      <c r="BO65" s="312">
        <f t="shared" si="71"/>
        <v>22</v>
      </c>
      <c r="BQ65" s="312">
        <f>VLOOKUP(AB65,Stieren!$C$5:$D$52,2,FALSE)</f>
        <v>0</v>
      </c>
      <c r="BR65" s="312">
        <f>VLOOKUP(AB65,percentage!BY$2:CJ$49,2)</f>
        <v>546</v>
      </c>
      <c r="BS65" s="312">
        <f>VLOOKUP(BR65,Stieren!$C$5:$D$52,2,FALSE)</f>
        <v>0</v>
      </c>
      <c r="BT65" s="312">
        <f>VLOOKUP(AB65,percentage!BY$2:CJ$49,3)</f>
        <v>654</v>
      </c>
      <c r="BU65" s="312">
        <f>VLOOKUP(BT65,Stieren!$C$5:$D$52,2,FALSE)</f>
        <v>0</v>
      </c>
      <c r="BV65" s="312">
        <f>VLOOKUP(AB65,percentage!BY$2:CJ$49,4)</f>
        <v>561</v>
      </c>
      <c r="BW65" s="312">
        <f>VLOOKUP(BV65,Stieren!$C$5:$D$52,2,FALSE)</f>
        <v>0</v>
      </c>
      <c r="BX65" s="312">
        <f>VLOOKUP(AB65,percentage!BY$2:CJ$49,5)</f>
        <v>645</v>
      </c>
      <c r="BY65" s="312">
        <f>VLOOKUP(BX65,Stieren!$C$5:$D$52,2,FALSE)</f>
        <v>0</v>
      </c>
      <c r="BZ65" s="312">
        <f>VLOOKUP(AB65,percentage!BY$2:CJ$49,6)</f>
        <v>651</v>
      </c>
      <c r="CA65" s="312" t="str">
        <f>VLOOKUP(BZ65,Stieren!$C$5:$D$52,2,FALSE)</f>
        <v>GOSPEL</v>
      </c>
      <c r="CB65" s="312">
        <f>VLOOKUP(AB65,percentage!BY$2:CJ$49,7)</f>
        <v>456</v>
      </c>
      <c r="CC65" s="312">
        <f>VLOOKUP(CB65,Stieren!$C$5:$D$52,2,FALSE)</f>
        <v>0</v>
      </c>
      <c r="CD65" s="312">
        <f>VLOOKUP(AB65,percentage!BY$2:CJ$49,8)</f>
        <v>516</v>
      </c>
      <c r="CE65" s="312">
        <f>VLOOKUP(CD65,Stieren!$C$5:$D$52,2,FALSE)</f>
        <v>0</v>
      </c>
      <c r="CF65" s="312">
        <f>VLOOKUP(AB65,percentage!BY$2:CJ$49,9)</f>
        <v>465</v>
      </c>
      <c r="CG65" s="312">
        <f>VLOOKUP(CF65,Stieren!$C$5:$D$52,2,FALSE)</f>
        <v>0</v>
      </c>
      <c r="CH65" s="312">
        <f>VLOOKUP(AB65,percentage!BY$2:CJ$49,10)</f>
        <v>543</v>
      </c>
      <c r="CI65" s="312">
        <f>VLOOKUP(CH65,Stieren!$C$5:$D$52,2,FALSE)</f>
        <v>0</v>
      </c>
      <c r="CJ65" s="312">
        <f>VLOOKUP(AB65,percentage!BY$2:CJ$49,11)</f>
        <v>615</v>
      </c>
      <c r="CK65" s="312">
        <f>VLOOKUP(CJ65,Stieren!$C$5:$D$52,2,FALSE)</f>
        <v>0</v>
      </c>
      <c r="CL65" s="312">
        <f>VLOOKUP(AB65,percentage!BY$2:CJ$49,12)</f>
        <v>534</v>
      </c>
      <c r="CM65" s="312">
        <f>VLOOKUP(CL65,Stieren!$C$5:$D$52,2,FALSE)</f>
        <v>0</v>
      </c>
      <c r="CN65" s="312">
        <v>22</v>
      </c>
      <c r="CO65" s="312">
        <v>22</v>
      </c>
      <c r="CP65" s="312">
        <v>22</v>
      </c>
    </row>
    <row r="66" spans="27:94">
      <c r="AA66" s="312">
        <f>Koeien!B67</f>
        <v>1386</v>
      </c>
      <c r="AB66" s="312">
        <f>Koeien!D67</f>
        <v>423</v>
      </c>
      <c r="AD66" s="312">
        <f t="shared" si="36"/>
        <v>423</v>
      </c>
      <c r="AE66" s="312" t="str">
        <f t="shared" si="37"/>
        <v>Ludiek/Motif/Utopia/Bruce(rood)</v>
      </c>
      <c r="AF66" s="312">
        <f t="shared" si="38"/>
        <v>100</v>
      </c>
      <c r="AG66" s="312" t="str">
        <f t="shared" si="39"/>
        <v/>
      </c>
      <c r="AH66" s="312" t="str">
        <f t="shared" si="40"/>
        <v/>
      </c>
      <c r="AI66" s="312" t="str">
        <f t="shared" si="41"/>
        <v/>
      </c>
      <c r="AJ66" s="312" t="str">
        <f t="shared" si="42"/>
        <v/>
      </c>
      <c r="AK66" s="312" t="str">
        <f t="shared" si="43"/>
        <v/>
      </c>
      <c r="AL66" s="312" t="str">
        <f t="shared" si="44"/>
        <v/>
      </c>
      <c r="AO66" s="312" t="str">
        <f t="shared" si="45"/>
        <v>Ludiek/Motif/Utopia/Bruce(rood)</v>
      </c>
      <c r="AP66" s="312">
        <f t="shared" si="46"/>
        <v>100</v>
      </c>
      <c r="AQ66" s="312" t="str">
        <f t="shared" si="47"/>
        <v/>
      </c>
      <c r="AR66" s="312" t="str">
        <f t="shared" si="48"/>
        <v/>
      </c>
      <c r="AS66" s="312" t="str">
        <f t="shared" si="49"/>
        <v/>
      </c>
      <c r="AT66" s="312" t="str">
        <f t="shared" si="50"/>
        <v/>
      </c>
      <c r="AU66" s="312" t="str">
        <f t="shared" si="51"/>
        <v/>
      </c>
      <c r="AV66" s="312" t="str">
        <f t="shared" si="52"/>
        <v/>
      </c>
      <c r="AW66" s="312" t="str">
        <f t="shared" si="53"/>
        <v/>
      </c>
      <c r="AX66" s="312" t="str">
        <f t="shared" si="54"/>
        <v/>
      </c>
      <c r="AY66" s="312" t="str">
        <f t="shared" si="55"/>
        <v/>
      </c>
      <c r="AZ66" s="312" t="str">
        <f t="shared" si="56"/>
        <v/>
      </c>
      <c r="BA66" s="312" t="str">
        <f t="shared" si="57"/>
        <v/>
      </c>
      <c r="BB66" s="312" t="str">
        <f t="shared" si="58"/>
        <v/>
      </c>
      <c r="BC66" s="312" t="str">
        <f t="shared" si="59"/>
        <v/>
      </c>
      <c r="BD66" s="312" t="str">
        <f t="shared" si="60"/>
        <v/>
      </c>
      <c r="BE66" s="312" t="str">
        <f t="shared" si="61"/>
        <v/>
      </c>
      <c r="BF66" s="312" t="str">
        <f t="shared" si="62"/>
        <v/>
      </c>
      <c r="BG66" s="312" t="str">
        <f t="shared" si="63"/>
        <v/>
      </c>
      <c r="BH66" s="312" t="str">
        <f t="shared" si="64"/>
        <v/>
      </c>
      <c r="BI66" s="312" t="str">
        <f t="shared" si="65"/>
        <v/>
      </c>
      <c r="BJ66" s="312" t="str">
        <f t="shared" si="66"/>
        <v/>
      </c>
      <c r="BK66" s="312" t="str">
        <f t="shared" si="67"/>
        <v/>
      </c>
      <c r="BL66" s="312" t="str">
        <f t="shared" si="68"/>
        <v/>
      </c>
      <c r="BM66" s="312">
        <f t="shared" si="69"/>
        <v>22</v>
      </c>
      <c r="BN66" s="312">
        <f t="shared" si="70"/>
        <v>22</v>
      </c>
      <c r="BO66" s="312">
        <f t="shared" si="71"/>
        <v>22</v>
      </c>
      <c r="BQ66" s="312" t="str">
        <f>VLOOKUP(AB66,Stieren!$C$5:$D$52,2,FALSE)</f>
        <v>Ludiek/Motif/Utopia/Bruce(rood)</v>
      </c>
      <c r="BR66" s="312">
        <f>VLOOKUP(AB66,percentage!BY$2:CJ$49,2)</f>
        <v>432</v>
      </c>
      <c r="BS66" s="312">
        <f>VLOOKUP(BR66,Stieren!$C$5:$D$52,2,FALSE)</f>
        <v>0</v>
      </c>
      <c r="BT66" s="312">
        <f>VLOOKUP(AB66,percentage!BY$2:CJ$49,3)</f>
        <v>243</v>
      </c>
      <c r="BU66" s="312">
        <f>VLOOKUP(BT66,Stieren!$C$5:$D$52,2,FALSE)</f>
        <v>0</v>
      </c>
      <c r="BV66" s="312">
        <f>VLOOKUP(AB66,percentage!BY$2:CJ$49,4)</f>
        <v>426</v>
      </c>
      <c r="BW66" s="312">
        <f>VLOOKUP(BV66,Stieren!$C$5:$D$52,2,FALSE)</f>
        <v>0</v>
      </c>
      <c r="BX66" s="312">
        <f>VLOOKUP(AB66,percentage!BY$2:CJ$49,5)</f>
        <v>234</v>
      </c>
      <c r="BY66" s="312">
        <f>VLOOKUP(BX66,Stieren!$C$5:$D$52,2,FALSE)</f>
        <v>0</v>
      </c>
      <c r="BZ66" s="312">
        <f>VLOOKUP(AB66,percentage!BY$2:CJ$49,6)</f>
        <v>246</v>
      </c>
      <c r="CA66" s="312">
        <f>VLOOKUP(BZ66,Stieren!$C$5:$D$52,2,FALSE)</f>
        <v>0</v>
      </c>
      <c r="CB66" s="312">
        <f>VLOOKUP(AB66,percentage!BY$2:CJ$49,7)</f>
        <v>342</v>
      </c>
      <c r="CC66" s="312">
        <f>VLOOKUP(CB66,Stieren!$C$5:$D$52,2,FALSE)</f>
        <v>0</v>
      </c>
      <c r="CD66" s="312">
        <f>VLOOKUP(AB66,percentage!BY$2:CJ$49,8)</f>
        <v>462</v>
      </c>
      <c r="CE66" s="312">
        <f>VLOOKUP(CD66,Stieren!$C$5:$D$52,2,FALSE)</f>
        <v>0</v>
      </c>
      <c r="CF66" s="312">
        <f>VLOOKUP(AB66,percentage!BY$2:CJ$49,9)</f>
        <v>324</v>
      </c>
      <c r="CG66" s="312">
        <f>VLOOKUP(CF66,Stieren!$C$5:$D$52,2,FALSE)</f>
        <v>0</v>
      </c>
      <c r="CH66" s="312">
        <f>VLOOKUP(AB66,percentage!BY$2:CJ$49,10)</f>
        <v>435</v>
      </c>
      <c r="CI66" s="312">
        <f>VLOOKUP(CH66,Stieren!$C$5:$D$52,2,FALSE)</f>
        <v>0</v>
      </c>
      <c r="CJ66" s="312">
        <f>VLOOKUP(AB66,percentage!BY$2:CJ$49,11)</f>
        <v>264</v>
      </c>
      <c r="CK66" s="312">
        <f>VLOOKUP(CJ66,Stieren!$C$5:$D$52,2,FALSE)</f>
        <v>0</v>
      </c>
      <c r="CL66" s="312">
        <f>VLOOKUP(AB66,percentage!BY$2:CJ$49,12)</f>
        <v>453</v>
      </c>
      <c r="CM66" s="312">
        <f>VLOOKUP(CL66,Stieren!$C$5:$D$52,2,FALSE)</f>
        <v>0</v>
      </c>
      <c r="CN66" s="312">
        <v>22</v>
      </c>
      <c r="CO66" s="312">
        <v>22</v>
      </c>
      <c r="CP66" s="312">
        <v>22</v>
      </c>
    </row>
    <row r="67" spans="27:94">
      <c r="AA67" s="312">
        <f>Koeien!B68</f>
        <v>1387</v>
      </c>
      <c r="AB67" s="312">
        <f>Koeien!D68</f>
        <v>645</v>
      </c>
      <c r="AD67" s="312">
        <f t="shared" si="36"/>
        <v>651</v>
      </c>
      <c r="AE67" s="312" t="str">
        <f t="shared" si="37"/>
        <v>GOSPEL</v>
      </c>
      <c r="AF67" s="312">
        <f t="shared" si="38"/>
        <v>72</v>
      </c>
      <c r="AG67" s="312" t="str">
        <f t="shared" si="39"/>
        <v/>
      </c>
      <c r="AH67" s="312" t="str">
        <f t="shared" si="40"/>
        <v/>
      </c>
      <c r="AI67" s="312" t="str">
        <f t="shared" si="41"/>
        <v/>
      </c>
      <c r="AJ67" s="312" t="str">
        <f t="shared" si="42"/>
        <v/>
      </c>
      <c r="AK67" s="312" t="str">
        <f t="shared" si="43"/>
        <v/>
      </c>
      <c r="AL67" s="312" t="str">
        <f t="shared" si="44"/>
        <v/>
      </c>
      <c r="AO67" s="312" t="str">
        <f t="shared" si="45"/>
        <v/>
      </c>
      <c r="AP67" s="312" t="str">
        <f t="shared" si="46"/>
        <v/>
      </c>
      <c r="AQ67" s="312" t="str">
        <f t="shared" si="47"/>
        <v/>
      </c>
      <c r="AR67" s="312" t="str">
        <f t="shared" si="48"/>
        <v/>
      </c>
      <c r="AS67" s="312" t="str">
        <f t="shared" si="49"/>
        <v/>
      </c>
      <c r="AT67" s="312" t="str">
        <f t="shared" si="50"/>
        <v/>
      </c>
      <c r="AU67" s="312" t="str">
        <f t="shared" si="51"/>
        <v/>
      </c>
      <c r="AV67" s="312" t="str">
        <f t="shared" si="52"/>
        <v/>
      </c>
      <c r="AW67" s="312" t="str">
        <f t="shared" si="53"/>
        <v/>
      </c>
      <c r="AX67" s="312" t="str">
        <f t="shared" si="54"/>
        <v/>
      </c>
      <c r="AY67" s="312" t="str">
        <f t="shared" si="55"/>
        <v/>
      </c>
      <c r="AZ67" s="312" t="str">
        <f t="shared" si="56"/>
        <v/>
      </c>
      <c r="BA67" s="312" t="str">
        <f t="shared" si="57"/>
        <v/>
      </c>
      <c r="BB67" s="312" t="str">
        <f t="shared" si="58"/>
        <v/>
      </c>
      <c r="BC67" s="312" t="str">
        <f t="shared" si="59"/>
        <v/>
      </c>
      <c r="BD67" s="312" t="str">
        <f t="shared" si="60"/>
        <v/>
      </c>
      <c r="BE67" s="312" t="str">
        <f t="shared" si="61"/>
        <v/>
      </c>
      <c r="BF67" s="312" t="str">
        <f t="shared" si="62"/>
        <v/>
      </c>
      <c r="BG67" s="312" t="str">
        <f t="shared" si="63"/>
        <v>GOSPEL</v>
      </c>
      <c r="BH67" s="312">
        <f t="shared" si="64"/>
        <v>72</v>
      </c>
      <c r="BI67" s="312" t="str">
        <f t="shared" si="65"/>
        <v/>
      </c>
      <c r="BJ67" s="312" t="str">
        <f t="shared" si="66"/>
        <v/>
      </c>
      <c r="BK67" s="312" t="str">
        <f t="shared" si="67"/>
        <v/>
      </c>
      <c r="BL67" s="312" t="str">
        <f t="shared" si="68"/>
        <v/>
      </c>
      <c r="BM67" s="312">
        <f t="shared" si="69"/>
        <v>22</v>
      </c>
      <c r="BN67" s="312">
        <f t="shared" si="70"/>
        <v>22</v>
      </c>
      <c r="BO67" s="312">
        <f t="shared" si="71"/>
        <v>22</v>
      </c>
      <c r="BQ67" s="312">
        <f>VLOOKUP(AB67,Stieren!$C$5:$D$52,2,FALSE)</f>
        <v>0</v>
      </c>
      <c r="BR67" s="312">
        <f>VLOOKUP(AB67,percentage!BY$2:CJ$49,2)</f>
        <v>654</v>
      </c>
      <c r="BS67" s="312">
        <f>VLOOKUP(BR67,Stieren!$C$5:$D$52,2,FALSE)</f>
        <v>0</v>
      </c>
      <c r="BT67" s="312">
        <f>VLOOKUP(AB67,percentage!BY$2:CJ$49,3)</f>
        <v>465</v>
      </c>
      <c r="BU67" s="312">
        <f>VLOOKUP(BT67,Stieren!$C$5:$D$52,2,FALSE)</f>
        <v>0</v>
      </c>
      <c r="BV67" s="312">
        <f>VLOOKUP(AB67,percentage!BY$2:CJ$49,4)</f>
        <v>642</v>
      </c>
      <c r="BW67" s="312">
        <f>VLOOKUP(BV67,Stieren!$C$5:$D$52,2,FALSE)</f>
        <v>0</v>
      </c>
      <c r="BX67" s="312">
        <f>VLOOKUP(AB67,percentage!BY$2:CJ$49,5)</f>
        <v>456</v>
      </c>
      <c r="BY67" s="312">
        <f>VLOOKUP(BX67,Stieren!$C$5:$D$52,2,FALSE)</f>
        <v>0</v>
      </c>
      <c r="BZ67" s="312">
        <f>VLOOKUP(AB67,percentage!BY$2:CJ$49,6)</f>
        <v>462</v>
      </c>
      <c r="CA67" s="312">
        <f>VLOOKUP(BZ67,Stieren!$C$5:$D$52,2,FALSE)</f>
        <v>0</v>
      </c>
      <c r="CB67" s="312">
        <f>VLOOKUP(AB67,percentage!BY$2:CJ$49,7)</f>
        <v>564</v>
      </c>
      <c r="CC67" s="312">
        <f>VLOOKUP(CB67,Stieren!$C$5:$D$52,2,FALSE)</f>
        <v>0</v>
      </c>
      <c r="CD67" s="312">
        <f>VLOOKUP(AB67,percentage!BY$2:CJ$49,8)</f>
        <v>624</v>
      </c>
      <c r="CE67" s="312">
        <f>VLOOKUP(CD67,Stieren!$C$5:$D$52,2,FALSE)</f>
        <v>0</v>
      </c>
      <c r="CF67" s="312">
        <f>VLOOKUP(AB67,percentage!BY$2:CJ$49,9)</f>
        <v>546</v>
      </c>
      <c r="CG67" s="312">
        <f>VLOOKUP(CF67,Stieren!$C$5:$D$52,2,FALSE)</f>
        <v>0</v>
      </c>
      <c r="CH67" s="312">
        <f>VLOOKUP(AB67,percentage!BY$2:CJ$49,10)</f>
        <v>651</v>
      </c>
      <c r="CI67" s="312" t="str">
        <f>VLOOKUP(CH67,Stieren!$C$5:$D$52,2,FALSE)</f>
        <v>GOSPEL</v>
      </c>
      <c r="CJ67" s="312">
        <f>VLOOKUP(AB67,percentage!BY$2:CJ$49,11)</f>
        <v>426</v>
      </c>
      <c r="CK67" s="312">
        <f>VLOOKUP(CJ67,Stieren!$C$5:$D$52,2,FALSE)</f>
        <v>0</v>
      </c>
      <c r="CL67" s="312">
        <f>VLOOKUP(AB67,percentage!BY$2:CJ$49,12)</f>
        <v>615</v>
      </c>
      <c r="CM67" s="312">
        <f>VLOOKUP(CL67,Stieren!$C$5:$D$52,2,FALSE)</f>
        <v>0</v>
      </c>
      <c r="CN67" s="312">
        <v>22</v>
      </c>
      <c r="CO67" s="312">
        <v>22</v>
      </c>
      <c r="CP67" s="312">
        <v>22</v>
      </c>
    </row>
    <row r="68" spans="27:94">
      <c r="AA68" s="312">
        <f>Koeien!B69</f>
        <v>1391</v>
      </c>
      <c r="AB68" s="312">
        <f>Koeien!D69</f>
        <v>531</v>
      </c>
      <c r="AD68" s="312">
        <f t="shared" ref="AD68:AD131" si="72">IF(AE68=BQ68,AB68,IF(AE68=BS68,BR68,IF(AE68=BU68,BT68,IF(AE68=BW68,BV68,IF(AE68=BY68,BX68,IF(AE68=CA68,BZ68,IF(AE68=CC68,CB68,IF(AE68=CE68,CD68,IF(AE68=CG68,CF68,IF(AE68=CI68,CH68,IF(AE68=CK68,CJ68,IF(AE68=CM68,CL68,IF(AE68="!!!","0")))))))))))))</f>
        <v>513</v>
      </c>
      <c r="AE68" s="312" t="str">
        <f t="shared" ref="AE68:AE131" si="73">IF(AF68=AP68,AO68,IF(AF68=AR68,AQ68,IF(AF68=AT68,AS68,IF(AF68=AV68,AU68,IF(AF68=AX68,AW68,IF(AF68=AZ68,AY68,IF(AF68=BB68,BA68,IF(AF68=BD68,BC68,IF(AF68=BF68,BE68,IF(AF68=BH68,BG68,IF(AF68=BJ68,BI68,IF(AF68=BL68,BK68,IF(AF68="!!!","zoek stier")))))))))))))</f>
        <v>Shakespear</v>
      </c>
      <c r="AF68" s="312">
        <f t="shared" ref="AF68:AF131" si="74">IF(LARGE(AO68:BM68,1)=22,"!!!",LARGE(AO68:BM68,1))</f>
        <v>95</v>
      </c>
      <c r="AG68" s="312" t="str">
        <f t="shared" ref="AG68:AG131" si="75">IF(AH68=BQ68,AB68,IF(AH68=BS68,BR68,IF(AH68=BU68,BT68,IF(AH68=BW68,BV68,IF(AH68=BY68,BX68,IF(AH68=CA68,BZ68,IF(AH68=CC68,CB68,IF(AH68=CE68,CD68,IF(AH68=CG68,CF68,IF(AH68=CI68,CH68,IF(AH68=CK68,CJ68,IF(AH68=CM68,CL68,IF(AH68="","")))))))))))))</f>
        <v/>
      </c>
      <c r="AH68" s="312" t="str">
        <f t="shared" ref="AH68:AH131" si="76">IF(AI68=AP68,AO68,IF(AI68=AR68,AQ68,IF(AI68=AT68,AS68,IF(AI68=AV68,AU68,IF(AI68=AX68,AW68,IF(AI68=AZ68,AY68,IF(AI68=BB68,BA68,IF(AI68=BD68,BC68,IF(AI68=BF68,BE68,IF(AI68=BH68,BG68,IF(AI68=BJ68,BI68,IF(AI68=BL68,BK68,IF(AI68="","")))))))))))))</f>
        <v/>
      </c>
      <c r="AI68" s="312" t="str">
        <f t="shared" ref="AI68:AI131" si="77">IF(LARGE(AO68:BN68,2)=22,"",LARGE(AO68:BN68,2))</f>
        <v/>
      </c>
      <c r="AJ68" s="312" t="str">
        <f t="shared" ref="AJ68:AJ131" si="78">IF(AK68=BQ68,AB68,IF(AK68=BS68,BR68,IF(AK68=BU68,BT68,IF(AK68=BW68,BV68,IF(AK68=BY68,BX68,IF(AK68=CA68,BZ68,IF(AK68=CC68,CB68,IF(AK68=CE68,CD68,IF(AK68=CG68,CF68,IF(AK68=CI68,CH68,IF(AK68=CK68,CJ68,IF(AK68=CM68,CL68,IF(AL68="","")))))))))))))</f>
        <v/>
      </c>
      <c r="AK68" s="312" t="str">
        <f t="shared" ref="AK68:AK131" si="79">IF(AL68=AP68,AO68,IF(AL68=AR68,AQ68,IF(AL68=AT68,AS68,IF(AL68=AV68,AU68,IF(AL68=AX68,AW68,IF(AL68=AZ68,AY68,IF(AL68=BB68,BA68,IF(AL68=BD68,BC68,IF(AL68=BF68,BE68,IF(AL68=BH68,BG68,IF(AL68=BJ68,BI68,IF(AL68=BL68,BK68,IF(AL68="","")))))))))))))</f>
        <v/>
      </c>
      <c r="AL68" s="312" t="str">
        <f t="shared" ref="AL68:AL131" si="80">IF(LARGE(AO68:BO68,3)=22,"",LARGE(AO68:BO68,3))</f>
        <v/>
      </c>
      <c r="AO68" s="312" t="str">
        <f t="shared" ref="AO68:AO131" si="81">IF(BQ68=0,"",BQ68)</f>
        <v/>
      </c>
      <c r="AP68" s="312" t="str">
        <f t="shared" ref="AP68:AP131" si="82">IF(AO68="","",100)</f>
        <v/>
      </c>
      <c r="AQ68" s="312" t="str">
        <f t="shared" ref="AQ68:AQ131" si="83">IF(BS68=0,"",BS68)</f>
        <v>Shakespear</v>
      </c>
      <c r="AR68" s="312">
        <f t="shared" ref="AR68:AR131" si="84">IF(AQ68="","",95)</f>
        <v>95</v>
      </c>
      <c r="AS68" s="312" t="str">
        <f t="shared" ref="AS68:AS131" si="85">IF(BU68=0,"",BU68)</f>
        <v/>
      </c>
      <c r="AT68" s="312" t="str">
        <f t="shared" ref="AT68:AT131" si="86">IF(AS68="","",92)</f>
        <v/>
      </c>
      <c r="AU68" s="312" t="str">
        <f t="shared" ref="AU68:AU131" si="87">IF(BW68=0,"",BW68)</f>
        <v/>
      </c>
      <c r="AV68" s="312" t="str">
        <f t="shared" ref="AV68:AV131" si="88">IF(AU68="","",87)</f>
        <v/>
      </c>
      <c r="AW68" s="312" t="str">
        <f t="shared" ref="AW68:AW131" si="89">IF(BY68=0,"",BY68)</f>
        <v/>
      </c>
      <c r="AX68" s="312" t="str">
        <f t="shared" ref="AX68:AX131" si="90">IF(AW68="","",82)</f>
        <v/>
      </c>
      <c r="AY68" s="312" t="str">
        <f t="shared" ref="AY68:AY131" si="91">IF(CA68=0,"",CA68)</f>
        <v/>
      </c>
      <c r="AZ68" s="312" t="str">
        <f t="shared" ref="AZ68:AZ131" si="92">IF(AY68="","",79)</f>
        <v/>
      </c>
      <c r="BA68" s="312" t="str">
        <f t="shared" ref="BA68:BA131" si="93">IF(CC68=0,"",CC68)</f>
        <v/>
      </c>
      <c r="BB68" s="312" t="str">
        <f t="shared" ref="BB68:BB131" si="94">IF(BA68="","",78)</f>
        <v/>
      </c>
      <c r="BC68" s="312" t="str">
        <f t="shared" ref="BC68:BC131" si="95">IF(CE68=0,"",CE68)</f>
        <v/>
      </c>
      <c r="BD68" s="312" t="str">
        <f t="shared" ref="BD68:BD131" si="96">IF(BC68="","",76)</f>
        <v/>
      </c>
      <c r="BE68" s="312" t="str">
        <f t="shared" ref="BE68:BE131" si="97">IF(CG68=0,"",CG68)</f>
        <v/>
      </c>
      <c r="BF68" s="312" t="str">
        <f t="shared" ref="BF68:BF131" si="98">IF(BE68="","",74)</f>
        <v/>
      </c>
      <c r="BG68" s="312" t="str">
        <f t="shared" ref="BG68:BG131" si="99">IF(CI68=0,"",CI68)</f>
        <v/>
      </c>
      <c r="BH68" s="312" t="str">
        <f t="shared" ref="BH68:BH131" si="100">IF(BG68="","",72)</f>
        <v/>
      </c>
      <c r="BI68" s="312" t="str">
        <f t="shared" ref="BI68:BI131" si="101">IF(CK68=0,"",CK68)</f>
        <v/>
      </c>
      <c r="BJ68" s="312" t="str">
        <f t="shared" ref="BJ68:BJ131" si="102">IF(BI68="","",63)</f>
        <v/>
      </c>
      <c r="BK68" s="312" t="str">
        <f t="shared" ref="BK68:BK131" si="103">IF(CM68=0,"",CM68)</f>
        <v/>
      </c>
      <c r="BL68" s="312" t="str">
        <f t="shared" ref="BL68:BL131" si="104">IF(BK68="","",62)</f>
        <v/>
      </c>
      <c r="BM68" s="312">
        <f t="shared" ref="BM68:BM131" si="105">IF(CN68=0,"",CN68)</f>
        <v>22</v>
      </c>
      <c r="BN68" s="312">
        <f t="shared" ref="BN68:BN131" si="106">IF(CO68=0,"",CO68)</f>
        <v>22</v>
      </c>
      <c r="BO68" s="312">
        <f t="shared" ref="BO68:BO131" si="107">IF(CP68=0,"",CP68)</f>
        <v>22</v>
      </c>
      <c r="BQ68" s="312">
        <f>VLOOKUP(AB68,Stieren!$C$5:$D$52,2,FALSE)</f>
        <v>0</v>
      </c>
      <c r="BR68" s="312">
        <f>VLOOKUP(AB68,percentage!BY$2:CJ$49,2)</f>
        <v>513</v>
      </c>
      <c r="BS68" s="312" t="str">
        <f>VLOOKUP(BR68,Stieren!$C$5:$D$52,2,FALSE)</f>
        <v>Shakespear</v>
      </c>
      <c r="BT68" s="312">
        <f>VLOOKUP(AB68,percentage!BY$2:CJ$49,3)</f>
        <v>351</v>
      </c>
      <c r="BU68" s="312">
        <f>VLOOKUP(BT68,Stieren!$C$5:$D$52,2,FALSE)</f>
        <v>0</v>
      </c>
      <c r="BV68" s="312">
        <f>VLOOKUP(AB68,percentage!BY$2:CJ$49,4)</f>
        <v>534</v>
      </c>
      <c r="BW68" s="312">
        <f>VLOOKUP(BV68,Stieren!$C$5:$D$52,2,FALSE)</f>
        <v>0</v>
      </c>
      <c r="BX68" s="312">
        <f>VLOOKUP(AB68,percentage!BY$2:CJ$49,5)</f>
        <v>315</v>
      </c>
      <c r="BY68" s="312">
        <f>VLOOKUP(BX68,Stieren!$C$5:$D$52,2,FALSE)</f>
        <v>0</v>
      </c>
      <c r="BZ68" s="312">
        <f>VLOOKUP(AB68,percentage!BY$2:CJ$49,6)</f>
        <v>354</v>
      </c>
      <c r="CA68" s="312">
        <f>VLOOKUP(BZ68,Stieren!$C$5:$D$52,2,FALSE)</f>
        <v>0</v>
      </c>
      <c r="CB68" s="312">
        <f>VLOOKUP(AB68,percentage!BY$2:CJ$49,7)</f>
        <v>153</v>
      </c>
      <c r="CC68" s="312">
        <f>VLOOKUP(CB68,Stieren!$C$5:$D$52,2,FALSE)</f>
        <v>0</v>
      </c>
      <c r="CD68" s="312">
        <f>VLOOKUP(AB68,percentage!BY$2:CJ$49,8)</f>
        <v>543</v>
      </c>
      <c r="CE68" s="312">
        <f>VLOOKUP(CD68,Stieren!$C$5:$D$52,2,FALSE)</f>
        <v>0</v>
      </c>
      <c r="CF68" s="312">
        <f>VLOOKUP(AB68,percentage!BY$2:CJ$49,9)</f>
        <v>135</v>
      </c>
      <c r="CG68" s="312">
        <f>VLOOKUP(CF68,Stieren!$C$5:$D$52,2,FALSE)</f>
        <v>0</v>
      </c>
      <c r="CH68" s="312">
        <f>VLOOKUP(AB68,percentage!BY$2:CJ$49,10)</f>
        <v>516</v>
      </c>
      <c r="CI68" s="312">
        <f>VLOOKUP(CH68,Stieren!$C$5:$D$52,2,FALSE)</f>
        <v>0</v>
      </c>
      <c r="CJ68" s="312">
        <f>VLOOKUP(AB68,percentage!BY$2:CJ$49,11)</f>
        <v>345</v>
      </c>
      <c r="CK68" s="312">
        <f>VLOOKUP(CJ68,Stieren!$C$5:$D$52,2,FALSE)</f>
        <v>0</v>
      </c>
      <c r="CL68" s="312">
        <f>VLOOKUP(AB68,percentage!BY$2:CJ$49,12)</f>
        <v>561</v>
      </c>
      <c r="CM68" s="312">
        <f>VLOOKUP(CL68,Stieren!$C$5:$D$52,2,FALSE)</f>
        <v>0</v>
      </c>
      <c r="CN68" s="312">
        <v>22</v>
      </c>
      <c r="CO68" s="312">
        <v>22</v>
      </c>
      <c r="CP68" s="312">
        <v>22</v>
      </c>
    </row>
    <row r="69" spans="27:94">
      <c r="AA69" s="312">
        <f>Koeien!B70</f>
        <v>1392</v>
      </c>
      <c r="AB69" s="312">
        <f>Koeien!D70</f>
        <v>153</v>
      </c>
      <c r="AD69" s="312">
        <f t="shared" si="72"/>
        <v>513</v>
      </c>
      <c r="AE69" s="312" t="str">
        <f t="shared" si="73"/>
        <v>Shakespear</v>
      </c>
      <c r="AF69" s="312">
        <f t="shared" si="74"/>
        <v>92</v>
      </c>
      <c r="AG69" s="312" t="str">
        <f t="shared" si="75"/>
        <v/>
      </c>
      <c r="AH69" s="312" t="str">
        <f t="shared" si="76"/>
        <v/>
      </c>
      <c r="AI69" s="312" t="str">
        <f t="shared" si="77"/>
        <v/>
      </c>
      <c r="AJ69" s="312" t="str">
        <f t="shared" si="78"/>
        <v/>
      </c>
      <c r="AK69" s="312" t="str">
        <f t="shared" si="79"/>
        <v/>
      </c>
      <c r="AL69" s="312" t="str">
        <f t="shared" si="80"/>
        <v/>
      </c>
      <c r="AO69" s="312" t="str">
        <f t="shared" si="81"/>
        <v/>
      </c>
      <c r="AP69" s="312" t="str">
        <f t="shared" si="82"/>
        <v/>
      </c>
      <c r="AQ69" s="312" t="str">
        <f t="shared" si="83"/>
        <v/>
      </c>
      <c r="AR69" s="312" t="str">
        <f t="shared" si="84"/>
        <v/>
      </c>
      <c r="AS69" s="312" t="str">
        <f t="shared" si="85"/>
        <v>Shakespear</v>
      </c>
      <c r="AT69" s="312">
        <f t="shared" si="86"/>
        <v>92</v>
      </c>
      <c r="AU69" s="312" t="str">
        <f t="shared" si="87"/>
        <v/>
      </c>
      <c r="AV69" s="312" t="str">
        <f t="shared" si="88"/>
        <v/>
      </c>
      <c r="AW69" s="312" t="str">
        <f t="shared" si="89"/>
        <v/>
      </c>
      <c r="AX69" s="312" t="str">
        <f t="shared" si="90"/>
        <v/>
      </c>
      <c r="AY69" s="312" t="str">
        <f t="shared" si="91"/>
        <v/>
      </c>
      <c r="AZ69" s="312" t="str">
        <f t="shared" si="92"/>
        <v/>
      </c>
      <c r="BA69" s="312" t="str">
        <f t="shared" si="93"/>
        <v/>
      </c>
      <c r="BB69" s="312" t="str">
        <f t="shared" si="94"/>
        <v/>
      </c>
      <c r="BC69" s="312" t="str">
        <f t="shared" si="95"/>
        <v/>
      </c>
      <c r="BD69" s="312" t="str">
        <f t="shared" si="96"/>
        <v/>
      </c>
      <c r="BE69" s="312" t="str">
        <f t="shared" si="97"/>
        <v/>
      </c>
      <c r="BF69" s="312" t="str">
        <f t="shared" si="98"/>
        <v/>
      </c>
      <c r="BG69" s="312" t="str">
        <f t="shared" si="99"/>
        <v/>
      </c>
      <c r="BH69" s="312" t="str">
        <f t="shared" si="100"/>
        <v/>
      </c>
      <c r="BI69" s="312" t="str">
        <f t="shared" si="101"/>
        <v/>
      </c>
      <c r="BJ69" s="312" t="str">
        <f t="shared" si="102"/>
        <v/>
      </c>
      <c r="BK69" s="312" t="str">
        <f t="shared" si="103"/>
        <v/>
      </c>
      <c r="BL69" s="312" t="str">
        <f t="shared" si="104"/>
        <v/>
      </c>
      <c r="BM69" s="312">
        <f t="shared" si="105"/>
        <v>22</v>
      </c>
      <c r="BN69" s="312">
        <f t="shared" si="106"/>
        <v>22</v>
      </c>
      <c r="BO69" s="312">
        <f t="shared" si="107"/>
        <v>22</v>
      </c>
      <c r="BQ69" s="312">
        <f>VLOOKUP(AB69,Stieren!$C$5:$D$52,2,FALSE)</f>
        <v>0</v>
      </c>
      <c r="BR69" s="312">
        <f>VLOOKUP(AB69,percentage!BY$2:CJ$49,2)</f>
        <v>135</v>
      </c>
      <c r="BS69" s="312">
        <f>VLOOKUP(BR69,Stieren!$C$5:$D$52,2,FALSE)</f>
        <v>0</v>
      </c>
      <c r="BT69" s="312">
        <f>VLOOKUP(AB69,percentage!BY$2:CJ$49,3)</f>
        <v>513</v>
      </c>
      <c r="BU69" s="312" t="str">
        <f>VLOOKUP(BT69,Stieren!$C$5:$D$52,2,FALSE)</f>
        <v>Shakespear</v>
      </c>
      <c r="BV69" s="312">
        <f>VLOOKUP(AB69,percentage!BY$2:CJ$49,4)</f>
        <v>156</v>
      </c>
      <c r="BW69" s="312">
        <f>VLOOKUP(BV69,Stieren!$C$5:$D$52,2,FALSE)</f>
        <v>0</v>
      </c>
      <c r="BX69" s="312">
        <f>VLOOKUP(AB69,percentage!BY$2:CJ$49,5)</f>
        <v>531</v>
      </c>
      <c r="BY69" s="312">
        <f>VLOOKUP(BX69,Stieren!$C$5:$D$52,2,FALSE)</f>
        <v>0</v>
      </c>
      <c r="BZ69" s="312">
        <f>VLOOKUP(AB69,percentage!BY$2:CJ$49,6)</f>
        <v>516</v>
      </c>
      <c r="CA69" s="312">
        <f>VLOOKUP(BZ69,Stieren!$C$5:$D$52,2,FALSE)</f>
        <v>0</v>
      </c>
      <c r="CB69" s="312">
        <f>VLOOKUP(AB69,percentage!BY$2:CJ$49,7)</f>
        <v>315</v>
      </c>
      <c r="CC69" s="312">
        <f>VLOOKUP(CB69,Stieren!$C$5:$D$52,2,FALSE)</f>
        <v>0</v>
      </c>
      <c r="CD69" s="312">
        <f>VLOOKUP(AB69,percentage!BY$2:CJ$49,8)</f>
        <v>165</v>
      </c>
      <c r="CE69" s="312">
        <f>VLOOKUP(CD69,Stieren!$C$5:$D$52,2,FALSE)</f>
        <v>0</v>
      </c>
      <c r="CF69" s="312">
        <f>VLOOKUP(AB69,percentage!BY$2:CJ$49,9)</f>
        <v>351</v>
      </c>
      <c r="CG69" s="312">
        <f>VLOOKUP(CF69,Stieren!$C$5:$D$52,2,FALSE)</f>
        <v>0</v>
      </c>
      <c r="CH69" s="312">
        <f>VLOOKUP(AB69,percentage!BY$2:CJ$49,10)</f>
        <v>132</v>
      </c>
      <c r="CI69" s="312">
        <f>VLOOKUP(CH69,Stieren!$C$5:$D$52,2,FALSE)</f>
        <v>0</v>
      </c>
      <c r="CJ69" s="312">
        <f>VLOOKUP(AB69,percentage!BY$2:CJ$49,11)</f>
        <v>561</v>
      </c>
      <c r="CK69" s="312">
        <f>VLOOKUP(CJ69,Stieren!$C$5:$D$52,2,FALSE)</f>
        <v>0</v>
      </c>
      <c r="CL69" s="312">
        <f>VLOOKUP(AB69,percentage!BY$2:CJ$49,12)</f>
        <v>123</v>
      </c>
      <c r="CM69" s="312">
        <f>VLOOKUP(CL69,Stieren!$C$5:$D$52,2,FALSE)</f>
        <v>0</v>
      </c>
      <c r="CN69" s="312">
        <v>22</v>
      </c>
      <c r="CO69" s="312">
        <v>22</v>
      </c>
      <c r="CP69" s="312">
        <v>22</v>
      </c>
    </row>
    <row r="70" spans="27:94">
      <c r="AA70" s="312">
        <f>Koeien!B71</f>
        <v>1396</v>
      </c>
      <c r="AB70" s="312">
        <f>Koeien!D71</f>
        <v>561</v>
      </c>
      <c r="AD70" s="312">
        <f t="shared" si="72"/>
        <v>651</v>
      </c>
      <c r="AE70" s="312" t="str">
        <f t="shared" si="73"/>
        <v>GOSPEL</v>
      </c>
      <c r="AF70" s="312">
        <f t="shared" si="74"/>
        <v>92</v>
      </c>
      <c r="AG70" s="312">
        <f t="shared" si="75"/>
        <v>513</v>
      </c>
      <c r="AH70" s="312" t="str">
        <f t="shared" si="76"/>
        <v>Shakespear</v>
      </c>
      <c r="AI70" s="312">
        <f t="shared" si="77"/>
        <v>72</v>
      </c>
      <c r="AJ70" s="312" t="str">
        <f t="shared" si="78"/>
        <v/>
      </c>
      <c r="AK70" s="312" t="str">
        <f t="shared" si="79"/>
        <v/>
      </c>
      <c r="AL70" s="312" t="str">
        <f t="shared" si="80"/>
        <v/>
      </c>
      <c r="AO70" s="312" t="str">
        <f t="shared" si="81"/>
        <v/>
      </c>
      <c r="AP70" s="312" t="str">
        <f t="shared" si="82"/>
        <v/>
      </c>
      <c r="AQ70" s="312" t="str">
        <f t="shared" si="83"/>
        <v/>
      </c>
      <c r="AR70" s="312" t="str">
        <f t="shared" si="84"/>
        <v/>
      </c>
      <c r="AS70" s="312" t="str">
        <f t="shared" si="85"/>
        <v>GOSPEL</v>
      </c>
      <c r="AT70" s="312">
        <f t="shared" si="86"/>
        <v>92</v>
      </c>
      <c r="AU70" s="312" t="str">
        <f t="shared" si="87"/>
        <v/>
      </c>
      <c r="AV70" s="312" t="str">
        <f t="shared" si="88"/>
        <v/>
      </c>
      <c r="AW70" s="312" t="str">
        <f t="shared" si="89"/>
        <v/>
      </c>
      <c r="AX70" s="312" t="str">
        <f t="shared" si="90"/>
        <v/>
      </c>
      <c r="AY70" s="312" t="str">
        <f t="shared" si="91"/>
        <v/>
      </c>
      <c r="AZ70" s="312" t="str">
        <f t="shared" si="92"/>
        <v/>
      </c>
      <c r="BA70" s="312" t="str">
        <f t="shared" si="93"/>
        <v/>
      </c>
      <c r="BB70" s="312" t="str">
        <f t="shared" si="94"/>
        <v/>
      </c>
      <c r="BC70" s="312" t="str">
        <f t="shared" si="95"/>
        <v/>
      </c>
      <c r="BD70" s="312" t="str">
        <f t="shared" si="96"/>
        <v/>
      </c>
      <c r="BE70" s="312" t="str">
        <f t="shared" si="97"/>
        <v/>
      </c>
      <c r="BF70" s="312" t="str">
        <f t="shared" si="98"/>
        <v/>
      </c>
      <c r="BG70" s="312" t="str">
        <f t="shared" si="99"/>
        <v>Shakespear</v>
      </c>
      <c r="BH70" s="312">
        <f t="shared" si="100"/>
        <v>72</v>
      </c>
      <c r="BI70" s="312" t="str">
        <f t="shared" si="101"/>
        <v/>
      </c>
      <c r="BJ70" s="312" t="str">
        <f t="shared" si="102"/>
        <v/>
      </c>
      <c r="BK70" s="312" t="str">
        <f t="shared" si="103"/>
        <v/>
      </c>
      <c r="BL70" s="312" t="str">
        <f t="shared" si="104"/>
        <v/>
      </c>
      <c r="BM70" s="312">
        <f t="shared" si="105"/>
        <v>22</v>
      </c>
      <c r="BN70" s="312">
        <f t="shared" si="106"/>
        <v>22</v>
      </c>
      <c r="BO70" s="312">
        <f t="shared" si="107"/>
        <v>22</v>
      </c>
      <c r="BQ70" s="312">
        <f>VLOOKUP(AB70,Stieren!$C$5:$D$52,2,FALSE)</f>
        <v>0</v>
      </c>
      <c r="BR70" s="312">
        <f>VLOOKUP(AB70,percentage!BY$2:CJ$49,2)</f>
        <v>516</v>
      </c>
      <c r="BS70" s="312">
        <f>VLOOKUP(BR70,Stieren!$C$5:$D$52,2,FALSE)</f>
        <v>0</v>
      </c>
      <c r="BT70" s="312">
        <f>VLOOKUP(AB70,percentage!BY$2:CJ$49,3)</f>
        <v>651</v>
      </c>
      <c r="BU70" s="312" t="str">
        <f>VLOOKUP(BT70,Stieren!$C$5:$D$52,2,FALSE)</f>
        <v>GOSPEL</v>
      </c>
      <c r="BV70" s="312">
        <f>VLOOKUP(AB70,percentage!BY$2:CJ$49,4)</f>
        <v>564</v>
      </c>
      <c r="BW70" s="312">
        <f>VLOOKUP(BV70,Stieren!$C$5:$D$52,2,FALSE)</f>
        <v>0</v>
      </c>
      <c r="BX70" s="312">
        <f>VLOOKUP(AB70,percentage!BY$2:CJ$49,5)</f>
        <v>615</v>
      </c>
      <c r="BY70" s="312">
        <f>VLOOKUP(BX70,Stieren!$C$5:$D$52,2,FALSE)</f>
        <v>0</v>
      </c>
      <c r="BZ70" s="312">
        <f>VLOOKUP(AB70,percentage!BY$2:CJ$49,6)</f>
        <v>654</v>
      </c>
      <c r="CA70" s="312">
        <f>VLOOKUP(BZ70,Stieren!$C$5:$D$52,2,FALSE)</f>
        <v>0</v>
      </c>
      <c r="CB70" s="312">
        <f>VLOOKUP(AB70,percentage!BY$2:CJ$49,7)</f>
        <v>156</v>
      </c>
      <c r="CC70" s="312">
        <f>VLOOKUP(CB70,Stieren!$C$5:$D$52,2,FALSE)</f>
        <v>0</v>
      </c>
      <c r="CD70" s="312">
        <f>VLOOKUP(AB70,percentage!BY$2:CJ$49,8)</f>
        <v>546</v>
      </c>
      <c r="CE70" s="312">
        <f>VLOOKUP(CD70,Stieren!$C$5:$D$52,2,FALSE)</f>
        <v>0</v>
      </c>
      <c r="CF70" s="312">
        <f>VLOOKUP(AB70,percentage!BY$2:CJ$49,9)</f>
        <v>165</v>
      </c>
      <c r="CG70" s="312">
        <f>VLOOKUP(CF70,Stieren!$C$5:$D$52,2,FALSE)</f>
        <v>0</v>
      </c>
      <c r="CH70" s="312">
        <f>VLOOKUP(AB70,percentage!BY$2:CJ$49,10)</f>
        <v>513</v>
      </c>
      <c r="CI70" s="312" t="str">
        <f>VLOOKUP(CH70,Stieren!$C$5:$D$52,2,FALSE)</f>
        <v>Shakespear</v>
      </c>
      <c r="CJ70" s="312">
        <f>VLOOKUP(AB70,percentage!BY$2:CJ$49,11)</f>
        <v>645</v>
      </c>
      <c r="CK70" s="312">
        <f>VLOOKUP(CJ70,Stieren!$C$5:$D$52,2,FALSE)</f>
        <v>0</v>
      </c>
      <c r="CL70" s="312">
        <f>VLOOKUP(AB70,percentage!BY$2:CJ$49,12)</f>
        <v>531</v>
      </c>
      <c r="CM70" s="312">
        <f>VLOOKUP(CL70,Stieren!$C$5:$D$52,2,FALSE)</f>
        <v>0</v>
      </c>
      <c r="CN70" s="312">
        <v>22</v>
      </c>
      <c r="CO70" s="312">
        <v>22</v>
      </c>
      <c r="CP70" s="312">
        <v>22</v>
      </c>
    </row>
    <row r="71" spans="27:94">
      <c r="AA71" s="312">
        <f>Koeien!B72</f>
        <v>9</v>
      </c>
      <c r="AB71" s="312" t="str">
        <f>Koeien!D72</f>
        <v>??</v>
      </c>
      <c r="AD71" s="312" t="e">
        <f t="shared" si="72"/>
        <v>#N/A</v>
      </c>
      <c r="AE71" s="312" t="e">
        <f t="shared" si="73"/>
        <v>#N/A</v>
      </c>
      <c r="AF71" s="312" t="e">
        <f t="shared" si="74"/>
        <v>#N/A</v>
      </c>
      <c r="AG71" s="312" t="e">
        <f t="shared" si="75"/>
        <v>#N/A</v>
      </c>
      <c r="AH71" s="312" t="e">
        <f t="shared" si="76"/>
        <v>#N/A</v>
      </c>
      <c r="AI71" s="312" t="e">
        <f t="shared" si="77"/>
        <v>#N/A</v>
      </c>
      <c r="AJ71" s="312" t="e">
        <f t="shared" si="78"/>
        <v>#N/A</v>
      </c>
      <c r="AK71" s="312" t="e">
        <f t="shared" si="79"/>
        <v>#N/A</v>
      </c>
      <c r="AL71" s="312" t="e">
        <f t="shared" si="80"/>
        <v>#N/A</v>
      </c>
      <c r="AO71" s="312" t="e">
        <f t="shared" si="81"/>
        <v>#N/A</v>
      </c>
      <c r="AP71" s="312" t="e">
        <f t="shared" si="82"/>
        <v>#N/A</v>
      </c>
      <c r="AQ71" s="312" t="e">
        <f t="shared" si="83"/>
        <v>#N/A</v>
      </c>
      <c r="AR71" s="312" t="e">
        <f t="shared" si="84"/>
        <v>#N/A</v>
      </c>
      <c r="AS71" s="312" t="e">
        <f t="shared" si="85"/>
        <v>#N/A</v>
      </c>
      <c r="AT71" s="312" t="e">
        <f t="shared" si="86"/>
        <v>#N/A</v>
      </c>
      <c r="AU71" s="312" t="e">
        <f t="shared" si="87"/>
        <v>#N/A</v>
      </c>
      <c r="AV71" s="312" t="e">
        <f t="shared" si="88"/>
        <v>#N/A</v>
      </c>
      <c r="AW71" s="312" t="e">
        <f t="shared" si="89"/>
        <v>#N/A</v>
      </c>
      <c r="AX71" s="312" t="e">
        <f t="shared" si="90"/>
        <v>#N/A</v>
      </c>
      <c r="AY71" s="312" t="e">
        <f t="shared" si="91"/>
        <v>#N/A</v>
      </c>
      <c r="AZ71" s="312" t="e">
        <f t="shared" si="92"/>
        <v>#N/A</v>
      </c>
      <c r="BA71" s="312" t="e">
        <f t="shared" si="93"/>
        <v>#N/A</v>
      </c>
      <c r="BB71" s="312" t="e">
        <f t="shared" si="94"/>
        <v>#N/A</v>
      </c>
      <c r="BC71" s="312" t="e">
        <f t="shared" si="95"/>
        <v>#N/A</v>
      </c>
      <c r="BD71" s="312" t="e">
        <f t="shared" si="96"/>
        <v>#N/A</v>
      </c>
      <c r="BE71" s="312" t="e">
        <f t="shared" si="97"/>
        <v>#N/A</v>
      </c>
      <c r="BF71" s="312" t="e">
        <f t="shared" si="98"/>
        <v>#N/A</v>
      </c>
      <c r="BG71" s="312" t="e">
        <f t="shared" si="99"/>
        <v>#N/A</v>
      </c>
      <c r="BH71" s="312" t="e">
        <f t="shared" si="100"/>
        <v>#N/A</v>
      </c>
      <c r="BI71" s="312" t="e">
        <f t="shared" si="101"/>
        <v>#N/A</v>
      </c>
      <c r="BJ71" s="312" t="e">
        <f t="shared" si="102"/>
        <v>#N/A</v>
      </c>
      <c r="BK71" s="312" t="e">
        <f t="shared" si="103"/>
        <v>#N/A</v>
      </c>
      <c r="BL71" s="312" t="e">
        <f t="shared" si="104"/>
        <v>#N/A</v>
      </c>
      <c r="BM71" s="312">
        <f t="shared" si="105"/>
        <v>22</v>
      </c>
      <c r="BN71" s="312">
        <f t="shared" si="106"/>
        <v>22</v>
      </c>
      <c r="BO71" s="312">
        <f t="shared" si="107"/>
        <v>22</v>
      </c>
      <c r="BQ71" s="312" t="e">
        <f>VLOOKUP(AB71,Stieren!$C$5:$D$52,2,FALSE)</f>
        <v>#N/A</v>
      </c>
      <c r="BR71" s="312" t="e">
        <f>VLOOKUP(AB71,percentage!BY$2:CJ$49,2)</f>
        <v>#N/A</v>
      </c>
      <c r="BS71" s="312" t="e">
        <f>VLOOKUP(BR71,Stieren!$C$5:$D$52,2,FALSE)</f>
        <v>#N/A</v>
      </c>
      <c r="BT71" s="312" t="e">
        <f>VLOOKUP(AB71,percentage!BY$2:CJ$49,3)</f>
        <v>#N/A</v>
      </c>
      <c r="BU71" s="312" t="e">
        <f>VLOOKUP(BT71,Stieren!$C$5:$D$52,2,FALSE)</f>
        <v>#N/A</v>
      </c>
      <c r="BV71" s="312" t="e">
        <f>VLOOKUP(AB71,percentage!BY$2:CJ$49,4)</f>
        <v>#N/A</v>
      </c>
      <c r="BW71" s="312" t="e">
        <f>VLOOKUP(BV71,Stieren!$C$5:$D$52,2,FALSE)</f>
        <v>#N/A</v>
      </c>
      <c r="BX71" s="312" t="e">
        <f>VLOOKUP(AB71,percentage!BY$2:CJ$49,5)</f>
        <v>#N/A</v>
      </c>
      <c r="BY71" s="312" t="e">
        <f>VLOOKUP(BX71,Stieren!$C$5:$D$52,2,FALSE)</f>
        <v>#N/A</v>
      </c>
      <c r="BZ71" s="312" t="e">
        <f>VLOOKUP(AB71,percentage!BY$2:CJ$49,6)</f>
        <v>#N/A</v>
      </c>
      <c r="CA71" s="312" t="e">
        <f>VLOOKUP(BZ71,Stieren!$C$5:$D$52,2,FALSE)</f>
        <v>#N/A</v>
      </c>
      <c r="CB71" s="312" t="e">
        <f>VLOOKUP(AB71,percentage!BY$2:CJ$49,7)</f>
        <v>#N/A</v>
      </c>
      <c r="CC71" s="312" t="e">
        <f>VLOOKUP(CB71,Stieren!$C$5:$D$52,2,FALSE)</f>
        <v>#N/A</v>
      </c>
      <c r="CD71" s="312" t="e">
        <f>VLOOKUP(AB71,percentage!BY$2:CJ$49,8)</f>
        <v>#N/A</v>
      </c>
      <c r="CE71" s="312" t="e">
        <f>VLOOKUP(CD71,Stieren!$C$5:$D$52,2,FALSE)</f>
        <v>#N/A</v>
      </c>
      <c r="CF71" s="312" t="e">
        <f>VLOOKUP(AB71,percentage!BY$2:CJ$49,9)</f>
        <v>#N/A</v>
      </c>
      <c r="CG71" s="312" t="e">
        <f>VLOOKUP(CF71,Stieren!$C$5:$D$52,2,FALSE)</f>
        <v>#N/A</v>
      </c>
      <c r="CH71" s="312" t="e">
        <f>VLOOKUP(AB71,percentage!BY$2:CJ$49,10)</f>
        <v>#N/A</v>
      </c>
      <c r="CI71" s="312" t="e">
        <f>VLOOKUP(CH71,Stieren!$C$5:$D$52,2,FALSE)</f>
        <v>#N/A</v>
      </c>
      <c r="CJ71" s="312" t="e">
        <f>VLOOKUP(AB71,percentage!BY$2:CJ$49,11)</f>
        <v>#N/A</v>
      </c>
      <c r="CK71" s="312" t="e">
        <f>VLOOKUP(CJ71,Stieren!$C$5:$D$52,2,FALSE)</f>
        <v>#N/A</v>
      </c>
      <c r="CL71" s="312" t="e">
        <f>VLOOKUP(AB71,percentage!BY$2:CJ$49,12)</f>
        <v>#N/A</v>
      </c>
      <c r="CM71" s="312" t="e">
        <f>VLOOKUP(CL71,Stieren!$C$5:$D$52,2,FALSE)</f>
        <v>#N/A</v>
      </c>
      <c r="CN71" s="312">
        <v>22</v>
      </c>
      <c r="CO71" s="312">
        <v>22</v>
      </c>
      <c r="CP71" s="312">
        <v>22</v>
      </c>
    </row>
    <row r="72" spans="27:94">
      <c r="AA72" s="312">
        <f>Koeien!B73</f>
        <v>0</v>
      </c>
      <c r="AB72" s="312">
        <f>Koeien!D73</f>
        <v>0</v>
      </c>
      <c r="AD72" s="312" t="e">
        <f t="shared" si="72"/>
        <v>#N/A</v>
      </c>
      <c r="AE72" s="312" t="e">
        <f t="shared" si="73"/>
        <v>#N/A</v>
      </c>
      <c r="AF72" s="312" t="e">
        <f t="shared" si="74"/>
        <v>#N/A</v>
      </c>
      <c r="AG72" s="312" t="e">
        <f t="shared" si="75"/>
        <v>#N/A</v>
      </c>
      <c r="AH72" s="312" t="e">
        <f t="shared" si="76"/>
        <v>#N/A</v>
      </c>
      <c r="AI72" s="312" t="e">
        <f t="shared" si="77"/>
        <v>#N/A</v>
      </c>
      <c r="AJ72" s="312" t="e">
        <f t="shared" si="78"/>
        <v>#N/A</v>
      </c>
      <c r="AK72" s="312" t="e">
        <f t="shared" si="79"/>
        <v>#N/A</v>
      </c>
      <c r="AL72" s="312" t="e">
        <f t="shared" si="80"/>
        <v>#N/A</v>
      </c>
      <c r="AO72" s="312" t="e">
        <f t="shared" si="81"/>
        <v>#N/A</v>
      </c>
      <c r="AP72" s="312" t="e">
        <f t="shared" si="82"/>
        <v>#N/A</v>
      </c>
      <c r="AQ72" s="312" t="e">
        <f t="shared" si="83"/>
        <v>#N/A</v>
      </c>
      <c r="AR72" s="312" t="e">
        <f t="shared" si="84"/>
        <v>#N/A</v>
      </c>
      <c r="AS72" s="312" t="e">
        <f t="shared" si="85"/>
        <v>#N/A</v>
      </c>
      <c r="AT72" s="312" t="e">
        <f t="shared" si="86"/>
        <v>#N/A</v>
      </c>
      <c r="AU72" s="312" t="e">
        <f t="shared" si="87"/>
        <v>#N/A</v>
      </c>
      <c r="AV72" s="312" t="e">
        <f t="shared" si="88"/>
        <v>#N/A</v>
      </c>
      <c r="AW72" s="312" t="e">
        <f t="shared" si="89"/>
        <v>#N/A</v>
      </c>
      <c r="AX72" s="312" t="e">
        <f t="shared" si="90"/>
        <v>#N/A</v>
      </c>
      <c r="AY72" s="312" t="e">
        <f t="shared" si="91"/>
        <v>#N/A</v>
      </c>
      <c r="AZ72" s="312" t="e">
        <f t="shared" si="92"/>
        <v>#N/A</v>
      </c>
      <c r="BA72" s="312" t="e">
        <f t="shared" si="93"/>
        <v>#N/A</v>
      </c>
      <c r="BB72" s="312" t="e">
        <f t="shared" si="94"/>
        <v>#N/A</v>
      </c>
      <c r="BC72" s="312" t="e">
        <f t="shared" si="95"/>
        <v>#N/A</v>
      </c>
      <c r="BD72" s="312" t="e">
        <f t="shared" si="96"/>
        <v>#N/A</v>
      </c>
      <c r="BE72" s="312" t="e">
        <f t="shared" si="97"/>
        <v>#N/A</v>
      </c>
      <c r="BF72" s="312" t="e">
        <f t="shared" si="98"/>
        <v>#N/A</v>
      </c>
      <c r="BG72" s="312" t="e">
        <f t="shared" si="99"/>
        <v>#N/A</v>
      </c>
      <c r="BH72" s="312" t="e">
        <f t="shared" si="100"/>
        <v>#N/A</v>
      </c>
      <c r="BI72" s="312" t="e">
        <f t="shared" si="101"/>
        <v>#N/A</v>
      </c>
      <c r="BJ72" s="312" t="e">
        <f t="shared" si="102"/>
        <v>#N/A</v>
      </c>
      <c r="BK72" s="312" t="e">
        <f t="shared" si="103"/>
        <v>#N/A</v>
      </c>
      <c r="BL72" s="312" t="e">
        <f t="shared" si="104"/>
        <v>#N/A</v>
      </c>
      <c r="BM72" s="312">
        <f t="shared" si="105"/>
        <v>22</v>
      </c>
      <c r="BN72" s="312">
        <f t="shared" si="106"/>
        <v>22</v>
      </c>
      <c r="BO72" s="312">
        <f t="shared" si="107"/>
        <v>22</v>
      </c>
      <c r="BQ72" s="312" t="e">
        <f>VLOOKUP(AB72,Stieren!$C$5:$D$52,2,FALSE)</f>
        <v>#N/A</v>
      </c>
      <c r="BR72" s="312" t="e">
        <f>VLOOKUP(AB72,percentage!BY$2:CJ$49,2)</f>
        <v>#N/A</v>
      </c>
      <c r="BS72" s="312" t="e">
        <f>VLOOKUP(BR72,Stieren!$C$5:$D$52,2,FALSE)</f>
        <v>#N/A</v>
      </c>
      <c r="BT72" s="312" t="e">
        <f>VLOOKUP(AB72,percentage!BY$2:CJ$49,3)</f>
        <v>#N/A</v>
      </c>
      <c r="BU72" s="312" t="e">
        <f>VLOOKUP(BT72,Stieren!$C$5:$D$52,2,FALSE)</f>
        <v>#N/A</v>
      </c>
      <c r="BV72" s="312" t="e">
        <f>VLOOKUP(AB72,percentage!BY$2:CJ$49,4)</f>
        <v>#N/A</v>
      </c>
      <c r="BW72" s="312" t="e">
        <f>VLOOKUP(BV72,Stieren!$C$5:$D$52,2,FALSE)</f>
        <v>#N/A</v>
      </c>
      <c r="BX72" s="312" t="e">
        <f>VLOOKUP(AB72,percentage!BY$2:CJ$49,5)</f>
        <v>#N/A</v>
      </c>
      <c r="BY72" s="312" t="e">
        <f>VLOOKUP(BX72,Stieren!$C$5:$D$52,2,FALSE)</f>
        <v>#N/A</v>
      </c>
      <c r="BZ72" s="312" t="e">
        <f>VLOOKUP(AB72,percentage!BY$2:CJ$49,6)</f>
        <v>#N/A</v>
      </c>
      <c r="CA72" s="312" t="e">
        <f>VLOOKUP(BZ72,Stieren!$C$5:$D$52,2,FALSE)</f>
        <v>#N/A</v>
      </c>
      <c r="CB72" s="312" t="e">
        <f>VLOOKUP(AB72,percentage!BY$2:CJ$49,7)</f>
        <v>#N/A</v>
      </c>
      <c r="CC72" s="312" t="e">
        <f>VLOOKUP(CB72,Stieren!$C$5:$D$52,2,FALSE)</f>
        <v>#N/A</v>
      </c>
      <c r="CD72" s="312" t="e">
        <f>VLOOKUP(AB72,percentage!BY$2:CJ$49,8)</f>
        <v>#N/A</v>
      </c>
      <c r="CE72" s="312" t="e">
        <f>VLOOKUP(CD72,Stieren!$C$5:$D$52,2,FALSE)</f>
        <v>#N/A</v>
      </c>
      <c r="CF72" s="312" t="e">
        <f>VLOOKUP(AB72,percentage!BY$2:CJ$49,9)</f>
        <v>#N/A</v>
      </c>
      <c r="CG72" s="312" t="e">
        <f>VLOOKUP(CF72,Stieren!$C$5:$D$52,2,FALSE)</f>
        <v>#N/A</v>
      </c>
      <c r="CH72" s="312" t="e">
        <f>VLOOKUP(AB72,percentage!BY$2:CJ$49,10)</f>
        <v>#N/A</v>
      </c>
      <c r="CI72" s="312" t="e">
        <f>VLOOKUP(CH72,Stieren!$C$5:$D$52,2,FALSE)</f>
        <v>#N/A</v>
      </c>
      <c r="CJ72" s="312" t="e">
        <f>VLOOKUP(AB72,percentage!BY$2:CJ$49,11)</f>
        <v>#N/A</v>
      </c>
      <c r="CK72" s="312" t="e">
        <f>VLOOKUP(CJ72,Stieren!$C$5:$D$52,2,FALSE)</f>
        <v>#N/A</v>
      </c>
      <c r="CL72" s="312" t="e">
        <f>VLOOKUP(AB72,percentage!BY$2:CJ$49,12)</f>
        <v>#N/A</v>
      </c>
      <c r="CM72" s="312" t="e">
        <f>VLOOKUP(CL72,Stieren!$C$5:$D$52,2,FALSE)</f>
        <v>#N/A</v>
      </c>
      <c r="CN72" s="312">
        <v>22</v>
      </c>
      <c r="CO72" s="312">
        <v>22</v>
      </c>
      <c r="CP72" s="312">
        <v>22</v>
      </c>
    </row>
    <row r="73" spans="27:94">
      <c r="AA73" s="312">
        <f>Koeien!B74</f>
        <v>0</v>
      </c>
      <c r="AB73" s="312">
        <f>Koeien!D74</f>
        <v>0</v>
      </c>
      <c r="AD73" s="312" t="e">
        <f t="shared" si="72"/>
        <v>#N/A</v>
      </c>
      <c r="AE73" s="312" t="e">
        <f t="shared" si="73"/>
        <v>#N/A</v>
      </c>
      <c r="AF73" s="312" t="e">
        <f t="shared" si="74"/>
        <v>#N/A</v>
      </c>
      <c r="AG73" s="312" t="e">
        <f t="shared" si="75"/>
        <v>#N/A</v>
      </c>
      <c r="AH73" s="312" t="e">
        <f t="shared" si="76"/>
        <v>#N/A</v>
      </c>
      <c r="AI73" s="312" t="e">
        <f t="shared" si="77"/>
        <v>#N/A</v>
      </c>
      <c r="AJ73" s="312" t="e">
        <f t="shared" si="78"/>
        <v>#N/A</v>
      </c>
      <c r="AK73" s="312" t="e">
        <f t="shared" si="79"/>
        <v>#N/A</v>
      </c>
      <c r="AL73" s="312" t="e">
        <f t="shared" si="80"/>
        <v>#N/A</v>
      </c>
      <c r="AO73" s="312" t="e">
        <f t="shared" si="81"/>
        <v>#N/A</v>
      </c>
      <c r="AP73" s="312" t="e">
        <f t="shared" si="82"/>
        <v>#N/A</v>
      </c>
      <c r="AQ73" s="312" t="e">
        <f t="shared" si="83"/>
        <v>#N/A</v>
      </c>
      <c r="AR73" s="312" t="e">
        <f t="shared" si="84"/>
        <v>#N/A</v>
      </c>
      <c r="AS73" s="312" t="e">
        <f t="shared" si="85"/>
        <v>#N/A</v>
      </c>
      <c r="AT73" s="312" t="e">
        <f t="shared" si="86"/>
        <v>#N/A</v>
      </c>
      <c r="AU73" s="312" t="e">
        <f t="shared" si="87"/>
        <v>#N/A</v>
      </c>
      <c r="AV73" s="312" t="e">
        <f t="shared" si="88"/>
        <v>#N/A</v>
      </c>
      <c r="AW73" s="312" t="e">
        <f t="shared" si="89"/>
        <v>#N/A</v>
      </c>
      <c r="AX73" s="312" t="e">
        <f t="shared" si="90"/>
        <v>#N/A</v>
      </c>
      <c r="AY73" s="312" t="e">
        <f t="shared" si="91"/>
        <v>#N/A</v>
      </c>
      <c r="AZ73" s="312" t="e">
        <f t="shared" si="92"/>
        <v>#N/A</v>
      </c>
      <c r="BA73" s="312" t="e">
        <f t="shared" si="93"/>
        <v>#N/A</v>
      </c>
      <c r="BB73" s="312" t="e">
        <f t="shared" si="94"/>
        <v>#N/A</v>
      </c>
      <c r="BC73" s="312" t="e">
        <f t="shared" si="95"/>
        <v>#N/A</v>
      </c>
      <c r="BD73" s="312" t="e">
        <f t="shared" si="96"/>
        <v>#N/A</v>
      </c>
      <c r="BE73" s="312" t="e">
        <f t="shared" si="97"/>
        <v>#N/A</v>
      </c>
      <c r="BF73" s="312" t="e">
        <f t="shared" si="98"/>
        <v>#N/A</v>
      </c>
      <c r="BG73" s="312" t="e">
        <f t="shared" si="99"/>
        <v>#N/A</v>
      </c>
      <c r="BH73" s="312" t="e">
        <f t="shared" si="100"/>
        <v>#N/A</v>
      </c>
      <c r="BI73" s="312" t="e">
        <f t="shared" si="101"/>
        <v>#N/A</v>
      </c>
      <c r="BJ73" s="312" t="e">
        <f t="shared" si="102"/>
        <v>#N/A</v>
      </c>
      <c r="BK73" s="312" t="e">
        <f t="shared" si="103"/>
        <v>#N/A</v>
      </c>
      <c r="BL73" s="312" t="e">
        <f t="shared" si="104"/>
        <v>#N/A</v>
      </c>
      <c r="BM73" s="312">
        <f t="shared" si="105"/>
        <v>22</v>
      </c>
      <c r="BN73" s="312">
        <f t="shared" si="106"/>
        <v>22</v>
      </c>
      <c r="BO73" s="312">
        <f t="shared" si="107"/>
        <v>22</v>
      </c>
      <c r="BQ73" s="312" t="e">
        <f>VLOOKUP(AB73,Stieren!$C$5:$D$52,2,FALSE)</f>
        <v>#N/A</v>
      </c>
      <c r="BR73" s="312" t="e">
        <f>VLOOKUP(AB73,percentage!BY$2:CJ$49,2)</f>
        <v>#N/A</v>
      </c>
      <c r="BS73" s="312" t="e">
        <f>VLOOKUP(BR73,Stieren!$C$5:$D$52,2,FALSE)</f>
        <v>#N/A</v>
      </c>
      <c r="BT73" s="312" t="e">
        <f>VLOOKUP(AB73,percentage!BY$2:CJ$49,3)</f>
        <v>#N/A</v>
      </c>
      <c r="BU73" s="312" t="e">
        <f>VLOOKUP(BT73,Stieren!$C$5:$D$52,2,FALSE)</f>
        <v>#N/A</v>
      </c>
      <c r="BV73" s="312" t="e">
        <f>VLOOKUP(AB73,percentage!BY$2:CJ$49,4)</f>
        <v>#N/A</v>
      </c>
      <c r="BW73" s="312" t="e">
        <f>VLOOKUP(BV73,Stieren!$C$5:$D$52,2,FALSE)</f>
        <v>#N/A</v>
      </c>
      <c r="BX73" s="312" t="e">
        <f>VLOOKUP(AB73,percentage!BY$2:CJ$49,5)</f>
        <v>#N/A</v>
      </c>
      <c r="BY73" s="312" t="e">
        <f>VLOOKUP(BX73,Stieren!$C$5:$D$52,2,FALSE)</f>
        <v>#N/A</v>
      </c>
      <c r="BZ73" s="312" t="e">
        <f>VLOOKUP(AB73,percentage!BY$2:CJ$49,6)</f>
        <v>#N/A</v>
      </c>
      <c r="CA73" s="312" t="e">
        <f>VLOOKUP(BZ73,Stieren!$C$5:$D$52,2,FALSE)</f>
        <v>#N/A</v>
      </c>
      <c r="CB73" s="312" t="e">
        <f>VLOOKUP(AB73,percentage!BY$2:CJ$49,7)</f>
        <v>#N/A</v>
      </c>
      <c r="CC73" s="312" t="e">
        <f>VLOOKUP(CB73,Stieren!$C$5:$D$52,2,FALSE)</f>
        <v>#N/A</v>
      </c>
      <c r="CD73" s="312" t="e">
        <f>VLOOKUP(AB73,percentage!BY$2:CJ$49,8)</f>
        <v>#N/A</v>
      </c>
      <c r="CE73" s="312" t="e">
        <f>VLOOKUP(CD73,Stieren!$C$5:$D$52,2,FALSE)</f>
        <v>#N/A</v>
      </c>
      <c r="CF73" s="312" t="e">
        <f>VLOOKUP(AB73,percentage!BY$2:CJ$49,9)</f>
        <v>#N/A</v>
      </c>
      <c r="CG73" s="312" t="e">
        <f>VLOOKUP(CF73,Stieren!$C$5:$D$52,2,FALSE)</f>
        <v>#N/A</v>
      </c>
      <c r="CH73" s="312" t="e">
        <f>VLOOKUP(AB73,percentage!BY$2:CJ$49,10)</f>
        <v>#N/A</v>
      </c>
      <c r="CI73" s="312" t="e">
        <f>VLOOKUP(CH73,Stieren!$C$5:$D$52,2,FALSE)</f>
        <v>#N/A</v>
      </c>
      <c r="CJ73" s="312" t="e">
        <f>VLOOKUP(AB73,percentage!BY$2:CJ$49,11)</f>
        <v>#N/A</v>
      </c>
      <c r="CK73" s="312" t="e">
        <f>VLOOKUP(CJ73,Stieren!$C$5:$D$52,2,FALSE)</f>
        <v>#N/A</v>
      </c>
      <c r="CL73" s="312" t="e">
        <f>VLOOKUP(AB73,percentage!BY$2:CJ$49,12)</f>
        <v>#N/A</v>
      </c>
      <c r="CM73" s="312" t="e">
        <f>VLOOKUP(CL73,Stieren!$C$5:$D$52,2,FALSE)</f>
        <v>#N/A</v>
      </c>
      <c r="CN73" s="312">
        <v>22</v>
      </c>
      <c r="CO73" s="312">
        <v>22</v>
      </c>
      <c r="CP73" s="312">
        <v>22</v>
      </c>
    </row>
    <row r="74" spans="27:94">
      <c r="AA74" s="312">
        <f>Koeien!B75</f>
        <v>0</v>
      </c>
      <c r="AB74" s="312">
        <f>Koeien!D75</f>
        <v>0</v>
      </c>
      <c r="AD74" s="312" t="e">
        <f t="shared" si="72"/>
        <v>#N/A</v>
      </c>
      <c r="AE74" s="312" t="e">
        <f t="shared" si="73"/>
        <v>#N/A</v>
      </c>
      <c r="AF74" s="312" t="e">
        <f t="shared" si="74"/>
        <v>#N/A</v>
      </c>
      <c r="AG74" s="312" t="e">
        <f t="shared" si="75"/>
        <v>#N/A</v>
      </c>
      <c r="AH74" s="312" t="e">
        <f t="shared" si="76"/>
        <v>#N/A</v>
      </c>
      <c r="AI74" s="312" t="e">
        <f t="shared" si="77"/>
        <v>#N/A</v>
      </c>
      <c r="AJ74" s="312" t="e">
        <f t="shared" si="78"/>
        <v>#N/A</v>
      </c>
      <c r="AK74" s="312" t="e">
        <f t="shared" si="79"/>
        <v>#N/A</v>
      </c>
      <c r="AL74" s="312" t="e">
        <f t="shared" si="80"/>
        <v>#N/A</v>
      </c>
      <c r="AO74" s="312" t="e">
        <f t="shared" si="81"/>
        <v>#N/A</v>
      </c>
      <c r="AP74" s="312" t="e">
        <f t="shared" si="82"/>
        <v>#N/A</v>
      </c>
      <c r="AQ74" s="312" t="e">
        <f t="shared" si="83"/>
        <v>#N/A</v>
      </c>
      <c r="AR74" s="312" t="e">
        <f t="shared" si="84"/>
        <v>#N/A</v>
      </c>
      <c r="AS74" s="312" t="e">
        <f t="shared" si="85"/>
        <v>#N/A</v>
      </c>
      <c r="AT74" s="312" t="e">
        <f t="shared" si="86"/>
        <v>#N/A</v>
      </c>
      <c r="AU74" s="312" t="e">
        <f t="shared" si="87"/>
        <v>#N/A</v>
      </c>
      <c r="AV74" s="312" t="e">
        <f t="shared" si="88"/>
        <v>#N/A</v>
      </c>
      <c r="AW74" s="312" t="e">
        <f t="shared" si="89"/>
        <v>#N/A</v>
      </c>
      <c r="AX74" s="312" t="e">
        <f t="shared" si="90"/>
        <v>#N/A</v>
      </c>
      <c r="AY74" s="312" t="e">
        <f t="shared" si="91"/>
        <v>#N/A</v>
      </c>
      <c r="AZ74" s="312" t="e">
        <f t="shared" si="92"/>
        <v>#N/A</v>
      </c>
      <c r="BA74" s="312" t="e">
        <f t="shared" si="93"/>
        <v>#N/A</v>
      </c>
      <c r="BB74" s="312" t="e">
        <f t="shared" si="94"/>
        <v>#N/A</v>
      </c>
      <c r="BC74" s="312" t="e">
        <f t="shared" si="95"/>
        <v>#N/A</v>
      </c>
      <c r="BD74" s="312" t="e">
        <f t="shared" si="96"/>
        <v>#N/A</v>
      </c>
      <c r="BE74" s="312" t="e">
        <f t="shared" si="97"/>
        <v>#N/A</v>
      </c>
      <c r="BF74" s="312" t="e">
        <f t="shared" si="98"/>
        <v>#N/A</v>
      </c>
      <c r="BG74" s="312" t="e">
        <f t="shared" si="99"/>
        <v>#N/A</v>
      </c>
      <c r="BH74" s="312" t="e">
        <f t="shared" si="100"/>
        <v>#N/A</v>
      </c>
      <c r="BI74" s="312" t="e">
        <f t="shared" si="101"/>
        <v>#N/A</v>
      </c>
      <c r="BJ74" s="312" t="e">
        <f t="shared" si="102"/>
        <v>#N/A</v>
      </c>
      <c r="BK74" s="312" t="e">
        <f t="shared" si="103"/>
        <v>#N/A</v>
      </c>
      <c r="BL74" s="312" t="e">
        <f t="shared" si="104"/>
        <v>#N/A</v>
      </c>
      <c r="BM74" s="312">
        <f t="shared" si="105"/>
        <v>22</v>
      </c>
      <c r="BN74" s="312">
        <f t="shared" si="106"/>
        <v>22</v>
      </c>
      <c r="BO74" s="312">
        <f t="shared" si="107"/>
        <v>22</v>
      </c>
      <c r="BQ74" s="312" t="e">
        <f>VLOOKUP(AB74,Stieren!$C$5:$D$52,2,FALSE)</f>
        <v>#N/A</v>
      </c>
      <c r="BR74" s="312" t="e">
        <f>VLOOKUP(AB74,percentage!BY$2:CJ$49,2)</f>
        <v>#N/A</v>
      </c>
      <c r="BS74" s="312" t="e">
        <f>VLOOKUP(BR74,Stieren!$C$5:$D$52,2,FALSE)</f>
        <v>#N/A</v>
      </c>
      <c r="BT74" s="312" t="e">
        <f>VLOOKUP(AB74,percentage!BY$2:CJ$49,3)</f>
        <v>#N/A</v>
      </c>
      <c r="BU74" s="312" t="e">
        <f>VLOOKUP(BT74,Stieren!$C$5:$D$52,2,FALSE)</f>
        <v>#N/A</v>
      </c>
      <c r="BV74" s="312" t="e">
        <f>VLOOKUP(AB74,percentage!BY$2:CJ$49,4)</f>
        <v>#N/A</v>
      </c>
      <c r="BW74" s="312" t="e">
        <f>VLOOKUP(BV74,Stieren!$C$5:$D$52,2,FALSE)</f>
        <v>#N/A</v>
      </c>
      <c r="BX74" s="312" t="e">
        <f>VLOOKUP(AB74,percentage!BY$2:CJ$49,5)</f>
        <v>#N/A</v>
      </c>
      <c r="BY74" s="312" t="e">
        <f>VLOOKUP(BX74,Stieren!$C$5:$D$52,2,FALSE)</f>
        <v>#N/A</v>
      </c>
      <c r="BZ74" s="312" t="e">
        <f>VLOOKUP(AB74,percentage!BY$2:CJ$49,6)</f>
        <v>#N/A</v>
      </c>
      <c r="CA74" s="312" t="e">
        <f>VLOOKUP(BZ74,Stieren!$C$5:$D$52,2,FALSE)</f>
        <v>#N/A</v>
      </c>
      <c r="CB74" s="312" t="e">
        <f>VLOOKUP(AB74,percentage!BY$2:CJ$49,7)</f>
        <v>#N/A</v>
      </c>
      <c r="CC74" s="312" t="e">
        <f>VLOOKUP(CB74,Stieren!$C$5:$D$52,2,FALSE)</f>
        <v>#N/A</v>
      </c>
      <c r="CD74" s="312" t="e">
        <f>VLOOKUP(AB74,percentage!BY$2:CJ$49,8)</f>
        <v>#N/A</v>
      </c>
      <c r="CE74" s="312" t="e">
        <f>VLOOKUP(CD74,Stieren!$C$5:$D$52,2,FALSE)</f>
        <v>#N/A</v>
      </c>
      <c r="CF74" s="312" t="e">
        <f>VLOOKUP(AB74,percentage!BY$2:CJ$49,9)</f>
        <v>#N/A</v>
      </c>
      <c r="CG74" s="312" t="e">
        <f>VLOOKUP(CF74,Stieren!$C$5:$D$52,2,FALSE)</f>
        <v>#N/A</v>
      </c>
      <c r="CH74" s="312" t="e">
        <f>VLOOKUP(AB74,percentage!BY$2:CJ$49,10)</f>
        <v>#N/A</v>
      </c>
      <c r="CI74" s="312" t="e">
        <f>VLOOKUP(CH74,Stieren!$C$5:$D$52,2,FALSE)</f>
        <v>#N/A</v>
      </c>
      <c r="CJ74" s="312" t="e">
        <f>VLOOKUP(AB74,percentage!BY$2:CJ$49,11)</f>
        <v>#N/A</v>
      </c>
      <c r="CK74" s="312" t="e">
        <f>VLOOKUP(CJ74,Stieren!$C$5:$D$52,2,FALSE)</f>
        <v>#N/A</v>
      </c>
      <c r="CL74" s="312" t="e">
        <f>VLOOKUP(AB74,percentage!BY$2:CJ$49,12)</f>
        <v>#N/A</v>
      </c>
      <c r="CM74" s="312" t="e">
        <f>VLOOKUP(CL74,Stieren!$C$5:$D$52,2,FALSE)</f>
        <v>#N/A</v>
      </c>
      <c r="CN74" s="312">
        <v>22</v>
      </c>
      <c r="CO74" s="312">
        <v>22</v>
      </c>
      <c r="CP74" s="312">
        <v>22</v>
      </c>
    </row>
    <row r="75" spans="27:94">
      <c r="AA75" s="312">
        <f>Koeien!B76</f>
        <v>0</v>
      </c>
      <c r="AB75" s="312">
        <f>Koeien!D76</f>
        <v>0</v>
      </c>
      <c r="AD75" s="312" t="e">
        <f t="shared" si="72"/>
        <v>#N/A</v>
      </c>
      <c r="AE75" s="312" t="e">
        <f t="shared" si="73"/>
        <v>#N/A</v>
      </c>
      <c r="AF75" s="312" t="e">
        <f t="shared" si="74"/>
        <v>#N/A</v>
      </c>
      <c r="AG75" s="312" t="e">
        <f t="shared" si="75"/>
        <v>#N/A</v>
      </c>
      <c r="AH75" s="312" t="e">
        <f t="shared" si="76"/>
        <v>#N/A</v>
      </c>
      <c r="AI75" s="312" t="e">
        <f t="shared" si="77"/>
        <v>#N/A</v>
      </c>
      <c r="AJ75" s="312" t="e">
        <f t="shared" si="78"/>
        <v>#N/A</v>
      </c>
      <c r="AK75" s="312" t="e">
        <f t="shared" si="79"/>
        <v>#N/A</v>
      </c>
      <c r="AL75" s="312" t="e">
        <f t="shared" si="80"/>
        <v>#N/A</v>
      </c>
      <c r="AO75" s="312" t="e">
        <f t="shared" si="81"/>
        <v>#N/A</v>
      </c>
      <c r="AP75" s="312" t="e">
        <f t="shared" si="82"/>
        <v>#N/A</v>
      </c>
      <c r="AQ75" s="312" t="e">
        <f t="shared" si="83"/>
        <v>#N/A</v>
      </c>
      <c r="AR75" s="312" t="e">
        <f t="shared" si="84"/>
        <v>#N/A</v>
      </c>
      <c r="AS75" s="312" t="e">
        <f t="shared" si="85"/>
        <v>#N/A</v>
      </c>
      <c r="AT75" s="312" t="e">
        <f t="shared" si="86"/>
        <v>#N/A</v>
      </c>
      <c r="AU75" s="312" t="e">
        <f t="shared" si="87"/>
        <v>#N/A</v>
      </c>
      <c r="AV75" s="312" t="e">
        <f t="shared" si="88"/>
        <v>#N/A</v>
      </c>
      <c r="AW75" s="312" t="e">
        <f t="shared" si="89"/>
        <v>#N/A</v>
      </c>
      <c r="AX75" s="312" t="e">
        <f t="shared" si="90"/>
        <v>#N/A</v>
      </c>
      <c r="AY75" s="312" t="e">
        <f t="shared" si="91"/>
        <v>#N/A</v>
      </c>
      <c r="AZ75" s="312" t="e">
        <f t="shared" si="92"/>
        <v>#N/A</v>
      </c>
      <c r="BA75" s="312" t="e">
        <f t="shared" si="93"/>
        <v>#N/A</v>
      </c>
      <c r="BB75" s="312" t="e">
        <f t="shared" si="94"/>
        <v>#N/A</v>
      </c>
      <c r="BC75" s="312" t="e">
        <f t="shared" si="95"/>
        <v>#N/A</v>
      </c>
      <c r="BD75" s="312" t="e">
        <f t="shared" si="96"/>
        <v>#N/A</v>
      </c>
      <c r="BE75" s="312" t="e">
        <f t="shared" si="97"/>
        <v>#N/A</v>
      </c>
      <c r="BF75" s="312" t="e">
        <f t="shared" si="98"/>
        <v>#N/A</v>
      </c>
      <c r="BG75" s="312" t="e">
        <f t="shared" si="99"/>
        <v>#N/A</v>
      </c>
      <c r="BH75" s="312" t="e">
        <f t="shared" si="100"/>
        <v>#N/A</v>
      </c>
      <c r="BI75" s="312" t="e">
        <f t="shared" si="101"/>
        <v>#N/A</v>
      </c>
      <c r="BJ75" s="312" t="e">
        <f t="shared" si="102"/>
        <v>#N/A</v>
      </c>
      <c r="BK75" s="312" t="e">
        <f t="shared" si="103"/>
        <v>#N/A</v>
      </c>
      <c r="BL75" s="312" t="e">
        <f t="shared" si="104"/>
        <v>#N/A</v>
      </c>
      <c r="BM75" s="312">
        <f t="shared" si="105"/>
        <v>22</v>
      </c>
      <c r="BN75" s="312">
        <f t="shared" si="106"/>
        <v>22</v>
      </c>
      <c r="BO75" s="312">
        <f t="shared" si="107"/>
        <v>22</v>
      </c>
      <c r="BQ75" s="312" t="e">
        <f>VLOOKUP(AB75,Stieren!$C$5:$D$52,2,FALSE)</f>
        <v>#N/A</v>
      </c>
      <c r="BR75" s="312" t="e">
        <f>VLOOKUP(AB75,percentage!BY$2:CJ$49,2)</f>
        <v>#N/A</v>
      </c>
      <c r="BS75" s="312" t="e">
        <f>VLOOKUP(BR75,Stieren!$C$5:$D$52,2,FALSE)</f>
        <v>#N/A</v>
      </c>
      <c r="BT75" s="312" t="e">
        <f>VLOOKUP(AB75,percentage!BY$2:CJ$49,3)</f>
        <v>#N/A</v>
      </c>
      <c r="BU75" s="312" t="e">
        <f>VLOOKUP(BT75,Stieren!$C$5:$D$52,2,FALSE)</f>
        <v>#N/A</v>
      </c>
      <c r="BV75" s="312" t="e">
        <f>VLOOKUP(AB75,percentage!BY$2:CJ$49,4)</f>
        <v>#N/A</v>
      </c>
      <c r="BW75" s="312" t="e">
        <f>VLOOKUP(BV75,Stieren!$C$5:$D$52,2,FALSE)</f>
        <v>#N/A</v>
      </c>
      <c r="BX75" s="312" t="e">
        <f>VLOOKUP(AB75,percentage!BY$2:CJ$49,5)</f>
        <v>#N/A</v>
      </c>
      <c r="BY75" s="312" t="e">
        <f>VLOOKUP(BX75,Stieren!$C$5:$D$52,2,FALSE)</f>
        <v>#N/A</v>
      </c>
      <c r="BZ75" s="312" t="e">
        <f>VLOOKUP(AB75,percentage!BY$2:CJ$49,6)</f>
        <v>#N/A</v>
      </c>
      <c r="CA75" s="312" t="e">
        <f>VLOOKUP(BZ75,Stieren!$C$5:$D$52,2,FALSE)</f>
        <v>#N/A</v>
      </c>
      <c r="CB75" s="312" t="e">
        <f>VLOOKUP(AB75,percentage!BY$2:CJ$49,7)</f>
        <v>#N/A</v>
      </c>
      <c r="CC75" s="312" t="e">
        <f>VLOOKUP(CB75,Stieren!$C$5:$D$52,2,FALSE)</f>
        <v>#N/A</v>
      </c>
      <c r="CD75" s="312" t="e">
        <f>VLOOKUP(AB75,percentage!BY$2:CJ$49,8)</f>
        <v>#N/A</v>
      </c>
      <c r="CE75" s="312" t="e">
        <f>VLOOKUP(CD75,Stieren!$C$5:$D$52,2,FALSE)</f>
        <v>#N/A</v>
      </c>
      <c r="CF75" s="312" t="e">
        <f>VLOOKUP(AB75,percentage!BY$2:CJ$49,9)</f>
        <v>#N/A</v>
      </c>
      <c r="CG75" s="312" t="e">
        <f>VLOOKUP(CF75,Stieren!$C$5:$D$52,2,FALSE)</f>
        <v>#N/A</v>
      </c>
      <c r="CH75" s="312" t="e">
        <f>VLOOKUP(AB75,percentage!BY$2:CJ$49,10)</f>
        <v>#N/A</v>
      </c>
      <c r="CI75" s="312" t="e">
        <f>VLOOKUP(CH75,Stieren!$C$5:$D$52,2,FALSE)</f>
        <v>#N/A</v>
      </c>
      <c r="CJ75" s="312" t="e">
        <f>VLOOKUP(AB75,percentage!BY$2:CJ$49,11)</f>
        <v>#N/A</v>
      </c>
      <c r="CK75" s="312" t="e">
        <f>VLOOKUP(CJ75,Stieren!$C$5:$D$52,2,FALSE)</f>
        <v>#N/A</v>
      </c>
      <c r="CL75" s="312" t="e">
        <f>VLOOKUP(AB75,percentage!BY$2:CJ$49,12)</f>
        <v>#N/A</v>
      </c>
      <c r="CM75" s="312" t="e">
        <f>VLOOKUP(CL75,Stieren!$C$5:$D$52,2,FALSE)</f>
        <v>#N/A</v>
      </c>
      <c r="CN75" s="312">
        <v>22</v>
      </c>
      <c r="CO75" s="312">
        <v>22</v>
      </c>
      <c r="CP75" s="312">
        <v>22</v>
      </c>
    </row>
    <row r="76" spans="27:94">
      <c r="AA76" s="312">
        <f>Koeien!B77</f>
        <v>0</v>
      </c>
      <c r="AB76" s="312">
        <f>Koeien!D77</f>
        <v>0</v>
      </c>
      <c r="AD76" s="312" t="e">
        <f t="shared" si="72"/>
        <v>#N/A</v>
      </c>
      <c r="AE76" s="312" t="e">
        <f t="shared" si="73"/>
        <v>#N/A</v>
      </c>
      <c r="AF76" s="312" t="e">
        <f t="shared" si="74"/>
        <v>#N/A</v>
      </c>
      <c r="AG76" s="312" t="e">
        <f t="shared" si="75"/>
        <v>#N/A</v>
      </c>
      <c r="AH76" s="312" t="e">
        <f t="shared" si="76"/>
        <v>#N/A</v>
      </c>
      <c r="AI76" s="312" t="e">
        <f t="shared" si="77"/>
        <v>#N/A</v>
      </c>
      <c r="AJ76" s="312" t="e">
        <f t="shared" si="78"/>
        <v>#N/A</v>
      </c>
      <c r="AK76" s="312" t="e">
        <f t="shared" si="79"/>
        <v>#N/A</v>
      </c>
      <c r="AL76" s="312" t="e">
        <f t="shared" si="80"/>
        <v>#N/A</v>
      </c>
      <c r="AO76" s="312" t="e">
        <f t="shared" si="81"/>
        <v>#N/A</v>
      </c>
      <c r="AP76" s="312" t="e">
        <f t="shared" si="82"/>
        <v>#N/A</v>
      </c>
      <c r="AQ76" s="312" t="e">
        <f t="shared" si="83"/>
        <v>#N/A</v>
      </c>
      <c r="AR76" s="312" t="e">
        <f t="shared" si="84"/>
        <v>#N/A</v>
      </c>
      <c r="AS76" s="312" t="e">
        <f t="shared" si="85"/>
        <v>#N/A</v>
      </c>
      <c r="AT76" s="312" t="e">
        <f t="shared" si="86"/>
        <v>#N/A</v>
      </c>
      <c r="AU76" s="312" t="e">
        <f t="shared" si="87"/>
        <v>#N/A</v>
      </c>
      <c r="AV76" s="312" t="e">
        <f t="shared" si="88"/>
        <v>#N/A</v>
      </c>
      <c r="AW76" s="312" t="e">
        <f t="shared" si="89"/>
        <v>#N/A</v>
      </c>
      <c r="AX76" s="312" t="e">
        <f t="shared" si="90"/>
        <v>#N/A</v>
      </c>
      <c r="AY76" s="312" t="e">
        <f t="shared" si="91"/>
        <v>#N/A</v>
      </c>
      <c r="AZ76" s="312" t="e">
        <f t="shared" si="92"/>
        <v>#N/A</v>
      </c>
      <c r="BA76" s="312" t="e">
        <f t="shared" si="93"/>
        <v>#N/A</v>
      </c>
      <c r="BB76" s="312" t="e">
        <f t="shared" si="94"/>
        <v>#N/A</v>
      </c>
      <c r="BC76" s="312" t="e">
        <f t="shared" si="95"/>
        <v>#N/A</v>
      </c>
      <c r="BD76" s="312" t="e">
        <f t="shared" si="96"/>
        <v>#N/A</v>
      </c>
      <c r="BE76" s="312" t="e">
        <f t="shared" si="97"/>
        <v>#N/A</v>
      </c>
      <c r="BF76" s="312" t="e">
        <f t="shared" si="98"/>
        <v>#N/A</v>
      </c>
      <c r="BG76" s="312" t="e">
        <f t="shared" si="99"/>
        <v>#N/A</v>
      </c>
      <c r="BH76" s="312" t="e">
        <f t="shared" si="100"/>
        <v>#N/A</v>
      </c>
      <c r="BI76" s="312" t="e">
        <f t="shared" si="101"/>
        <v>#N/A</v>
      </c>
      <c r="BJ76" s="312" t="e">
        <f t="shared" si="102"/>
        <v>#N/A</v>
      </c>
      <c r="BK76" s="312" t="e">
        <f t="shared" si="103"/>
        <v>#N/A</v>
      </c>
      <c r="BL76" s="312" t="e">
        <f t="shared" si="104"/>
        <v>#N/A</v>
      </c>
      <c r="BM76" s="312">
        <f t="shared" si="105"/>
        <v>22</v>
      </c>
      <c r="BN76" s="312">
        <f t="shared" si="106"/>
        <v>22</v>
      </c>
      <c r="BO76" s="312">
        <f t="shared" si="107"/>
        <v>22</v>
      </c>
      <c r="BQ76" s="312" t="e">
        <f>VLOOKUP(AB76,Stieren!$C$5:$D$52,2,FALSE)</f>
        <v>#N/A</v>
      </c>
      <c r="BR76" s="312" t="e">
        <f>VLOOKUP(AB76,percentage!BY$2:CJ$49,2)</f>
        <v>#N/A</v>
      </c>
      <c r="BS76" s="312" t="e">
        <f>VLOOKUP(BR76,Stieren!$C$5:$D$52,2,FALSE)</f>
        <v>#N/A</v>
      </c>
      <c r="BT76" s="312" t="e">
        <f>VLOOKUP(AB76,percentage!BY$2:CJ$49,3)</f>
        <v>#N/A</v>
      </c>
      <c r="BU76" s="312" t="e">
        <f>VLOOKUP(BT76,Stieren!$C$5:$D$52,2,FALSE)</f>
        <v>#N/A</v>
      </c>
      <c r="BV76" s="312" t="e">
        <f>VLOOKUP(AB76,percentage!BY$2:CJ$49,4)</f>
        <v>#N/A</v>
      </c>
      <c r="BW76" s="312" t="e">
        <f>VLOOKUP(BV76,Stieren!$C$5:$D$52,2,FALSE)</f>
        <v>#N/A</v>
      </c>
      <c r="BX76" s="312" t="e">
        <f>VLOOKUP(AB76,percentage!BY$2:CJ$49,5)</f>
        <v>#N/A</v>
      </c>
      <c r="BY76" s="312" t="e">
        <f>VLOOKUP(BX76,Stieren!$C$5:$D$52,2,FALSE)</f>
        <v>#N/A</v>
      </c>
      <c r="BZ76" s="312" t="e">
        <f>VLOOKUP(AB76,percentage!BY$2:CJ$49,6)</f>
        <v>#N/A</v>
      </c>
      <c r="CA76" s="312" t="e">
        <f>VLOOKUP(BZ76,Stieren!$C$5:$D$52,2,FALSE)</f>
        <v>#N/A</v>
      </c>
      <c r="CB76" s="312" t="e">
        <f>VLOOKUP(AB76,percentage!BY$2:CJ$49,7)</f>
        <v>#N/A</v>
      </c>
      <c r="CC76" s="312" t="e">
        <f>VLOOKUP(CB76,Stieren!$C$5:$D$52,2,FALSE)</f>
        <v>#N/A</v>
      </c>
      <c r="CD76" s="312" t="e">
        <f>VLOOKUP(AB76,percentage!BY$2:CJ$49,8)</f>
        <v>#N/A</v>
      </c>
      <c r="CE76" s="312" t="e">
        <f>VLOOKUP(CD76,Stieren!$C$5:$D$52,2,FALSE)</f>
        <v>#N/A</v>
      </c>
      <c r="CF76" s="312" t="e">
        <f>VLOOKUP(AB76,percentage!BY$2:CJ$49,9)</f>
        <v>#N/A</v>
      </c>
      <c r="CG76" s="312" t="e">
        <f>VLOOKUP(CF76,Stieren!$C$5:$D$52,2,FALSE)</f>
        <v>#N/A</v>
      </c>
      <c r="CH76" s="312" t="e">
        <f>VLOOKUP(AB76,percentage!BY$2:CJ$49,10)</f>
        <v>#N/A</v>
      </c>
      <c r="CI76" s="312" t="e">
        <f>VLOOKUP(CH76,Stieren!$C$5:$D$52,2,FALSE)</f>
        <v>#N/A</v>
      </c>
      <c r="CJ76" s="312" t="e">
        <f>VLOOKUP(AB76,percentage!BY$2:CJ$49,11)</f>
        <v>#N/A</v>
      </c>
      <c r="CK76" s="312" t="e">
        <f>VLOOKUP(CJ76,Stieren!$C$5:$D$52,2,FALSE)</f>
        <v>#N/A</v>
      </c>
      <c r="CL76" s="312" t="e">
        <f>VLOOKUP(AB76,percentage!BY$2:CJ$49,12)</f>
        <v>#N/A</v>
      </c>
      <c r="CM76" s="312" t="e">
        <f>VLOOKUP(CL76,Stieren!$C$5:$D$52,2,FALSE)</f>
        <v>#N/A</v>
      </c>
      <c r="CN76" s="312">
        <v>22</v>
      </c>
      <c r="CO76" s="312">
        <v>22</v>
      </c>
      <c r="CP76" s="312">
        <v>22</v>
      </c>
    </row>
    <row r="77" spans="27:94">
      <c r="AA77" s="312">
        <f>Koeien!B78</f>
        <v>0</v>
      </c>
      <c r="AB77" s="312">
        <f>Koeien!D78</f>
        <v>0</v>
      </c>
      <c r="AD77" s="312" t="e">
        <f t="shared" si="72"/>
        <v>#N/A</v>
      </c>
      <c r="AE77" s="312" t="e">
        <f t="shared" si="73"/>
        <v>#N/A</v>
      </c>
      <c r="AF77" s="312" t="e">
        <f t="shared" si="74"/>
        <v>#N/A</v>
      </c>
      <c r="AG77" s="312" t="e">
        <f t="shared" si="75"/>
        <v>#N/A</v>
      </c>
      <c r="AH77" s="312" t="e">
        <f t="shared" si="76"/>
        <v>#N/A</v>
      </c>
      <c r="AI77" s="312" t="e">
        <f t="shared" si="77"/>
        <v>#N/A</v>
      </c>
      <c r="AJ77" s="312" t="e">
        <f t="shared" si="78"/>
        <v>#N/A</v>
      </c>
      <c r="AK77" s="312" t="e">
        <f t="shared" si="79"/>
        <v>#N/A</v>
      </c>
      <c r="AL77" s="312" t="e">
        <f t="shared" si="80"/>
        <v>#N/A</v>
      </c>
      <c r="AO77" s="312" t="e">
        <f t="shared" si="81"/>
        <v>#N/A</v>
      </c>
      <c r="AP77" s="312" t="e">
        <f t="shared" si="82"/>
        <v>#N/A</v>
      </c>
      <c r="AQ77" s="312" t="e">
        <f t="shared" si="83"/>
        <v>#N/A</v>
      </c>
      <c r="AR77" s="312" t="e">
        <f t="shared" si="84"/>
        <v>#N/A</v>
      </c>
      <c r="AS77" s="312" t="e">
        <f t="shared" si="85"/>
        <v>#N/A</v>
      </c>
      <c r="AT77" s="312" t="e">
        <f t="shared" si="86"/>
        <v>#N/A</v>
      </c>
      <c r="AU77" s="312" t="e">
        <f t="shared" si="87"/>
        <v>#N/A</v>
      </c>
      <c r="AV77" s="312" t="e">
        <f t="shared" si="88"/>
        <v>#N/A</v>
      </c>
      <c r="AW77" s="312" t="e">
        <f t="shared" si="89"/>
        <v>#N/A</v>
      </c>
      <c r="AX77" s="312" t="e">
        <f t="shared" si="90"/>
        <v>#N/A</v>
      </c>
      <c r="AY77" s="312" t="e">
        <f t="shared" si="91"/>
        <v>#N/A</v>
      </c>
      <c r="AZ77" s="312" t="e">
        <f t="shared" si="92"/>
        <v>#N/A</v>
      </c>
      <c r="BA77" s="312" t="e">
        <f t="shared" si="93"/>
        <v>#N/A</v>
      </c>
      <c r="BB77" s="312" t="e">
        <f t="shared" si="94"/>
        <v>#N/A</v>
      </c>
      <c r="BC77" s="312" t="e">
        <f t="shared" si="95"/>
        <v>#N/A</v>
      </c>
      <c r="BD77" s="312" t="e">
        <f t="shared" si="96"/>
        <v>#N/A</v>
      </c>
      <c r="BE77" s="312" t="e">
        <f t="shared" si="97"/>
        <v>#N/A</v>
      </c>
      <c r="BF77" s="312" t="e">
        <f t="shared" si="98"/>
        <v>#N/A</v>
      </c>
      <c r="BG77" s="312" t="e">
        <f t="shared" si="99"/>
        <v>#N/A</v>
      </c>
      <c r="BH77" s="312" t="e">
        <f t="shared" si="100"/>
        <v>#N/A</v>
      </c>
      <c r="BI77" s="312" t="e">
        <f t="shared" si="101"/>
        <v>#N/A</v>
      </c>
      <c r="BJ77" s="312" t="e">
        <f t="shared" si="102"/>
        <v>#N/A</v>
      </c>
      <c r="BK77" s="312" t="e">
        <f t="shared" si="103"/>
        <v>#N/A</v>
      </c>
      <c r="BL77" s="312" t="e">
        <f t="shared" si="104"/>
        <v>#N/A</v>
      </c>
      <c r="BM77" s="312">
        <f t="shared" si="105"/>
        <v>22</v>
      </c>
      <c r="BN77" s="312">
        <f t="shared" si="106"/>
        <v>22</v>
      </c>
      <c r="BO77" s="312">
        <f t="shared" si="107"/>
        <v>22</v>
      </c>
      <c r="BQ77" s="312" t="e">
        <f>VLOOKUP(AB77,Stieren!$C$5:$D$52,2,FALSE)</f>
        <v>#N/A</v>
      </c>
      <c r="BR77" s="312" t="e">
        <f>VLOOKUP(AB77,percentage!BY$2:CJ$49,2)</f>
        <v>#N/A</v>
      </c>
      <c r="BS77" s="312" t="e">
        <f>VLOOKUP(BR77,Stieren!$C$5:$D$52,2,FALSE)</f>
        <v>#N/A</v>
      </c>
      <c r="BT77" s="312" t="e">
        <f>VLOOKUP(AB77,percentage!BY$2:CJ$49,3)</f>
        <v>#N/A</v>
      </c>
      <c r="BU77" s="312" t="e">
        <f>VLOOKUP(BT77,Stieren!$C$5:$D$52,2,FALSE)</f>
        <v>#N/A</v>
      </c>
      <c r="BV77" s="312" t="e">
        <f>VLOOKUP(AB77,percentage!BY$2:CJ$49,4)</f>
        <v>#N/A</v>
      </c>
      <c r="BW77" s="312" t="e">
        <f>VLOOKUP(BV77,Stieren!$C$5:$D$52,2,FALSE)</f>
        <v>#N/A</v>
      </c>
      <c r="BX77" s="312" t="e">
        <f>VLOOKUP(AB77,percentage!BY$2:CJ$49,5)</f>
        <v>#N/A</v>
      </c>
      <c r="BY77" s="312" t="e">
        <f>VLOOKUP(BX77,Stieren!$C$5:$D$52,2,FALSE)</f>
        <v>#N/A</v>
      </c>
      <c r="BZ77" s="312" t="e">
        <f>VLOOKUP(AB77,percentage!BY$2:CJ$49,6)</f>
        <v>#N/A</v>
      </c>
      <c r="CA77" s="312" t="e">
        <f>VLOOKUP(BZ77,Stieren!$C$5:$D$52,2,FALSE)</f>
        <v>#N/A</v>
      </c>
      <c r="CB77" s="312" t="e">
        <f>VLOOKUP(AB77,percentage!BY$2:CJ$49,7)</f>
        <v>#N/A</v>
      </c>
      <c r="CC77" s="312" t="e">
        <f>VLOOKUP(CB77,Stieren!$C$5:$D$52,2,FALSE)</f>
        <v>#N/A</v>
      </c>
      <c r="CD77" s="312" t="e">
        <f>VLOOKUP(AB77,percentage!BY$2:CJ$49,8)</f>
        <v>#N/A</v>
      </c>
      <c r="CE77" s="312" t="e">
        <f>VLOOKUP(CD77,Stieren!$C$5:$D$52,2,FALSE)</f>
        <v>#N/A</v>
      </c>
      <c r="CF77" s="312" t="e">
        <f>VLOOKUP(AB77,percentage!BY$2:CJ$49,9)</f>
        <v>#N/A</v>
      </c>
      <c r="CG77" s="312" t="e">
        <f>VLOOKUP(CF77,Stieren!$C$5:$D$52,2,FALSE)</f>
        <v>#N/A</v>
      </c>
      <c r="CH77" s="312" t="e">
        <f>VLOOKUP(AB77,percentage!BY$2:CJ$49,10)</f>
        <v>#N/A</v>
      </c>
      <c r="CI77" s="312" t="e">
        <f>VLOOKUP(CH77,Stieren!$C$5:$D$52,2,FALSE)</f>
        <v>#N/A</v>
      </c>
      <c r="CJ77" s="312" t="e">
        <f>VLOOKUP(AB77,percentage!BY$2:CJ$49,11)</f>
        <v>#N/A</v>
      </c>
      <c r="CK77" s="312" t="e">
        <f>VLOOKUP(CJ77,Stieren!$C$5:$D$52,2,FALSE)</f>
        <v>#N/A</v>
      </c>
      <c r="CL77" s="312" t="e">
        <f>VLOOKUP(AB77,percentage!BY$2:CJ$49,12)</f>
        <v>#N/A</v>
      </c>
      <c r="CM77" s="312" t="e">
        <f>VLOOKUP(CL77,Stieren!$C$5:$D$52,2,FALSE)</f>
        <v>#N/A</v>
      </c>
      <c r="CN77" s="312">
        <v>22</v>
      </c>
      <c r="CO77" s="312">
        <v>22</v>
      </c>
      <c r="CP77" s="312">
        <v>22</v>
      </c>
    </row>
    <row r="78" spans="27:94">
      <c r="AA78" s="312">
        <f>Koeien!B79</f>
        <v>0</v>
      </c>
      <c r="AB78" s="312">
        <f>Koeien!D79</f>
        <v>0</v>
      </c>
      <c r="AD78" s="312" t="e">
        <f t="shared" si="72"/>
        <v>#N/A</v>
      </c>
      <c r="AE78" s="312" t="e">
        <f t="shared" si="73"/>
        <v>#N/A</v>
      </c>
      <c r="AF78" s="312" t="e">
        <f t="shared" si="74"/>
        <v>#N/A</v>
      </c>
      <c r="AG78" s="312" t="e">
        <f t="shared" si="75"/>
        <v>#N/A</v>
      </c>
      <c r="AH78" s="312" t="e">
        <f t="shared" si="76"/>
        <v>#N/A</v>
      </c>
      <c r="AI78" s="312" t="e">
        <f t="shared" si="77"/>
        <v>#N/A</v>
      </c>
      <c r="AJ78" s="312" t="e">
        <f t="shared" si="78"/>
        <v>#N/A</v>
      </c>
      <c r="AK78" s="312" t="e">
        <f t="shared" si="79"/>
        <v>#N/A</v>
      </c>
      <c r="AL78" s="312" t="e">
        <f t="shared" si="80"/>
        <v>#N/A</v>
      </c>
      <c r="AO78" s="312" t="e">
        <f t="shared" si="81"/>
        <v>#N/A</v>
      </c>
      <c r="AP78" s="312" t="e">
        <f t="shared" si="82"/>
        <v>#N/A</v>
      </c>
      <c r="AQ78" s="312" t="e">
        <f t="shared" si="83"/>
        <v>#N/A</v>
      </c>
      <c r="AR78" s="312" t="e">
        <f t="shared" si="84"/>
        <v>#N/A</v>
      </c>
      <c r="AS78" s="312" t="e">
        <f t="shared" si="85"/>
        <v>#N/A</v>
      </c>
      <c r="AT78" s="312" t="e">
        <f t="shared" si="86"/>
        <v>#N/A</v>
      </c>
      <c r="AU78" s="312" t="e">
        <f t="shared" si="87"/>
        <v>#N/A</v>
      </c>
      <c r="AV78" s="312" t="e">
        <f t="shared" si="88"/>
        <v>#N/A</v>
      </c>
      <c r="AW78" s="312" t="e">
        <f t="shared" si="89"/>
        <v>#N/A</v>
      </c>
      <c r="AX78" s="312" t="e">
        <f t="shared" si="90"/>
        <v>#N/A</v>
      </c>
      <c r="AY78" s="312" t="e">
        <f t="shared" si="91"/>
        <v>#N/A</v>
      </c>
      <c r="AZ78" s="312" t="e">
        <f t="shared" si="92"/>
        <v>#N/A</v>
      </c>
      <c r="BA78" s="312" t="e">
        <f t="shared" si="93"/>
        <v>#N/A</v>
      </c>
      <c r="BB78" s="312" t="e">
        <f t="shared" si="94"/>
        <v>#N/A</v>
      </c>
      <c r="BC78" s="312" t="e">
        <f t="shared" si="95"/>
        <v>#N/A</v>
      </c>
      <c r="BD78" s="312" t="e">
        <f t="shared" si="96"/>
        <v>#N/A</v>
      </c>
      <c r="BE78" s="312" t="e">
        <f t="shared" si="97"/>
        <v>#N/A</v>
      </c>
      <c r="BF78" s="312" t="e">
        <f t="shared" si="98"/>
        <v>#N/A</v>
      </c>
      <c r="BG78" s="312" t="e">
        <f t="shared" si="99"/>
        <v>#N/A</v>
      </c>
      <c r="BH78" s="312" t="e">
        <f t="shared" si="100"/>
        <v>#N/A</v>
      </c>
      <c r="BI78" s="312" t="e">
        <f t="shared" si="101"/>
        <v>#N/A</v>
      </c>
      <c r="BJ78" s="312" t="e">
        <f t="shared" si="102"/>
        <v>#N/A</v>
      </c>
      <c r="BK78" s="312" t="e">
        <f t="shared" si="103"/>
        <v>#N/A</v>
      </c>
      <c r="BL78" s="312" t="e">
        <f t="shared" si="104"/>
        <v>#N/A</v>
      </c>
      <c r="BM78" s="312">
        <f t="shared" si="105"/>
        <v>22</v>
      </c>
      <c r="BN78" s="312">
        <f t="shared" si="106"/>
        <v>22</v>
      </c>
      <c r="BO78" s="312">
        <f t="shared" si="107"/>
        <v>22</v>
      </c>
      <c r="BQ78" s="312" t="e">
        <f>VLOOKUP(AB78,Stieren!$C$5:$D$52,2,FALSE)</f>
        <v>#N/A</v>
      </c>
      <c r="BR78" s="312" t="e">
        <f>VLOOKUP(AB78,percentage!BY$2:CJ$49,2)</f>
        <v>#N/A</v>
      </c>
      <c r="BS78" s="312" t="e">
        <f>VLOOKUP(BR78,Stieren!$C$5:$D$52,2,FALSE)</f>
        <v>#N/A</v>
      </c>
      <c r="BT78" s="312" t="e">
        <f>VLOOKUP(AB78,percentage!BY$2:CJ$49,3)</f>
        <v>#N/A</v>
      </c>
      <c r="BU78" s="312" t="e">
        <f>VLOOKUP(BT78,Stieren!$C$5:$D$52,2,FALSE)</f>
        <v>#N/A</v>
      </c>
      <c r="BV78" s="312" t="e">
        <f>VLOOKUP(AB78,percentage!BY$2:CJ$49,4)</f>
        <v>#N/A</v>
      </c>
      <c r="BW78" s="312" t="e">
        <f>VLOOKUP(BV78,Stieren!$C$5:$D$52,2,FALSE)</f>
        <v>#N/A</v>
      </c>
      <c r="BX78" s="312" t="e">
        <f>VLOOKUP(AB78,percentage!BY$2:CJ$49,5)</f>
        <v>#N/A</v>
      </c>
      <c r="BY78" s="312" t="e">
        <f>VLOOKUP(BX78,Stieren!$C$5:$D$52,2,FALSE)</f>
        <v>#N/A</v>
      </c>
      <c r="BZ78" s="312" t="e">
        <f>VLOOKUP(AB78,percentage!BY$2:CJ$49,6)</f>
        <v>#N/A</v>
      </c>
      <c r="CA78" s="312" t="e">
        <f>VLOOKUP(BZ78,Stieren!$C$5:$D$52,2,FALSE)</f>
        <v>#N/A</v>
      </c>
      <c r="CB78" s="312" t="e">
        <f>VLOOKUP(AB78,percentage!BY$2:CJ$49,7)</f>
        <v>#N/A</v>
      </c>
      <c r="CC78" s="312" t="e">
        <f>VLOOKUP(CB78,Stieren!$C$5:$D$52,2,FALSE)</f>
        <v>#N/A</v>
      </c>
      <c r="CD78" s="312" t="e">
        <f>VLOOKUP(AB78,percentage!BY$2:CJ$49,8)</f>
        <v>#N/A</v>
      </c>
      <c r="CE78" s="312" t="e">
        <f>VLOOKUP(CD78,Stieren!$C$5:$D$52,2,FALSE)</f>
        <v>#N/A</v>
      </c>
      <c r="CF78" s="312" t="e">
        <f>VLOOKUP(AB78,percentage!BY$2:CJ$49,9)</f>
        <v>#N/A</v>
      </c>
      <c r="CG78" s="312" t="e">
        <f>VLOOKUP(CF78,Stieren!$C$5:$D$52,2,FALSE)</f>
        <v>#N/A</v>
      </c>
      <c r="CH78" s="312" t="e">
        <f>VLOOKUP(AB78,percentage!BY$2:CJ$49,10)</f>
        <v>#N/A</v>
      </c>
      <c r="CI78" s="312" t="e">
        <f>VLOOKUP(CH78,Stieren!$C$5:$D$52,2,FALSE)</f>
        <v>#N/A</v>
      </c>
      <c r="CJ78" s="312" t="e">
        <f>VLOOKUP(AB78,percentage!BY$2:CJ$49,11)</f>
        <v>#N/A</v>
      </c>
      <c r="CK78" s="312" t="e">
        <f>VLOOKUP(CJ78,Stieren!$C$5:$D$52,2,FALSE)</f>
        <v>#N/A</v>
      </c>
      <c r="CL78" s="312" t="e">
        <f>VLOOKUP(AB78,percentage!BY$2:CJ$49,12)</f>
        <v>#N/A</v>
      </c>
      <c r="CM78" s="312" t="e">
        <f>VLOOKUP(CL78,Stieren!$C$5:$D$52,2,FALSE)</f>
        <v>#N/A</v>
      </c>
      <c r="CN78" s="312">
        <v>22</v>
      </c>
      <c r="CO78" s="312">
        <v>22</v>
      </c>
      <c r="CP78" s="312">
        <v>22</v>
      </c>
    </row>
    <row r="79" spans="27:94">
      <c r="AA79" s="312">
        <f>Koeien!B80</f>
        <v>0</v>
      </c>
      <c r="AB79" s="312">
        <f>Koeien!D80</f>
        <v>0</v>
      </c>
      <c r="AD79" s="312" t="e">
        <f t="shared" si="72"/>
        <v>#N/A</v>
      </c>
      <c r="AE79" s="312" t="e">
        <f t="shared" si="73"/>
        <v>#N/A</v>
      </c>
      <c r="AF79" s="312" t="e">
        <f t="shared" si="74"/>
        <v>#N/A</v>
      </c>
      <c r="AG79" s="312" t="e">
        <f t="shared" si="75"/>
        <v>#N/A</v>
      </c>
      <c r="AH79" s="312" t="e">
        <f t="shared" si="76"/>
        <v>#N/A</v>
      </c>
      <c r="AI79" s="312" t="e">
        <f t="shared" si="77"/>
        <v>#N/A</v>
      </c>
      <c r="AJ79" s="312" t="e">
        <f t="shared" si="78"/>
        <v>#N/A</v>
      </c>
      <c r="AK79" s="312" t="e">
        <f t="shared" si="79"/>
        <v>#N/A</v>
      </c>
      <c r="AL79" s="312" t="e">
        <f t="shared" si="80"/>
        <v>#N/A</v>
      </c>
      <c r="AO79" s="312" t="e">
        <f t="shared" si="81"/>
        <v>#N/A</v>
      </c>
      <c r="AP79" s="312" t="e">
        <f t="shared" si="82"/>
        <v>#N/A</v>
      </c>
      <c r="AQ79" s="312" t="e">
        <f t="shared" si="83"/>
        <v>#N/A</v>
      </c>
      <c r="AR79" s="312" t="e">
        <f t="shared" si="84"/>
        <v>#N/A</v>
      </c>
      <c r="AS79" s="312" t="e">
        <f t="shared" si="85"/>
        <v>#N/A</v>
      </c>
      <c r="AT79" s="312" t="e">
        <f t="shared" si="86"/>
        <v>#N/A</v>
      </c>
      <c r="AU79" s="312" t="e">
        <f t="shared" si="87"/>
        <v>#N/A</v>
      </c>
      <c r="AV79" s="312" t="e">
        <f t="shared" si="88"/>
        <v>#N/A</v>
      </c>
      <c r="AW79" s="312" t="e">
        <f t="shared" si="89"/>
        <v>#N/A</v>
      </c>
      <c r="AX79" s="312" t="e">
        <f t="shared" si="90"/>
        <v>#N/A</v>
      </c>
      <c r="AY79" s="312" t="e">
        <f t="shared" si="91"/>
        <v>#N/A</v>
      </c>
      <c r="AZ79" s="312" t="e">
        <f t="shared" si="92"/>
        <v>#N/A</v>
      </c>
      <c r="BA79" s="312" t="e">
        <f t="shared" si="93"/>
        <v>#N/A</v>
      </c>
      <c r="BB79" s="312" t="e">
        <f t="shared" si="94"/>
        <v>#N/A</v>
      </c>
      <c r="BC79" s="312" t="e">
        <f t="shared" si="95"/>
        <v>#N/A</v>
      </c>
      <c r="BD79" s="312" t="e">
        <f t="shared" si="96"/>
        <v>#N/A</v>
      </c>
      <c r="BE79" s="312" t="e">
        <f t="shared" si="97"/>
        <v>#N/A</v>
      </c>
      <c r="BF79" s="312" t="e">
        <f t="shared" si="98"/>
        <v>#N/A</v>
      </c>
      <c r="BG79" s="312" t="e">
        <f t="shared" si="99"/>
        <v>#N/A</v>
      </c>
      <c r="BH79" s="312" t="e">
        <f t="shared" si="100"/>
        <v>#N/A</v>
      </c>
      <c r="BI79" s="312" t="e">
        <f t="shared" si="101"/>
        <v>#N/A</v>
      </c>
      <c r="BJ79" s="312" t="e">
        <f t="shared" si="102"/>
        <v>#N/A</v>
      </c>
      <c r="BK79" s="312" t="e">
        <f t="shared" si="103"/>
        <v>#N/A</v>
      </c>
      <c r="BL79" s="312" t="e">
        <f t="shared" si="104"/>
        <v>#N/A</v>
      </c>
      <c r="BM79" s="312">
        <f t="shared" si="105"/>
        <v>22</v>
      </c>
      <c r="BN79" s="312">
        <f t="shared" si="106"/>
        <v>22</v>
      </c>
      <c r="BO79" s="312">
        <f t="shared" si="107"/>
        <v>22</v>
      </c>
      <c r="BQ79" s="312" t="e">
        <f>VLOOKUP(AB79,Stieren!$C$5:$D$52,2,FALSE)</f>
        <v>#N/A</v>
      </c>
      <c r="BR79" s="312" t="e">
        <f>VLOOKUP(AB79,percentage!BY$2:CJ$49,2)</f>
        <v>#N/A</v>
      </c>
      <c r="BS79" s="312" t="e">
        <f>VLOOKUP(BR79,Stieren!$C$5:$D$52,2,FALSE)</f>
        <v>#N/A</v>
      </c>
      <c r="BT79" s="312" t="e">
        <f>VLOOKUP(AB79,percentage!BY$2:CJ$49,3)</f>
        <v>#N/A</v>
      </c>
      <c r="BU79" s="312" t="e">
        <f>VLOOKUP(BT79,Stieren!$C$5:$D$52,2,FALSE)</f>
        <v>#N/A</v>
      </c>
      <c r="BV79" s="312" t="e">
        <f>VLOOKUP(AB79,percentage!BY$2:CJ$49,4)</f>
        <v>#N/A</v>
      </c>
      <c r="BW79" s="312" t="e">
        <f>VLOOKUP(BV79,Stieren!$C$5:$D$52,2,FALSE)</f>
        <v>#N/A</v>
      </c>
      <c r="BX79" s="312" t="e">
        <f>VLOOKUP(AB79,percentage!BY$2:CJ$49,5)</f>
        <v>#N/A</v>
      </c>
      <c r="BY79" s="312" t="e">
        <f>VLOOKUP(BX79,Stieren!$C$5:$D$52,2,FALSE)</f>
        <v>#N/A</v>
      </c>
      <c r="BZ79" s="312" t="e">
        <f>VLOOKUP(AB79,percentage!BY$2:CJ$49,6)</f>
        <v>#N/A</v>
      </c>
      <c r="CA79" s="312" t="e">
        <f>VLOOKUP(BZ79,Stieren!$C$5:$D$52,2,FALSE)</f>
        <v>#N/A</v>
      </c>
      <c r="CB79" s="312" t="e">
        <f>VLOOKUP(AB79,percentage!BY$2:CJ$49,7)</f>
        <v>#N/A</v>
      </c>
      <c r="CC79" s="312" t="e">
        <f>VLOOKUP(CB79,Stieren!$C$5:$D$52,2,FALSE)</f>
        <v>#N/A</v>
      </c>
      <c r="CD79" s="312" t="e">
        <f>VLOOKUP(AB79,percentage!BY$2:CJ$49,8)</f>
        <v>#N/A</v>
      </c>
      <c r="CE79" s="312" t="e">
        <f>VLOOKUP(CD79,Stieren!$C$5:$D$52,2,FALSE)</f>
        <v>#N/A</v>
      </c>
      <c r="CF79" s="312" t="e">
        <f>VLOOKUP(AB79,percentage!BY$2:CJ$49,9)</f>
        <v>#N/A</v>
      </c>
      <c r="CG79" s="312" t="e">
        <f>VLOOKUP(CF79,Stieren!$C$5:$D$52,2,FALSE)</f>
        <v>#N/A</v>
      </c>
      <c r="CH79" s="312" t="e">
        <f>VLOOKUP(AB79,percentage!BY$2:CJ$49,10)</f>
        <v>#N/A</v>
      </c>
      <c r="CI79" s="312" t="e">
        <f>VLOOKUP(CH79,Stieren!$C$5:$D$52,2,FALSE)</f>
        <v>#N/A</v>
      </c>
      <c r="CJ79" s="312" t="e">
        <f>VLOOKUP(AB79,percentage!BY$2:CJ$49,11)</f>
        <v>#N/A</v>
      </c>
      <c r="CK79" s="312" t="e">
        <f>VLOOKUP(CJ79,Stieren!$C$5:$D$52,2,FALSE)</f>
        <v>#N/A</v>
      </c>
      <c r="CL79" s="312" t="e">
        <f>VLOOKUP(AB79,percentage!BY$2:CJ$49,12)</f>
        <v>#N/A</v>
      </c>
      <c r="CM79" s="312" t="e">
        <f>VLOOKUP(CL79,Stieren!$C$5:$D$52,2,FALSE)</f>
        <v>#N/A</v>
      </c>
      <c r="CN79" s="312">
        <v>22</v>
      </c>
      <c r="CO79" s="312">
        <v>22</v>
      </c>
      <c r="CP79" s="312">
        <v>22</v>
      </c>
    </row>
    <row r="80" spans="27:94">
      <c r="AA80" s="312">
        <f>Koeien!B81</f>
        <v>0</v>
      </c>
      <c r="AB80" s="312">
        <f>Koeien!D81</f>
        <v>0</v>
      </c>
      <c r="AD80" s="312" t="e">
        <f t="shared" si="72"/>
        <v>#N/A</v>
      </c>
      <c r="AE80" s="312" t="e">
        <f t="shared" si="73"/>
        <v>#N/A</v>
      </c>
      <c r="AF80" s="312" t="e">
        <f t="shared" si="74"/>
        <v>#N/A</v>
      </c>
      <c r="AG80" s="312" t="e">
        <f t="shared" si="75"/>
        <v>#N/A</v>
      </c>
      <c r="AH80" s="312" t="e">
        <f t="shared" si="76"/>
        <v>#N/A</v>
      </c>
      <c r="AI80" s="312" t="e">
        <f t="shared" si="77"/>
        <v>#N/A</v>
      </c>
      <c r="AJ80" s="312" t="e">
        <f t="shared" si="78"/>
        <v>#N/A</v>
      </c>
      <c r="AK80" s="312" t="e">
        <f t="shared" si="79"/>
        <v>#N/A</v>
      </c>
      <c r="AL80" s="312" t="e">
        <f t="shared" si="80"/>
        <v>#N/A</v>
      </c>
      <c r="AO80" s="312" t="e">
        <f t="shared" si="81"/>
        <v>#N/A</v>
      </c>
      <c r="AP80" s="312" t="e">
        <f t="shared" si="82"/>
        <v>#N/A</v>
      </c>
      <c r="AQ80" s="312" t="e">
        <f t="shared" si="83"/>
        <v>#N/A</v>
      </c>
      <c r="AR80" s="312" t="e">
        <f t="shared" si="84"/>
        <v>#N/A</v>
      </c>
      <c r="AS80" s="312" t="e">
        <f t="shared" si="85"/>
        <v>#N/A</v>
      </c>
      <c r="AT80" s="312" t="e">
        <f t="shared" si="86"/>
        <v>#N/A</v>
      </c>
      <c r="AU80" s="312" t="e">
        <f t="shared" si="87"/>
        <v>#N/A</v>
      </c>
      <c r="AV80" s="312" t="e">
        <f t="shared" si="88"/>
        <v>#N/A</v>
      </c>
      <c r="AW80" s="312" t="e">
        <f t="shared" si="89"/>
        <v>#N/A</v>
      </c>
      <c r="AX80" s="312" t="e">
        <f t="shared" si="90"/>
        <v>#N/A</v>
      </c>
      <c r="AY80" s="312" t="e">
        <f t="shared" si="91"/>
        <v>#N/A</v>
      </c>
      <c r="AZ80" s="312" t="e">
        <f t="shared" si="92"/>
        <v>#N/A</v>
      </c>
      <c r="BA80" s="312" t="e">
        <f t="shared" si="93"/>
        <v>#N/A</v>
      </c>
      <c r="BB80" s="312" t="e">
        <f t="shared" si="94"/>
        <v>#N/A</v>
      </c>
      <c r="BC80" s="312" t="e">
        <f t="shared" si="95"/>
        <v>#N/A</v>
      </c>
      <c r="BD80" s="312" t="e">
        <f t="shared" si="96"/>
        <v>#N/A</v>
      </c>
      <c r="BE80" s="312" t="e">
        <f t="shared" si="97"/>
        <v>#N/A</v>
      </c>
      <c r="BF80" s="312" t="e">
        <f t="shared" si="98"/>
        <v>#N/A</v>
      </c>
      <c r="BG80" s="312" t="e">
        <f t="shared" si="99"/>
        <v>#N/A</v>
      </c>
      <c r="BH80" s="312" t="e">
        <f t="shared" si="100"/>
        <v>#N/A</v>
      </c>
      <c r="BI80" s="312" t="e">
        <f t="shared" si="101"/>
        <v>#N/A</v>
      </c>
      <c r="BJ80" s="312" t="e">
        <f t="shared" si="102"/>
        <v>#N/A</v>
      </c>
      <c r="BK80" s="312" t="e">
        <f t="shared" si="103"/>
        <v>#N/A</v>
      </c>
      <c r="BL80" s="312" t="e">
        <f t="shared" si="104"/>
        <v>#N/A</v>
      </c>
      <c r="BM80" s="312">
        <f t="shared" si="105"/>
        <v>22</v>
      </c>
      <c r="BN80" s="312">
        <f t="shared" si="106"/>
        <v>22</v>
      </c>
      <c r="BO80" s="312">
        <f t="shared" si="107"/>
        <v>22</v>
      </c>
      <c r="BQ80" s="312" t="e">
        <f>VLOOKUP(AB80,Stieren!$C$5:$D$52,2,FALSE)</f>
        <v>#N/A</v>
      </c>
      <c r="BR80" s="312" t="e">
        <f>VLOOKUP(AB80,percentage!BY$2:CJ$49,2)</f>
        <v>#N/A</v>
      </c>
      <c r="BS80" s="312" t="e">
        <f>VLOOKUP(BR80,Stieren!$C$5:$D$52,2,FALSE)</f>
        <v>#N/A</v>
      </c>
      <c r="BT80" s="312" t="e">
        <f>VLOOKUP(AB80,percentage!BY$2:CJ$49,3)</f>
        <v>#N/A</v>
      </c>
      <c r="BU80" s="312" t="e">
        <f>VLOOKUP(BT80,Stieren!$C$5:$D$52,2,FALSE)</f>
        <v>#N/A</v>
      </c>
      <c r="BV80" s="312" t="e">
        <f>VLOOKUP(AB80,percentage!BY$2:CJ$49,4)</f>
        <v>#N/A</v>
      </c>
      <c r="BW80" s="312" t="e">
        <f>VLOOKUP(BV80,Stieren!$C$5:$D$52,2,FALSE)</f>
        <v>#N/A</v>
      </c>
      <c r="BX80" s="312" t="e">
        <f>VLOOKUP(AB80,percentage!BY$2:CJ$49,5)</f>
        <v>#N/A</v>
      </c>
      <c r="BY80" s="312" t="e">
        <f>VLOOKUP(BX80,Stieren!$C$5:$D$52,2,FALSE)</f>
        <v>#N/A</v>
      </c>
      <c r="BZ80" s="312" t="e">
        <f>VLOOKUP(AB80,percentage!BY$2:CJ$49,6)</f>
        <v>#N/A</v>
      </c>
      <c r="CA80" s="312" t="e">
        <f>VLOOKUP(BZ80,Stieren!$C$5:$D$52,2,FALSE)</f>
        <v>#N/A</v>
      </c>
      <c r="CB80" s="312" t="e">
        <f>VLOOKUP(AB80,percentage!BY$2:CJ$49,7)</f>
        <v>#N/A</v>
      </c>
      <c r="CC80" s="312" t="e">
        <f>VLOOKUP(CB80,Stieren!$C$5:$D$52,2,FALSE)</f>
        <v>#N/A</v>
      </c>
      <c r="CD80" s="312" t="e">
        <f>VLOOKUP(AB80,percentage!BY$2:CJ$49,8)</f>
        <v>#N/A</v>
      </c>
      <c r="CE80" s="312" t="e">
        <f>VLOOKUP(CD80,Stieren!$C$5:$D$52,2,FALSE)</f>
        <v>#N/A</v>
      </c>
      <c r="CF80" s="312" t="e">
        <f>VLOOKUP(AB80,percentage!BY$2:CJ$49,9)</f>
        <v>#N/A</v>
      </c>
      <c r="CG80" s="312" t="e">
        <f>VLOOKUP(CF80,Stieren!$C$5:$D$52,2,FALSE)</f>
        <v>#N/A</v>
      </c>
      <c r="CH80" s="312" t="e">
        <f>VLOOKUP(AB80,percentage!BY$2:CJ$49,10)</f>
        <v>#N/A</v>
      </c>
      <c r="CI80" s="312" t="e">
        <f>VLOOKUP(CH80,Stieren!$C$5:$D$52,2,FALSE)</f>
        <v>#N/A</v>
      </c>
      <c r="CJ80" s="312" t="e">
        <f>VLOOKUP(AB80,percentage!BY$2:CJ$49,11)</f>
        <v>#N/A</v>
      </c>
      <c r="CK80" s="312" t="e">
        <f>VLOOKUP(CJ80,Stieren!$C$5:$D$52,2,FALSE)</f>
        <v>#N/A</v>
      </c>
      <c r="CL80" s="312" t="e">
        <f>VLOOKUP(AB80,percentage!BY$2:CJ$49,12)</f>
        <v>#N/A</v>
      </c>
      <c r="CM80" s="312" t="e">
        <f>VLOOKUP(CL80,Stieren!$C$5:$D$52,2,FALSE)</f>
        <v>#N/A</v>
      </c>
      <c r="CN80" s="312">
        <v>22</v>
      </c>
      <c r="CO80" s="312">
        <v>22</v>
      </c>
      <c r="CP80" s="312">
        <v>22</v>
      </c>
    </row>
    <row r="81" spans="27:94">
      <c r="AA81" s="312">
        <f>Koeien!B82</f>
        <v>0</v>
      </c>
      <c r="AB81" s="312">
        <f>Koeien!D82</f>
        <v>0</v>
      </c>
      <c r="AD81" s="312" t="e">
        <f t="shared" si="72"/>
        <v>#N/A</v>
      </c>
      <c r="AE81" s="312" t="e">
        <f t="shared" si="73"/>
        <v>#N/A</v>
      </c>
      <c r="AF81" s="312" t="e">
        <f t="shared" si="74"/>
        <v>#N/A</v>
      </c>
      <c r="AG81" s="312" t="e">
        <f t="shared" si="75"/>
        <v>#N/A</v>
      </c>
      <c r="AH81" s="312" t="e">
        <f t="shared" si="76"/>
        <v>#N/A</v>
      </c>
      <c r="AI81" s="312" t="e">
        <f t="shared" si="77"/>
        <v>#N/A</v>
      </c>
      <c r="AJ81" s="312" t="e">
        <f t="shared" si="78"/>
        <v>#N/A</v>
      </c>
      <c r="AK81" s="312" t="e">
        <f t="shared" si="79"/>
        <v>#N/A</v>
      </c>
      <c r="AL81" s="312" t="e">
        <f t="shared" si="80"/>
        <v>#N/A</v>
      </c>
      <c r="AO81" s="312" t="e">
        <f t="shared" si="81"/>
        <v>#N/A</v>
      </c>
      <c r="AP81" s="312" t="e">
        <f t="shared" si="82"/>
        <v>#N/A</v>
      </c>
      <c r="AQ81" s="312" t="e">
        <f t="shared" si="83"/>
        <v>#N/A</v>
      </c>
      <c r="AR81" s="312" t="e">
        <f t="shared" si="84"/>
        <v>#N/A</v>
      </c>
      <c r="AS81" s="312" t="e">
        <f t="shared" si="85"/>
        <v>#N/A</v>
      </c>
      <c r="AT81" s="312" t="e">
        <f t="shared" si="86"/>
        <v>#N/A</v>
      </c>
      <c r="AU81" s="312" t="e">
        <f t="shared" si="87"/>
        <v>#N/A</v>
      </c>
      <c r="AV81" s="312" t="e">
        <f t="shared" si="88"/>
        <v>#N/A</v>
      </c>
      <c r="AW81" s="312" t="e">
        <f t="shared" si="89"/>
        <v>#N/A</v>
      </c>
      <c r="AX81" s="312" t="e">
        <f t="shared" si="90"/>
        <v>#N/A</v>
      </c>
      <c r="AY81" s="312" t="e">
        <f t="shared" si="91"/>
        <v>#N/A</v>
      </c>
      <c r="AZ81" s="312" t="e">
        <f t="shared" si="92"/>
        <v>#N/A</v>
      </c>
      <c r="BA81" s="312" t="e">
        <f t="shared" si="93"/>
        <v>#N/A</v>
      </c>
      <c r="BB81" s="312" t="e">
        <f t="shared" si="94"/>
        <v>#N/A</v>
      </c>
      <c r="BC81" s="312" t="e">
        <f t="shared" si="95"/>
        <v>#N/A</v>
      </c>
      <c r="BD81" s="312" t="e">
        <f t="shared" si="96"/>
        <v>#N/A</v>
      </c>
      <c r="BE81" s="312" t="e">
        <f t="shared" si="97"/>
        <v>#N/A</v>
      </c>
      <c r="BF81" s="312" t="e">
        <f t="shared" si="98"/>
        <v>#N/A</v>
      </c>
      <c r="BG81" s="312" t="e">
        <f t="shared" si="99"/>
        <v>#N/A</v>
      </c>
      <c r="BH81" s="312" t="e">
        <f t="shared" si="100"/>
        <v>#N/A</v>
      </c>
      <c r="BI81" s="312" t="e">
        <f t="shared" si="101"/>
        <v>#N/A</v>
      </c>
      <c r="BJ81" s="312" t="e">
        <f t="shared" si="102"/>
        <v>#N/A</v>
      </c>
      <c r="BK81" s="312" t="e">
        <f t="shared" si="103"/>
        <v>#N/A</v>
      </c>
      <c r="BL81" s="312" t="e">
        <f t="shared" si="104"/>
        <v>#N/A</v>
      </c>
      <c r="BM81" s="312">
        <f t="shared" si="105"/>
        <v>22</v>
      </c>
      <c r="BN81" s="312">
        <f t="shared" si="106"/>
        <v>22</v>
      </c>
      <c r="BO81" s="312">
        <f t="shared" si="107"/>
        <v>22</v>
      </c>
      <c r="BQ81" s="312" t="e">
        <f>VLOOKUP(AB81,Stieren!$C$5:$D$52,2,FALSE)</f>
        <v>#N/A</v>
      </c>
      <c r="BR81" s="312" t="e">
        <f>VLOOKUP(AB81,percentage!BY$2:CJ$49,2)</f>
        <v>#N/A</v>
      </c>
      <c r="BS81" s="312" t="e">
        <f>VLOOKUP(BR81,Stieren!$C$5:$D$52,2,FALSE)</f>
        <v>#N/A</v>
      </c>
      <c r="BT81" s="312" t="e">
        <f>VLOOKUP(AB81,percentage!BY$2:CJ$49,3)</f>
        <v>#N/A</v>
      </c>
      <c r="BU81" s="312" t="e">
        <f>VLOOKUP(BT81,Stieren!$C$5:$D$52,2,FALSE)</f>
        <v>#N/A</v>
      </c>
      <c r="BV81" s="312" t="e">
        <f>VLOOKUP(AB81,percentage!BY$2:CJ$49,4)</f>
        <v>#N/A</v>
      </c>
      <c r="BW81" s="312" t="e">
        <f>VLOOKUP(BV81,Stieren!$C$5:$D$52,2,FALSE)</f>
        <v>#N/A</v>
      </c>
      <c r="BX81" s="312" t="e">
        <f>VLOOKUP(AB81,percentage!BY$2:CJ$49,5)</f>
        <v>#N/A</v>
      </c>
      <c r="BY81" s="312" t="e">
        <f>VLOOKUP(BX81,Stieren!$C$5:$D$52,2,FALSE)</f>
        <v>#N/A</v>
      </c>
      <c r="BZ81" s="312" t="e">
        <f>VLOOKUP(AB81,percentage!BY$2:CJ$49,6)</f>
        <v>#N/A</v>
      </c>
      <c r="CA81" s="312" t="e">
        <f>VLOOKUP(BZ81,Stieren!$C$5:$D$52,2,FALSE)</f>
        <v>#N/A</v>
      </c>
      <c r="CB81" s="312" t="e">
        <f>VLOOKUP(AB81,percentage!BY$2:CJ$49,7)</f>
        <v>#N/A</v>
      </c>
      <c r="CC81" s="312" t="e">
        <f>VLOOKUP(CB81,Stieren!$C$5:$D$52,2,FALSE)</f>
        <v>#N/A</v>
      </c>
      <c r="CD81" s="312" t="e">
        <f>VLOOKUP(AB81,percentage!BY$2:CJ$49,8)</f>
        <v>#N/A</v>
      </c>
      <c r="CE81" s="312" t="e">
        <f>VLOOKUP(CD81,Stieren!$C$5:$D$52,2,FALSE)</f>
        <v>#N/A</v>
      </c>
      <c r="CF81" s="312" t="e">
        <f>VLOOKUP(AB81,percentage!BY$2:CJ$49,9)</f>
        <v>#N/A</v>
      </c>
      <c r="CG81" s="312" t="e">
        <f>VLOOKUP(CF81,Stieren!$C$5:$D$52,2,FALSE)</f>
        <v>#N/A</v>
      </c>
      <c r="CH81" s="312" t="e">
        <f>VLOOKUP(AB81,percentage!BY$2:CJ$49,10)</f>
        <v>#N/A</v>
      </c>
      <c r="CI81" s="312" t="e">
        <f>VLOOKUP(CH81,Stieren!$C$5:$D$52,2,FALSE)</f>
        <v>#N/A</v>
      </c>
      <c r="CJ81" s="312" t="e">
        <f>VLOOKUP(AB81,percentage!BY$2:CJ$49,11)</f>
        <v>#N/A</v>
      </c>
      <c r="CK81" s="312" t="e">
        <f>VLOOKUP(CJ81,Stieren!$C$5:$D$52,2,FALSE)</f>
        <v>#N/A</v>
      </c>
      <c r="CL81" s="312" t="e">
        <f>VLOOKUP(AB81,percentage!BY$2:CJ$49,12)</f>
        <v>#N/A</v>
      </c>
      <c r="CM81" s="312" t="e">
        <f>VLOOKUP(CL81,Stieren!$C$5:$D$52,2,FALSE)</f>
        <v>#N/A</v>
      </c>
      <c r="CN81" s="312">
        <v>22</v>
      </c>
      <c r="CO81" s="312">
        <v>22</v>
      </c>
      <c r="CP81" s="312">
        <v>22</v>
      </c>
    </row>
    <row r="82" spans="27:94">
      <c r="AA82" s="312">
        <f>Koeien!B83</f>
        <v>0</v>
      </c>
      <c r="AB82" s="312">
        <f>Koeien!D83</f>
        <v>0</v>
      </c>
      <c r="AD82" s="312" t="e">
        <f t="shared" si="72"/>
        <v>#N/A</v>
      </c>
      <c r="AE82" s="312" t="e">
        <f t="shared" si="73"/>
        <v>#N/A</v>
      </c>
      <c r="AF82" s="312" t="e">
        <f t="shared" si="74"/>
        <v>#N/A</v>
      </c>
      <c r="AG82" s="312" t="e">
        <f t="shared" si="75"/>
        <v>#N/A</v>
      </c>
      <c r="AH82" s="312" t="e">
        <f t="shared" si="76"/>
        <v>#N/A</v>
      </c>
      <c r="AI82" s="312" t="e">
        <f t="shared" si="77"/>
        <v>#N/A</v>
      </c>
      <c r="AJ82" s="312" t="e">
        <f t="shared" si="78"/>
        <v>#N/A</v>
      </c>
      <c r="AK82" s="312" t="e">
        <f t="shared" si="79"/>
        <v>#N/A</v>
      </c>
      <c r="AL82" s="312" t="e">
        <f t="shared" si="80"/>
        <v>#N/A</v>
      </c>
      <c r="AO82" s="312" t="e">
        <f t="shared" si="81"/>
        <v>#N/A</v>
      </c>
      <c r="AP82" s="312" t="e">
        <f t="shared" si="82"/>
        <v>#N/A</v>
      </c>
      <c r="AQ82" s="312" t="e">
        <f t="shared" si="83"/>
        <v>#N/A</v>
      </c>
      <c r="AR82" s="312" t="e">
        <f t="shared" si="84"/>
        <v>#N/A</v>
      </c>
      <c r="AS82" s="312" t="e">
        <f t="shared" si="85"/>
        <v>#N/A</v>
      </c>
      <c r="AT82" s="312" t="e">
        <f t="shared" si="86"/>
        <v>#N/A</v>
      </c>
      <c r="AU82" s="312" t="e">
        <f t="shared" si="87"/>
        <v>#N/A</v>
      </c>
      <c r="AV82" s="312" t="e">
        <f t="shared" si="88"/>
        <v>#N/A</v>
      </c>
      <c r="AW82" s="312" t="e">
        <f t="shared" si="89"/>
        <v>#N/A</v>
      </c>
      <c r="AX82" s="312" t="e">
        <f t="shared" si="90"/>
        <v>#N/A</v>
      </c>
      <c r="AY82" s="312" t="e">
        <f t="shared" si="91"/>
        <v>#N/A</v>
      </c>
      <c r="AZ82" s="312" t="e">
        <f t="shared" si="92"/>
        <v>#N/A</v>
      </c>
      <c r="BA82" s="312" t="e">
        <f t="shared" si="93"/>
        <v>#N/A</v>
      </c>
      <c r="BB82" s="312" t="e">
        <f t="shared" si="94"/>
        <v>#N/A</v>
      </c>
      <c r="BC82" s="312" t="e">
        <f t="shared" si="95"/>
        <v>#N/A</v>
      </c>
      <c r="BD82" s="312" t="e">
        <f t="shared" si="96"/>
        <v>#N/A</v>
      </c>
      <c r="BE82" s="312" t="e">
        <f t="shared" si="97"/>
        <v>#N/A</v>
      </c>
      <c r="BF82" s="312" t="e">
        <f t="shared" si="98"/>
        <v>#N/A</v>
      </c>
      <c r="BG82" s="312" t="e">
        <f t="shared" si="99"/>
        <v>#N/A</v>
      </c>
      <c r="BH82" s="312" t="e">
        <f t="shared" si="100"/>
        <v>#N/A</v>
      </c>
      <c r="BI82" s="312" t="e">
        <f t="shared" si="101"/>
        <v>#N/A</v>
      </c>
      <c r="BJ82" s="312" t="e">
        <f t="shared" si="102"/>
        <v>#N/A</v>
      </c>
      <c r="BK82" s="312" t="e">
        <f t="shared" si="103"/>
        <v>#N/A</v>
      </c>
      <c r="BL82" s="312" t="e">
        <f t="shared" si="104"/>
        <v>#N/A</v>
      </c>
      <c r="BM82" s="312">
        <f t="shared" si="105"/>
        <v>22</v>
      </c>
      <c r="BN82" s="312">
        <f t="shared" si="106"/>
        <v>22</v>
      </c>
      <c r="BO82" s="312">
        <f t="shared" si="107"/>
        <v>22</v>
      </c>
      <c r="BQ82" s="312" t="e">
        <f>VLOOKUP(AB82,Stieren!$C$5:$D$52,2,FALSE)</f>
        <v>#N/A</v>
      </c>
      <c r="BR82" s="312" t="e">
        <f>VLOOKUP(AB82,percentage!BY$2:CJ$49,2)</f>
        <v>#N/A</v>
      </c>
      <c r="BS82" s="312" t="e">
        <f>VLOOKUP(BR82,Stieren!$C$5:$D$52,2,FALSE)</f>
        <v>#N/A</v>
      </c>
      <c r="BT82" s="312" t="e">
        <f>VLOOKUP(AB82,percentage!BY$2:CJ$49,3)</f>
        <v>#N/A</v>
      </c>
      <c r="BU82" s="312" t="e">
        <f>VLOOKUP(BT82,Stieren!$C$5:$D$52,2,FALSE)</f>
        <v>#N/A</v>
      </c>
      <c r="BV82" s="312" t="e">
        <f>VLOOKUP(AB82,percentage!BY$2:CJ$49,4)</f>
        <v>#N/A</v>
      </c>
      <c r="BW82" s="312" t="e">
        <f>VLOOKUP(BV82,Stieren!$C$5:$D$52,2,FALSE)</f>
        <v>#N/A</v>
      </c>
      <c r="BX82" s="312" t="e">
        <f>VLOOKUP(AB82,percentage!BY$2:CJ$49,5)</f>
        <v>#N/A</v>
      </c>
      <c r="BY82" s="312" t="e">
        <f>VLOOKUP(BX82,Stieren!$C$5:$D$52,2,FALSE)</f>
        <v>#N/A</v>
      </c>
      <c r="BZ82" s="312" t="e">
        <f>VLOOKUP(AB82,percentage!BY$2:CJ$49,6)</f>
        <v>#N/A</v>
      </c>
      <c r="CA82" s="312" t="e">
        <f>VLOOKUP(BZ82,Stieren!$C$5:$D$52,2,FALSE)</f>
        <v>#N/A</v>
      </c>
      <c r="CB82" s="312" t="e">
        <f>VLOOKUP(AB82,percentage!BY$2:CJ$49,7)</f>
        <v>#N/A</v>
      </c>
      <c r="CC82" s="312" t="e">
        <f>VLOOKUP(CB82,Stieren!$C$5:$D$52,2,FALSE)</f>
        <v>#N/A</v>
      </c>
      <c r="CD82" s="312" t="e">
        <f>VLOOKUP(AB82,percentage!BY$2:CJ$49,8)</f>
        <v>#N/A</v>
      </c>
      <c r="CE82" s="312" t="e">
        <f>VLOOKUP(CD82,Stieren!$C$5:$D$52,2,FALSE)</f>
        <v>#N/A</v>
      </c>
      <c r="CF82" s="312" t="e">
        <f>VLOOKUP(AB82,percentage!BY$2:CJ$49,9)</f>
        <v>#N/A</v>
      </c>
      <c r="CG82" s="312" t="e">
        <f>VLOOKUP(CF82,Stieren!$C$5:$D$52,2,FALSE)</f>
        <v>#N/A</v>
      </c>
      <c r="CH82" s="312" t="e">
        <f>VLOOKUP(AB82,percentage!BY$2:CJ$49,10)</f>
        <v>#N/A</v>
      </c>
      <c r="CI82" s="312" t="e">
        <f>VLOOKUP(CH82,Stieren!$C$5:$D$52,2,FALSE)</f>
        <v>#N/A</v>
      </c>
      <c r="CJ82" s="312" t="e">
        <f>VLOOKUP(AB82,percentage!BY$2:CJ$49,11)</f>
        <v>#N/A</v>
      </c>
      <c r="CK82" s="312" t="e">
        <f>VLOOKUP(CJ82,Stieren!$C$5:$D$52,2,FALSE)</f>
        <v>#N/A</v>
      </c>
      <c r="CL82" s="312" t="e">
        <f>VLOOKUP(AB82,percentage!BY$2:CJ$49,12)</f>
        <v>#N/A</v>
      </c>
      <c r="CM82" s="312" t="e">
        <f>VLOOKUP(CL82,Stieren!$C$5:$D$52,2,FALSE)</f>
        <v>#N/A</v>
      </c>
      <c r="CN82" s="312">
        <v>22</v>
      </c>
      <c r="CO82" s="312">
        <v>22</v>
      </c>
      <c r="CP82" s="312">
        <v>22</v>
      </c>
    </row>
    <row r="83" spans="27:94">
      <c r="AA83" s="312">
        <f>Koeien!B84</f>
        <v>0</v>
      </c>
      <c r="AB83" s="312">
        <f>Koeien!D84</f>
        <v>0</v>
      </c>
      <c r="AD83" s="312" t="e">
        <f t="shared" si="72"/>
        <v>#N/A</v>
      </c>
      <c r="AE83" s="312" t="e">
        <f t="shared" si="73"/>
        <v>#N/A</v>
      </c>
      <c r="AF83" s="312" t="e">
        <f t="shared" si="74"/>
        <v>#N/A</v>
      </c>
      <c r="AG83" s="312" t="e">
        <f t="shared" si="75"/>
        <v>#N/A</v>
      </c>
      <c r="AH83" s="312" t="e">
        <f t="shared" si="76"/>
        <v>#N/A</v>
      </c>
      <c r="AI83" s="312" t="e">
        <f t="shared" si="77"/>
        <v>#N/A</v>
      </c>
      <c r="AJ83" s="312" t="e">
        <f t="shared" si="78"/>
        <v>#N/A</v>
      </c>
      <c r="AK83" s="312" t="e">
        <f t="shared" si="79"/>
        <v>#N/A</v>
      </c>
      <c r="AL83" s="312" t="e">
        <f t="shared" si="80"/>
        <v>#N/A</v>
      </c>
      <c r="AO83" s="312" t="e">
        <f t="shared" si="81"/>
        <v>#N/A</v>
      </c>
      <c r="AP83" s="312" t="e">
        <f t="shared" si="82"/>
        <v>#N/A</v>
      </c>
      <c r="AQ83" s="312" t="e">
        <f t="shared" si="83"/>
        <v>#N/A</v>
      </c>
      <c r="AR83" s="312" t="e">
        <f t="shared" si="84"/>
        <v>#N/A</v>
      </c>
      <c r="AS83" s="312" t="e">
        <f t="shared" si="85"/>
        <v>#N/A</v>
      </c>
      <c r="AT83" s="312" t="e">
        <f t="shared" si="86"/>
        <v>#N/A</v>
      </c>
      <c r="AU83" s="312" t="e">
        <f t="shared" si="87"/>
        <v>#N/A</v>
      </c>
      <c r="AV83" s="312" t="e">
        <f t="shared" si="88"/>
        <v>#N/A</v>
      </c>
      <c r="AW83" s="312" t="e">
        <f t="shared" si="89"/>
        <v>#N/A</v>
      </c>
      <c r="AX83" s="312" t="e">
        <f t="shared" si="90"/>
        <v>#N/A</v>
      </c>
      <c r="AY83" s="312" t="e">
        <f t="shared" si="91"/>
        <v>#N/A</v>
      </c>
      <c r="AZ83" s="312" t="e">
        <f t="shared" si="92"/>
        <v>#N/A</v>
      </c>
      <c r="BA83" s="312" t="e">
        <f t="shared" si="93"/>
        <v>#N/A</v>
      </c>
      <c r="BB83" s="312" t="e">
        <f t="shared" si="94"/>
        <v>#N/A</v>
      </c>
      <c r="BC83" s="312" t="e">
        <f t="shared" si="95"/>
        <v>#N/A</v>
      </c>
      <c r="BD83" s="312" t="e">
        <f t="shared" si="96"/>
        <v>#N/A</v>
      </c>
      <c r="BE83" s="312" t="e">
        <f t="shared" si="97"/>
        <v>#N/A</v>
      </c>
      <c r="BF83" s="312" t="e">
        <f t="shared" si="98"/>
        <v>#N/A</v>
      </c>
      <c r="BG83" s="312" t="e">
        <f t="shared" si="99"/>
        <v>#N/A</v>
      </c>
      <c r="BH83" s="312" t="e">
        <f t="shared" si="100"/>
        <v>#N/A</v>
      </c>
      <c r="BI83" s="312" t="e">
        <f t="shared" si="101"/>
        <v>#N/A</v>
      </c>
      <c r="BJ83" s="312" t="e">
        <f t="shared" si="102"/>
        <v>#N/A</v>
      </c>
      <c r="BK83" s="312" t="e">
        <f t="shared" si="103"/>
        <v>#N/A</v>
      </c>
      <c r="BL83" s="312" t="e">
        <f t="shared" si="104"/>
        <v>#N/A</v>
      </c>
      <c r="BM83" s="312">
        <f t="shared" si="105"/>
        <v>22</v>
      </c>
      <c r="BN83" s="312">
        <f t="shared" si="106"/>
        <v>22</v>
      </c>
      <c r="BO83" s="312">
        <f t="shared" si="107"/>
        <v>22</v>
      </c>
      <c r="BQ83" s="312" t="e">
        <f>VLOOKUP(AB83,Stieren!$C$5:$D$52,2,FALSE)</f>
        <v>#N/A</v>
      </c>
      <c r="BR83" s="312" t="e">
        <f>VLOOKUP(AB83,percentage!BY$2:CJ$49,2)</f>
        <v>#N/A</v>
      </c>
      <c r="BS83" s="312" t="e">
        <f>VLOOKUP(BR83,Stieren!$C$5:$D$52,2,FALSE)</f>
        <v>#N/A</v>
      </c>
      <c r="BT83" s="312" t="e">
        <f>VLOOKUP(AB83,percentage!BY$2:CJ$49,3)</f>
        <v>#N/A</v>
      </c>
      <c r="BU83" s="312" t="e">
        <f>VLOOKUP(BT83,Stieren!$C$5:$D$52,2,FALSE)</f>
        <v>#N/A</v>
      </c>
      <c r="BV83" s="312" t="e">
        <f>VLOOKUP(AB83,percentage!BY$2:CJ$49,4)</f>
        <v>#N/A</v>
      </c>
      <c r="BW83" s="312" t="e">
        <f>VLOOKUP(BV83,Stieren!$C$5:$D$52,2,FALSE)</f>
        <v>#N/A</v>
      </c>
      <c r="BX83" s="312" t="e">
        <f>VLOOKUP(AB83,percentage!BY$2:CJ$49,5)</f>
        <v>#N/A</v>
      </c>
      <c r="BY83" s="312" t="e">
        <f>VLOOKUP(BX83,Stieren!$C$5:$D$52,2,FALSE)</f>
        <v>#N/A</v>
      </c>
      <c r="BZ83" s="312" t="e">
        <f>VLOOKUP(AB83,percentage!BY$2:CJ$49,6)</f>
        <v>#N/A</v>
      </c>
      <c r="CA83" s="312" t="e">
        <f>VLOOKUP(BZ83,Stieren!$C$5:$D$52,2,FALSE)</f>
        <v>#N/A</v>
      </c>
      <c r="CB83" s="312" t="e">
        <f>VLOOKUP(AB83,percentage!BY$2:CJ$49,7)</f>
        <v>#N/A</v>
      </c>
      <c r="CC83" s="312" t="e">
        <f>VLOOKUP(CB83,Stieren!$C$5:$D$52,2,FALSE)</f>
        <v>#N/A</v>
      </c>
      <c r="CD83" s="312" t="e">
        <f>VLOOKUP(AB83,percentage!BY$2:CJ$49,8)</f>
        <v>#N/A</v>
      </c>
      <c r="CE83" s="312" t="e">
        <f>VLOOKUP(CD83,Stieren!$C$5:$D$52,2,FALSE)</f>
        <v>#N/A</v>
      </c>
      <c r="CF83" s="312" t="e">
        <f>VLOOKUP(AB83,percentage!BY$2:CJ$49,9)</f>
        <v>#N/A</v>
      </c>
      <c r="CG83" s="312" t="e">
        <f>VLOOKUP(CF83,Stieren!$C$5:$D$52,2,FALSE)</f>
        <v>#N/A</v>
      </c>
      <c r="CH83" s="312" t="e">
        <f>VLOOKUP(AB83,percentage!BY$2:CJ$49,10)</f>
        <v>#N/A</v>
      </c>
      <c r="CI83" s="312" t="e">
        <f>VLOOKUP(CH83,Stieren!$C$5:$D$52,2,FALSE)</f>
        <v>#N/A</v>
      </c>
      <c r="CJ83" s="312" t="e">
        <f>VLOOKUP(AB83,percentage!BY$2:CJ$49,11)</f>
        <v>#N/A</v>
      </c>
      <c r="CK83" s="312" t="e">
        <f>VLOOKUP(CJ83,Stieren!$C$5:$D$52,2,FALSE)</f>
        <v>#N/A</v>
      </c>
      <c r="CL83" s="312" t="e">
        <f>VLOOKUP(AB83,percentage!BY$2:CJ$49,12)</f>
        <v>#N/A</v>
      </c>
      <c r="CM83" s="312" t="e">
        <f>VLOOKUP(CL83,Stieren!$C$5:$D$52,2,FALSE)</f>
        <v>#N/A</v>
      </c>
      <c r="CN83" s="312">
        <v>22</v>
      </c>
      <c r="CO83" s="312">
        <v>22</v>
      </c>
      <c r="CP83" s="312">
        <v>22</v>
      </c>
    </row>
    <row r="84" spans="27:94">
      <c r="AA84" s="312">
        <f>Koeien!B85</f>
        <v>0</v>
      </c>
      <c r="AB84" s="312">
        <f>Koeien!D85</f>
        <v>0</v>
      </c>
      <c r="AD84" s="312" t="e">
        <f t="shared" si="72"/>
        <v>#N/A</v>
      </c>
      <c r="AE84" s="312" t="e">
        <f t="shared" si="73"/>
        <v>#N/A</v>
      </c>
      <c r="AF84" s="312" t="e">
        <f t="shared" si="74"/>
        <v>#N/A</v>
      </c>
      <c r="AG84" s="312" t="e">
        <f t="shared" si="75"/>
        <v>#N/A</v>
      </c>
      <c r="AH84" s="312" t="e">
        <f t="shared" si="76"/>
        <v>#N/A</v>
      </c>
      <c r="AI84" s="312" t="e">
        <f t="shared" si="77"/>
        <v>#N/A</v>
      </c>
      <c r="AJ84" s="312" t="e">
        <f t="shared" si="78"/>
        <v>#N/A</v>
      </c>
      <c r="AK84" s="312" t="e">
        <f t="shared" si="79"/>
        <v>#N/A</v>
      </c>
      <c r="AL84" s="312" t="e">
        <f t="shared" si="80"/>
        <v>#N/A</v>
      </c>
      <c r="AO84" s="312" t="e">
        <f t="shared" si="81"/>
        <v>#N/A</v>
      </c>
      <c r="AP84" s="312" t="e">
        <f t="shared" si="82"/>
        <v>#N/A</v>
      </c>
      <c r="AQ84" s="312" t="e">
        <f t="shared" si="83"/>
        <v>#N/A</v>
      </c>
      <c r="AR84" s="312" t="e">
        <f t="shared" si="84"/>
        <v>#N/A</v>
      </c>
      <c r="AS84" s="312" t="e">
        <f t="shared" si="85"/>
        <v>#N/A</v>
      </c>
      <c r="AT84" s="312" t="e">
        <f t="shared" si="86"/>
        <v>#N/A</v>
      </c>
      <c r="AU84" s="312" t="e">
        <f t="shared" si="87"/>
        <v>#N/A</v>
      </c>
      <c r="AV84" s="312" t="e">
        <f t="shared" si="88"/>
        <v>#N/A</v>
      </c>
      <c r="AW84" s="312" t="e">
        <f t="shared" si="89"/>
        <v>#N/A</v>
      </c>
      <c r="AX84" s="312" t="e">
        <f t="shared" si="90"/>
        <v>#N/A</v>
      </c>
      <c r="AY84" s="312" t="e">
        <f t="shared" si="91"/>
        <v>#N/A</v>
      </c>
      <c r="AZ84" s="312" t="e">
        <f t="shared" si="92"/>
        <v>#N/A</v>
      </c>
      <c r="BA84" s="312" t="e">
        <f t="shared" si="93"/>
        <v>#N/A</v>
      </c>
      <c r="BB84" s="312" t="e">
        <f t="shared" si="94"/>
        <v>#N/A</v>
      </c>
      <c r="BC84" s="312" t="e">
        <f t="shared" si="95"/>
        <v>#N/A</v>
      </c>
      <c r="BD84" s="312" t="e">
        <f t="shared" si="96"/>
        <v>#N/A</v>
      </c>
      <c r="BE84" s="312" t="e">
        <f t="shared" si="97"/>
        <v>#N/A</v>
      </c>
      <c r="BF84" s="312" t="e">
        <f t="shared" si="98"/>
        <v>#N/A</v>
      </c>
      <c r="BG84" s="312" t="e">
        <f t="shared" si="99"/>
        <v>#N/A</v>
      </c>
      <c r="BH84" s="312" t="e">
        <f t="shared" si="100"/>
        <v>#N/A</v>
      </c>
      <c r="BI84" s="312" t="e">
        <f t="shared" si="101"/>
        <v>#N/A</v>
      </c>
      <c r="BJ84" s="312" t="e">
        <f t="shared" si="102"/>
        <v>#N/A</v>
      </c>
      <c r="BK84" s="312" t="e">
        <f t="shared" si="103"/>
        <v>#N/A</v>
      </c>
      <c r="BL84" s="312" t="e">
        <f t="shared" si="104"/>
        <v>#N/A</v>
      </c>
      <c r="BM84" s="312">
        <f t="shared" si="105"/>
        <v>22</v>
      </c>
      <c r="BN84" s="312">
        <f t="shared" si="106"/>
        <v>22</v>
      </c>
      <c r="BO84" s="312">
        <f t="shared" si="107"/>
        <v>22</v>
      </c>
      <c r="BQ84" s="312" t="e">
        <f>VLOOKUP(AB84,Stieren!$C$5:$D$52,2,FALSE)</f>
        <v>#N/A</v>
      </c>
      <c r="BR84" s="312" t="e">
        <f>VLOOKUP(AB84,percentage!BY$2:CJ$49,2)</f>
        <v>#N/A</v>
      </c>
      <c r="BS84" s="312" t="e">
        <f>VLOOKUP(BR84,Stieren!$C$5:$D$52,2,FALSE)</f>
        <v>#N/A</v>
      </c>
      <c r="BT84" s="312" t="e">
        <f>VLOOKUP(AB84,percentage!BY$2:CJ$49,3)</f>
        <v>#N/A</v>
      </c>
      <c r="BU84" s="312" t="e">
        <f>VLOOKUP(BT84,Stieren!$C$5:$D$52,2,FALSE)</f>
        <v>#N/A</v>
      </c>
      <c r="BV84" s="312" t="e">
        <f>VLOOKUP(AB84,percentage!BY$2:CJ$49,4)</f>
        <v>#N/A</v>
      </c>
      <c r="BW84" s="312" t="e">
        <f>VLOOKUP(BV84,Stieren!$C$5:$D$52,2,FALSE)</f>
        <v>#N/A</v>
      </c>
      <c r="BX84" s="312" t="e">
        <f>VLOOKUP(AB84,percentage!BY$2:CJ$49,5)</f>
        <v>#N/A</v>
      </c>
      <c r="BY84" s="312" t="e">
        <f>VLOOKUP(BX84,Stieren!$C$5:$D$52,2,FALSE)</f>
        <v>#N/A</v>
      </c>
      <c r="BZ84" s="312" t="e">
        <f>VLOOKUP(AB84,percentage!BY$2:CJ$49,6)</f>
        <v>#N/A</v>
      </c>
      <c r="CA84" s="312" t="e">
        <f>VLOOKUP(BZ84,Stieren!$C$5:$D$52,2,FALSE)</f>
        <v>#N/A</v>
      </c>
      <c r="CB84" s="312" t="e">
        <f>VLOOKUP(AB84,percentage!BY$2:CJ$49,7)</f>
        <v>#N/A</v>
      </c>
      <c r="CC84" s="312" t="e">
        <f>VLOOKUP(CB84,Stieren!$C$5:$D$52,2,FALSE)</f>
        <v>#N/A</v>
      </c>
      <c r="CD84" s="312" t="e">
        <f>VLOOKUP(AB84,percentage!BY$2:CJ$49,8)</f>
        <v>#N/A</v>
      </c>
      <c r="CE84" s="312" t="e">
        <f>VLOOKUP(CD84,Stieren!$C$5:$D$52,2,FALSE)</f>
        <v>#N/A</v>
      </c>
      <c r="CF84" s="312" t="e">
        <f>VLOOKUP(AB84,percentage!BY$2:CJ$49,9)</f>
        <v>#N/A</v>
      </c>
      <c r="CG84" s="312" t="e">
        <f>VLOOKUP(CF84,Stieren!$C$5:$D$52,2,FALSE)</f>
        <v>#N/A</v>
      </c>
      <c r="CH84" s="312" t="e">
        <f>VLOOKUP(AB84,percentage!BY$2:CJ$49,10)</f>
        <v>#N/A</v>
      </c>
      <c r="CI84" s="312" t="e">
        <f>VLOOKUP(CH84,Stieren!$C$5:$D$52,2,FALSE)</f>
        <v>#N/A</v>
      </c>
      <c r="CJ84" s="312" t="e">
        <f>VLOOKUP(AB84,percentage!BY$2:CJ$49,11)</f>
        <v>#N/A</v>
      </c>
      <c r="CK84" s="312" t="e">
        <f>VLOOKUP(CJ84,Stieren!$C$5:$D$52,2,FALSE)</f>
        <v>#N/A</v>
      </c>
      <c r="CL84" s="312" t="e">
        <f>VLOOKUP(AB84,percentage!BY$2:CJ$49,12)</f>
        <v>#N/A</v>
      </c>
      <c r="CM84" s="312" t="e">
        <f>VLOOKUP(CL84,Stieren!$C$5:$D$52,2,FALSE)</f>
        <v>#N/A</v>
      </c>
      <c r="CN84" s="312">
        <v>22</v>
      </c>
      <c r="CO84" s="312">
        <v>22</v>
      </c>
      <c r="CP84" s="312">
        <v>22</v>
      </c>
    </row>
    <row r="85" spans="27:94">
      <c r="AA85" s="312">
        <f>Koeien!B86</f>
        <v>0</v>
      </c>
      <c r="AB85" s="312">
        <f>Koeien!D86</f>
        <v>0</v>
      </c>
      <c r="AD85" s="312" t="e">
        <f t="shared" si="72"/>
        <v>#N/A</v>
      </c>
      <c r="AE85" s="312" t="e">
        <f t="shared" si="73"/>
        <v>#N/A</v>
      </c>
      <c r="AF85" s="312" t="e">
        <f t="shared" si="74"/>
        <v>#N/A</v>
      </c>
      <c r="AG85" s="312" t="e">
        <f t="shared" si="75"/>
        <v>#N/A</v>
      </c>
      <c r="AH85" s="312" t="e">
        <f t="shared" si="76"/>
        <v>#N/A</v>
      </c>
      <c r="AI85" s="312" t="e">
        <f t="shared" si="77"/>
        <v>#N/A</v>
      </c>
      <c r="AJ85" s="312" t="e">
        <f t="shared" si="78"/>
        <v>#N/A</v>
      </c>
      <c r="AK85" s="312" t="e">
        <f t="shared" si="79"/>
        <v>#N/A</v>
      </c>
      <c r="AL85" s="312" t="e">
        <f t="shared" si="80"/>
        <v>#N/A</v>
      </c>
      <c r="AO85" s="312" t="e">
        <f t="shared" si="81"/>
        <v>#N/A</v>
      </c>
      <c r="AP85" s="312" t="e">
        <f t="shared" si="82"/>
        <v>#N/A</v>
      </c>
      <c r="AQ85" s="312" t="e">
        <f t="shared" si="83"/>
        <v>#N/A</v>
      </c>
      <c r="AR85" s="312" t="e">
        <f t="shared" si="84"/>
        <v>#N/A</v>
      </c>
      <c r="AS85" s="312" t="e">
        <f t="shared" si="85"/>
        <v>#N/A</v>
      </c>
      <c r="AT85" s="312" t="e">
        <f t="shared" si="86"/>
        <v>#N/A</v>
      </c>
      <c r="AU85" s="312" t="e">
        <f t="shared" si="87"/>
        <v>#N/A</v>
      </c>
      <c r="AV85" s="312" t="e">
        <f t="shared" si="88"/>
        <v>#N/A</v>
      </c>
      <c r="AW85" s="312" t="e">
        <f t="shared" si="89"/>
        <v>#N/A</v>
      </c>
      <c r="AX85" s="312" t="e">
        <f t="shared" si="90"/>
        <v>#N/A</v>
      </c>
      <c r="AY85" s="312" t="e">
        <f t="shared" si="91"/>
        <v>#N/A</v>
      </c>
      <c r="AZ85" s="312" t="e">
        <f t="shared" si="92"/>
        <v>#N/A</v>
      </c>
      <c r="BA85" s="312" t="e">
        <f t="shared" si="93"/>
        <v>#N/A</v>
      </c>
      <c r="BB85" s="312" t="e">
        <f t="shared" si="94"/>
        <v>#N/A</v>
      </c>
      <c r="BC85" s="312" t="e">
        <f t="shared" si="95"/>
        <v>#N/A</v>
      </c>
      <c r="BD85" s="312" t="e">
        <f t="shared" si="96"/>
        <v>#N/A</v>
      </c>
      <c r="BE85" s="312" t="e">
        <f t="shared" si="97"/>
        <v>#N/A</v>
      </c>
      <c r="BF85" s="312" t="e">
        <f t="shared" si="98"/>
        <v>#N/A</v>
      </c>
      <c r="BG85" s="312" t="e">
        <f t="shared" si="99"/>
        <v>#N/A</v>
      </c>
      <c r="BH85" s="312" t="e">
        <f t="shared" si="100"/>
        <v>#N/A</v>
      </c>
      <c r="BI85" s="312" t="e">
        <f t="shared" si="101"/>
        <v>#N/A</v>
      </c>
      <c r="BJ85" s="312" t="e">
        <f t="shared" si="102"/>
        <v>#N/A</v>
      </c>
      <c r="BK85" s="312" t="e">
        <f t="shared" si="103"/>
        <v>#N/A</v>
      </c>
      <c r="BL85" s="312" t="e">
        <f t="shared" si="104"/>
        <v>#N/A</v>
      </c>
      <c r="BM85" s="312">
        <f t="shared" si="105"/>
        <v>22</v>
      </c>
      <c r="BN85" s="312">
        <f t="shared" si="106"/>
        <v>22</v>
      </c>
      <c r="BO85" s="312">
        <f t="shared" si="107"/>
        <v>22</v>
      </c>
      <c r="BQ85" s="312" t="e">
        <f>VLOOKUP(AB85,Stieren!$C$5:$D$52,2,FALSE)</f>
        <v>#N/A</v>
      </c>
      <c r="BR85" s="312" t="e">
        <f>VLOOKUP(AB85,percentage!BY$2:CJ$49,2)</f>
        <v>#N/A</v>
      </c>
      <c r="BS85" s="312" t="e">
        <f>VLOOKUP(BR85,Stieren!$C$5:$D$52,2,FALSE)</f>
        <v>#N/A</v>
      </c>
      <c r="BT85" s="312" t="e">
        <f>VLOOKUP(AB85,percentage!BY$2:CJ$49,3)</f>
        <v>#N/A</v>
      </c>
      <c r="BU85" s="312" t="e">
        <f>VLOOKUP(BT85,Stieren!$C$5:$D$52,2,FALSE)</f>
        <v>#N/A</v>
      </c>
      <c r="BV85" s="312" t="e">
        <f>VLOOKUP(AB85,percentage!BY$2:CJ$49,4)</f>
        <v>#N/A</v>
      </c>
      <c r="BW85" s="312" t="e">
        <f>VLOOKUP(BV85,Stieren!$C$5:$D$52,2,FALSE)</f>
        <v>#N/A</v>
      </c>
      <c r="BX85" s="312" t="e">
        <f>VLOOKUP(AB85,percentage!BY$2:CJ$49,5)</f>
        <v>#N/A</v>
      </c>
      <c r="BY85" s="312" t="e">
        <f>VLOOKUP(BX85,Stieren!$C$5:$D$52,2,FALSE)</f>
        <v>#N/A</v>
      </c>
      <c r="BZ85" s="312" t="e">
        <f>VLOOKUP(AB85,percentage!BY$2:CJ$49,6)</f>
        <v>#N/A</v>
      </c>
      <c r="CA85" s="312" t="e">
        <f>VLOOKUP(BZ85,Stieren!$C$5:$D$52,2,FALSE)</f>
        <v>#N/A</v>
      </c>
      <c r="CB85" s="312" t="e">
        <f>VLOOKUP(AB85,percentage!BY$2:CJ$49,7)</f>
        <v>#N/A</v>
      </c>
      <c r="CC85" s="312" t="e">
        <f>VLOOKUP(CB85,Stieren!$C$5:$D$52,2,FALSE)</f>
        <v>#N/A</v>
      </c>
      <c r="CD85" s="312" t="e">
        <f>VLOOKUP(AB85,percentage!BY$2:CJ$49,8)</f>
        <v>#N/A</v>
      </c>
      <c r="CE85" s="312" t="e">
        <f>VLOOKUP(CD85,Stieren!$C$5:$D$52,2,FALSE)</f>
        <v>#N/A</v>
      </c>
      <c r="CF85" s="312" t="e">
        <f>VLOOKUP(AB85,percentage!BY$2:CJ$49,9)</f>
        <v>#N/A</v>
      </c>
      <c r="CG85" s="312" t="e">
        <f>VLOOKUP(CF85,Stieren!$C$5:$D$52,2,FALSE)</f>
        <v>#N/A</v>
      </c>
      <c r="CH85" s="312" t="e">
        <f>VLOOKUP(AB85,percentage!BY$2:CJ$49,10)</f>
        <v>#N/A</v>
      </c>
      <c r="CI85" s="312" t="e">
        <f>VLOOKUP(CH85,Stieren!$C$5:$D$52,2,FALSE)</f>
        <v>#N/A</v>
      </c>
      <c r="CJ85" s="312" t="e">
        <f>VLOOKUP(AB85,percentage!BY$2:CJ$49,11)</f>
        <v>#N/A</v>
      </c>
      <c r="CK85" s="312" t="e">
        <f>VLOOKUP(CJ85,Stieren!$C$5:$D$52,2,FALSE)</f>
        <v>#N/A</v>
      </c>
      <c r="CL85" s="312" t="e">
        <f>VLOOKUP(AB85,percentage!BY$2:CJ$49,12)</f>
        <v>#N/A</v>
      </c>
      <c r="CM85" s="312" t="e">
        <f>VLOOKUP(CL85,Stieren!$C$5:$D$52,2,FALSE)</f>
        <v>#N/A</v>
      </c>
      <c r="CN85" s="312">
        <v>22</v>
      </c>
      <c r="CO85" s="312">
        <v>22</v>
      </c>
      <c r="CP85" s="312">
        <v>22</v>
      </c>
    </row>
    <row r="86" spans="27:94">
      <c r="AA86" s="312">
        <f>Koeien!B87</f>
        <v>0</v>
      </c>
      <c r="AB86" s="312">
        <f>Koeien!D87</f>
        <v>0</v>
      </c>
      <c r="AD86" s="312" t="e">
        <f t="shared" si="72"/>
        <v>#N/A</v>
      </c>
      <c r="AE86" s="312" t="e">
        <f t="shared" si="73"/>
        <v>#N/A</v>
      </c>
      <c r="AF86" s="312" t="e">
        <f t="shared" si="74"/>
        <v>#N/A</v>
      </c>
      <c r="AG86" s="312" t="e">
        <f t="shared" si="75"/>
        <v>#N/A</v>
      </c>
      <c r="AH86" s="312" t="e">
        <f t="shared" si="76"/>
        <v>#N/A</v>
      </c>
      <c r="AI86" s="312" t="e">
        <f t="shared" si="77"/>
        <v>#N/A</v>
      </c>
      <c r="AJ86" s="312" t="e">
        <f t="shared" si="78"/>
        <v>#N/A</v>
      </c>
      <c r="AK86" s="312" t="e">
        <f t="shared" si="79"/>
        <v>#N/A</v>
      </c>
      <c r="AL86" s="312" t="e">
        <f t="shared" si="80"/>
        <v>#N/A</v>
      </c>
      <c r="AO86" s="312" t="e">
        <f t="shared" si="81"/>
        <v>#N/A</v>
      </c>
      <c r="AP86" s="312" t="e">
        <f t="shared" si="82"/>
        <v>#N/A</v>
      </c>
      <c r="AQ86" s="312" t="e">
        <f t="shared" si="83"/>
        <v>#N/A</v>
      </c>
      <c r="AR86" s="312" t="e">
        <f t="shared" si="84"/>
        <v>#N/A</v>
      </c>
      <c r="AS86" s="312" t="e">
        <f t="shared" si="85"/>
        <v>#N/A</v>
      </c>
      <c r="AT86" s="312" t="e">
        <f t="shared" si="86"/>
        <v>#N/A</v>
      </c>
      <c r="AU86" s="312" t="e">
        <f t="shared" si="87"/>
        <v>#N/A</v>
      </c>
      <c r="AV86" s="312" t="e">
        <f t="shared" si="88"/>
        <v>#N/A</v>
      </c>
      <c r="AW86" s="312" t="e">
        <f t="shared" si="89"/>
        <v>#N/A</v>
      </c>
      <c r="AX86" s="312" t="e">
        <f t="shared" si="90"/>
        <v>#N/A</v>
      </c>
      <c r="AY86" s="312" t="e">
        <f t="shared" si="91"/>
        <v>#N/A</v>
      </c>
      <c r="AZ86" s="312" t="e">
        <f t="shared" si="92"/>
        <v>#N/A</v>
      </c>
      <c r="BA86" s="312" t="e">
        <f t="shared" si="93"/>
        <v>#N/A</v>
      </c>
      <c r="BB86" s="312" t="e">
        <f t="shared" si="94"/>
        <v>#N/A</v>
      </c>
      <c r="BC86" s="312" t="e">
        <f t="shared" si="95"/>
        <v>#N/A</v>
      </c>
      <c r="BD86" s="312" t="e">
        <f t="shared" si="96"/>
        <v>#N/A</v>
      </c>
      <c r="BE86" s="312" t="e">
        <f t="shared" si="97"/>
        <v>#N/A</v>
      </c>
      <c r="BF86" s="312" t="e">
        <f t="shared" si="98"/>
        <v>#N/A</v>
      </c>
      <c r="BG86" s="312" t="e">
        <f t="shared" si="99"/>
        <v>#N/A</v>
      </c>
      <c r="BH86" s="312" t="e">
        <f t="shared" si="100"/>
        <v>#N/A</v>
      </c>
      <c r="BI86" s="312" t="e">
        <f t="shared" si="101"/>
        <v>#N/A</v>
      </c>
      <c r="BJ86" s="312" t="e">
        <f t="shared" si="102"/>
        <v>#N/A</v>
      </c>
      <c r="BK86" s="312" t="e">
        <f t="shared" si="103"/>
        <v>#N/A</v>
      </c>
      <c r="BL86" s="312" t="e">
        <f t="shared" si="104"/>
        <v>#N/A</v>
      </c>
      <c r="BM86" s="312">
        <f t="shared" si="105"/>
        <v>22</v>
      </c>
      <c r="BN86" s="312">
        <f t="shared" si="106"/>
        <v>22</v>
      </c>
      <c r="BO86" s="312">
        <f t="shared" si="107"/>
        <v>22</v>
      </c>
      <c r="BQ86" s="312" t="e">
        <f>VLOOKUP(AB86,Stieren!$C$5:$D$52,2,FALSE)</f>
        <v>#N/A</v>
      </c>
      <c r="BR86" s="312" t="e">
        <f>VLOOKUP(AB86,percentage!BY$2:CJ$49,2)</f>
        <v>#N/A</v>
      </c>
      <c r="BS86" s="312" t="e">
        <f>VLOOKUP(BR86,Stieren!$C$5:$D$52,2,FALSE)</f>
        <v>#N/A</v>
      </c>
      <c r="BT86" s="312" t="e">
        <f>VLOOKUP(AB86,percentage!BY$2:CJ$49,3)</f>
        <v>#N/A</v>
      </c>
      <c r="BU86" s="312" t="e">
        <f>VLOOKUP(BT86,Stieren!$C$5:$D$52,2,FALSE)</f>
        <v>#N/A</v>
      </c>
      <c r="BV86" s="312" t="e">
        <f>VLOOKUP(AB86,percentage!BY$2:CJ$49,4)</f>
        <v>#N/A</v>
      </c>
      <c r="BW86" s="312" t="e">
        <f>VLOOKUP(BV86,Stieren!$C$5:$D$52,2,FALSE)</f>
        <v>#N/A</v>
      </c>
      <c r="BX86" s="312" t="e">
        <f>VLOOKUP(AB86,percentage!BY$2:CJ$49,5)</f>
        <v>#N/A</v>
      </c>
      <c r="BY86" s="312" t="e">
        <f>VLOOKUP(BX86,Stieren!$C$5:$D$52,2,FALSE)</f>
        <v>#N/A</v>
      </c>
      <c r="BZ86" s="312" t="e">
        <f>VLOOKUP(AB86,percentage!BY$2:CJ$49,6)</f>
        <v>#N/A</v>
      </c>
      <c r="CA86" s="312" t="e">
        <f>VLOOKUP(BZ86,Stieren!$C$5:$D$52,2,FALSE)</f>
        <v>#N/A</v>
      </c>
      <c r="CB86" s="312" t="e">
        <f>VLOOKUP(AB86,percentage!BY$2:CJ$49,7)</f>
        <v>#N/A</v>
      </c>
      <c r="CC86" s="312" t="e">
        <f>VLOOKUP(CB86,Stieren!$C$5:$D$52,2,FALSE)</f>
        <v>#N/A</v>
      </c>
      <c r="CD86" s="312" t="e">
        <f>VLOOKUP(AB86,percentage!BY$2:CJ$49,8)</f>
        <v>#N/A</v>
      </c>
      <c r="CE86" s="312" t="e">
        <f>VLOOKUP(CD86,Stieren!$C$5:$D$52,2,FALSE)</f>
        <v>#N/A</v>
      </c>
      <c r="CF86" s="312" t="e">
        <f>VLOOKUP(AB86,percentage!BY$2:CJ$49,9)</f>
        <v>#N/A</v>
      </c>
      <c r="CG86" s="312" t="e">
        <f>VLOOKUP(CF86,Stieren!$C$5:$D$52,2,FALSE)</f>
        <v>#N/A</v>
      </c>
      <c r="CH86" s="312" t="e">
        <f>VLOOKUP(AB86,percentage!BY$2:CJ$49,10)</f>
        <v>#N/A</v>
      </c>
      <c r="CI86" s="312" t="e">
        <f>VLOOKUP(CH86,Stieren!$C$5:$D$52,2,FALSE)</f>
        <v>#N/A</v>
      </c>
      <c r="CJ86" s="312" t="e">
        <f>VLOOKUP(AB86,percentage!BY$2:CJ$49,11)</f>
        <v>#N/A</v>
      </c>
      <c r="CK86" s="312" t="e">
        <f>VLOOKUP(CJ86,Stieren!$C$5:$D$52,2,FALSE)</f>
        <v>#N/A</v>
      </c>
      <c r="CL86" s="312" t="e">
        <f>VLOOKUP(AB86,percentage!BY$2:CJ$49,12)</f>
        <v>#N/A</v>
      </c>
      <c r="CM86" s="312" t="e">
        <f>VLOOKUP(CL86,Stieren!$C$5:$D$52,2,FALSE)</f>
        <v>#N/A</v>
      </c>
      <c r="CN86" s="312">
        <v>22</v>
      </c>
      <c r="CO86" s="312">
        <v>22</v>
      </c>
      <c r="CP86" s="312">
        <v>22</v>
      </c>
    </row>
    <row r="87" spans="27:94">
      <c r="AA87" s="312">
        <f>Koeien!B88</f>
        <v>0</v>
      </c>
      <c r="AB87" s="312">
        <f>Koeien!D88</f>
        <v>0</v>
      </c>
      <c r="AD87" s="312" t="e">
        <f t="shared" si="72"/>
        <v>#N/A</v>
      </c>
      <c r="AE87" s="312" t="e">
        <f t="shared" si="73"/>
        <v>#N/A</v>
      </c>
      <c r="AF87" s="312" t="e">
        <f t="shared" si="74"/>
        <v>#N/A</v>
      </c>
      <c r="AG87" s="312" t="e">
        <f t="shared" si="75"/>
        <v>#N/A</v>
      </c>
      <c r="AH87" s="312" t="e">
        <f t="shared" si="76"/>
        <v>#N/A</v>
      </c>
      <c r="AI87" s="312" t="e">
        <f t="shared" si="77"/>
        <v>#N/A</v>
      </c>
      <c r="AJ87" s="312" t="e">
        <f t="shared" si="78"/>
        <v>#N/A</v>
      </c>
      <c r="AK87" s="312" t="e">
        <f t="shared" si="79"/>
        <v>#N/A</v>
      </c>
      <c r="AL87" s="312" t="e">
        <f t="shared" si="80"/>
        <v>#N/A</v>
      </c>
      <c r="AO87" s="312" t="e">
        <f t="shared" si="81"/>
        <v>#N/A</v>
      </c>
      <c r="AP87" s="312" t="e">
        <f t="shared" si="82"/>
        <v>#N/A</v>
      </c>
      <c r="AQ87" s="312" t="e">
        <f t="shared" si="83"/>
        <v>#N/A</v>
      </c>
      <c r="AR87" s="312" t="e">
        <f t="shared" si="84"/>
        <v>#N/A</v>
      </c>
      <c r="AS87" s="312" t="e">
        <f t="shared" si="85"/>
        <v>#N/A</v>
      </c>
      <c r="AT87" s="312" t="e">
        <f t="shared" si="86"/>
        <v>#N/A</v>
      </c>
      <c r="AU87" s="312" t="e">
        <f t="shared" si="87"/>
        <v>#N/A</v>
      </c>
      <c r="AV87" s="312" t="e">
        <f t="shared" si="88"/>
        <v>#N/A</v>
      </c>
      <c r="AW87" s="312" t="e">
        <f t="shared" si="89"/>
        <v>#N/A</v>
      </c>
      <c r="AX87" s="312" t="e">
        <f t="shared" si="90"/>
        <v>#N/A</v>
      </c>
      <c r="AY87" s="312" t="e">
        <f t="shared" si="91"/>
        <v>#N/A</v>
      </c>
      <c r="AZ87" s="312" t="e">
        <f t="shared" si="92"/>
        <v>#N/A</v>
      </c>
      <c r="BA87" s="312" t="e">
        <f t="shared" si="93"/>
        <v>#N/A</v>
      </c>
      <c r="BB87" s="312" t="e">
        <f t="shared" si="94"/>
        <v>#N/A</v>
      </c>
      <c r="BC87" s="312" t="e">
        <f t="shared" si="95"/>
        <v>#N/A</v>
      </c>
      <c r="BD87" s="312" t="e">
        <f t="shared" si="96"/>
        <v>#N/A</v>
      </c>
      <c r="BE87" s="312" t="e">
        <f t="shared" si="97"/>
        <v>#N/A</v>
      </c>
      <c r="BF87" s="312" t="e">
        <f t="shared" si="98"/>
        <v>#N/A</v>
      </c>
      <c r="BG87" s="312" t="e">
        <f t="shared" si="99"/>
        <v>#N/A</v>
      </c>
      <c r="BH87" s="312" t="e">
        <f t="shared" si="100"/>
        <v>#N/A</v>
      </c>
      <c r="BI87" s="312" t="e">
        <f t="shared" si="101"/>
        <v>#N/A</v>
      </c>
      <c r="BJ87" s="312" t="e">
        <f t="shared" si="102"/>
        <v>#N/A</v>
      </c>
      <c r="BK87" s="312" t="e">
        <f t="shared" si="103"/>
        <v>#N/A</v>
      </c>
      <c r="BL87" s="312" t="e">
        <f t="shared" si="104"/>
        <v>#N/A</v>
      </c>
      <c r="BM87" s="312">
        <f t="shared" si="105"/>
        <v>22</v>
      </c>
      <c r="BN87" s="312">
        <f t="shared" si="106"/>
        <v>22</v>
      </c>
      <c r="BO87" s="312">
        <f t="shared" si="107"/>
        <v>22</v>
      </c>
      <c r="BQ87" s="312" t="e">
        <f>VLOOKUP(AB87,Stieren!$C$5:$D$52,2,FALSE)</f>
        <v>#N/A</v>
      </c>
      <c r="BR87" s="312" t="e">
        <f>VLOOKUP(AB87,percentage!BY$2:CJ$49,2)</f>
        <v>#N/A</v>
      </c>
      <c r="BS87" s="312" t="e">
        <f>VLOOKUP(BR87,Stieren!$C$5:$D$52,2,FALSE)</f>
        <v>#N/A</v>
      </c>
      <c r="BT87" s="312" t="e">
        <f>VLOOKUP(AB87,percentage!BY$2:CJ$49,3)</f>
        <v>#N/A</v>
      </c>
      <c r="BU87" s="312" t="e">
        <f>VLOOKUP(BT87,Stieren!$C$5:$D$52,2,FALSE)</f>
        <v>#N/A</v>
      </c>
      <c r="BV87" s="312" t="e">
        <f>VLOOKUP(AB87,percentage!BY$2:CJ$49,4)</f>
        <v>#N/A</v>
      </c>
      <c r="BW87" s="312" t="e">
        <f>VLOOKUP(BV87,Stieren!$C$5:$D$52,2,FALSE)</f>
        <v>#N/A</v>
      </c>
      <c r="BX87" s="312" t="e">
        <f>VLOOKUP(AB87,percentage!BY$2:CJ$49,5)</f>
        <v>#N/A</v>
      </c>
      <c r="BY87" s="312" t="e">
        <f>VLOOKUP(BX87,Stieren!$C$5:$D$52,2,FALSE)</f>
        <v>#N/A</v>
      </c>
      <c r="BZ87" s="312" t="e">
        <f>VLOOKUP(AB87,percentage!BY$2:CJ$49,6)</f>
        <v>#N/A</v>
      </c>
      <c r="CA87" s="312" t="e">
        <f>VLOOKUP(BZ87,Stieren!$C$5:$D$52,2,FALSE)</f>
        <v>#N/A</v>
      </c>
      <c r="CB87" s="312" t="e">
        <f>VLOOKUP(AB87,percentage!BY$2:CJ$49,7)</f>
        <v>#N/A</v>
      </c>
      <c r="CC87" s="312" t="e">
        <f>VLOOKUP(CB87,Stieren!$C$5:$D$52,2,FALSE)</f>
        <v>#N/A</v>
      </c>
      <c r="CD87" s="312" t="e">
        <f>VLOOKUP(AB87,percentage!BY$2:CJ$49,8)</f>
        <v>#N/A</v>
      </c>
      <c r="CE87" s="312" t="e">
        <f>VLOOKUP(CD87,Stieren!$C$5:$D$52,2,FALSE)</f>
        <v>#N/A</v>
      </c>
      <c r="CF87" s="312" t="e">
        <f>VLOOKUP(AB87,percentage!BY$2:CJ$49,9)</f>
        <v>#N/A</v>
      </c>
      <c r="CG87" s="312" t="e">
        <f>VLOOKUP(CF87,Stieren!$C$5:$D$52,2,FALSE)</f>
        <v>#N/A</v>
      </c>
      <c r="CH87" s="312" t="e">
        <f>VLOOKUP(AB87,percentage!BY$2:CJ$49,10)</f>
        <v>#N/A</v>
      </c>
      <c r="CI87" s="312" t="e">
        <f>VLOOKUP(CH87,Stieren!$C$5:$D$52,2,FALSE)</f>
        <v>#N/A</v>
      </c>
      <c r="CJ87" s="312" t="e">
        <f>VLOOKUP(AB87,percentage!BY$2:CJ$49,11)</f>
        <v>#N/A</v>
      </c>
      <c r="CK87" s="312" t="e">
        <f>VLOOKUP(CJ87,Stieren!$C$5:$D$52,2,FALSE)</f>
        <v>#N/A</v>
      </c>
      <c r="CL87" s="312" t="e">
        <f>VLOOKUP(AB87,percentage!BY$2:CJ$49,12)</f>
        <v>#N/A</v>
      </c>
      <c r="CM87" s="312" t="e">
        <f>VLOOKUP(CL87,Stieren!$C$5:$D$52,2,FALSE)</f>
        <v>#N/A</v>
      </c>
      <c r="CN87" s="312">
        <v>22</v>
      </c>
      <c r="CO87" s="312">
        <v>22</v>
      </c>
      <c r="CP87" s="312">
        <v>22</v>
      </c>
    </row>
    <row r="88" spans="27:94">
      <c r="AA88" s="312">
        <f>Koeien!B89</f>
        <v>0</v>
      </c>
      <c r="AB88" s="312">
        <f>Koeien!D89</f>
        <v>0</v>
      </c>
      <c r="AD88" s="312" t="e">
        <f t="shared" si="72"/>
        <v>#N/A</v>
      </c>
      <c r="AE88" s="312" t="e">
        <f t="shared" si="73"/>
        <v>#N/A</v>
      </c>
      <c r="AF88" s="312" t="e">
        <f t="shared" si="74"/>
        <v>#N/A</v>
      </c>
      <c r="AG88" s="312" t="e">
        <f t="shared" si="75"/>
        <v>#N/A</v>
      </c>
      <c r="AH88" s="312" t="e">
        <f t="shared" si="76"/>
        <v>#N/A</v>
      </c>
      <c r="AI88" s="312" t="e">
        <f t="shared" si="77"/>
        <v>#N/A</v>
      </c>
      <c r="AJ88" s="312" t="e">
        <f t="shared" si="78"/>
        <v>#N/A</v>
      </c>
      <c r="AK88" s="312" t="e">
        <f t="shared" si="79"/>
        <v>#N/A</v>
      </c>
      <c r="AL88" s="312" t="e">
        <f t="shared" si="80"/>
        <v>#N/A</v>
      </c>
      <c r="AO88" s="312" t="e">
        <f t="shared" si="81"/>
        <v>#N/A</v>
      </c>
      <c r="AP88" s="312" t="e">
        <f t="shared" si="82"/>
        <v>#N/A</v>
      </c>
      <c r="AQ88" s="312" t="e">
        <f t="shared" si="83"/>
        <v>#N/A</v>
      </c>
      <c r="AR88" s="312" t="e">
        <f t="shared" si="84"/>
        <v>#N/A</v>
      </c>
      <c r="AS88" s="312" t="e">
        <f t="shared" si="85"/>
        <v>#N/A</v>
      </c>
      <c r="AT88" s="312" t="e">
        <f t="shared" si="86"/>
        <v>#N/A</v>
      </c>
      <c r="AU88" s="312" t="e">
        <f t="shared" si="87"/>
        <v>#N/A</v>
      </c>
      <c r="AV88" s="312" t="e">
        <f t="shared" si="88"/>
        <v>#N/A</v>
      </c>
      <c r="AW88" s="312" t="e">
        <f t="shared" si="89"/>
        <v>#N/A</v>
      </c>
      <c r="AX88" s="312" t="e">
        <f t="shared" si="90"/>
        <v>#N/A</v>
      </c>
      <c r="AY88" s="312" t="e">
        <f t="shared" si="91"/>
        <v>#N/A</v>
      </c>
      <c r="AZ88" s="312" t="e">
        <f t="shared" si="92"/>
        <v>#N/A</v>
      </c>
      <c r="BA88" s="312" t="e">
        <f t="shared" si="93"/>
        <v>#N/A</v>
      </c>
      <c r="BB88" s="312" t="e">
        <f t="shared" si="94"/>
        <v>#N/A</v>
      </c>
      <c r="BC88" s="312" t="e">
        <f t="shared" si="95"/>
        <v>#N/A</v>
      </c>
      <c r="BD88" s="312" t="e">
        <f t="shared" si="96"/>
        <v>#N/A</v>
      </c>
      <c r="BE88" s="312" t="e">
        <f t="shared" si="97"/>
        <v>#N/A</v>
      </c>
      <c r="BF88" s="312" t="e">
        <f t="shared" si="98"/>
        <v>#N/A</v>
      </c>
      <c r="BG88" s="312" t="e">
        <f t="shared" si="99"/>
        <v>#N/A</v>
      </c>
      <c r="BH88" s="312" t="e">
        <f t="shared" si="100"/>
        <v>#N/A</v>
      </c>
      <c r="BI88" s="312" t="e">
        <f t="shared" si="101"/>
        <v>#N/A</v>
      </c>
      <c r="BJ88" s="312" t="e">
        <f t="shared" si="102"/>
        <v>#N/A</v>
      </c>
      <c r="BK88" s="312" t="e">
        <f t="shared" si="103"/>
        <v>#N/A</v>
      </c>
      <c r="BL88" s="312" t="e">
        <f t="shared" si="104"/>
        <v>#N/A</v>
      </c>
      <c r="BM88" s="312">
        <f t="shared" si="105"/>
        <v>22</v>
      </c>
      <c r="BN88" s="312">
        <f t="shared" si="106"/>
        <v>22</v>
      </c>
      <c r="BO88" s="312">
        <f t="shared" si="107"/>
        <v>22</v>
      </c>
      <c r="BQ88" s="312" t="e">
        <f>VLOOKUP(AB88,Stieren!$C$5:$D$52,2,FALSE)</f>
        <v>#N/A</v>
      </c>
      <c r="BR88" s="312" t="e">
        <f>VLOOKUP(AB88,percentage!BY$2:CJ$49,2)</f>
        <v>#N/A</v>
      </c>
      <c r="BS88" s="312" t="e">
        <f>VLOOKUP(BR88,Stieren!$C$5:$D$52,2,FALSE)</f>
        <v>#N/A</v>
      </c>
      <c r="BT88" s="312" t="e">
        <f>VLOOKUP(AB88,percentage!BY$2:CJ$49,3)</f>
        <v>#N/A</v>
      </c>
      <c r="BU88" s="312" t="e">
        <f>VLOOKUP(BT88,Stieren!$C$5:$D$52,2,FALSE)</f>
        <v>#N/A</v>
      </c>
      <c r="BV88" s="312" t="e">
        <f>VLOOKUP(AB88,percentage!BY$2:CJ$49,4)</f>
        <v>#N/A</v>
      </c>
      <c r="BW88" s="312" t="e">
        <f>VLOOKUP(BV88,Stieren!$C$5:$D$52,2,FALSE)</f>
        <v>#N/A</v>
      </c>
      <c r="BX88" s="312" t="e">
        <f>VLOOKUP(AB88,percentage!BY$2:CJ$49,5)</f>
        <v>#N/A</v>
      </c>
      <c r="BY88" s="312" t="e">
        <f>VLOOKUP(BX88,Stieren!$C$5:$D$52,2,FALSE)</f>
        <v>#N/A</v>
      </c>
      <c r="BZ88" s="312" t="e">
        <f>VLOOKUP(AB88,percentage!BY$2:CJ$49,6)</f>
        <v>#N/A</v>
      </c>
      <c r="CA88" s="312" t="e">
        <f>VLOOKUP(BZ88,Stieren!$C$5:$D$52,2,FALSE)</f>
        <v>#N/A</v>
      </c>
      <c r="CB88" s="312" t="e">
        <f>VLOOKUP(AB88,percentage!BY$2:CJ$49,7)</f>
        <v>#N/A</v>
      </c>
      <c r="CC88" s="312" t="e">
        <f>VLOOKUP(CB88,Stieren!$C$5:$D$52,2,FALSE)</f>
        <v>#N/A</v>
      </c>
      <c r="CD88" s="312" t="e">
        <f>VLOOKUP(AB88,percentage!BY$2:CJ$49,8)</f>
        <v>#N/A</v>
      </c>
      <c r="CE88" s="312" t="e">
        <f>VLOOKUP(CD88,Stieren!$C$5:$D$52,2,FALSE)</f>
        <v>#N/A</v>
      </c>
      <c r="CF88" s="312" t="e">
        <f>VLOOKUP(AB88,percentage!BY$2:CJ$49,9)</f>
        <v>#N/A</v>
      </c>
      <c r="CG88" s="312" t="e">
        <f>VLOOKUP(CF88,Stieren!$C$5:$D$52,2,FALSE)</f>
        <v>#N/A</v>
      </c>
      <c r="CH88" s="312" t="e">
        <f>VLOOKUP(AB88,percentage!BY$2:CJ$49,10)</f>
        <v>#N/A</v>
      </c>
      <c r="CI88" s="312" t="e">
        <f>VLOOKUP(CH88,Stieren!$C$5:$D$52,2,FALSE)</f>
        <v>#N/A</v>
      </c>
      <c r="CJ88" s="312" t="e">
        <f>VLOOKUP(AB88,percentage!BY$2:CJ$49,11)</f>
        <v>#N/A</v>
      </c>
      <c r="CK88" s="312" t="e">
        <f>VLOOKUP(CJ88,Stieren!$C$5:$D$52,2,FALSE)</f>
        <v>#N/A</v>
      </c>
      <c r="CL88" s="312" t="e">
        <f>VLOOKUP(AB88,percentage!BY$2:CJ$49,12)</f>
        <v>#N/A</v>
      </c>
      <c r="CM88" s="312" t="e">
        <f>VLOOKUP(CL88,Stieren!$C$5:$D$52,2,FALSE)</f>
        <v>#N/A</v>
      </c>
      <c r="CN88" s="312">
        <v>22</v>
      </c>
      <c r="CO88" s="312">
        <v>22</v>
      </c>
      <c r="CP88" s="312">
        <v>22</v>
      </c>
    </row>
    <row r="89" spans="27:94">
      <c r="AA89" s="312">
        <f>Koeien!B90</f>
        <v>0</v>
      </c>
      <c r="AB89" s="312">
        <f>Koeien!D90</f>
        <v>0</v>
      </c>
      <c r="AD89" s="312" t="e">
        <f t="shared" si="72"/>
        <v>#N/A</v>
      </c>
      <c r="AE89" s="312" t="e">
        <f t="shared" si="73"/>
        <v>#N/A</v>
      </c>
      <c r="AF89" s="312" t="e">
        <f t="shared" si="74"/>
        <v>#N/A</v>
      </c>
      <c r="AG89" s="312" t="e">
        <f t="shared" si="75"/>
        <v>#N/A</v>
      </c>
      <c r="AH89" s="312" t="e">
        <f t="shared" si="76"/>
        <v>#N/A</v>
      </c>
      <c r="AI89" s="312" t="e">
        <f t="shared" si="77"/>
        <v>#N/A</v>
      </c>
      <c r="AJ89" s="312" t="e">
        <f t="shared" si="78"/>
        <v>#N/A</v>
      </c>
      <c r="AK89" s="312" t="e">
        <f t="shared" si="79"/>
        <v>#N/A</v>
      </c>
      <c r="AL89" s="312" t="e">
        <f t="shared" si="80"/>
        <v>#N/A</v>
      </c>
      <c r="AO89" s="312" t="e">
        <f t="shared" si="81"/>
        <v>#N/A</v>
      </c>
      <c r="AP89" s="312" t="e">
        <f t="shared" si="82"/>
        <v>#N/A</v>
      </c>
      <c r="AQ89" s="312" t="e">
        <f t="shared" si="83"/>
        <v>#N/A</v>
      </c>
      <c r="AR89" s="312" t="e">
        <f t="shared" si="84"/>
        <v>#N/A</v>
      </c>
      <c r="AS89" s="312" t="e">
        <f t="shared" si="85"/>
        <v>#N/A</v>
      </c>
      <c r="AT89" s="312" t="e">
        <f t="shared" si="86"/>
        <v>#N/A</v>
      </c>
      <c r="AU89" s="312" t="e">
        <f t="shared" si="87"/>
        <v>#N/A</v>
      </c>
      <c r="AV89" s="312" t="e">
        <f t="shared" si="88"/>
        <v>#N/A</v>
      </c>
      <c r="AW89" s="312" t="e">
        <f t="shared" si="89"/>
        <v>#N/A</v>
      </c>
      <c r="AX89" s="312" t="e">
        <f t="shared" si="90"/>
        <v>#N/A</v>
      </c>
      <c r="AY89" s="312" t="e">
        <f t="shared" si="91"/>
        <v>#N/A</v>
      </c>
      <c r="AZ89" s="312" t="e">
        <f t="shared" si="92"/>
        <v>#N/A</v>
      </c>
      <c r="BA89" s="312" t="e">
        <f t="shared" si="93"/>
        <v>#N/A</v>
      </c>
      <c r="BB89" s="312" t="e">
        <f t="shared" si="94"/>
        <v>#N/A</v>
      </c>
      <c r="BC89" s="312" t="e">
        <f t="shared" si="95"/>
        <v>#N/A</v>
      </c>
      <c r="BD89" s="312" t="e">
        <f t="shared" si="96"/>
        <v>#N/A</v>
      </c>
      <c r="BE89" s="312" t="e">
        <f t="shared" si="97"/>
        <v>#N/A</v>
      </c>
      <c r="BF89" s="312" t="e">
        <f t="shared" si="98"/>
        <v>#N/A</v>
      </c>
      <c r="BG89" s="312" t="e">
        <f t="shared" si="99"/>
        <v>#N/A</v>
      </c>
      <c r="BH89" s="312" t="e">
        <f t="shared" si="100"/>
        <v>#N/A</v>
      </c>
      <c r="BI89" s="312" t="e">
        <f t="shared" si="101"/>
        <v>#N/A</v>
      </c>
      <c r="BJ89" s="312" t="e">
        <f t="shared" si="102"/>
        <v>#N/A</v>
      </c>
      <c r="BK89" s="312" t="e">
        <f t="shared" si="103"/>
        <v>#N/A</v>
      </c>
      <c r="BL89" s="312" t="e">
        <f t="shared" si="104"/>
        <v>#N/A</v>
      </c>
      <c r="BM89" s="312">
        <f t="shared" si="105"/>
        <v>22</v>
      </c>
      <c r="BN89" s="312">
        <f t="shared" si="106"/>
        <v>22</v>
      </c>
      <c r="BO89" s="312">
        <f t="shared" si="107"/>
        <v>22</v>
      </c>
      <c r="BQ89" s="312" t="e">
        <f>VLOOKUP(AB89,Stieren!$C$5:$D$52,2,FALSE)</f>
        <v>#N/A</v>
      </c>
      <c r="BR89" s="312" t="e">
        <f>VLOOKUP(AB89,percentage!BY$2:CJ$49,2)</f>
        <v>#N/A</v>
      </c>
      <c r="BS89" s="312" t="e">
        <f>VLOOKUP(BR89,Stieren!$C$5:$D$52,2,FALSE)</f>
        <v>#N/A</v>
      </c>
      <c r="BT89" s="312" t="e">
        <f>VLOOKUP(AB89,percentage!BY$2:CJ$49,3)</f>
        <v>#N/A</v>
      </c>
      <c r="BU89" s="312" t="e">
        <f>VLOOKUP(BT89,Stieren!$C$5:$D$52,2,FALSE)</f>
        <v>#N/A</v>
      </c>
      <c r="BV89" s="312" t="e">
        <f>VLOOKUP(AB89,percentage!BY$2:CJ$49,4)</f>
        <v>#N/A</v>
      </c>
      <c r="BW89" s="312" t="e">
        <f>VLOOKUP(BV89,Stieren!$C$5:$D$52,2,FALSE)</f>
        <v>#N/A</v>
      </c>
      <c r="BX89" s="312" t="e">
        <f>VLOOKUP(AB89,percentage!BY$2:CJ$49,5)</f>
        <v>#N/A</v>
      </c>
      <c r="BY89" s="312" t="e">
        <f>VLOOKUP(BX89,Stieren!$C$5:$D$52,2,FALSE)</f>
        <v>#N/A</v>
      </c>
      <c r="BZ89" s="312" t="e">
        <f>VLOOKUP(AB89,percentage!BY$2:CJ$49,6)</f>
        <v>#N/A</v>
      </c>
      <c r="CA89" s="312" t="e">
        <f>VLOOKUP(BZ89,Stieren!$C$5:$D$52,2,FALSE)</f>
        <v>#N/A</v>
      </c>
      <c r="CB89" s="312" t="e">
        <f>VLOOKUP(AB89,percentage!BY$2:CJ$49,7)</f>
        <v>#N/A</v>
      </c>
      <c r="CC89" s="312" t="e">
        <f>VLOOKUP(CB89,Stieren!$C$5:$D$52,2,FALSE)</f>
        <v>#N/A</v>
      </c>
      <c r="CD89" s="312" t="e">
        <f>VLOOKUP(AB89,percentage!BY$2:CJ$49,8)</f>
        <v>#N/A</v>
      </c>
      <c r="CE89" s="312" t="e">
        <f>VLOOKUP(CD89,Stieren!$C$5:$D$52,2,FALSE)</f>
        <v>#N/A</v>
      </c>
      <c r="CF89" s="312" t="e">
        <f>VLOOKUP(AB89,percentage!BY$2:CJ$49,9)</f>
        <v>#N/A</v>
      </c>
      <c r="CG89" s="312" t="e">
        <f>VLOOKUP(CF89,Stieren!$C$5:$D$52,2,FALSE)</f>
        <v>#N/A</v>
      </c>
      <c r="CH89" s="312" t="e">
        <f>VLOOKUP(AB89,percentage!BY$2:CJ$49,10)</f>
        <v>#N/A</v>
      </c>
      <c r="CI89" s="312" t="e">
        <f>VLOOKUP(CH89,Stieren!$C$5:$D$52,2,FALSE)</f>
        <v>#N/A</v>
      </c>
      <c r="CJ89" s="312" t="e">
        <f>VLOOKUP(AB89,percentage!BY$2:CJ$49,11)</f>
        <v>#N/A</v>
      </c>
      <c r="CK89" s="312" t="e">
        <f>VLOOKUP(CJ89,Stieren!$C$5:$D$52,2,FALSE)</f>
        <v>#N/A</v>
      </c>
      <c r="CL89" s="312" t="e">
        <f>VLOOKUP(AB89,percentage!BY$2:CJ$49,12)</f>
        <v>#N/A</v>
      </c>
      <c r="CM89" s="312" t="e">
        <f>VLOOKUP(CL89,Stieren!$C$5:$D$52,2,FALSE)</f>
        <v>#N/A</v>
      </c>
      <c r="CN89" s="312">
        <v>22</v>
      </c>
      <c r="CO89" s="312">
        <v>22</v>
      </c>
      <c r="CP89" s="312">
        <v>22</v>
      </c>
    </row>
    <row r="90" spans="27:94">
      <c r="AA90" s="312">
        <f>Koeien!B91</f>
        <v>0</v>
      </c>
      <c r="AB90" s="312">
        <f>Koeien!D91</f>
        <v>0</v>
      </c>
      <c r="AD90" s="312" t="e">
        <f t="shared" si="72"/>
        <v>#N/A</v>
      </c>
      <c r="AE90" s="312" t="e">
        <f t="shared" si="73"/>
        <v>#N/A</v>
      </c>
      <c r="AF90" s="312" t="e">
        <f t="shared" si="74"/>
        <v>#N/A</v>
      </c>
      <c r="AG90" s="312" t="e">
        <f t="shared" si="75"/>
        <v>#N/A</v>
      </c>
      <c r="AH90" s="312" t="e">
        <f t="shared" si="76"/>
        <v>#N/A</v>
      </c>
      <c r="AI90" s="312" t="e">
        <f t="shared" si="77"/>
        <v>#N/A</v>
      </c>
      <c r="AJ90" s="312" t="e">
        <f t="shared" si="78"/>
        <v>#N/A</v>
      </c>
      <c r="AK90" s="312" t="e">
        <f t="shared" si="79"/>
        <v>#N/A</v>
      </c>
      <c r="AL90" s="312" t="e">
        <f t="shared" si="80"/>
        <v>#N/A</v>
      </c>
      <c r="AO90" s="312" t="e">
        <f t="shared" si="81"/>
        <v>#N/A</v>
      </c>
      <c r="AP90" s="312" t="e">
        <f t="shared" si="82"/>
        <v>#N/A</v>
      </c>
      <c r="AQ90" s="312" t="e">
        <f t="shared" si="83"/>
        <v>#N/A</v>
      </c>
      <c r="AR90" s="312" t="e">
        <f t="shared" si="84"/>
        <v>#N/A</v>
      </c>
      <c r="AS90" s="312" t="e">
        <f t="shared" si="85"/>
        <v>#N/A</v>
      </c>
      <c r="AT90" s="312" t="e">
        <f t="shared" si="86"/>
        <v>#N/A</v>
      </c>
      <c r="AU90" s="312" t="e">
        <f t="shared" si="87"/>
        <v>#N/A</v>
      </c>
      <c r="AV90" s="312" t="e">
        <f t="shared" si="88"/>
        <v>#N/A</v>
      </c>
      <c r="AW90" s="312" t="e">
        <f t="shared" si="89"/>
        <v>#N/A</v>
      </c>
      <c r="AX90" s="312" t="e">
        <f t="shared" si="90"/>
        <v>#N/A</v>
      </c>
      <c r="AY90" s="312" t="e">
        <f t="shared" si="91"/>
        <v>#N/A</v>
      </c>
      <c r="AZ90" s="312" t="e">
        <f t="shared" si="92"/>
        <v>#N/A</v>
      </c>
      <c r="BA90" s="312" t="e">
        <f t="shared" si="93"/>
        <v>#N/A</v>
      </c>
      <c r="BB90" s="312" t="e">
        <f t="shared" si="94"/>
        <v>#N/A</v>
      </c>
      <c r="BC90" s="312" t="e">
        <f t="shared" si="95"/>
        <v>#N/A</v>
      </c>
      <c r="BD90" s="312" t="e">
        <f t="shared" si="96"/>
        <v>#N/A</v>
      </c>
      <c r="BE90" s="312" t="e">
        <f t="shared" si="97"/>
        <v>#N/A</v>
      </c>
      <c r="BF90" s="312" t="e">
        <f t="shared" si="98"/>
        <v>#N/A</v>
      </c>
      <c r="BG90" s="312" t="e">
        <f t="shared" si="99"/>
        <v>#N/A</v>
      </c>
      <c r="BH90" s="312" t="e">
        <f t="shared" si="100"/>
        <v>#N/A</v>
      </c>
      <c r="BI90" s="312" t="e">
        <f t="shared" si="101"/>
        <v>#N/A</v>
      </c>
      <c r="BJ90" s="312" t="e">
        <f t="shared" si="102"/>
        <v>#N/A</v>
      </c>
      <c r="BK90" s="312" t="e">
        <f t="shared" si="103"/>
        <v>#N/A</v>
      </c>
      <c r="BL90" s="312" t="e">
        <f t="shared" si="104"/>
        <v>#N/A</v>
      </c>
      <c r="BM90" s="312">
        <f t="shared" si="105"/>
        <v>22</v>
      </c>
      <c r="BN90" s="312">
        <f t="shared" si="106"/>
        <v>22</v>
      </c>
      <c r="BO90" s="312">
        <f t="shared" si="107"/>
        <v>22</v>
      </c>
      <c r="BQ90" s="312" t="e">
        <f>VLOOKUP(AB90,Stieren!$C$5:$D$52,2,FALSE)</f>
        <v>#N/A</v>
      </c>
      <c r="BR90" s="312" t="e">
        <f>VLOOKUP(AB90,percentage!BY$2:CJ$49,2)</f>
        <v>#N/A</v>
      </c>
      <c r="BS90" s="312" t="e">
        <f>VLOOKUP(BR90,Stieren!$C$5:$D$52,2,FALSE)</f>
        <v>#N/A</v>
      </c>
      <c r="BT90" s="312" t="e">
        <f>VLOOKUP(AB90,percentage!BY$2:CJ$49,3)</f>
        <v>#N/A</v>
      </c>
      <c r="BU90" s="312" t="e">
        <f>VLOOKUP(BT90,Stieren!$C$5:$D$52,2,FALSE)</f>
        <v>#N/A</v>
      </c>
      <c r="BV90" s="312" t="e">
        <f>VLOOKUP(AB90,percentage!BY$2:CJ$49,4)</f>
        <v>#N/A</v>
      </c>
      <c r="BW90" s="312" t="e">
        <f>VLOOKUP(BV90,Stieren!$C$5:$D$52,2,FALSE)</f>
        <v>#N/A</v>
      </c>
      <c r="BX90" s="312" t="e">
        <f>VLOOKUP(AB90,percentage!BY$2:CJ$49,5)</f>
        <v>#N/A</v>
      </c>
      <c r="BY90" s="312" t="e">
        <f>VLOOKUP(BX90,Stieren!$C$5:$D$52,2,FALSE)</f>
        <v>#N/A</v>
      </c>
      <c r="BZ90" s="312" t="e">
        <f>VLOOKUP(AB90,percentage!BY$2:CJ$49,6)</f>
        <v>#N/A</v>
      </c>
      <c r="CA90" s="312" t="e">
        <f>VLOOKUP(BZ90,Stieren!$C$5:$D$52,2,FALSE)</f>
        <v>#N/A</v>
      </c>
      <c r="CB90" s="312" t="e">
        <f>VLOOKUP(AB90,percentage!BY$2:CJ$49,7)</f>
        <v>#N/A</v>
      </c>
      <c r="CC90" s="312" t="e">
        <f>VLOOKUP(CB90,Stieren!$C$5:$D$52,2,FALSE)</f>
        <v>#N/A</v>
      </c>
      <c r="CD90" s="312" t="e">
        <f>VLOOKUP(AB90,percentage!BY$2:CJ$49,8)</f>
        <v>#N/A</v>
      </c>
      <c r="CE90" s="312" t="e">
        <f>VLOOKUP(CD90,Stieren!$C$5:$D$52,2,FALSE)</f>
        <v>#N/A</v>
      </c>
      <c r="CF90" s="312" t="e">
        <f>VLOOKUP(AB90,percentage!BY$2:CJ$49,9)</f>
        <v>#N/A</v>
      </c>
      <c r="CG90" s="312" t="e">
        <f>VLOOKUP(CF90,Stieren!$C$5:$D$52,2,FALSE)</f>
        <v>#N/A</v>
      </c>
      <c r="CH90" s="312" t="e">
        <f>VLOOKUP(AB90,percentage!BY$2:CJ$49,10)</f>
        <v>#N/A</v>
      </c>
      <c r="CI90" s="312" t="e">
        <f>VLOOKUP(CH90,Stieren!$C$5:$D$52,2,FALSE)</f>
        <v>#N/A</v>
      </c>
      <c r="CJ90" s="312" t="e">
        <f>VLOOKUP(AB90,percentage!BY$2:CJ$49,11)</f>
        <v>#N/A</v>
      </c>
      <c r="CK90" s="312" t="e">
        <f>VLOOKUP(CJ90,Stieren!$C$5:$D$52,2,FALSE)</f>
        <v>#N/A</v>
      </c>
      <c r="CL90" s="312" t="e">
        <f>VLOOKUP(AB90,percentage!BY$2:CJ$49,12)</f>
        <v>#N/A</v>
      </c>
      <c r="CM90" s="312" t="e">
        <f>VLOOKUP(CL90,Stieren!$C$5:$D$52,2,FALSE)</f>
        <v>#N/A</v>
      </c>
      <c r="CN90" s="312">
        <v>22</v>
      </c>
      <c r="CO90" s="312">
        <v>22</v>
      </c>
      <c r="CP90" s="312">
        <v>22</v>
      </c>
    </row>
    <row r="91" spans="27:94">
      <c r="AA91" s="312">
        <f>Koeien!B92</f>
        <v>0</v>
      </c>
      <c r="AB91" s="312">
        <f>Koeien!D92</f>
        <v>0</v>
      </c>
      <c r="AD91" s="312" t="e">
        <f t="shared" si="72"/>
        <v>#N/A</v>
      </c>
      <c r="AE91" s="312" t="e">
        <f t="shared" si="73"/>
        <v>#N/A</v>
      </c>
      <c r="AF91" s="312" t="e">
        <f t="shared" si="74"/>
        <v>#N/A</v>
      </c>
      <c r="AG91" s="312" t="e">
        <f t="shared" si="75"/>
        <v>#N/A</v>
      </c>
      <c r="AH91" s="312" t="e">
        <f t="shared" si="76"/>
        <v>#N/A</v>
      </c>
      <c r="AI91" s="312" t="e">
        <f t="shared" si="77"/>
        <v>#N/A</v>
      </c>
      <c r="AJ91" s="312" t="e">
        <f t="shared" si="78"/>
        <v>#N/A</v>
      </c>
      <c r="AK91" s="312" t="e">
        <f t="shared" si="79"/>
        <v>#N/A</v>
      </c>
      <c r="AL91" s="312" t="e">
        <f t="shared" si="80"/>
        <v>#N/A</v>
      </c>
      <c r="AO91" s="312" t="e">
        <f t="shared" si="81"/>
        <v>#N/A</v>
      </c>
      <c r="AP91" s="312" t="e">
        <f t="shared" si="82"/>
        <v>#N/A</v>
      </c>
      <c r="AQ91" s="312" t="e">
        <f t="shared" si="83"/>
        <v>#N/A</v>
      </c>
      <c r="AR91" s="312" t="e">
        <f t="shared" si="84"/>
        <v>#N/A</v>
      </c>
      <c r="AS91" s="312" t="e">
        <f t="shared" si="85"/>
        <v>#N/A</v>
      </c>
      <c r="AT91" s="312" t="e">
        <f t="shared" si="86"/>
        <v>#N/A</v>
      </c>
      <c r="AU91" s="312" t="e">
        <f t="shared" si="87"/>
        <v>#N/A</v>
      </c>
      <c r="AV91" s="312" t="e">
        <f t="shared" si="88"/>
        <v>#N/A</v>
      </c>
      <c r="AW91" s="312" t="e">
        <f t="shared" si="89"/>
        <v>#N/A</v>
      </c>
      <c r="AX91" s="312" t="e">
        <f t="shared" si="90"/>
        <v>#N/A</v>
      </c>
      <c r="AY91" s="312" t="e">
        <f t="shared" si="91"/>
        <v>#N/A</v>
      </c>
      <c r="AZ91" s="312" t="e">
        <f t="shared" si="92"/>
        <v>#N/A</v>
      </c>
      <c r="BA91" s="312" t="e">
        <f t="shared" si="93"/>
        <v>#N/A</v>
      </c>
      <c r="BB91" s="312" t="e">
        <f t="shared" si="94"/>
        <v>#N/A</v>
      </c>
      <c r="BC91" s="312" t="e">
        <f t="shared" si="95"/>
        <v>#N/A</v>
      </c>
      <c r="BD91" s="312" t="e">
        <f t="shared" si="96"/>
        <v>#N/A</v>
      </c>
      <c r="BE91" s="312" t="e">
        <f t="shared" si="97"/>
        <v>#N/A</v>
      </c>
      <c r="BF91" s="312" t="e">
        <f t="shared" si="98"/>
        <v>#N/A</v>
      </c>
      <c r="BG91" s="312" t="e">
        <f t="shared" si="99"/>
        <v>#N/A</v>
      </c>
      <c r="BH91" s="312" t="e">
        <f t="shared" si="100"/>
        <v>#N/A</v>
      </c>
      <c r="BI91" s="312" t="e">
        <f t="shared" si="101"/>
        <v>#N/A</v>
      </c>
      <c r="BJ91" s="312" t="e">
        <f t="shared" si="102"/>
        <v>#N/A</v>
      </c>
      <c r="BK91" s="312" t="e">
        <f t="shared" si="103"/>
        <v>#N/A</v>
      </c>
      <c r="BL91" s="312" t="e">
        <f t="shared" si="104"/>
        <v>#N/A</v>
      </c>
      <c r="BM91" s="312">
        <f t="shared" si="105"/>
        <v>22</v>
      </c>
      <c r="BN91" s="312">
        <f t="shared" si="106"/>
        <v>22</v>
      </c>
      <c r="BO91" s="312">
        <f t="shared" si="107"/>
        <v>22</v>
      </c>
      <c r="BQ91" s="312" t="e">
        <f>VLOOKUP(AB91,Stieren!$C$5:$D$52,2,FALSE)</f>
        <v>#N/A</v>
      </c>
      <c r="BR91" s="312" t="e">
        <f>VLOOKUP(AB91,percentage!BY$2:CJ$49,2)</f>
        <v>#N/A</v>
      </c>
      <c r="BS91" s="312" t="e">
        <f>VLOOKUP(BR91,Stieren!$C$5:$D$52,2,FALSE)</f>
        <v>#N/A</v>
      </c>
      <c r="BT91" s="312" t="e">
        <f>VLOOKUP(AB91,percentage!BY$2:CJ$49,3)</f>
        <v>#N/A</v>
      </c>
      <c r="BU91" s="312" t="e">
        <f>VLOOKUP(BT91,Stieren!$C$5:$D$52,2,FALSE)</f>
        <v>#N/A</v>
      </c>
      <c r="BV91" s="312" t="e">
        <f>VLOOKUP(AB91,percentage!BY$2:CJ$49,4)</f>
        <v>#N/A</v>
      </c>
      <c r="BW91" s="312" t="e">
        <f>VLOOKUP(BV91,Stieren!$C$5:$D$52,2,FALSE)</f>
        <v>#N/A</v>
      </c>
      <c r="BX91" s="312" t="e">
        <f>VLOOKUP(AB91,percentage!BY$2:CJ$49,5)</f>
        <v>#N/A</v>
      </c>
      <c r="BY91" s="312" t="e">
        <f>VLOOKUP(BX91,Stieren!$C$5:$D$52,2,FALSE)</f>
        <v>#N/A</v>
      </c>
      <c r="BZ91" s="312" t="e">
        <f>VLOOKUP(AB91,percentage!BY$2:CJ$49,6)</f>
        <v>#N/A</v>
      </c>
      <c r="CA91" s="312" t="e">
        <f>VLOOKUP(BZ91,Stieren!$C$5:$D$52,2,FALSE)</f>
        <v>#N/A</v>
      </c>
      <c r="CB91" s="312" t="e">
        <f>VLOOKUP(AB91,percentage!BY$2:CJ$49,7)</f>
        <v>#N/A</v>
      </c>
      <c r="CC91" s="312" t="e">
        <f>VLOOKUP(CB91,Stieren!$C$5:$D$52,2,FALSE)</f>
        <v>#N/A</v>
      </c>
      <c r="CD91" s="312" t="e">
        <f>VLOOKUP(AB91,percentage!BY$2:CJ$49,8)</f>
        <v>#N/A</v>
      </c>
      <c r="CE91" s="312" t="e">
        <f>VLOOKUP(CD91,Stieren!$C$5:$D$52,2,FALSE)</f>
        <v>#N/A</v>
      </c>
      <c r="CF91" s="312" t="e">
        <f>VLOOKUP(AB91,percentage!BY$2:CJ$49,9)</f>
        <v>#N/A</v>
      </c>
      <c r="CG91" s="312" t="e">
        <f>VLOOKUP(CF91,Stieren!$C$5:$D$52,2,FALSE)</f>
        <v>#N/A</v>
      </c>
      <c r="CH91" s="312" t="e">
        <f>VLOOKUP(AB91,percentage!BY$2:CJ$49,10)</f>
        <v>#N/A</v>
      </c>
      <c r="CI91" s="312" t="e">
        <f>VLOOKUP(CH91,Stieren!$C$5:$D$52,2,FALSE)</f>
        <v>#N/A</v>
      </c>
      <c r="CJ91" s="312" t="e">
        <f>VLOOKUP(AB91,percentage!BY$2:CJ$49,11)</f>
        <v>#N/A</v>
      </c>
      <c r="CK91" s="312" t="e">
        <f>VLOOKUP(CJ91,Stieren!$C$5:$D$52,2,FALSE)</f>
        <v>#N/A</v>
      </c>
      <c r="CL91" s="312" t="e">
        <f>VLOOKUP(AB91,percentage!BY$2:CJ$49,12)</f>
        <v>#N/A</v>
      </c>
      <c r="CM91" s="312" t="e">
        <f>VLOOKUP(CL91,Stieren!$C$5:$D$52,2,FALSE)</f>
        <v>#N/A</v>
      </c>
      <c r="CN91" s="312">
        <v>22</v>
      </c>
      <c r="CO91" s="312">
        <v>22</v>
      </c>
      <c r="CP91" s="312">
        <v>22</v>
      </c>
    </row>
    <row r="92" spans="27:94">
      <c r="AA92" s="312">
        <f>Koeien!B93</f>
        <v>0</v>
      </c>
      <c r="AB92" s="312">
        <f>Koeien!D93</f>
        <v>0</v>
      </c>
      <c r="AD92" s="312" t="e">
        <f t="shared" si="72"/>
        <v>#N/A</v>
      </c>
      <c r="AE92" s="312" t="e">
        <f t="shared" si="73"/>
        <v>#N/A</v>
      </c>
      <c r="AF92" s="312" t="e">
        <f t="shared" si="74"/>
        <v>#N/A</v>
      </c>
      <c r="AG92" s="312" t="e">
        <f t="shared" si="75"/>
        <v>#N/A</v>
      </c>
      <c r="AH92" s="312" t="e">
        <f t="shared" si="76"/>
        <v>#N/A</v>
      </c>
      <c r="AI92" s="312" t="e">
        <f t="shared" si="77"/>
        <v>#N/A</v>
      </c>
      <c r="AJ92" s="312" t="e">
        <f t="shared" si="78"/>
        <v>#N/A</v>
      </c>
      <c r="AK92" s="312" t="e">
        <f t="shared" si="79"/>
        <v>#N/A</v>
      </c>
      <c r="AL92" s="312" t="e">
        <f t="shared" si="80"/>
        <v>#N/A</v>
      </c>
      <c r="AO92" s="312" t="e">
        <f t="shared" si="81"/>
        <v>#N/A</v>
      </c>
      <c r="AP92" s="312" t="e">
        <f t="shared" si="82"/>
        <v>#N/A</v>
      </c>
      <c r="AQ92" s="312" t="e">
        <f t="shared" si="83"/>
        <v>#N/A</v>
      </c>
      <c r="AR92" s="312" t="e">
        <f t="shared" si="84"/>
        <v>#N/A</v>
      </c>
      <c r="AS92" s="312" t="e">
        <f t="shared" si="85"/>
        <v>#N/A</v>
      </c>
      <c r="AT92" s="312" t="e">
        <f t="shared" si="86"/>
        <v>#N/A</v>
      </c>
      <c r="AU92" s="312" t="e">
        <f t="shared" si="87"/>
        <v>#N/A</v>
      </c>
      <c r="AV92" s="312" t="e">
        <f t="shared" si="88"/>
        <v>#N/A</v>
      </c>
      <c r="AW92" s="312" t="e">
        <f t="shared" si="89"/>
        <v>#N/A</v>
      </c>
      <c r="AX92" s="312" t="e">
        <f t="shared" si="90"/>
        <v>#N/A</v>
      </c>
      <c r="AY92" s="312" t="e">
        <f t="shared" si="91"/>
        <v>#N/A</v>
      </c>
      <c r="AZ92" s="312" t="e">
        <f t="shared" si="92"/>
        <v>#N/A</v>
      </c>
      <c r="BA92" s="312" t="e">
        <f t="shared" si="93"/>
        <v>#N/A</v>
      </c>
      <c r="BB92" s="312" t="e">
        <f t="shared" si="94"/>
        <v>#N/A</v>
      </c>
      <c r="BC92" s="312" t="e">
        <f t="shared" si="95"/>
        <v>#N/A</v>
      </c>
      <c r="BD92" s="312" t="e">
        <f t="shared" si="96"/>
        <v>#N/A</v>
      </c>
      <c r="BE92" s="312" t="e">
        <f t="shared" si="97"/>
        <v>#N/A</v>
      </c>
      <c r="BF92" s="312" t="e">
        <f t="shared" si="98"/>
        <v>#N/A</v>
      </c>
      <c r="BG92" s="312" t="e">
        <f t="shared" si="99"/>
        <v>#N/A</v>
      </c>
      <c r="BH92" s="312" t="e">
        <f t="shared" si="100"/>
        <v>#N/A</v>
      </c>
      <c r="BI92" s="312" t="e">
        <f t="shared" si="101"/>
        <v>#N/A</v>
      </c>
      <c r="BJ92" s="312" t="e">
        <f t="shared" si="102"/>
        <v>#N/A</v>
      </c>
      <c r="BK92" s="312" t="e">
        <f t="shared" si="103"/>
        <v>#N/A</v>
      </c>
      <c r="BL92" s="312" t="e">
        <f t="shared" si="104"/>
        <v>#N/A</v>
      </c>
      <c r="BM92" s="312">
        <f t="shared" si="105"/>
        <v>22</v>
      </c>
      <c r="BN92" s="312">
        <f t="shared" si="106"/>
        <v>22</v>
      </c>
      <c r="BO92" s="312">
        <f t="shared" si="107"/>
        <v>22</v>
      </c>
      <c r="BQ92" s="312" t="e">
        <f>VLOOKUP(AB92,Stieren!$C$5:$D$52,2,FALSE)</f>
        <v>#N/A</v>
      </c>
      <c r="BR92" s="312" t="e">
        <f>VLOOKUP(AB92,percentage!BY$2:CJ$49,2)</f>
        <v>#N/A</v>
      </c>
      <c r="BS92" s="312" t="e">
        <f>VLOOKUP(BR92,Stieren!$C$5:$D$52,2,FALSE)</f>
        <v>#N/A</v>
      </c>
      <c r="BT92" s="312" t="e">
        <f>VLOOKUP(AB92,percentage!BY$2:CJ$49,3)</f>
        <v>#N/A</v>
      </c>
      <c r="BU92" s="312" t="e">
        <f>VLOOKUP(BT92,Stieren!$C$5:$D$52,2,FALSE)</f>
        <v>#N/A</v>
      </c>
      <c r="BV92" s="312" t="e">
        <f>VLOOKUP(AB92,percentage!BY$2:CJ$49,4)</f>
        <v>#N/A</v>
      </c>
      <c r="BW92" s="312" t="e">
        <f>VLOOKUP(BV92,Stieren!$C$5:$D$52,2,FALSE)</f>
        <v>#N/A</v>
      </c>
      <c r="BX92" s="312" t="e">
        <f>VLOOKUP(AB92,percentage!BY$2:CJ$49,5)</f>
        <v>#N/A</v>
      </c>
      <c r="BY92" s="312" t="e">
        <f>VLOOKUP(BX92,Stieren!$C$5:$D$52,2,FALSE)</f>
        <v>#N/A</v>
      </c>
      <c r="BZ92" s="312" t="e">
        <f>VLOOKUP(AB92,percentage!BY$2:CJ$49,6)</f>
        <v>#N/A</v>
      </c>
      <c r="CA92" s="312" t="e">
        <f>VLOOKUP(BZ92,Stieren!$C$5:$D$52,2,FALSE)</f>
        <v>#N/A</v>
      </c>
      <c r="CB92" s="312" t="e">
        <f>VLOOKUP(AB92,percentage!BY$2:CJ$49,7)</f>
        <v>#N/A</v>
      </c>
      <c r="CC92" s="312" t="e">
        <f>VLOOKUP(CB92,Stieren!$C$5:$D$52,2,FALSE)</f>
        <v>#N/A</v>
      </c>
      <c r="CD92" s="312" t="e">
        <f>VLOOKUP(AB92,percentage!BY$2:CJ$49,8)</f>
        <v>#N/A</v>
      </c>
      <c r="CE92" s="312" t="e">
        <f>VLOOKUP(CD92,Stieren!$C$5:$D$52,2,FALSE)</f>
        <v>#N/A</v>
      </c>
      <c r="CF92" s="312" t="e">
        <f>VLOOKUP(AB92,percentage!BY$2:CJ$49,9)</f>
        <v>#N/A</v>
      </c>
      <c r="CG92" s="312" t="e">
        <f>VLOOKUP(CF92,Stieren!$C$5:$D$52,2,FALSE)</f>
        <v>#N/A</v>
      </c>
      <c r="CH92" s="312" t="e">
        <f>VLOOKUP(AB92,percentage!BY$2:CJ$49,10)</f>
        <v>#N/A</v>
      </c>
      <c r="CI92" s="312" t="e">
        <f>VLOOKUP(CH92,Stieren!$C$5:$D$52,2,FALSE)</f>
        <v>#N/A</v>
      </c>
      <c r="CJ92" s="312" t="e">
        <f>VLOOKUP(AB92,percentage!BY$2:CJ$49,11)</f>
        <v>#N/A</v>
      </c>
      <c r="CK92" s="312" t="e">
        <f>VLOOKUP(CJ92,Stieren!$C$5:$D$52,2,FALSE)</f>
        <v>#N/A</v>
      </c>
      <c r="CL92" s="312" t="e">
        <f>VLOOKUP(AB92,percentage!BY$2:CJ$49,12)</f>
        <v>#N/A</v>
      </c>
      <c r="CM92" s="312" t="e">
        <f>VLOOKUP(CL92,Stieren!$C$5:$D$52,2,FALSE)</f>
        <v>#N/A</v>
      </c>
      <c r="CN92" s="312">
        <v>22</v>
      </c>
      <c r="CO92" s="312">
        <v>22</v>
      </c>
      <c r="CP92" s="312">
        <v>22</v>
      </c>
    </row>
    <row r="93" spans="27:94">
      <c r="AA93" s="312">
        <f>Koeien!B94</f>
        <v>0</v>
      </c>
      <c r="AB93" s="312">
        <f>Koeien!D94</f>
        <v>0</v>
      </c>
      <c r="AD93" s="312" t="e">
        <f t="shared" si="72"/>
        <v>#N/A</v>
      </c>
      <c r="AE93" s="312" t="e">
        <f t="shared" si="73"/>
        <v>#N/A</v>
      </c>
      <c r="AF93" s="312" t="e">
        <f t="shared" si="74"/>
        <v>#N/A</v>
      </c>
      <c r="AG93" s="312" t="e">
        <f t="shared" si="75"/>
        <v>#N/A</v>
      </c>
      <c r="AH93" s="312" t="e">
        <f t="shared" si="76"/>
        <v>#N/A</v>
      </c>
      <c r="AI93" s="312" t="e">
        <f t="shared" si="77"/>
        <v>#N/A</v>
      </c>
      <c r="AJ93" s="312" t="e">
        <f t="shared" si="78"/>
        <v>#N/A</v>
      </c>
      <c r="AK93" s="312" t="e">
        <f t="shared" si="79"/>
        <v>#N/A</v>
      </c>
      <c r="AL93" s="312" t="e">
        <f t="shared" si="80"/>
        <v>#N/A</v>
      </c>
      <c r="AO93" s="312" t="e">
        <f t="shared" si="81"/>
        <v>#N/A</v>
      </c>
      <c r="AP93" s="312" t="e">
        <f t="shared" si="82"/>
        <v>#N/A</v>
      </c>
      <c r="AQ93" s="312" t="e">
        <f t="shared" si="83"/>
        <v>#N/A</v>
      </c>
      <c r="AR93" s="312" t="e">
        <f t="shared" si="84"/>
        <v>#N/A</v>
      </c>
      <c r="AS93" s="312" t="e">
        <f t="shared" si="85"/>
        <v>#N/A</v>
      </c>
      <c r="AT93" s="312" t="e">
        <f t="shared" si="86"/>
        <v>#N/A</v>
      </c>
      <c r="AU93" s="312" t="e">
        <f t="shared" si="87"/>
        <v>#N/A</v>
      </c>
      <c r="AV93" s="312" t="e">
        <f t="shared" si="88"/>
        <v>#N/A</v>
      </c>
      <c r="AW93" s="312" t="e">
        <f t="shared" si="89"/>
        <v>#N/A</v>
      </c>
      <c r="AX93" s="312" t="e">
        <f t="shared" si="90"/>
        <v>#N/A</v>
      </c>
      <c r="AY93" s="312" t="e">
        <f t="shared" si="91"/>
        <v>#N/A</v>
      </c>
      <c r="AZ93" s="312" t="e">
        <f t="shared" si="92"/>
        <v>#N/A</v>
      </c>
      <c r="BA93" s="312" t="e">
        <f t="shared" si="93"/>
        <v>#N/A</v>
      </c>
      <c r="BB93" s="312" t="e">
        <f t="shared" si="94"/>
        <v>#N/A</v>
      </c>
      <c r="BC93" s="312" t="e">
        <f t="shared" si="95"/>
        <v>#N/A</v>
      </c>
      <c r="BD93" s="312" t="e">
        <f t="shared" si="96"/>
        <v>#N/A</v>
      </c>
      <c r="BE93" s="312" t="e">
        <f t="shared" si="97"/>
        <v>#N/A</v>
      </c>
      <c r="BF93" s="312" t="e">
        <f t="shared" si="98"/>
        <v>#N/A</v>
      </c>
      <c r="BG93" s="312" t="e">
        <f t="shared" si="99"/>
        <v>#N/A</v>
      </c>
      <c r="BH93" s="312" t="e">
        <f t="shared" si="100"/>
        <v>#N/A</v>
      </c>
      <c r="BI93" s="312" t="e">
        <f t="shared" si="101"/>
        <v>#N/A</v>
      </c>
      <c r="BJ93" s="312" t="e">
        <f t="shared" si="102"/>
        <v>#N/A</v>
      </c>
      <c r="BK93" s="312" t="e">
        <f t="shared" si="103"/>
        <v>#N/A</v>
      </c>
      <c r="BL93" s="312" t="e">
        <f t="shared" si="104"/>
        <v>#N/A</v>
      </c>
      <c r="BM93" s="312">
        <f t="shared" si="105"/>
        <v>22</v>
      </c>
      <c r="BN93" s="312">
        <f t="shared" si="106"/>
        <v>22</v>
      </c>
      <c r="BO93" s="312">
        <f t="shared" si="107"/>
        <v>22</v>
      </c>
      <c r="BQ93" s="312" t="e">
        <f>VLOOKUP(AB93,Stieren!$C$5:$D$52,2,FALSE)</f>
        <v>#N/A</v>
      </c>
      <c r="BR93" s="312" t="e">
        <f>VLOOKUP(AB93,percentage!BY$2:CJ$49,2)</f>
        <v>#N/A</v>
      </c>
      <c r="BS93" s="312" t="e">
        <f>VLOOKUP(BR93,Stieren!$C$5:$D$52,2,FALSE)</f>
        <v>#N/A</v>
      </c>
      <c r="BT93" s="312" t="e">
        <f>VLOOKUP(AB93,percentage!BY$2:CJ$49,3)</f>
        <v>#N/A</v>
      </c>
      <c r="BU93" s="312" t="e">
        <f>VLOOKUP(BT93,Stieren!$C$5:$D$52,2,FALSE)</f>
        <v>#N/A</v>
      </c>
      <c r="BV93" s="312" t="e">
        <f>VLOOKUP(AB93,percentage!BY$2:CJ$49,4)</f>
        <v>#N/A</v>
      </c>
      <c r="BW93" s="312" t="e">
        <f>VLOOKUP(BV93,Stieren!$C$5:$D$52,2,FALSE)</f>
        <v>#N/A</v>
      </c>
      <c r="BX93" s="312" t="e">
        <f>VLOOKUP(AB93,percentage!BY$2:CJ$49,5)</f>
        <v>#N/A</v>
      </c>
      <c r="BY93" s="312" t="e">
        <f>VLOOKUP(BX93,Stieren!$C$5:$D$52,2,FALSE)</f>
        <v>#N/A</v>
      </c>
      <c r="BZ93" s="312" t="e">
        <f>VLOOKUP(AB93,percentage!BY$2:CJ$49,6)</f>
        <v>#N/A</v>
      </c>
      <c r="CA93" s="312" t="e">
        <f>VLOOKUP(BZ93,Stieren!$C$5:$D$52,2,FALSE)</f>
        <v>#N/A</v>
      </c>
      <c r="CB93" s="312" t="e">
        <f>VLOOKUP(AB93,percentage!BY$2:CJ$49,7)</f>
        <v>#N/A</v>
      </c>
      <c r="CC93" s="312" t="e">
        <f>VLOOKUP(CB93,Stieren!$C$5:$D$52,2,FALSE)</f>
        <v>#N/A</v>
      </c>
      <c r="CD93" s="312" t="e">
        <f>VLOOKUP(AB93,percentage!BY$2:CJ$49,8)</f>
        <v>#N/A</v>
      </c>
      <c r="CE93" s="312" t="e">
        <f>VLOOKUP(CD93,Stieren!$C$5:$D$52,2,FALSE)</f>
        <v>#N/A</v>
      </c>
      <c r="CF93" s="312" t="e">
        <f>VLOOKUP(AB93,percentage!BY$2:CJ$49,9)</f>
        <v>#N/A</v>
      </c>
      <c r="CG93" s="312" t="e">
        <f>VLOOKUP(CF93,Stieren!$C$5:$D$52,2,FALSE)</f>
        <v>#N/A</v>
      </c>
      <c r="CH93" s="312" t="e">
        <f>VLOOKUP(AB93,percentage!BY$2:CJ$49,10)</f>
        <v>#N/A</v>
      </c>
      <c r="CI93" s="312" t="e">
        <f>VLOOKUP(CH93,Stieren!$C$5:$D$52,2,FALSE)</f>
        <v>#N/A</v>
      </c>
      <c r="CJ93" s="312" t="e">
        <f>VLOOKUP(AB93,percentage!BY$2:CJ$49,11)</f>
        <v>#N/A</v>
      </c>
      <c r="CK93" s="312" t="e">
        <f>VLOOKUP(CJ93,Stieren!$C$5:$D$52,2,FALSE)</f>
        <v>#N/A</v>
      </c>
      <c r="CL93" s="312" t="e">
        <f>VLOOKUP(AB93,percentage!BY$2:CJ$49,12)</f>
        <v>#N/A</v>
      </c>
      <c r="CM93" s="312" t="e">
        <f>VLOOKUP(CL93,Stieren!$C$5:$D$52,2,FALSE)</f>
        <v>#N/A</v>
      </c>
      <c r="CN93" s="312">
        <v>22</v>
      </c>
      <c r="CO93" s="312">
        <v>22</v>
      </c>
      <c r="CP93" s="312">
        <v>22</v>
      </c>
    </row>
    <row r="94" spans="27:94">
      <c r="AA94" s="312">
        <f>Koeien!B95</f>
        <v>0</v>
      </c>
      <c r="AB94" s="312">
        <f>Koeien!D95</f>
        <v>0</v>
      </c>
      <c r="AD94" s="312" t="e">
        <f t="shared" si="72"/>
        <v>#N/A</v>
      </c>
      <c r="AE94" s="312" t="e">
        <f t="shared" si="73"/>
        <v>#N/A</v>
      </c>
      <c r="AF94" s="312" t="e">
        <f t="shared" si="74"/>
        <v>#N/A</v>
      </c>
      <c r="AG94" s="312" t="e">
        <f t="shared" si="75"/>
        <v>#N/A</v>
      </c>
      <c r="AH94" s="312" t="e">
        <f t="shared" si="76"/>
        <v>#N/A</v>
      </c>
      <c r="AI94" s="312" t="e">
        <f t="shared" si="77"/>
        <v>#N/A</v>
      </c>
      <c r="AJ94" s="312" t="e">
        <f t="shared" si="78"/>
        <v>#N/A</v>
      </c>
      <c r="AK94" s="312" t="e">
        <f t="shared" si="79"/>
        <v>#N/A</v>
      </c>
      <c r="AL94" s="312" t="e">
        <f t="shared" si="80"/>
        <v>#N/A</v>
      </c>
      <c r="AO94" s="312" t="e">
        <f t="shared" si="81"/>
        <v>#N/A</v>
      </c>
      <c r="AP94" s="312" t="e">
        <f t="shared" si="82"/>
        <v>#N/A</v>
      </c>
      <c r="AQ94" s="312" t="e">
        <f t="shared" si="83"/>
        <v>#N/A</v>
      </c>
      <c r="AR94" s="312" t="e">
        <f t="shared" si="84"/>
        <v>#N/A</v>
      </c>
      <c r="AS94" s="312" t="e">
        <f t="shared" si="85"/>
        <v>#N/A</v>
      </c>
      <c r="AT94" s="312" t="e">
        <f t="shared" si="86"/>
        <v>#N/A</v>
      </c>
      <c r="AU94" s="312" t="e">
        <f t="shared" si="87"/>
        <v>#N/A</v>
      </c>
      <c r="AV94" s="312" t="e">
        <f t="shared" si="88"/>
        <v>#N/A</v>
      </c>
      <c r="AW94" s="312" t="e">
        <f t="shared" si="89"/>
        <v>#N/A</v>
      </c>
      <c r="AX94" s="312" t="e">
        <f t="shared" si="90"/>
        <v>#N/A</v>
      </c>
      <c r="AY94" s="312" t="e">
        <f t="shared" si="91"/>
        <v>#N/A</v>
      </c>
      <c r="AZ94" s="312" t="e">
        <f t="shared" si="92"/>
        <v>#N/A</v>
      </c>
      <c r="BA94" s="312" t="e">
        <f t="shared" si="93"/>
        <v>#N/A</v>
      </c>
      <c r="BB94" s="312" t="e">
        <f t="shared" si="94"/>
        <v>#N/A</v>
      </c>
      <c r="BC94" s="312" t="e">
        <f t="shared" si="95"/>
        <v>#N/A</v>
      </c>
      <c r="BD94" s="312" t="e">
        <f t="shared" si="96"/>
        <v>#N/A</v>
      </c>
      <c r="BE94" s="312" t="e">
        <f t="shared" si="97"/>
        <v>#N/A</v>
      </c>
      <c r="BF94" s="312" t="e">
        <f t="shared" si="98"/>
        <v>#N/A</v>
      </c>
      <c r="BG94" s="312" t="e">
        <f t="shared" si="99"/>
        <v>#N/A</v>
      </c>
      <c r="BH94" s="312" t="e">
        <f t="shared" si="100"/>
        <v>#N/A</v>
      </c>
      <c r="BI94" s="312" t="e">
        <f t="shared" si="101"/>
        <v>#N/A</v>
      </c>
      <c r="BJ94" s="312" t="e">
        <f t="shared" si="102"/>
        <v>#N/A</v>
      </c>
      <c r="BK94" s="312" t="e">
        <f t="shared" si="103"/>
        <v>#N/A</v>
      </c>
      <c r="BL94" s="312" t="e">
        <f t="shared" si="104"/>
        <v>#N/A</v>
      </c>
      <c r="BM94" s="312">
        <f t="shared" si="105"/>
        <v>22</v>
      </c>
      <c r="BN94" s="312">
        <f t="shared" si="106"/>
        <v>22</v>
      </c>
      <c r="BO94" s="312">
        <f t="shared" si="107"/>
        <v>22</v>
      </c>
      <c r="BQ94" s="312" t="e">
        <f>VLOOKUP(AB94,Stieren!$C$5:$D$52,2,FALSE)</f>
        <v>#N/A</v>
      </c>
      <c r="BR94" s="312" t="e">
        <f>VLOOKUP(AB94,percentage!BY$2:CJ$49,2)</f>
        <v>#N/A</v>
      </c>
      <c r="BS94" s="312" t="e">
        <f>VLOOKUP(BR94,Stieren!$C$5:$D$52,2,FALSE)</f>
        <v>#N/A</v>
      </c>
      <c r="BT94" s="312" t="e">
        <f>VLOOKUP(AB94,percentage!BY$2:CJ$49,3)</f>
        <v>#N/A</v>
      </c>
      <c r="BU94" s="312" t="e">
        <f>VLOOKUP(BT94,Stieren!$C$5:$D$52,2,FALSE)</f>
        <v>#N/A</v>
      </c>
      <c r="BV94" s="312" t="e">
        <f>VLOOKUP(AB94,percentage!BY$2:CJ$49,4)</f>
        <v>#N/A</v>
      </c>
      <c r="BW94" s="312" t="e">
        <f>VLOOKUP(BV94,Stieren!$C$5:$D$52,2,FALSE)</f>
        <v>#N/A</v>
      </c>
      <c r="BX94" s="312" t="e">
        <f>VLOOKUP(AB94,percentage!BY$2:CJ$49,5)</f>
        <v>#N/A</v>
      </c>
      <c r="BY94" s="312" t="e">
        <f>VLOOKUP(BX94,Stieren!$C$5:$D$52,2,FALSE)</f>
        <v>#N/A</v>
      </c>
      <c r="BZ94" s="312" t="e">
        <f>VLOOKUP(AB94,percentage!BY$2:CJ$49,6)</f>
        <v>#N/A</v>
      </c>
      <c r="CA94" s="312" t="e">
        <f>VLOOKUP(BZ94,Stieren!$C$5:$D$52,2,FALSE)</f>
        <v>#N/A</v>
      </c>
      <c r="CB94" s="312" t="e">
        <f>VLOOKUP(AB94,percentage!BY$2:CJ$49,7)</f>
        <v>#N/A</v>
      </c>
      <c r="CC94" s="312" t="e">
        <f>VLOOKUP(CB94,Stieren!$C$5:$D$52,2,FALSE)</f>
        <v>#N/A</v>
      </c>
      <c r="CD94" s="312" t="e">
        <f>VLOOKUP(AB94,percentage!BY$2:CJ$49,8)</f>
        <v>#N/A</v>
      </c>
      <c r="CE94" s="312" t="e">
        <f>VLOOKUP(CD94,Stieren!$C$5:$D$52,2,FALSE)</f>
        <v>#N/A</v>
      </c>
      <c r="CF94" s="312" t="e">
        <f>VLOOKUP(AB94,percentage!BY$2:CJ$49,9)</f>
        <v>#N/A</v>
      </c>
      <c r="CG94" s="312" t="e">
        <f>VLOOKUP(CF94,Stieren!$C$5:$D$52,2,FALSE)</f>
        <v>#N/A</v>
      </c>
      <c r="CH94" s="312" t="e">
        <f>VLOOKUP(AB94,percentage!BY$2:CJ$49,10)</f>
        <v>#N/A</v>
      </c>
      <c r="CI94" s="312" t="e">
        <f>VLOOKUP(CH94,Stieren!$C$5:$D$52,2,FALSE)</f>
        <v>#N/A</v>
      </c>
      <c r="CJ94" s="312" t="e">
        <f>VLOOKUP(AB94,percentage!BY$2:CJ$49,11)</f>
        <v>#N/A</v>
      </c>
      <c r="CK94" s="312" t="e">
        <f>VLOOKUP(CJ94,Stieren!$C$5:$D$52,2,FALSE)</f>
        <v>#N/A</v>
      </c>
      <c r="CL94" s="312" t="e">
        <f>VLOOKUP(AB94,percentage!BY$2:CJ$49,12)</f>
        <v>#N/A</v>
      </c>
      <c r="CM94" s="312" t="e">
        <f>VLOOKUP(CL94,Stieren!$C$5:$D$52,2,FALSE)</f>
        <v>#N/A</v>
      </c>
      <c r="CN94" s="312">
        <v>22</v>
      </c>
      <c r="CO94" s="312">
        <v>22</v>
      </c>
      <c r="CP94" s="312">
        <v>22</v>
      </c>
    </row>
    <row r="95" spans="27:94">
      <c r="AA95" s="312">
        <f>Koeien!B96</f>
        <v>0</v>
      </c>
      <c r="AB95" s="312">
        <f>Koeien!D96</f>
        <v>0</v>
      </c>
      <c r="AD95" s="312" t="e">
        <f t="shared" si="72"/>
        <v>#N/A</v>
      </c>
      <c r="AE95" s="312" t="e">
        <f t="shared" si="73"/>
        <v>#N/A</v>
      </c>
      <c r="AF95" s="312" t="e">
        <f t="shared" si="74"/>
        <v>#N/A</v>
      </c>
      <c r="AG95" s="312" t="e">
        <f t="shared" si="75"/>
        <v>#N/A</v>
      </c>
      <c r="AH95" s="312" t="e">
        <f t="shared" si="76"/>
        <v>#N/A</v>
      </c>
      <c r="AI95" s="312" t="e">
        <f t="shared" si="77"/>
        <v>#N/A</v>
      </c>
      <c r="AJ95" s="312" t="e">
        <f t="shared" si="78"/>
        <v>#N/A</v>
      </c>
      <c r="AK95" s="312" t="e">
        <f t="shared" si="79"/>
        <v>#N/A</v>
      </c>
      <c r="AL95" s="312" t="e">
        <f t="shared" si="80"/>
        <v>#N/A</v>
      </c>
      <c r="AO95" s="312" t="e">
        <f t="shared" si="81"/>
        <v>#N/A</v>
      </c>
      <c r="AP95" s="312" t="e">
        <f t="shared" si="82"/>
        <v>#N/A</v>
      </c>
      <c r="AQ95" s="312" t="e">
        <f t="shared" si="83"/>
        <v>#N/A</v>
      </c>
      <c r="AR95" s="312" t="e">
        <f t="shared" si="84"/>
        <v>#N/A</v>
      </c>
      <c r="AS95" s="312" t="e">
        <f t="shared" si="85"/>
        <v>#N/A</v>
      </c>
      <c r="AT95" s="312" t="e">
        <f t="shared" si="86"/>
        <v>#N/A</v>
      </c>
      <c r="AU95" s="312" t="e">
        <f t="shared" si="87"/>
        <v>#N/A</v>
      </c>
      <c r="AV95" s="312" t="e">
        <f t="shared" si="88"/>
        <v>#N/A</v>
      </c>
      <c r="AW95" s="312" t="e">
        <f t="shared" si="89"/>
        <v>#N/A</v>
      </c>
      <c r="AX95" s="312" t="e">
        <f t="shared" si="90"/>
        <v>#N/A</v>
      </c>
      <c r="AY95" s="312" t="e">
        <f t="shared" si="91"/>
        <v>#N/A</v>
      </c>
      <c r="AZ95" s="312" t="e">
        <f t="shared" si="92"/>
        <v>#N/A</v>
      </c>
      <c r="BA95" s="312" t="e">
        <f t="shared" si="93"/>
        <v>#N/A</v>
      </c>
      <c r="BB95" s="312" t="e">
        <f t="shared" si="94"/>
        <v>#N/A</v>
      </c>
      <c r="BC95" s="312" t="e">
        <f t="shared" si="95"/>
        <v>#N/A</v>
      </c>
      <c r="BD95" s="312" t="e">
        <f t="shared" si="96"/>
        <v>#N/A</v>
      </c>
      <c r="BE95" s="312" t="e">
        <f t="shared" si="97"/>
        <v>#N/A</v>
      </c>
      <c r="BF95" s="312" t="e">
        <f t="shared" si="98"/>
        <v>#N/A</v>
      </c>
      <c r="BG95" s="312" t="e">
        <f t="shared" si="99"/>
        <v>#N/A</v>
      </c>
      <c r="BH95" s="312" t="e">
        <f t="shared" si="100"/>
        <v>#N/A</v>
      </c>
      <c r="BI95" s="312" t="e">
        <f t="shared" si="101"/>
        <v>#N/A</v>
      </c>
      <c r="BJ95" s="312" t="e">
        <f t="shared" si="102"/>
        <v>#N/A</v>
      </c>
      <c r="BK95" s="312" t="e">
        <f t="shared" si="103"/>
        <v>#N/A</v>
      </c>
      <c r="BL95" s="312" t="e">
        <f t="shared" si="104"/>
        <v>#N/A</v>
      </c>
      <c r="BM95" s="312">
        <f t="shared" si="105"/>
        <v>22</v>
      </c>
      <c r="BN95" s="312">
        <f t="shared" si="106"/>
        <v>22</v>
      </c>
      <c r="BO95" s="312">
        <f t="shared" si="107"/>
        <v>22</v>
      </c>
      <c r="BQ95" s="312" t="e">
        <f>VLOOKUP(AB95,Stieren!$C$5:$D$52,2,FALSE)</f>
        <v>#N/A</v>
      </c>
      <c r="BR95" s="312" t="e">
        <f>VLOOKUP(AB95,percentage!BY$2:CJ$49,2)</f>
        <v>#N/A</v>
      </c>
      <c r="BS95" s="312" t="e">
        <f>VLOOKUP(BR95,Stieren!$C$5:$D$52,2,FALSE)</f>
        <v>#N/A</v>
      </c>
      <c r="BT95" s="312" t="e">
        <f>VLOOKUP(AB95,percentage!BY$2:CJ$49,3)</f>
        <v>#N/A</v>
      </c>
      <c r="BU95" s="312" t="e">
        <f>VLOOKUP(BT95,Stieren!$C$5:$D$52,2,FALSE)</f>
        <v>#N/A</v>
      </c>
      <c r="BV95" s="312" t="e">
        <f>VLOOKUP(AB95,percentage!BY$2:CJ$49,4)</f>
        <v>#N/A</v>
      </c>
      <c r="BW95" s="312" t="e">
        <f>VLOOKUP(BV95,Stieren!$C$5:$D$52,2,FALSE)</f>
        <v>#N/A</v>
      </c>
      <c r="BX95" s="312" t="e">
        <f>VLOOKUP(AB95,percentage!BY$2:CJ$49,5)</f>
        <v>#N/A</v>
      </c>
      <c r="BY95" s="312" t="e">
        <f>VLOOKUP(BX95,Stieren!$C$5:$D$52,2,FALSE)</f>
        <v>#N/A</v>
      </c>
      <c r="BZ95" s="312" t="e">
        <f>VLOOKUP(AB95,percentage!BY$2:CJ$49,6)</f>
        <v>#N/A</v>
      </c>
      <c r="CA95" s="312" t="e">
        <f>VLOOKUP(BZ95,Stieren!$C$5:$D$52,2,FALSE)</f>
        <v>#N/A</v>
      </c>
      <c r="CB95" s="312" t="e">
        <f>VLOOKUP(AB95,percentage!BY$2:CJ$49,7)</f>
        <v>#N/A</v>
      </c>
      <c r="CC95" s="312" t="e">
        <f>VLOOKUP(CB95,Stieren!$C$5:$D$52,2,FALSE)</f>
        <v>#N/A</v>
      </c>
      <c r="CD95" s="312" t="e">
        <f>VLOOKUP(AB95,percentage!BY$2:CJ$49,8)</f>
        <v>#N/A</v>
      </c>
      <c r="CE95" s="312" t="e">
        <f>VLOOKUP(CD95,Stieren!$C$5:$D$52,2,FALSE)</f>
        <v>#N/A</v>
      </c>
      <c r="CF95" s="312" t="e">
        <f>VLOOKUP(AB95,percentage!BY$2:CJ$49,9)</f>
        <v>#N/A</v>
      </c>
      <c r="CG95" s="312" t="e">
        <f>VLOOKUP(CF95,Stieren!$C$5:$D$52,2,FALSE)</f>
        <v>#N/A</v>
      </c>
      <c r="CH95" s="312" t="e">
        <f>VLOOKUP(AB95,percentage!BY$2:CJ$49,10)</f>
        <v>#N/A</v>
      </c>
      <c r="CI95" s="312" t="e">
        <f>VLOOKUP(CH95,Stieren!$C$5:$D$52,2,FALSE)</f>
        <v>#N/A</v>
      </c>
      <c r="CJ95" s="312" t="e">
        <f>VLOOKUP(AB95,percentage!BY$2:CJ$49,11)</f>
        <v>#N/A</v>
      </c>
      <c r="CK95" s="312" t="e">
        <f>VLOOKUP(CJ95,Stieren!$C$5:$D$52,2,FALSE)</f>
        <v>#N/A</v>
      </c>
      <c r="CL95" s="312" t="e">
        <f>VLOOKUP(AB95,percentage!BY$2:CJ$49,12)</f>
        <v>#N/A</v>
      </c>
      <c r="CM95" s="312" t="e">
        <f>VLOOKUP(CL95,Stieren!$C$5:$D$52,2,FALSE)</f>
        <v>#N/A</v>
      </c>
      <c r="CN95" s="312">
        <v>22</v>
      </c>
      <c r="CO95" s="312">
        <v>22</v>
      </c>
      <c r="CP95" s="312">
        <v>22</v>
      </c>
    </row>
    <row r="96" spans="27:94">
      <c r="AA96" s="312">
        <f>Koeien!B97</f>
        <v>0</v>
      </c>
      <c r="AB96" s="312">
        <f>Koeien!D97</f>
        <v>0</v>
      </c>
      <c r="AD96" s="312" t="e">
        <f t="shared" si="72"/>
        <v>#N/A</v>
      </c>
      <c r="AE96" s="312" t="e">
        <f t="shared" si="73"/>
        <v>#N/A</v>
      </c>
      <c r="AF96" s="312" t="e">
        <f t="shared" si="74"/>
        <v>#N/A</v>
      </c>
      <c r="AG96" s="312" t="e">
        <f t="shared" si="75"/>
        <v>#N/A</v>
      </c>
      <c r="AH96" s="312" t="e">
        <f t="shared" si="76"/>
        <v>#N/A</v>
      </c>
      <c r="AI96" s="312" t="e">
        <f t="shared" si="77"/>
        <v>#N/A</v>
      </c>
      <c r="AJ96" s="312" t="e">
        <f t="shared" si="78"/>
        <v>#N/A</v>
      </c>
      <c r="AK96" s="312" t="e">
        <f t="shared" si="79"/>
        <v>#N/A</v>
      </c>
      <c r="AL96" s="312" t="e">
        <f t="shared" si="80"/>
        <v>#N/A</v>
      </c>
      <c r="AO96" s="312" t="e">
        <f t="shared" si="81"/>
        <v>#N/A</v>
      </c>
      <c r="AP96" s="312" t="e">
        <f t="shared" si="82"/>
        <v>#N/A</v>
      </c>
      <c r="AQ96" s="312" t="e">
        <f t="shared" si="83"/>
        <v>#N/A</v>
      </c>
      <c r="AR96" s="312" t="e">
        <f t="shared" si="84"/>
        <v>#N/A</v>
      </c>
      <c r="AS96" s="312" t="e">
        <f t="shared" si="85"/>
        <v>#N/A</v>
      </c>
      <c r="AT96" s="312" t="e">
        <f t="shared" si="86"/>
        <v>#N/A</v>
      </c>
      <c r="AU96" s="312" t="e">
        <f t="shared" si="87"/>
        <v>#N/A</v>
      </c>
      <c r="AV96" s="312" t="e">
        <f t="shared" si="88"/>
        <v>#N/A</v>
      </c>
      <c r="AW96" s="312" t="e">
        <f t="shared" si="89"/>
        <v>#N/A</v>
      </c>
      <c r="AX96" s="312" t="e">
        <f t="shared" si="90"/>
        <v>#N/A</v>
      </c>
      <c r="AY96" s="312" t="e">
        <f t="shared" si="91"/>
        <v>#N/A</v>
      </c>
      <c r="AZ96" s="312" t="e">
        <f t="shared" si="92"/>
        <v>#N/A</v>
      </c>
      <c r="BA96" s="312" t="e">
        <f t="shared" si="93"/>
        <v>#N/A</v>
      </c>
      <c r="BB96" s="312" t="e">
        <f t="shared" si="94"/>
        <v>#N/A</v>
      </c>
      <c r="BC96" s="312" t="e">
        <f t="shared" si="95"/>
        <v>#N/A</v>
      </c>
      <c r="BD96" s="312" t="e">
        <f t="shared" si="96"/>
        <v>#N/A</v>
      </c>
      <c r="BE96" s="312" t="e">
        <f t="shared" si="97"/>
        <v>#N/A</v>
      </c>
      <c r="BF96" s="312" t="e">
        <f t="shared" si="98"/>
        <v>#N/A</v>
      </c>
      <c r="BG96" s="312" t="e">
        <f t="shared" si="99"/>
        <v>#N/A</v>
      </c>
      <c r="BH96" s="312" t="e">
        <f t="shared" si="100"/>
        <v>#N/A</v>
      </c>
      <c r="BI96" s="312" t="e">
        <f t="shared" si="101"/>
        <v>#N/A</v>
      </c>
      <c r="BJ96" s="312" t="e">
        <f t="shared" si="102"/>
        <v>#N/A</v>
      </c>
      <c r="BK96" s="312" t="e">
        <f t="shared" si="103"/>
        <v>#N/A</v>
      </c>
      <c r="BL96" s="312" t="e">
        <f t="shared" si="104"/>
        <v>#N/A</v>
      </c>
      <c r="BM96" s="312">
        <f t="shared" si="105"/>
        <v>22</v>
      </c>
      <c r="BN96" s="312">
        <f t="shared" si="106"/>
        <v>22</v>
      </c>
      <c r="BO96" s="312">
        <f t="shared" si="107"/>
        <v>22</v>
      </c>
      <c r="BQ96" s="312" t="e">
        <f>VLOOKUP(AB96,Stieren!$C$5:$D$52,2,FALSE)</f>
        <v>#N/A</v>
      </c>
      <c r="BR96" s="312" t="e">
        <f>VLOOKUP(AB96,percentage!BY$2:CJ$49,2)</f>
        <v>#N/A</v>
      </c>
      <c r="BS96" s="312" t="e">
        <f>VLOOKUP(BR96,Stieren!$C$5:$D$52,2,FALSE)</f>
        <v>#N/A</v>
      </c>
      <c r="BT96" s="312" t="e">
        <f>VLOOKUP(AB96,percentage!BY$2:CJ$49,3)</f>
        <v>#N/A</v>
      </c>
      <c r="BU96" s="312" t="e">
        <f>VLOOKUP(BT96,Stieren!$C$5:$D$52,2,FALSE)</f>
        <v>#N/A</v>
      </c>
      <c r="BV96" s="312" t="e">
        <f>VLOOKUP(AB96,percentage!BY$2:CJ$49,4)</f>
        <v>#N/A</v>
      </c>
      <c r="BW96" s="312" t="e">
        <f>VLOOKUP(BV96,Stieren!$C$5:$D$52,2,FALSE)</f>
        <v>#N/A</v>
      </c>
      <c r="BX96" s="312" t="e">
        <f>VLOOKUP(AB96,percentage!BY$2:CJ$49,5)</f>
        <v>#N/A</v>
      </c>
      <c r="BY96" s="312" t="e">
        <f>VLOOKUP(BX96,Stieren!$C$5:$D$52,2,FALSE)</f>
        <v>#N/A</v>
      </c>
      <c r="BZ96" s="312" t="e">
        <f>VLOOKUP(AB96,percentage!BY$2:CJ$49,6)</f>
        <v>#N/A</v>
      </c>
      <c r="CA96" s="312" t="e">
        <f>VLOOKUP(BZ96,Stieren!$C$5:$D$52,2,FALSE)</f>
        <v>#N/A</v>
      </c>
      <c r="CB96" s="312" t="e">
        <f>VLOOKUP(AB96,percentage!BY$2:CJ$49,7)</f>
        <v>#N/A</v>
      </c>
      <c r="CC96" s="312" t="e">
        <f>VLOOKUP(CB96,Stieren!$C$5:$D$52,2,FALSE)</f>
        <v>#N/A</v>
      </c>
      <c r="CD96" s="312" t="e">
        <f>VLOOKUP(AB96,percentage!BY$2:CJ$49,8)</f>
        <v>#N/A</v>
      </c>
      <c r="CE96" s="312" t="e">
        <f>VLOOKUP(CD96,Stieren!$C$5:$D$52,2,FALSE)</f>
        <v>#N/A</v>
      </c>
      <c r="CF96" s="312" t="e">
        <f>VLOOKUP(AB96,percentage!BY$2:CJ$49,9)</f>
        <v>#N/A</v>
      </c>
      <c r="CG96" s="312" t="e">
        <f>VLOOKUP(CF96,Stieren!$C$5:$D$52,2,FALSE)</f>
        <v>#N/A</v>
      </c>
      <c r="CH96" s="312" t="e">
        <f>VLOOKUP(AB96,percentage!BY$2:CJ$49,10)</f>
        <v>#N/A</v>
      </c>
      <c r="CI96" s="312" t="e">
        <f>VLOOKUP(CH96,Stieren!$C$5:$D$52,2,FALSE)</f>
        <v>#N/A</v>
      </c>
      <c r="CJ96" s="312" t="e">
        <f>VLOOKUP(AB96,percentage!BY$2:CJ$49,11)</f>
        <v>#N/A</v>
      </c>
      <c r="CK96" s="312" t="e">
        <f>VLOOKUP(CJ96,Stieren!$C$5:$D$52,2,FALSE)</f>
        <v>#N/A</v>
      </c>
      <c r="CL96" s="312" t="e">
        <f>VLOOKUP(AB96,percentage!BY$2:CJ$49,12)</f>
        <v>#N/A</v>
      </c>
      <c r="CM96" s="312" t="e">
        <f>VLOOKUP(CL96,Stieren!$C$5:$D$52,2,FALSE)</f>
        <v>#N/A</v>
      </c>
      <c r="CN96" s="312">
        <v>22</v>
      </c>
      <c r="CO96" s="312">
        <v>22</v>
      </c>
      <c r="CP96" s="312">
        <v>22</v>
      </c>
    </row>
    <row r="97" spans="27:94">
      <c r="AA97" s="312">
        <f>Koeien!B98</f>
        <v>0</v>
      </c>
      <c r="AB97" s="312">
        <f>Koeien!D98</f>
        <v>0</v>
      </c>
      <c r="AD97" s="312" t="e">
        <f t="shared" si="72"/>
        <v>#N/A</v>
      </c>
      <c r="AE97" s="312" t="e">
        <f t="shared" si="73"/>
        <v>#N/A</v>
      </c>
      <c r="AF97" s="312" t="e">
        <f t="shared" si="74"/>
        <v>#N/A</v>
      </c>
      <c r="AG97" s="312" t="e">
        <f t="shared" si="75"/>
        <v>#N/A</v>
      </c>
      <c r="AH97" s="312" t="e">
        <f t="shared" si="76"/>
        <v>#N/A</v>
      </c>
      <c r="AI97" s="312" t="e">
        <f t="shared" si="77"/>
        <v>#N/A</v>
      </c>
      <c r="AJ97" s="312" t="e">
        <f t="shared" si="78"/>
        <v>#N/A</v>
      </c>
      <c r="AK97" s="312" t="e">
        <f t="shared" si="79"/>
        <v>#N/A</v>
      </c>
      <c r="AL97" s="312" t="e">
        <f t="shared" si="80"/>
        <v>#N/A</v>
      </c>
      <c r="AO97" s="312" t="e">
        <f t="shared" si="81"/>
        <v>#N/A</v>
      </c>
      <c r="AP97" s="312" t="e">
        <f t="shared" si="82"/>
        <v>#N/A</v>
      </c>
      <c r="AQ97" s="312" t="e">
        <f t="shared" si="83"/>
        <v>#N/A</v>
      </c>
      <c r="AR97" s="312" t="e">
        <f t="shared" si="84"/>
        <v>#N/A</v>
      </c>
      <c r="AS97" s="312" t="e">
        <f t="shared" si="85"/>
        <v>#N/A</v>
      </c>
      <c r="AT97" s="312" t="e">
        <f t="shared" si="86"/>
        <v>#N/A</v>
      </c>
      <c r="AU97" s="312" t="e">
        <f t="shared" si="87"/>
        <v>#N/A</v>
      </c>
      <c r="AV97" s="312" t="e">
        <f t="shared" si="88"/>
        <v>#N/A</v>
      </c>
      <c r="AW97" s="312" t="e">
        <f t="shared" si="89"/>
        <v>#N/A</v>
      </c>
      <c r="AX97" s="312" t="e">
        <f t="shared" si="90"/>
        <v>#N/A</v>
      </c>
      <c r="AY97" s="312" t="e">
        <f t="shared" si="91"/>
        <v>#N/A</v>
      </c>
      <c r="AZ97" s="312" t="e">
        <f t="shared" si="92"/>
        <v>#N/A</v>
      </c>
      <c r="BA97" s="312" t="e">
        <f t="shared" si="93"/>
        <v>#N/A</v>
      </c>
      <c r="BB97" s="312" t="e">
        <f t="shared" si="94"/>
        <v>#N/A</v>
      </c>
      <c r="BC97" s="312" t="e">
        <f t="shared" si="95"/>
        <v>#N/A</v>
      </c>
      <c r="BD97" s="312" t="e">
        <f t="shared" si="96"/>
        <v>#N/A</v>
      </c>
      <c r="BE97" s="312" t="e">
        <f t="shared" si="97"/>
        <v>#N/A</v>
      </c>
      <c r="BF97" s="312" t="e">
        <f t="shared" si="98"/>
        <v>#N/A</v>
      </c>
      <c r="BG97" s="312" t="e">
        <f t="shared" si="99"/>
        <v>#N/A</v>
      </c>
      <c r="BH97" s="312" t="e">
        <f t="shared" si="100"/>
        <v>#N/A</v>
      </c>
      <c r="BI97" s="312" t="e">
        <f t="shared" si="101"/>
        <v>#N/A</v>
      </c>
      <c r="BJ97" s="312" t="e">
        <f t="shared" si="102"/>
        <v>#N/A</v>
      </c>
      <c r="BK97" s="312" t="e">
        <f t="shared" si="103"/>
        <v>#N/A</v>
      </c>
      <c r="BL97" s="312" t="e">
        <f t="shared" si="104"/>
        <v>#N/A</v>
      </c>
      <c r="BM97" s="312">
        <f t="shared" si="105"/>
        <v>22</v>
      </c>
      <c r="BN97" s="312">
        <f t="shared" si="106"/>
        <v>22</v>
      </c>
      <c r="BO97" s="312">
        <f t="shared" si="107"/>
        <v>22</v>
      </c>
      <c r="BQ97" s="312" t="e">
        <f>VLOOKUP(AB97,Stieren!$C$5:$D$52,2,FALSE)</f>
        <v>#N/A</v>
      </c>
      <c r="BR97" s="312" t="e">
        <f>VLOOKUP(AB97,percentage!BY$2:CJ$49,2)</f>
        <v>#N/A</v>
      </c>
      <c r="BS97" s="312" t="e">
        <f>VLOOKUP(BR97,Stieren!$C$5:$D$52,2,FALSE)</f>
        <v>#N/A</v>
      </c>
      <c r="BT97" s="312" t="e">
        <f>VLOOKUP(AB97,percentage!BY$2:CJ$49,3)</f>
        <v>#N/A</v>
      </c>
      <c r="BU97" s="312" t="e">
        <f>VLOOKUP(BT97,Stieren!$C$5:$D$52,2,FALSE)</f>
        <v>#N/A</v>
      </c>
      <c r="BV97" s="312" t="e">
        <f>VLOOKUP(AB97,percentage!BY$2:CJ$49,4)</f>
        <v>#N/A</v>
      </c>
      <c r="BW97" s="312" t="e">
        <f>VLOOKUP(BV97,Stieren!$C$5:$D$52,2,FALSE)</f>
        <v>#N/A</v>
      </c>
      <c r="BX97" s="312" t="e">
        <f>VLOOKUP(AB97,percentage!BY$2:CJ$49,5)</f>
        <v>#N/A</v>
      </c>
      <c r="BY97" s="312" t="e">
        <f>VLOOKUP(BX97,Stieren!$C$5:$D$52,2,FALSE)</f>
        <v>#N/A</v>
      </c>
      <c r="BZ97" s="312" t="e">
        <f>VLOOKUP(AB97,percentage!BY$2:CJ$49,6)</f>
        <v>#N/A</v>
      </c>
      <c r="CA97" s="312" t="e">
        <f>VLOOKUP(BZ97,Stieren!$C$5:$D$52,2,FALSE)</f>
        <v>#N/A</v>
      </c>
      <c r="CB97" s="312" t="e">
        <f>VLOOKUP(AB97,percentage!BY$2:CJ$49,7)</f>
        <v>#N/A</v>
      </c>
      <c r="CC97" s="312" t="e">
        <f>VLOOKUP(CB97,Stieren!$C$5:$D$52,2,FALSE)</f>
        <v>#N/A</v>
      </c>
      <c r="CD97" s="312" t="e">
        <f>VLOOKUP(AB97,percentage!BY$2:CJ$49,8)</f>
        <v>#N/A</v>
      </c>
      <c r="CE97" s="312" t="e">
        <f>VLOOKUP(CD97,Stieren!$C$5:$D$52,2,FALSE)</f>
        <v>#N/A</v>
      </c>
      <c r="CF97" s="312" t="e">
        <f>VLOOKUP(AB97,percentage!BY$2:CJ$49,9)</f>
        <v>#N/A</v>
      </c>
      <c r="CG97" s="312" t="e">
        <f>VLOOKUP(CF97,Stieren!$C$5:$D$52,2,FALSE)</f>
        <v>#N/A</v>
      </c>
      <c r="CH97" s="312" t="e">
        <f>VLOOKUP(AB97,percentage!BY$2:CJ$49,10)</f>
        <v>#N/A</v>
      </c>
      <c r="CI97" s="312" t="e">
        <f>VLOOKUP(CH97,Stieren!$C$5:$D$52,2,FALSE)</f>
        <v>#N/A</v>
      </c>
      <c r="CJ97" s="312" t="e">
        <f>VLOOKUP(AB97,percentage!BY$2:CJ$49,11)</f>
        <v>#N/A</v>
      </c>
      <c r="CK97" s="312" t="e">
        <f>VLOOKUP(CJ97,Stieren!$C$5:$D$52,2,FALSE)</f>
        <v>#N/A</v>
      </c>
      <c r="CL97" s="312" t="e">
        <f>VLOOKUP(AB97,percentage!BY$2:CJ$49,12)</f>
        <v>#N/A</v>
      </c>
      <c r="CM97" s="312" t="e">
        <f>VLOOKUP(CL97,Stieren!$C$5:$D$52,2,FALSE)</f>
        <v>#N/A</v>
      </c>
      <c r="CN97" s="312">
        <v>22</v>
      </c>
      <c r="CO97" s="312">
        <v>22</v>
      </c>
      <c r="CP97" s="312">
        <v>22</v>
      </c>
    </row>
    <row r="98" spans="27:94">
      <c r="AA98" s="312">
        <f>Koeien!B99</f>
        <v>0</v>
      </c>
      <c r="AB98" s="312">
        <f>Koeien!D99</f>
        <v>0</v>
      </c>
      <c r="AD98" s="312" t="e">
        <f t="shared" si="72"/>
        <v>#N/A</v>
      </c>
      <c r="AE98" s="312" t="e">
        <f t="shared" si="73"/>
        <v>#N/A</v>
      </c>
      <c r="AF98" s="312" t="e">
        <f t="shared" si="74"/>
        <v>#N/A</v>
      </c>
      <c r="AG98" s="312" t="e">
        <f t="shared" si="75"/>
        <v>#N/A</v>
      </c>
      <c r="AH98" s="312" t="e">
        <f t="shared" si="76"/>
        <v>#N/A</v>
      </c>
      <c r="AI98" s="312" t="e">
        <f t="shared" si="77"/>
        <v>#N/A</v>
      </c>
      <c r="AJ98" s="312" t="e">
        <f t="shared" si="78"/>
        <v>#N/A</v>
      </c>
      <c r="AK98" s="312" t="e">
        <f t="shared" si="79"/>
        <v>#N/A</v>
      </c>
      <c r="AL98" s="312" t="e">
        <f t="shared" si="80"/>
        <v>#N/A</v>
      </c>
      <c r="AO98" s="312" t="e">
        <f t="shared" si="81"/>
        <v>#N/A</v>
      </c>
      <c r="AP98" s="312" t="e">
        <f t="shared" si="82"/>
        <v>#N/A</v>
      </c>
      <c r="AQ98" s="312" t="e">
        <f t="shared" si="83"/>
        <v>#N/A</v>
      </c>
      <c r="AR98" s="312" t="e">
        <f t="shared" si="84"/>
        <v>#N/A</v>
      </c>
      <c r="AS98" s="312" t="e">
        <f t="shared" si="85"/>
        <v>#N/A</v>
      </c>
      <c r="AT98" s="312" t="e">
        <f t="shared" si="86"/>
        <v>#N/A</v>
      </c>
      <c r="AU98" s="312" t="e">
        <f t="shared" si="87"/>
        <v>#N/A</v>
      </c>
      <c r="AV98" s="312" t="e">
        <f t="shared" si="88"/>
        <v>#N/A</v>
      </c>
      <c r="AW98" s="312" t="e">
        <f t="shared" si="89"/>
        <v>#N/A</v>
      </c>
      <c r="AX98" s="312" t="e">
        <f t="shared" si="90"/>
        <v>#N/A</v>
      </c>
      <c r="AY98" s="312" t="e">
        <f t="shared" si="91"/>
        <v>#N/A</v>
      </c>
      <c r="AZ98" s="312" t="e">
        <f t="shared" si="92"/>
        <v>#N/A</v>
      </c>
      <c r="BA98" s="312" t="e">
        <f t="shared" si="93"/>
        <v>#N/A</v>
      </c>
      <c r="BB98" s="312" t="e">
        <f t="shared" si="94"/>
        <v>#N/A</v>
      </c>
      <c r="BC98" s="312" t="e">
        <f t="shared" si="95"/>
        <v>#N/A</v>
      </c>
      <c r="BD98" s="312" t="e">
        <f t="shared" si="96"/>
        <v>#N/A</v>
      </c>
      <c r="BE98" s="312" t="e">
        <f t="shared" si="97"/>
        <v>#N/A</v>
      </c>
      <c r="BF98" s="312" t="e">
        <f t="shared" si="98"/>
        <v>#N/A</v>
      </c>
      <c r="BG98" s="312" t="e">
        <f t="shared" si="99"/>
        <v>#N/A</v>
      </c>
      <c r="BH98" s="312" t="e">
        <f t="shared" si="100"/>
        <v>#N/A</v>
      </c>
      <c r="BI98" s="312" t="e">
        <f t="shared" si="101"/>
        <v>#N/A</v>
      </c>
      <c r="BJ98" s="312" t="e">
        <f t="shared" si="102"/>
        <v>#N/A</v>
      </c>
      <c r="BK98" s="312" t="e">
        <f t="shared" si="103"/>
        <v>#N/A</v>
      </c>
      <c r="BL98" s="312" t="e">
        <f t="shared" si="104"/>
        <v>#N/A</v>
      </c>
      <c r="BM98" s="312">
        <f t="shared" si="105"/>
        <v>22</v>
      </c>
      <c r="BN98" s="312">
        <f t="shared" si="106"/>
        <v>22</v>
      </c>
      <c r="BO98" s="312">
        <f t="shared" si="107"/>
        <v>22</v>
      </c>
      <c r="BQ98" s="312" t="e">
        <f>VLOOKUP(AB98,Stieren!$C$5:$D$52,2,FALSE)</f>
        <v>#N/A</v>
      </c>
      <c r="BR98" s="312" t="e">
        <f>VLOOKUP(AB98,percentage!BY$2:CJ$49,2)</f>
        <v>#N/A</v>
      </c>
      <c r="BS98" s="312" t="e">
        <f>VLOOKUP(BR98,Stieren!$C$5:$D$52,2,FALSE)</f>
        <v>#N/A</v>
      </c>
      <c r="BT98" s="312" t="e">
        <f>VLOOKUP(AB98,percentage!BY$2:CJ$49,3)</f>
        <v>#N/A</v>
      </c>
      <c r="BU98" s="312" t="e">
        <f>VLOOKUP(BT98,Stieren!$C$5:$D$52,2,FALSE)</f>
        <v>#N/A</v>
      </c>
      <c r="BV98" s="312" t="e">
        <f>VLOOKUP(AB98,percentage!BY$2:CJ$49,4)</f>
        <v>#N/A</v>
      </c>
      <c r="BW98" s="312" t="e">
        <f>VLOOKUP(BV98,Stieren!$C$5:$D$52,2,FALSE)</f>
        <v>#N/A</v>
      </c>
      <c r="BX98" s="312" t="e">
        <f>VLOOKUP(AB98,percentage!BY$2:CJ$49,5)</f>
        <v>#N/A</v>
      </c>
      <c r="BY98" s="312" t="e">
        <f>VLOOKUP(BX98,Stieren!$C$5:$D$52,2,FALSE)</f>
        <v>#N/A</v>
      </c>
      <c r="BZ98" s="312" t="e">
        <f>VLOOKUP(AB98,percentage!BY$2:CJ$49,6)</f>
        <v>#N/A</v>
      </c>
      <c r="CA98" s="312" t="e">
        <f>VLOOKUP(BZ98,Stieren!$C$5:$D$52,2,FALSE)</f>
        <v>#N/A</v>
      </c>
      <c r="CB98" s="312" t="e">
        <f>VLOOKUP(AB98,percentage!BY$2:CJ$49,7)</f>
        <v>#N/A</v>
      </c>
      <c r="CC98" s="312" t="e">
        <f>VLOOKUP(CB98,Stieren!$C$5:$D$52,2,FALSE)</f>
        <v>#N/A</v>
      </c>
      <c r="CD98" s="312" t="e">
        <f>VLOOKUP(AB98,percentage!BY$2:CJ$49,8)</f>
        <v>#N/A</v>
      </c>
      <c r="CE98" s="312" t="e">
        <f>VLOOKUP(CD98,Stieren!$C$5:$D$52,2,FALSE)</f>
        <v>#N/A</v>
      </c>
      <c r="CF98" s="312" t="e">
        <f>VLOOKUP(AB98,percentage!BY$2:CJ$49,9)</f>
        <v>#N/A</v>
      </c>
      <c r="CG98" s="312" t="e">
        <f>VLOOKUP(CF98,Stieren!$C$5:$D$52,2,FALSE)</f>
        <v>#N/A</v>
      </c>
      <c r="CH98" s="312" t="e">
        <f>VLOOKUP(AB98,percentage!BY$2:CJ$49,10)</f>
        <v>#N/A</v>
      </c>
      <c r="CI98" s="312" t="e">
        <f>VLOOKUP(CH98,Stieren!$C$5:$D$52,2,FALSE)</f>
        <v>#N/A</v>
      </c>
      <c r="CJ98" s="312" t="e">
        <f>VLOOKUP(AB98,percentage!BY$2:CJ$49,11)</f>
        <v>#N/A</v>
      </c>
      <c r="CK98" s="312" t="e">
        <f>VLOOKUP(CJ98,Stieren!$C$5:$D$52,2,FALSE)</f>
        <v>#N/A</v>
      </c>
      <c r="CL98" s="312" t="e">
        <f>VLOOKUP(AB98,percentage!BY$2:CJ$49,12)</f>
        <v>#N/A</v>
      </c>
      <c r="CM98" s="312" t="e">
        <f>VLOOKUP(CL98,Stieren!$C$5:$D$52,2,FALSE)</f>
        <v>#N/A</v>
      </c>
      <c r="CN98" s="312">
        <v>22</v>
      </c>
      <c r="CO98" s="312">
        <v>22</v>
      </c>
      <c r="CP98" s="312">
        <v>22</v>
      </c>
    </row>
    <row r="99" spans="27:94">
      <c r="AA99" s="312">
        <f>Koeien!B100</f>
        <v>0</v>
      </c>
      <c r="AB99" s="312">
        <f>Koeien!D100</f>
        <v>0</v>
      </c>
      <c r="AD99" s="312" t="e">
        <f t="shared" si="72"/>
        <v>#N/A</v>
      </c>
      <c r="AE99" s="312" t="e">
        <f t="shared" si="73"/>
        <v>#N/A</v>
      </c>
      <c r="AF99" s="312" t="e">
        <f t="shared" si="74"/>
        <v>#N/A</v>
      </c>
      <c r="AG99" s="312" t="e">
        <f t="shared" si="75"/>
        <v>#N/A</v>
      </c>
      <c r="AH99" s="312" t="e">
        <f t="shared" si="76"/>
        <v>#N/A</v>
      </c>
      <c r="AI99" s="312" t="e">
        <f t="shared" si="77"/>
        <v>#N/A</v>
      </c>
      <c r="AJ99" s="312" t="e">
        <f t="shared" si="78"/>
        <v>#N/A</v>
      </c>
      <c r="AK99" s="312" t="e">
        <f t="shared" si="79"/>
        <v>#N/A</v>
      </c>
      <c r="AL99" s="312" t="e">
        <f t="shared" si="80"/>
        <v>#N/A</v>
      </c>
      <c r="AO99" s="312" t="e">
        <f t="shared" si="81"/>
        <v>#N/A</v>
      </c>
      <c r="AP99" s="312" t="e">
        <f t="shared" si="82"/>
        <v>#N/A</v>
      </c>
      <c r="AQ99" s="312" t="e">
        <f t="shared" si="83"/>
        <v>#N/A</v>
      </c>
      <c r="AR99" s="312" t="e">
        <f t="shared" si="84"/>
        <v>#N/A</v>
      </c>
      <c r="AS99" s="312" t="e">
        <f t="shared" si="85"/>
        <v>#N/A</v>
      </c>
      <c r="AT99" s="312" t="e">
        <f t="shared" si="86"/>
        <v>#N/A</v>
      </c>
      <c r="AU99" s="312" t="e">
        <f t="shared" si="87"/>
        <v>#N/A</v>
      </c>
      <c r="AV99" s="312" t="e">
        <f t="shared" si="88"/>
        <v>#N/A</v>
      </c>
      <c r="AW99" s="312" t="e">
        <f t="shared" si="89"/>
        <v>#N/A</v>
      </c>
      <c r="AX99" s="312" t="e">
        <f t="shared" si="90"/>
        <v>#N/A</v>
      </c>
      <c r="AY99" s="312" t="e">
        <f t="shared" si="91"/>
        <v>#N/A</v>
      </c>
      <c r="AZ99" s="312" t="e">
        <f t="shared" si="92"/>
        <v>#N/A</v>
      </c>
      <c r="BA99" s="312" t="e">
        <f t="shared" si="93"/>
        <v>#N/A</v>
      </c>
      <c r="BB99" s="312" t="e">
        <f t="shared" si="94"/>
        <v>#N/A</v>
      </c>
      <c r="BC99" s="312" t="e">
        <f t="shared" si="95"/>
        <v>#N/A</v>
      </c>
      <c r="BD99" s="312" t="e">
        <f t="shared" si="96"/>
        <v>#N/A</v>
      </c>
      <c r="BE99" s="312" t="e">
        <f t="shared" si="97"/>
        <v>#N/A</v>
      </c>
      <c r="BF99" s="312" t="e">
        <f t="shared" si="98"/>
        <v>#N/A</v>
      </c>
      <c r="BG99" s="312" t="e">
        <f t="shared" si="99"/>
        <v>#N/A</v>
      </c>
      <c r="BH99" s="312" t="e">
        <f t="shared" si="100"/>
        <v>#N/A</v>
      </c>
      <c r="BI99" s="312" t="e">
        <f t="shared" si="101"/>
        <v>#N/A</v>
      </c>
      <c r="BJ99" s="312" t="e">
        <f t="shared" si="102"/>
        <v>#N/A</v>
      </c>
      <c r="BK99" s="312" t="e">
        <f t="shared" si="103"/>
        <v>#N/A</v>
      </c>
      <c r="BL99" s="312" t="e">
        <f t="shared" si="104"/>
        <v>#N/A</v>
      </c>
      <c r="BM99" s="312">
        <f t="shared" si="105"/>
        <v>22</v>
      </c>
      <c r="BN99" s="312">
        <f t="shared" si="106"/>
        <v>22</v>
      </c>
      <c r="BO99" s="312">
        <f t="shared" si="107"/>
        <v>22</v>
      </c>
      <c r="BQ99" s="312" t="e">
        <f>VLOOKUP(AB99,Stieren!$C$5:$D$52,2,FALSE)</f>
        <v>#N/A</v>
      </c>
      <c r="BR99" s="312" t="e">
        <f>VLOOKUP(AB99,percentage!BY$2:CJ$49,2)</f>
        <v>#N/A</v>
      </c>
      <c r="BS99" s="312" t="e">
        <f>VLOOKUP(BR99,Stieren!$C$5:$D$52,2,FALSE)</f>
        <v>#N/A</v>
      </c>
      <c r="BT99" s="312" t="e">
        <f>VLOOKUP(AB99,percentage!BY$2:CJ$49,3)</f>
        <v>#N/A</v>
      </c>
      <c r="BU99" s="312" t="e">
        <f>VLOOKUP(BT99,Stieren!$C$5:$D$52,2,FALSE)</f>
        <v>#N/A</v>
      </c>
      <c r="BV99" s="312" t="e">
        <f>VLOOKUP(AB99,percentage!BY$2:CJ$49,4)</f>
        <v>#N/A</v>
      </c>
      <c r="BW99" s="312" t="e">
        <f>VLOOKUP(BV99,Stieren!$C$5:$D$52,2,FALSE)</f>
        <v>#N/A</v>
      </c>
      <c r="BX99" s="312" t="e">
        <f>VLOOKUP(AB99,percentage!BY$2:CJ$49,5)</f>
        <v>#N/A</v>
      </c>
      <c r="BY99" s="312" t="e">
        <f>VLOOKUP(BX99,Stieren!$C$5:$D$52,2,FALSE)</f>
        <v>#N/A</v>
      </c>
      <c r="BZ99" s="312" t="e">
        <f>VLOOKUP(AB99,percentage!BY$2:CJ$49,6)</f>
        <v>#N/A</v>
      </c>
      <c r="CA99" s="312" t="e">
        <f>VLOOKUP(BZ99,Stieren!$C$5:$D$52,2,FALSE)</f>
        <v>#N/A</v>
      </c>
      <c r="CB99" s="312" t="e">
        <f>VLOOKUP(AB99,percentage!BY$2:CJ$49,7)</f>
        <v>#N/A</v>
      </c>
      <c r="CC99" s="312" t="e">
        <f>VLOOKUP(CB99,Stieren!$C$5:$D$52,2,FALSE)</f>
        <v>#N/A</v>
      </c>
      <c r="CD99" s="312" t="e">
        <f>VLOOKUP(AB99,percentage!BY$2:CJ$49,8)</f>
        <v>#N/A</v>
      </c>
      <c r="CE99" s="312" t="e">
        <f>VLOOKUP(CD99,Stieren!$C$5:$D$52,2,FALSE)</f>
        <v>#N/A</v>
      </c>
      <c r="CF99" s="312" t="e">
        <f>VLOOKUP(AB99,percentage!BY$2:CJ$49,9)</f>
        <v>#N/A</v>
      </c>
      <c r="CG99" s="312" t="e">
        <f>VLOOKUP(CF99,Stieren!$C$5:$D$52,2,FALSE)</f>
        <v>#N/A</v>
      </c>
      <c r="CH99" s="312" t="e">
        <f>VLOOKUP(AB99,percentage!BY$2:CJ$49,10)</f>
        <v>#N/A</v>
      </c>
      <c r="CI99" s="312" t="e">
        <f>VLOOKUP(CH99,Stieren!$C$5:$D$52,2,FALSE)</f>
        <v>#N/A</v>
      </c>
      <c r="CJ99" s="312" t="e">
        <f>VLOOKUP(AB99,percentage!BY$2:CJ$49,11)</f>
        <v>#N/A</v>
      </c>
      <c r="CK99" s="312" t="e">
        <f>VLOOKUP(CJ99,Stieren!$C$5:$D$52,2,FALSE)</f>
        <v>#N/A</v>
      </c>
      <c r="CL99" s="312" t="e">
        <f>VLOOKUP(AB99,percentage!BY$2:CJ$49,12)</f>
        <v>#N/A</v>
      </c>
      <c r="CM99" s="312" t="e">
        <f>VLOOKUP(CL99,Stieren!$C$5:$D$52,2,FALSE)</f>
        <v>#N/A</v>
      </c>
      <c r="CN99" s="312">
        <v>22</v>
      </c>
      <c r="CO99" s="312">
        <v>22</v>
      </c>
      <c r="CP99" s="312">
        <v>22</v>
      </c>
    </row>
    <row r="100" spans="27:94">
      <c r="AA100" s="312">
        <f>Koeien!B101</f>
        <v>0</v>
      </c>
      <c r="AB100" s="312">
        <f>Koeien!D101</f>
        <v>0</v>
      </c>
      <c r="AD100" s="312" t="e">
        <f t="shared" si="72"/>
        <v>#N/A</v>
      </c>
      <c r="AE100" s="312" t="e">
        <f t="shared" si="73"/>
        <v>#N/A</v>
      </c>
      <c r="AF100" s="312" t="e">
        <f t="shared" si="74"/>
        <v>#N/A</v>
      </c>
      <c r="AG100" s="312" t="e">
        <f t="shared" si="75"/>
        <v>#N/A</v>
      </c>
      <c r="AH100" s="312" t="e">
        <f t="shared" si="76"/>
        <v>#N/A</v>
      </c>
      <c r="AI100" s="312" t="e">
        <f t="shared" si="77"/>
        <v>#N/A</v>
      </c>
      <c r="AJ100" s="312" t="e">
        <f t="shared" si="78"/>
        <v>#N/A</v>
      </c>
      <c r="AK100" s="312" t="e">
        <f t="shared" si="79"/>
        <v>#N/A</v>
      </c>
      <c r="AL100" s="312" t="e">
        <f t="shared" si="80"/>
        <v>#N/A</v>
      </c>
      <c r="AO100" s="312" t="e">
        <f t="shared" si="81"/>
        <v>#N/A</v>
      </c>
      <c r="AP100" s="312" t="e">
        <f t="shared" si="82"/>
        <v>#N/A</v>
      </c>
      <c r="AQ100" s="312" t="e">
        <f t="shared" si="83"/>
        <v>#N/A</v>
      </c>
      <c r="AR100" s="312" t="e">
        <f t="shared" si="84"/>
        <v>#N/A</v>
      </c>
      <c r="AS100" s="312" t="e">
        <f t="shared" si="85"/>
        <v>#N/A</v>
      </c>
      <c r="AT100" s="312" t="e">
        <f t="shared" si="86"/>
        <v>#N/A</v>
      </c>
      <c r="AU100" s="312" t="e">
        <f t="shared" si="87"/>
        <v>#N/A</v>
      </c>
      <c r="AV100" s="312" t="e">
        <f t="shared" si="88"/>
        <v>#N/A</v>
      </c>
      <c r="AW100" s="312" t="e">
        <f t="shared" si="89"/>
        <v>#N/A</v>
      </c>
      <c r="AX100" s="312" t="e">
        <f t="shared" si="90"/>
        <v>#N/A</v>
      </c>
      <c r="AY100" s="312" t="e">
        <f t="shared" si="91"/>
        <v>#N/A</v>
      </c>
      <c r="AZ100" s="312" t="e">
        <f t="shared" si="92"/>
        <v>#N/A</v>
      </c>
      <c r="BA100" s="312" t="e">
        <f t="shared" si="93"/>
        <v>#N/A</v>
      </c>
      <c r="BB100" s="312" t="e">
        <f t="shared" si="94"/>
        <v>#N/A</v>
      </c>
      <c r="BC100" s="312" t="e">
        <f t="shared" si="95"/>
        <v>#N/A</v>
      </c>
      <c r="BD100" s="312" t="e">
        <f t="shared" si="96"/>
        <v>#N/A</v>
      </c>
      <c r="BE100" s="312" t="e">
        <f t="shared" si="97"/>
        <v>#N/A</v>
      </c>
      <c r="BF100" s="312" t="e">
        <f t="shared" si="98"/>
        <v>#N/A</v>
      </c>
      <c r="BG100" s="312" t="e">
        <f t="shared" si="99"/>
        <v>#N/A</v>
      </c>
      <c r="BH100" s="312" t="e">
        <f t="shared" si="100"/>
        <v>#N/A</v>
      </c>
      <c r="BI100" s="312" t="e">
        <f t="shared" si="101"/>
        <v>#N/A</v>
      </c>
      <c r="BJ100" s="312" t="e">
        <f t="shared" si="102"/>
        <v>#N/A</v>
      </c>
      <c r="BK100" s="312" t="e">
        <f t="shared" si="103"/>
        <v>#N/A</v>
      </c>
      <c r="BL100" s="312" t="e">
        <f t="shared" si="104"/>
        <v>#N/A</v>
      </c>
      <c r="BM100" s="312">
        <f t="shared" si="105"/>
        <v>22</v>
      </c>
      <c r="BN100" s="312">
        <f t="shared" si="106"/>
        <v>22</v>
      </c>
      <c r="BO100" s="312">
        <f t="shared" si="107"/>
        <v>22</v>
      </c>
      <c r="BQ100" s="312" t="e">
        <f>VLOOKUP(AB100,Stieren!$C$5:$D$52,2,FALSE)</f>
        <v>#N/A</v>
      </c>
      <c r="BR100" s="312" t="e">
        <f>VLOOKUP(AB100,percentage!BY$2:CJ$49,2)</f>
        <v>#N/A</v>
      </c>
      <c r="BS100" s="312" t="e">
        <f>VLOOKUP(BR100,Stieren!$C$5:$D$52,2,FALSE)</f>
        <v>#N/A</v>
      </c>
      <c r="BT100" s="312" t="e">
        <f>VLOOKUP(AB100,percentage!BY$2:CJ$49,3)</f>
        <v>#N/A</v>
      </c>
      <c r="BU100" s="312" t="e">
        <f>VLOOKUP(BT100,Stieren!$C$5:$D$52,2,FALSE)</f>
        <v>#N/A</v>
      </c>
      <c r="BV100" s="312" t="e">
        <f>VLOOKUP(AB100,percentage!BY$2:CJ$49,4)</f>
        <v>#N/A</v>
      </c>
      <c r="BW100" s="312" t="e">
        <f>VLOOKUP(BV100,Stieren!$C$5:$D$52,2,FALSE)</f>
        <v>#N/A</v>
      </c>
      <c r="BX100" s="312" t="e">
        <f>VLOOKUP(AB100,percentage!BY$2:CJ$49,5)</f>
        <v>#N/A</v>
      </c>
      <c r="BY100" s="312" t="e">
        <f>VLOOKUP(BX100,Stieren!$C$5:$D$52,2,FALSE)</f>
        <v>#N/A</v>
      </c>
      <c r="BZ100" s="312" t="e">
        <f>VLOOKUP(AB100,percentage!BY$2:CJ$49,6)</f>
        <v>#N/A</v>
      </c>
      <c r="CA100" s="312" t="e">
        <f>VLOOKUP(BZ100,Stieren!$C$5:$D$52,2,FALSE)</f>
        <v>#N/A</v>
      </c>
      <c r="CB100" s="312" t="e">
        <f>VLOOKUP(AB100,percentage!BY$2:CJ$49,7)</f>
        <v>#N/A</v>
      </c>
      <c r="CC100" s="312" t="e">
        <f>VLOOKUP(CB100,Stieren!$C$5:$D$52,2,FALSE)</f>
        <v>#N/A</v>
      </c>
      <c r="CD100" s="312" t="e">
        <f>VLOOKUP(AB100,percentage!BY$2:CJ$49,8)</f>
        <v>#N/A</v>
      </c>
      <c r="CE100" s="312" t="e">
        <f>VLOOKUP(CD100,Stieren!$C$5:$D$52,2,FALSE)</f>
        <v>#N/A</v>
      </c>
      <c r="CF100" s="312" t="e">
        <f>VLOOKUP(AB100,percentage!BY$2:CJ$49,9)</f>
        <v>#N/A</v>
      </c>
      <c r="CG100" s="312" t="e">
        <f>VLOOKUP(CF100,Stieren!$C$5:$D$52,2,FALSE)</f>
        <v>#N/A</v>
      </c>
      <c r="CH100" s="312" t="e">
        <f>VLOOKUP(AB100,percentage!BY$2:CJ$49,10)</f>
        <v>#N/A</v>
      </c>
      <c r="CI100" s="312" t="e">
        <f>VLOOKUP(CH100,Stieren!$C$5:$D$52,2,FALSE)</f>
        <v>#N/A</v>
      </c>
      <c r="CJ100" s="312" t="e">
        <f>VLOOKUP(AB100,percentage!BY$2:CJ$49,11)</f>
        <v>#N/A</v>
      </c>
      <c r="CK100" s="312" t="e">
        <f>VLOOKUP(CJ100,Stieren!$C$5:$D$52,2,FALSE)</f>
        <v>#N/A</v>
      </c>
      <c r="CL100" s="312" t="e">
        <f>VLOOKUP(AB100,percentage!BY$2:CJ$49,12)</f>
        <v>#N/A</v>
      </c>
      <c r="CM100" s="312" t="e">
        <f>VLOOKUP(CL100,Stieren!$C$5:$D$52,2,FALSE)</f>
        <v>#N/A</v>
      </c>
      <c r="CN100" s="312">
        <v>22</v>
      </c>
      <c r="CO100" s="312">
        <v>22</v>
      </c>
      <c r="CP100" s="312">
        <v>22</v>
      </c>
    </row>
    <row r="101" spans="27:94">
      <c r="AA101" s="312">
        <f>Koeien!B102</f>
        <v>0</v>
      </c>
      <c r="AB101" s="312">
        <f>Koeien!D102</f>
        <v>0</v>
      </c>
      <c r="AD101" s="312" t="e">
        <f t="shared" si="72"/>
        <v>#N/A</v>
      </c>
      <c r="AE101" s="312" t="e">
        <f t="shared" si="73"/>
        <v>#N/A</v>
      </c>
      <c r="AF101" s="312" t="e">
        <f t="shared" si="74"/>
        <v>#N/A</v>
      </c>
      <c r="AG101" s="312" t="e">
        <f t="shared" si="75"/>
        <v>#N/A</v>
      </c>
      <c r="AH101" s="312" t="e">
        <f t="shared" si="76"/>
        <v>#N/A</v>
      </c>
      <c r="AI101" s="312" t="e">
        <f t="shared" si="77"/>
        <v>#N/A</v>
      </c>
      <c r="AJ101" s="312" t="e">
        <f t="shared" si="78"/>
        <v>#N/A</v>
      </c>
      <c r="AK101" s="312" t="e">
        <f t="shared" si="79"/>
        <v>#N/A</v>
      </c>
      <c r="AL101" s="312" t="e">
        <f t="shared" si="80"/>
        <v>#N/A</v>
      </c>
      <c r="AO101" s="312" t="e">
        <f t="shared" si="81"/>
        <v>#N/A</v>
      </c>
      <c r="AP101" s="312" t="e">
        <f t="shared" si="82"/>
        <v>#N/A</v>
      </c>
      <c r="AQ101" s="312" t="e">
        <f t="shared" si="83"/>
        <v>#N/A</v>
      </c>
      <c r="AR101" s="312" t="e">
        <f t="shared" si="84"/>
        <v>#N/A</v>
      </c>
      <c r="AS101" s="312" t="e">
        <f t="shared" si="85"/>
        <v>#N/A</v>
      </c>
      <c r="AT101" s="312" t="e">
        <f t="shared" si="86"/>
        <v>#N/A</v>
      </c>
      <c r="AU101" s="312" t="e">
        <f t="shared" si="87"/>
        <v>#N/A</v>
      </c>
      <c r="AV101" s="312" t="e">
        <f t="shared" si="88"/>
        <v>#N/A</v>
      </c>
      <c r="AW101" s="312" t="e">
        <f t="shared" si="89"/>
        <v>#N/A</v>
      </c>
      <c r="AX101" s="312" t="e">
        <f t="shared" si="90"/>
        <v>#N/A</v>
      </c>
      <c r="AY101" s="312" t="e">
        <f t="shared" si="91"/>
        <v>#N/A</v>
      </c>
      <c r="AZ101" s="312" t="e">
        <f t="shared" si="92"/>
        <v>#N/A</v>
      </c>
      <c r="BA101" s="312" t="e">
        <f t="shared" si="93"/>
        <v>#N/A</v>
      </c>
      <c r="BB101" s="312" t="e">
        <f t="shared" si="94"/>
        <v>#N/A</v>
      </c>
      <c r="BC101" s="312" t="e">
        <f t="shared" si="95"/>
        <v>#N/A</v>
      </c>
      <c r="BD101" s="312" t="e">
        <f t="shared" si="96"/>
        <v>#N/A</v>
      </c>
      <c r="BE101" s="312" t="e">
        <f t="shared" si="97"/>
        <v>#N/A</v>
      </c>
      <c r="BF101" s="312" t="e">
        <f t="shared" si="98"/>
        <v>#N/A</v>
      </c>
      <c r="BG101" s="312" t="e">
        <f t="shared" si="99"/>
        <v>#N/A</v>
      </c>
      <c r="BH101" s="312" t="e">
        <f t="shared" si="100"/>
        <v>#N/A</v>
      </c>
      <c r="BI101" s="312" t="e">
        <f t="shared" si="101"/>
        <v>#N/A</v>
      </c>
      <c r="BJ101" s="312" t="e">
        <f t="shared" si="102"/>
        <v>#N/A</v>
      </c>
      <c r="BK101" s="312" t="e">
        <f t="shared" si="103"/>
        <v>#N/A</v>
      </c>
      <c r="BL101" s="312" t="e">
        <f t="shared" si="104"/>
        <v>#N/A</v>
      </c>
      <c r="BM101" s="312">
        <f t="shared" si="105"/>
        <v>22</v>
      </c>
      <c r="BN101" s="312">
        <f t="shared" si="106"/>
        <v>22</v>
      </c>
      <c r="BO101" s="312">
        <f t="shared" si="107"/>
        <v>22</v>
      </c>
      <c r="BQ101" s="312" t="e">
        <f>VLOOKUP(AB101,Stieren!$C$5:$D$52,2,FALSE)</f>
        <v>#N/A</v>
      </c>
      <c r="BR101" s="312" t="e">
        <f>VLOOKUP(AB101,percentage!BY$2:CJ$49,2)</f>
        <v>#N/A</v>
      </c>
      <c r="BS101" s="312" t="e">
        <f>VLOOKUP(BR101,Stieren!$C$5:$D$52,2,FALSE)</f>
        <v>#N/A</v>
      </c>
      <c r="BT101" s="312" t="e">
        <f>VLOOKUP(AB101,percentage!BY$2:CJ$49,3)</f>
        <v>#N/A</v>
      </c>
      <c r="BU101" s="312" t="e">
        <f>VLOOKUP(BT101,Stieren!$C$5:$D$52,2,FALSE)</f>
        <v>#N/A</v>
      </c>
      <c r="BV101" s="312" t="e">
        <f>VLOOKUP(AB101,percentage!BY$2:CJ$49,4)</f>
        <v>#N/A</v>
      </c>
      <c r="BW101" s="312" t="e">
        <f>VLOOKUP(BV101,Stieren!$C$5:$D$52,2,FALSE)</f>
        <v>#N/A</v>
      </c>
      <c r="BX101" s="312" t="e">
        <f>VLOOKUP(AB101,percentage!BY$2:CJ$49,5)</f>
        <v>#N/A</v>
      </c>
      <c r="BY101" s="312" t="e">
        <f>VLOOKUP(BX101,Stieren!$C$5:$D$52,2,FALSE)</f>
        <v>#N/A</v>
      </c>
      <c r="BZ101" s="312" t="e">
        <f>VLOOKUP(AB101,percentage!BY$2:CJ$49,6)</f>
        <v>#N/A</v>
      </c>
      <c r="CA101" s="312" t="e">
        <f>VLOOKUP(BZ101,Stieren!$C$5:$D$52,2,FALSE)</f>
        <v>#N/A</v>
      </c>
      <c r="CB101" s="312" t="e">
        <f>VLOOKUP(AB101,percentage!BY$2:CJ$49,7)</f>
        <v>#N/A</v>
      </c>
      <c r="CC101" s="312" t="e">
        <f>VLOOKUP(CB101,Stieren!$C$5:$D$52,2,FALSE)</f>
        <v>#N/A</v>
      </c>
      <c r="CD101" s="312" t="e">
        <f>VLOOKUP(AB101,percentage!BY$2:CJ$49,8)</f>
        <v>#N/A</v>
      </c>
      <c r="CE101" s="312" t="e">
        <f>VLOOKUP(CD101,Stieren!$C$5:$D$52,2,FALSE)</f>
        <v>#N/A</v>
      </c>
      <c r="CF101" s="312" t="e">
        <f>VLOOKUP(AB101,percentage!BY$2:CJ$49,9)</f>
        <v>#N/A</v>
      </c>
      <c r="CG101" s="312" t="e">
        <f>VLOOKUP(CF101,Stieren!$C$5:$D$52,2,FALSE)</f>
        <v>#N/A</v>
      </c>
      <c r="CH101" s="312" t="e">
        <f>VLOOKUP(AB101,percentage!BY$2:CJ$49,10)</f>
        <v>#N/A</v>
      </c>
      <c r="CI101" s="312" t="e">
        <f>VLOOKUP(CH101,Stieren!$C$5:$D$52,2,FALSE)</f>
        <v>#N/A</v>
      </c>
      <c r="CJ101" s="312" t="e">
        <f>VLOOKUP(AB101,percentage!BY$2:CJ$49,11)</f>
        <v>#N/A</v>
      </c>
      <c r="CK101" s="312" t="e">
        <f>VLOOKUP(CJ101,Stieren!$C$5:$D$52,2,FALSE)</f>
        <v>#N/A</v>
      </c>
      <c r="CL101" s="312" t="e">
        <f>VLOOKUP(AB101,percentage!BY$2:CJ$49,12)</f>
        <v>#N/A</v>
      </c>
      <c r="CM101" s="312" t="e">
        <f>VLOOKUP(CL101,Stieren!$C$5:$D$52,2,FALSE)</f>
        <v>#N/A</v>
      </c>
      <c r="CN101" s="312">
        <v>22</v>
      </c>
      <c r="CO101" s="312">
        <v>22</v>
      </c>
      <c r="CP101" s="312">
        <v>22</v>
      </c>
    </row>
    <row r="102" spans="27:94">
      <c r="AA102" s="312">
        <f>Koeien!B103</f>
        <v>0</v>
      </c>
      <c r="AB102" s="312">
        <f>Koeien!D103</f>
        <v>0</v>
      </c>
      <c r="AD102" s="312" t="e">
        <f t="shared" si="72"/>
        <v>#N/A</v>
      </c>
      <c r="AE102" s="312" t="e">
        <f t="shared" si="73"/>
        <v>#N/A</v>
      </c>
      <c r="AF102" s="312" t="e">
        <f t="shared" si="74"/>
        <v>#N/A</v>
      </c>
      <c r="AG102" s="312" t="e">
        <f t="shared" si="75"/>
        <v>#N/A</v>
      </c>
      <c r="AH102" s="312" t="e">
        <f t="shared" si="76"/>
        <v>#N/A</v>
      </c>
      <c r="AI102" s="312" t="e">
        <f t="shared" si="77"/>
        <v>#N/A</v>
      </c>
      <c r="AJ102" s="312" t="e">
        <f t="shared" si="78"/>
        <v>#N/A</v>
      </c>
      <c r="AK102" s="312" t="e">
        <f t="shared" si="79"/>
        <v>#N/A</v>
      </c>
      <c r="AL102" s="312" t="e">
        <f t="shared" si="80"/>
        <v>#N/A</v>
      </c>
      <c r="AO102" s="312" t="e">
        <f t="shared" si="81"/>
        <v>#N/A</v>
      </c>
      <c r="AP102" s="312" t="e">
        <f t="shared" si="82"/>
        <v>#N/A</v>
      </c>
      <c r="AQ102" s="312" t="e">
        <f t="shared" si="83"/>
        <v>#N/A</v>
      </c>
      <c r="AR102" s="312" t="e">
        <f t="shared" si="84"/>
        <v>#N/A</v>
      </c>
      <c r="AS102" s="312" t="e">
        <f t="shared" si="85"/>
        <v>#N/A</v>
      </c>
      <c r="AT102" s="312" t="e">
        <f t="shared" si="86"/>
        <v>#N/A</v>
      </c>
      <c r="AU102" s="312" t="e">
        <f t="shared" si="87"/>
        <v>#N/A</v>
      </c>
      <c r="AV102" s="312" t="e">
        <f t="shared" si="88"/>
        <v>#N/A</v>
      </c>
      <c r="AW102" s="312" t="e">
        <f t="shared" si="89"/>
        <v>#N/A</v>
      </c>
      <c r="AX102" s="312" t="e">
        <f t="shared" si="90"/>
        <v>#N/A</v>
      </c>
      <c r="AY102" s="312" t="e">
        <f t="shared" si="91"/>
        <v>#N/A</v>
      </c>
      <c r="AZ102" s="312" t="e">
        <f t="shared" si="92"/>
        <v>#N/A</v>
      </c>
      <c r="BA102" s="312" t="e">
        <f t="shared" si="93"/>
        <v>#N/A</v>
      </c>
      <c r="BB102" s="312" t="e">
        <f t="shared" si="94"/>
        <v>#N/A</v>
      </c>
      <c r="BC102" s="312" t="e">
        <f t="shared" si="95"/>
        <v>#N/A</v>
      </c>
      <c r="BD102" s="312" t="e">
        <f t="shared" si="96"/>
        <v>#N/A</v>
      </c>
      <c r="BE102" s="312" t="e">
        <f t="shared" si="97"/>
        <v>#N/A</v>
      </c>
      <c r="BF102" s="312" t="e">
        <f t="shared" si="98"/>
        <v>#N/A</v>
      </c>
      <c r="BG102" s="312" t="e">
        <f t="shared" si="99"/>
        <v>#N/A</v>
      </c>
      <c r="BH102" s="312" t="e">
        <f t="shared" si="100"/>
        <v>#N/A</v>
      </c>
      <c r="BI102" s="312" t="e">
        <f t="shared" si="101"/>
        <v>#N/A</v>
      </c>
      <c r="BJ102" s="312" t="e">
        <f t="shared" si="102"/>
        <v>#N/A</v>
      </c>
      <c r="BK102" s="312" t="e">
        <f t="shared" si="103"/>
        <v>#N/A</v>
      </c>
      <c r="BL102" s="312" t="e">
        <f t="shared" si="104"/>
        <v>#N/A</v>
      </c>
      <c r="BM102" s="312">
        <f t="shared" si="105"/>
        <v>22</v>
      </c>
      <c r="BN102" s="312">
        <f t="shared" si="106"/>
        <v>22</v>
      </c>
      <c r="BO102" s="312">
        <f t="shared" si="107"/>
        <v>22</v>
      </c>
      <c r="BQ102" s="312" t="e">
        <f>VLOOKUP(AB102,Stieren!$C$5:$D$52,2,FALSE)</f>
        <v>#N/A</v>
      </c>
      <c r="BR102" s="312" t="e">
        <f>VLOOKUP(AB102,percentage!BY$2:CJ$49,2)</f>
        <v>#N/A</v>
      </c>
      <c r="BS102" s="312" t="e">
        <f>VLOOKUP(BR102,Stieren!$C$5:$D$52,2,FALSE)</f>
        <v>#N/A</v>
      </c>
      <c r="BT102" s="312" t="e">
        <f>VLOOKUP(AB102,percentage!BY$2:CJ$49,3)</f>
        <v>#N/A</v>
      </c>
      <c r="BU102" s="312" t="e">
        <f>VLOOKUP(BT102,Stieren!$C$5:$D$52,2,FALSE)</f>
        <v>#N/A</v>
      </c>
      <c r="BV102" s="312" t="e">
        <f>VLOOKUP(AB102,percentage!BY$2:CJ$49,4)</f>
        <v>#N/A</v>
      </c>
      <c r="BW102" s="312" t="e">
        <f>VLOOKUP(BV102,Stieren!$C$5:$D$52,2,FALSE)</f>
        <v>#N/A</v>
      </c>
      <c r="BX102" s="312" t="e">
        <f>VLOOKUP(AB102,percentage!BY$2:CJ$49,5)</f>
        <v>#N/A</v>
      </c>
      <c r="BY102" s="312" t="e">
        <f>VLOOKUP(BX102,Stieren!$C$5:$D$52,2,FALSE)</f>
        <v>#N/A</v>
      </c>
      <c r="BZ102" s="312" t="e">
        <f>VLOOKUP(AB102,percentage!BY$2:CJ$49,6)</f>
        <v>#N/A</v>
      </c>
      <c r="CA102" s="312" t="e">
        <f>VLOOKUP(BZ102,Stieren!$C$5:$D$52,2,FALSE)</f>
        <v>#N/A</v>
      </c>
      <c r="CB102" s="312" t="e">
        <f>VLOOKUP(AB102,percentage!BY$2:CJ$49,7)</f>
        <v>#N/A</v>
      </c>
      <c r="CC102" s="312" t="e">
        <f>VLOOKUP(CB102,Stieren!$C$5:$D$52,2,FALSE)</f>
        <v>#N/A</v>
      </c>
      <c r="CD102" s="312" t="e">
        <f>VLOOKUP(AB102,percentage!BY$2:CJ$49,8)</f>
        <v>#N/A</v>
      </c>
      <c r="CE102" s="312" t="e">
        <f>VLOOKUP(CD102,Stieren!$C$5:$D$52,2,FALSE)</f>
        <v>#N/A</v>
      </c>
      <c r="CF102" s="312" t="e">
        <f>VLOOKUP(AB102,percentage!BY$2:CJ$49,9)</f>
        <v>#N/A</v>
      </c>
      <c r="CG102" s="312" t="e">
        <f>VLOOKUP(CF102,Stieren!$C$5:$D$52,2,FALSE)</f>
        <v>#N/A</v>
      </c>
      <c r="CH102" s="312" t="e">
        <f>VLOOKUP(AB102,percentage!BY$2:CJ$49,10)</f>
        <v>#N/A</v>
      </c>
      <c r="CI102" s="312" t="e">
        <f>VLOOKUP(CH102,Stieren!$C$5:$D$52,2,FALSE)</f>
        <v>#N/A</v>
      </c>
      <c r="CJ102" s="312" t="e">
        <f>VLOOKUP(AB102,percentage!BY$2:CJ$49,11)</f>
        <v>#N/A</v>
      </c>
      <c r="CK102" s="312" t="e">
        <f>VLOOKUP(CJ102,Stieren!$C$5:$D$52,2,FALSE)</f>
        <v>#N/A</v>
      </c>
      <c r="CL102" s="312" t="e">
        <f>VLOOKUP(AB102,percentage!BY$2:CJ$49,12)</f>
        <v>#N/A</v>
      </c>
      <c r="CM102" s="312" t="e">
        <f>VLOOKUP(CL102,Stieren!$C$5:$D$52,2,FALSE)</f>
        <v>#N/A</v>
      </c>
      <c r="CN102" s="312">
        <v>22</v>
      </c>
      <c r="CO102" s="312">
        <v>22</v>
      </c>
      <c r="CP102" s="312">
        <v>22</v>
      </c>
    </row>
    <row r="103" spans="27:94">
      <c r="AA103" s="312">
        <f>Koeien!B104</f>
        <v>0</v>
      </c>
      <c r="AB103" s="312">
        <f>Koeien!D104</f>
        <v>0</v>
      </c>
      <c r="AD103" s="312" t="e">
        <f t="shared" si="72"/>
        <v>#N/A</v>
      </c>
      <c r="AE103" s="312" t="e">
        <f t="shared" si="73"/>
        <v>#N/A</v>
      </c>
      <c r="AF103" s="312" t="e">
        <f t="shared" si="74"/>
        <v>#N/A</v>
      </c>
      <c r="AG103" s="312" t="e">
        <f t="shared" si="75"/>
        <v>#N/A</v>
      </c>
      <c r="AH103" s="312" t="e">
        <f t="shared" si="76"/>
        <v>#N/A</v>
      </c>
      <c r="AI103" s="312" t="e">
        <f t="shared" si="77"/>
        <v>#N/A</v>
      </c>
      <c r="AJ103" s="312" t="e">
        <f t="shared" si="78"/>
        <v>#N/A</v>
      </c>
      <c r="AK103" s="312" t="e">
        <f t="shared" si="79"/>
        <v>#N/A</v>
      </c>
      <c r="AL103" s="312" t="e">
        <f t="shared" si="80"/>
        <v>#N/A</v>
      </c>
      <c r="AO103" s="312" t="e">
        <f t="shared" si="81"/>
        <v>#N/A</v>
      </c>
      <c r="AP103" s="312" t="e">
        <f t="shared" si="82"/>
        <v>#N/A</v>
      </c>
      <c r="AQ103" s="312" t="e">
        <f t="shared" si="83"/>
        <v>#N/A</v>
      </c>
      <c r="AR103" s="312" t="e">
        <f t="shared" si="84"/>
        <v>#N/A</v>
      </c>
      <c r="AS103" s="312" t="e">
        <f t="shared" si="85"/>
        <v>#N/A</v>
      </c>
      <c r="AT103" s="312" t="e">
        <f t="shared" si="86"/>
        <v>#N/A</v>
      </c>
      <c r="AU103" s="312" t="e">
        <f t="shared" si="87"/>
        <v>#N/A</v>
      </c>
      <c r="AV103" s="312" t="e">
        <f t="shared" si="88"/>
        <v>#N/A</v>
      </c>
      <c r="AW103" s="312" t="e">
        <f t="shared" si="89"/>
        <v>#N/A</v>
      </c>
      <c r="AX103" s="312" t="e">
        <f t="shared" si="90"/>
        <v>#N/A</v>
      </c>
      <c r="AY103" s="312" t="e">
        <f t="shared" si="91"/>
        <v>#N/A</v>
      </c>
      <c r="AZ103" s="312" t="e">
        <f t="shared" si="92"/>
        <v>#N/A</v>
      </c>
      <c r="BA103" s="312" t="e">
        <f t="shared" si="93"/>
        <v>#N/A</v>
      </c>
      <c r="BB103" s="312" t="e">
        <f t="shared" si="94"/>
        <v>#N/A</v>
      </c>
      <c r="BC103" s="312" t="e">
        <f t="shared" si="95"/>
        <v>#N/A</v>
      </c>
      <c r="BD103" s="312" t="e">
        <f t="shared" si="96"/>
        <v>#N/A</v>
      </c>
      <c r="BE103" s="312" t="e">
        <f t="shared" si="97"/>
        <v>#N/A</v>
      </c>
      <c r="BF103" s="312" t="e">
        <f t="shared" si="98"/>
        <v>#N/A</v>
      </c>
      <c r="BG103" s="312" t="e">
        <f t="shared" si="99"/>
        <v>#N/A</v>
      </c>
      <c r="BH103" s="312" t="e">
        <f t="shared" si="100"/>
        <v>#N/A</v>
      </c>
      <c r="BI103" s="312" t="e">
        <f t="shared" si="101"/>
        <v>#N/A</v>
      </c>
      <c r="BJ103" s="312" t="e">
        <f t="shared" si="102"/>
        <v>#N/A</v>
      </c>
      <c r="BK103" s="312" t="e">
        <f t="shared" si="103"/>
        <v>#N/A</v>
      </c>
      <c r="BL103" s="312" t="e">
        <f t="shared" si="104"/>
        <v>#N/A</v>
      </c>
      <c r="BM103" s="312">
        <f t="shared" si="105"/>
        <v>22</v>
      </c>
      <c r="BN103" s="312">
        <f t="shared" si="106"/>
        <v>22</v>
      </c>
      <c r="BO103" s="312">
        <f t="shared" si="107"/>
        <v>22</v>
      </c>
      <c r="BQ103" s="312" t="e">
        <f>VLOOKUP(AB103,Stieren!$C$5:$D$52,2,FALSE)</f>
        <v>#N/A</v>
      </c>
      <c r="BR103" s="312" t="e">
        <f>VLOOKUP(AB103,percentage!BY$2:CJ$49,2)</f>
        <v>#N/A</v>
      </c>
      <c r="BS103" s="312" t="e">
        <f>VLOOKUP(BR103,Stieren!$C$5:$D$52,2,FALSE)</f>
        <v>#N/A</v>
      </c>
      <c r="BT103" s="312" t="e">
        <f>VLOOKUP(AB103,percentage!BY$2:CJ$49,3)</f>
        <v>#N/A</v>
      </c>
      <c r="BU103" s="312" t="e">
        <f>VLOOKUP(BT103,Stieren!$C$5:$D$52,2,FALSE)</f>
        <v>#N/A</v>
      </c>
      <c r="BV103" s="312" t="e">
        <f>VLOOKUP(AB103,percentage!BY$2:CJ$49,4)</f>
        <v>#N/A</v>
      </c>
      <c r="BW103" s="312" t="e">
        <f>VLOOKUP(BV103,Stieren!$C$5:$D$52,2,FALSE)</f>
        <v>#N/A</v>
      </c>
      <c r="BX103" s="312" t="e">
        <f>VLOOKUP(AB103,percentage!BY$2:CJ$49,5)</f>
        <v>#N/A</v>
      </c>
      <c r="BY103" s="312" t="e">
        <f>VLOOKUP(BX103,Stieren!$C$5:$D$52,2,FALSE)</f>
        <v>#N/A</v>
      </c>
      <c r="BZ103" s="312" t="e">
        <f>VLOOKUP(AB103,percentage!BY$2:CJ$49,6)</f>
        <v>#N/A</v>
      </c>
      <c r="CA103" s="312" t="e">
        <f>VLOOKUP(BZ103,Stieren!$C$5:$D$52,2,FALSE)</f>
        <v>#N/A</v>
      </c>
      <c r="CB103" s="312" t="e">
        <f>VLOOKUP(AB103,percentage!BY$2:CJ$49,7)</f>
        <v>#N/A</v>
      </c>
      <c r="CC103" s="312" t="e">
        <f>VLOOKUP(CB103,Stieren!$C$5:$D$52,2,FALSE)</f>
        <v>#N/A</v>
      </c>
      <c r="CD103" s="312" t="e">
        <f>VLOOKUP(AB103,percentage!BY$2:CJ$49,8)</f>
        <v>#N/A</v>
      </c>
      <c r="CE103" s="312" t="e">
        <f>VLOOKUP(CD103,Stieren!$C$5:$D$52,2,FALSE)</f>
        <v>#N/A</v>
      </c>
      <c r="CF103" s="312" t="e">
        <f>VLOOKUP(AB103,percentage!BY$2:CJ$49,9)</f>
        <v>#N/A</v>
      </c>
      <c r="CG103" s="312" t="e">
        <f>VLOOKUP(CF103,Stieren!$C$5:$D$52,2,FALSE)</f>
        <v>#N/A</v>
      </c>
      <c r="CH103" s="312" t="e">
        <f>VLOOKUP(AB103,percentage!BY$2:CJ$49,10)</f>
        <v>#N/A</v>
      </c>
      <c r="CI103" s="312" t="e">
        <f>VLOOKUP(CH103,Stieren!$C$5:$D$52,2,FALSE)</f>
        <v>#N/A</v>
      </c>
      <c r="CJ103" s="312" t="e">
        <f>VLOOKUP(AB103,percentage!BY$2:CJ$49,11)</f>
        <v>#N/A</v>
      </c>
      <c r="CK103" s="312" t="e">
        <f>VLOOKUP(CJ103,Stieren!$C$5:$D$52,2,FALSE)</f>
        <v>#N/A</v>
      </c>
      <c r="CL103" s="312" t="e">
        <f>VLOOKUP(AB103,percentage!BY$2:CJ$49,12)</f>
        <v>#N/A</v>
      </c>
      <c r="CM103" s="312" t="e">
        <f>VLOOKUP(CL103,Stieren!$C$5:$D$52,2,FALSE)</f>
        <v>#N/A</v>
      </c>
      <c r="CN103" s="312">
        <v>22</v>
      </c>
      <c r="CO103" s="312">
        <v>22</v>
      </c>
      <c r="CP103" s="312">
        <v>22</v>
      </c>
    </row>
    <row r="104" spans="27:94">
      <c r="AA104" s="312">
        <f>Koeien!B105</f>
        <v>0</v>
      </c>
      <c r="AB104" s="312">
        <f>Koeien!D105</f>
        <v>0</v>
      </c>
      <c r="AD104" s="312" t="e">
        <f t="shared" si="72"/>
        <v>#N/A</v>
      </c>
      <c r="AE104" s="312" t="e">
        <f t="shared" si="73"/>
        <v>#N/A</v>
      </c>
      <c r="AF104" s="312" t="e">
        <f t="shared" si="74"/>
        <v>#N/A</v>
      </c>
      <c r="AG104" s="312" t="e">
        <f t="shared" si="75"/>
        <v>#N/A</v>
      </c>
      <c r="AH104" s="312" t="e">
        <f t="shared" si="76"/>
        <v>#N/A</v>
      </c>
      <c r="AI104" s="312" t="e">
        <f t="shared" si="77"/>
        <v>#N/A</v>
      </c>
      <c r="AJ104" s="312" t="e">
        <f t="shared" si="78"/>
        <v>#N/A</v>
      </c>
      <c r="AK104" s="312" t="e">
        <f t="shared" si="79"/>
        <v>#N/A</v>
      </c>
      <c r="AL104" s="312" t="e">
        <f t="shared" si="80"/>
        <v>#N/A</v>
      </c>
      <c r="AO104" s="312" t="e">
        <f t="shared" si="81"/>
        <v>#N/A</v>
      </c>
      <c r="AP104" s="312" t="e">
        <f t="shared" si="82"/>
        <v>#N/A</v>
      </c>
      <c r="AQ104" s="312" t="e">
        <f t="shared" si="83"/>
        <v>#N/A</v>
      </c>
      <c r="AR104" s="312" t="e">
        <f t="shared" si="84"/>
        <v>#N/A</v>
      </c>
      <c r="AS104" s="312" t="e">
        <f t="shared" si="85"/>
        <v>#N/A</v>
      </c>
      <c r="AT104" s="312" t="e">
        <f t="shared" si="86"/>
        <v>#N/A</v>
      </c>
      <c r="AU104" s="312" t="e">
        <f t="shared" si="87"/>
        <v>#N/A</v>
      </c>
      <c r="AV104" s="312" t="e">
        <f t="shared" si="88"/>
        <v>#N/A</v>
      </c>
      <c r="AW104" s="312" t="e">
        <f t="shared" si="89"/>
        <v>#N/A</v>
      </c>
      <c r="AX104" s="312" t="e">
        <f t="shared" si="90"/>
        <v>#N/A</v>
      </c>
      <c r="AY104" s="312" t="e">
        <f t="shared" si="91"/>
        <v>#N/A</v>
      </c>
      <c r="AZ104" s="312" t="e">
        <f t="shared" si="92"/>
        <v>#N/A</v>
      </c>
      <c r="BA104" s="312" t="e">
        <f t="shared" si="93"/>
        <v>#N/A</v>
      </c>
      <c r="BB104" s="312" t="e">
        <f t="shared" si="94"/>
        <v>#N/A</v>
      </c>
      <c r="BC104" s="312" t="e">
        <f t="shared" si="95"/>
        <v>#N/A</v>
      </c>
      <c r="BD104" s="312" t="e">
        <f t="shared" si="96"/>
        <v>#N/A</v>
      </c>
      <c r="BE104" s="312" t="e">
        <f t="shared" si="97"/>
        <v>#N/A</v>
      </c>
      <c r="BF104" s="312" t="e">
        <f t="shared" si="98"/>
        <v>#N/A</v>
      </c>
      <c r="BG104" s="312" t="e">
        <f t="shared" si="99"/>
        <v>#N/A</v>
      </c>
      <c r="BH104" s="312" t="e">
        <f t="shared" si="100"/>
        <v>#N/A</v>
      </c>
      <c r="BI104" s="312" t="e">
        <f t="shared" si="101"/>
        <v>#N/A</v>
      </c>
      <c r="BJ104" s="312" t="e">
        <f t="shared" si="102"/>
        <v>#N/A</v>
      </c>
      <c r="BK104" s="312" t="e">
        <f t="shared" si="103"/>
        <v>#N/A</v>
      </c>
      <c r="BL104" s="312" t="e">
        <f t="shared" si="104"/>
        <v>#N/A</v>
      </c>
      <c r="BM104" s="312">
        <f t="shared" si="105"/>
        <v>22</v>
      </c>
      <c r="BN104" s="312">
        <f t="shared" si="106"/>
        <v>22</v>
      </c>
      <c r="BO104" s="312">
        <f t="shared" si="107"/>
        <v>22</v>
      </c>
      <c r="BQ104" s="312" t="e">
        <f>VLOOKUP(AB104,Stieren!$C$5:$D$52,2,FALSE)</f>
        <v>#N/A</v>
      </c>
      <c r="BR104" s="312" t="e">
        <f>VLOOKUP(AB104,percentage!BY$2:CJ$49,2)</f>
        <v>#N/A</v>
      </c>
      <c r="BS104" s="312" t="e">
        <f>VLOOKUP(BR104,Stieren!$C$5:$D$52,2,FALSE)</f>
        <v>#N/A</v>
      </c>
      <c r="BT104" s="312" t="e">
        <f>VLOOKUP(AB104,percentage!BY$2:CJ$49,3)</f>
        <v>#N/A</v>
      </c>
      <c r="BU104" s="312" t="e">
        <f>VLOOKUP(BT104,Stieren!$C$5:$D$52,2,FALSE)</f>
        <v>#N/A</v>
      </c>
      <c r="BV104" s="312" t="e">
        <f>VLOOKUP(AB104,percentage!BY$2:CJ$49,4)</f>
        <v>#N/A</v>
      </c>
      <c r="BW104" s="312" t="e">
        <f>VLOOKUP(BV104,Stieren!$C$5:$D$52,2,FALSE)</f>
        <v>#N/A</v>
      </c>
      <c r="BX104" s="312" t="e">
        <f>VLOOKUP(AB104,percentage!BY$2:CJ$49,5)</f>
        <v>#N/A</v>
      </c>
      <c r="BY104" s="312" t="e">
        <f>VLOOKUP(BX104,Stieren!$C$5:$D$52,2,FALSE)</f>
        <v>#N/A</v>
      </c>
      <c r="BZ104" s="312" t="e">
        <f>VLOOKUP(AB104,percentage!BY$2:CJ$49,6)</f>
        <v>#N/A</v>
      </c>
      <c r="CA104" s="312" t="e">
        <f>VLOOKUP(BZ104,Stieren!$C$5:$D$52,2,FALSE)</f>
        <v>#N/A</v>
      </c>
      <c r="CB104" s="312" t="e">
        <f>VLOOKUP(AB104,percentage!BY$2:CJ$49,7)</f>
        <v>#N/A</v>
      </c>
      <c r="CC104" s="312" t="e">
        <f>VLOOKUP(CB104,Stieren!$C$5:$D$52,2,FALSE)</f>
        <v>#N/A</v>
      </c>
      <c r="CD104" s="312" t="e">
        <f>VLOOKUP(AB104,percentage!BY$2:CJ$49,8)</f>
        <v>#N/A</v>
      </c>
      <c r="CE104" s="312" t="e">
        <f>VLOOKUP(CD104,Stieren!$C$5:$D$52,2,FALSE)</f>
        <v>#N/A</v>
      </c>
      <c r="CF104" s="312" t="e">
        <f>VLOOKUP(AB104,percentage!BY$2:CJ$49,9)</f>
        <v>#N/A</v>
      </c>
      <c r="CG104" s="312" t="e">
        <f>VLOOKUP(CF104,Stieren!$C$5:$D$52,2,FALSE)</f>
        <v>#N/A</v>
      </c>
      <c r="CH104" s="312" t="e">
        <f>VLOOKUP(AB104,percentage!BY$2:CJ$49,10)</f>
        <v>#N/A</v>
      </c>
      <c r="CI104" s="312" t="e">
        <f>VLOOKUP(CH104,Stieren!$C$5:$D$52,2,FALSE)</f>
        <v>#N/A</v>
      </c>
      <c r="CJ104" s="312" t="e">
        <f>VLOOKUP(AB104,percentage!BY$2:CJ$49,11)</f>
        <v>#N/A</v>
      </c>
      <c r="CK104" s="312" t="e">
        <f>VLOOKUP(CJ104,Stieren!$C$5:$D$52,2,FALSE)</f>
        <v>#N/A</v>
      </c>
      <c r="CL104" s="312" t="e">
        <f>VLOOKUP(AB104,percentage!BY$2:CJ$49,12)</f>
        <v>#N/A</v>
      </c>
      <c r="CM104" s="312" t="e">
        <f>VLOOKUP(CL104,Stieren!$C$5:$D$52,2,FALSE)</f>
        <v>#N/A</v>
      </c>
      <c r="CN104" s="312">
        <v>22</v>
      </c>
      <c r="CO104" s="312">
        <v>22</v>
      </c>
      <c r="CP104" s="312">
        <v>22</v>
      </c>
    </row>
    <row r="105" spans="27:94">
      <c r="AA105" s="312">
        <f>Koeien!B106</f>
        <v>0</v>
      </c>
      <c r="AB105" s="312">
        <f>Koeien!D106</f>
        <v>0</v>
      </c>
      <c r="AD105" s="312" t="e">
        <f t="shared" si="72"/>
        <v>#N/A</v>
      </c>
      <c r="AE105" s="312" t="e">
        <f t="shared" si="73"/>
        <v>#N/A</v>
      </c>
      <c r="AF105" s="312" t="e">
        <f t="shared" si="74"/>
        <v>#N/A</v>
      </c>
      <c r="AG105" s="312" t="e">
        <f t="shared" si="75"/>
        <v>#N/A</v>
      </c>
      <c r="AH105" s="312" t="e">
        <f t="shared" si="76"/>
        <v>#N/A</v>
      </c>
      <c r="AI105" s="312" t="e">
        <f t="shared" si="77"/>
        <v>#N/A</v>
      </c>
      <c r="AJ105" s="312" t="e">
        <f t="shared" si="78"/>
        <v>#N/A</v>
      </c>
      <c r="AK105" s="312" t="e">
        <f t="shared" si="79"/>
        <v>#N/A</v>
      </c>
      <c r="AL105" s="312" t="e">
        <f t="shared" si="80"/>
        <v>#N/A</v>
      </c>
      <c r="AO105" s="312" t="e">
        <f t="shared" si="81"/>
        <v>#N/A</v>
      </c>
      <c r="AP105" s="312" t="e">
        <f t="shared" si="82"/>
        <v>#N/A</v>
      </c>
      <c r="AQ105" s="312" t="e">
        <f t="shared" si="83"/>
        <v>#N/A</v>
      </c>
      <c r="AR105" s="312" t="e">
        <f t="shared" si="84"/>
        <v>#N/A</v>
      </c>
      <c r="AS105" s="312" t="e">
        <f t="shared" si="85"/>
        <v>#N/A</v>
      </c>
      <c r="AT105" s="312" t="e">
        <f t="shared" si="86"/>
        <v>#N/A</v>
      </c>
      <c r="AU105" s="312" t="e">
        <f t="shared" si="87"/>
        <v>#N/A</v>
      </c>
      <c r="AV105" s="312" t="e">
        <f t="shared" si="88"/>
        <v>#N/A</v>
      </c>
      <c r="AW105" s="312" t="e">
        <f t="shared" si="89"/>
        <v>#N/A</v>
      </c>
      <c r="AX105" s="312" t="e">
        <f t="shared" si="90"/>
        <v>#N/A</v>
      </c>
      <c r="AY105" s="312" t="e">
        <f t="shared" si="91"/>
        <v>#N/A</v>
      </c>
      <c r="AZ105" s="312" t="e">
        <f t="shared" si="92"/>
        <v>#N/A</v>
      </c>
      <c r="BA105" s="312" t="e">
        <f t="shared" si="93"/>
        <v>#N/A</v>
      </c>
      <c r="BB105" s="312" t="e">
        <f t="shared" si="94"/>
        <v>#N/A</v>
      </c>
      <c r="BC105" s="312" t="e">
        <f t="shared" si="95"/>
        <v>#N/A</v>
      </c>
      <c r="BD105" s="312" t="e">
        <f t="shared" si="96"/>
        <v>#N/A</v>
      </c>
      <c r="BE105" s="312" t="e">
        <f t="shared" si="97"/>
        <v>#N/A</v>
      </c>
      <c r="BF105" s="312" t="e">
        <f t="shared" si="98"/>
        <v>#N/A</v>
      </c>
      <c r="BG105" s="312" t="e">
        <f t="shared" si="99"/>
        <v>#N/A</v>
      </c>
      <c r="BH105" s="312" t="e">
        <f t="shared" si="100"/>
        <v>#N/A</v>
      </c>
      <c r="BI105" s="312" t="e">
        <f t="shared" si="101"/>
        <v>#N/A</v>
      </c>
      <c r="BJ105" s="312" t="e">
        <f t="shared" si="102"/>
        <v>#N/A</v>
      </c>
      <c r="BK105" s="312" t="e">
        <f t="shared" si="103"/>
        <v>#N/A</v>
      </c>
      <c r="BL105" s="312" t="e">
        <f t="shared" si="104"/>
        <v>#N/A</v>
      </c>
      <c r="BM105" s="312">
        <f t="shared" si="105"/>
        <v>22</v>
      </c>
      <c r="BN105" s="312">
        <f t="shared" si="106"/>
        <v>22</v>
      </c>
      <c r="BO105" s="312">
        <f t="shared" si="107"/>
        <v>22</v>
      </c>
      <c r="BQ105" s="312" t="e">
        <f>VLOOKUP(AB105,Stieren!$C$5:$D$52,2,FALSE)</f>
        <v>#N/A</v>
      </c>
      <c r="BR105" s="312" t="e">
        <f>VLOOKUP(AB105,percentage!BY$2:CJ$49,2)</f>
        <v>#N/A</v>
      </c>
      <c r="BS105" s="312" t="e">
        <f>VLOOKUP(BR105,Stieren!$C$5:$D$52,2,FALSE)</f>
        <v>#N/A</v>
      </c>
      <c r="BT105" s="312" t="e">
        <f>VLOOKUP(AB105,percentage!BY$2:CJ$49,3)</f>
        <v>#N/A</v>
      </c>
      <c r="BU105" s="312" t="e">
        <f>VLOOKUP(BT105,Stieren!$C$5:$D$52,2,FALSE)</f>
        <v>#N/A</v>
      </c>
      <c r="BV105" s="312" t="e">
        <f>VLOOKUP(AB105,percentage!BY$2:CJ$49,4)</f>
        <v>#N/A</v>
      </c>
      <c r="BW105" s="312" t="e">
        <f>VLOOKUP(BV105,Stieren!$C$5:$D$52,2,FALSE)</f>
        <v>#N/A</v>
      </c>
      <c r="BX105" s="312" t="e">
        <f>VLOOKUP(AB105,percentage!BY$2:CJ$49,5)</f>
        <v>#N/A</v>
      </c>
      <c r="BY105" s="312" t="e">
        <f>VLOOKUP(BX105,Stieren!$C$5:$D$52,2,FALSE)</f>
        <v>#N/A</v>
      </c>
      <c r="BZ105" s="312" t="e">
        <f>VLOOKUP(AB105,percentage!BY$2:CJ$49,6)</f>
        <v>#N/A</v>
      </c>
      <c r="CA105" s="312" t="e">
        <f>VLOOKUP(BZ105,Stieren!$C$5:$D$52,2,FALSE)</f>
        <v>#N/A</v>
      </c>
      <c r="CB105" s="312" t="e">
        <f>VLOOKUP(AB105,percentage!BY$2:CJ$49,7)</f>
        <v>#N/A</v>
      </c>
      <c r="CC105" s="312" t="e">
        <f>VLOOKUP(CB105,Stieren!$C$5:$D$52,2,FALSE)</f>
        <v>#N/A</v>
      </c>
      <c r="CD105" s="312" t="e">
        <f>VLOOKUP(AB105,percentage!BY$2:CJ$49,8)</f>
        <v>#N/A</v>
      </c>
      <c r="CE105" s="312" t="e">
        <f>VLOOKUP(CD105,Stieren!$C$5:$D$52,2,FALSE)</f>
        <v>#N/A</v>
      </c>
      <c r="CF105" s="312" t="e">
        <f>VLOOKUP(AB105,percentage!BY$2:CJ$49,9)</f>
        <v>#N/A</v>
      </c>
      <c r="CG105" s="312" t="e">
        <f>VLOOKUP(CF105,Stieren!$C$5:$D$52,2,FALSE)</f>
        <v>#N/A</v>
      </c>
      <c r="CH105" s="312" t="e">
        <f>VLOOKUP(AB105,percentage!BY$2:CJ$49,10)</f>
        <v>#N/A</v>
      </c>
      <c r="CI105" s="312" t="e">
        <f>VLOOKUP(CH105,Stieren!$C$5:$D$52,2,FALSE)</f>
        <v>#N/A</v>
      </c>
      <c r="CJ105" s="312" t="e">
        <f>VLOOKUP(AB105,percentage!BY$2:CJ$49,11)</f>
        <v>#N/A</v>
      </c>
      <c r="CK105" s="312" t="e">
        <f>VLOOKUP(CJ105,Stieren!$C$5:$D$52,2,FALSE)</f>
        <v>#N/A</v>
      </c>
      <c r="CL105" s="312" t="e">
        <f>VLOOKUP(AB105,percentage!BY$2:CJ$49,12)</f>
        <v>#N/A</v>
      </c>
      <c r="CM105" s="312" t="e">
        <f>VLOOKUP(CL105,Stieren!$C$5:$D$52,2,FALSE)</f>
        <v>#N/A</v>
      </c>
      <c r="CN105" s="312">
        <v>22</v>
      </c>
      <c r="CO105" s="312">
        <v>22</v>
      </c>
      <c r="CP105" s="312">
        <v>22</v>
      </c>
    </row>
    <row r="106" spans="27:94">
      <c r="AA106" s="312">
        <f>Koeien!B107</f>
        <v>0</v>
      </c>
      <c r="AB106" s="312">
        <f>Koeien!D107</f>
        <v>0</v>
      </c>
      <c r="AD106" s="312" t="e">
        <f t="shared" si="72"/>
        <v>#N/A</v>
      </c>
      <c r="AE106" s="312" t="e">
        <f t="shared" si="73"/>
        <v>#N/A</v>
      </c>
      <c r="AF106" s="312" t="e">
        <f t="shared" si="74"/>
        <v>#N/A</v>
      </c>
      <c r="AG106" s="312" t="e">
        <f t="shared" si="75"/>
        <v>#N/A</v>
      </c>
      <c r="AH106" s="312" t="e">
        <f t="shared" si="76"/>
        <v>#N/A</v>
      </c>
      <c r="AI106" s="312" t="e">
        <f t="shared" si="77"/>
        <v>#N/A</v>
      </c>
      <c r="AJ106" s="312" t="e">
        <f t="shared" si="78"/>
        <v>#N/A</v>
      </c>
      <c r="AK106" s="312" t="e">
        <f t="shared" si="79"/>
        <v>#N/A</v>
      </c>
      <c r="AL106" s="312" t="e">
        <f t="shared" si="80"/>
        <v>#N/A</v>
      </c>
      <c r="AO106" s="312" t="e">
        <f t="shared" si="81"/>
        <v>#N/A</v>
      </c>
      <c r="AP106" s="312" t="e">
        <f t="shared" si="82"/>
        <v>#N/A</v>
      </c>
      <c r="AQ106" s="312" t="e">
        <f t="shared" si="83"/>
        <v>#N/A</v>
      </c>
      <c r="AR106" s="312" t="e">
        <f t="shared" si="84"/>
        <v>#N/A</v>
      </c>
      <c r="AS106" s="312" t="e">
        <f t="shared" si="85"/>
        <v>#N/A</v>
      </c>
      <c r="AT106" s="312" t="e">
        <f t="shared" si="86"/>
        <v>#N/A</v>
      </c>
      <c r="AU106" s="312" t="e">
        <f t="shared" si="87"/>
        <v>#N/A</v>
      </c>
      <c r="AV106" s="312" t="e">
        <f t="shared" si="88"/>
        <v>#N/A</v>
      </c>
      <c r="AW106" s="312" t="e">
        <f t="shared" si="89"/>
        <v>#N/A</v>
      </c>
      <c r="AX106" s="312" t="e">
        <f t="shared" si="90"/>
        <v>#N/A</v>
      </c>
      <c r="AY106" s="312" t="e">
        <f t="shared" si="91"/>
        <v>#N/A</v>
      </c>
      <c r="AZ106" s="312" t="e">
        <f t="shared" si="92"/>
        <v>#N/A</v>
      </c>
      <c r="BA106" s="312" t="e">
        <f t="shared" si="93"/>
        <v>#N/A</v>
      </c>
      <c r="BB106" s="312" t="e">
        <f t="shared" si="94"/>
        <v>#N/A</v>
      </c>
      <c r="BC106" s="312" t="e">
        <f t="shared" si="95"/>
        <v>#N/A</v>
      </c>
      <c r="BD106" s="312" t="e">
        <f t="shared" si="96"/>
        <v>#N/A</v>
      </c>
      <c r="BE106" s="312" t="e">
        <f t="shared" si="97"/>
        <v>#N/A</v>
      </c>
      <c r="BF106" s="312" t="e">
        <f t="shared" si="98"/>
        <v>#N/A</v>
      </c>
      <c r="BG106" s="312" t="e">
        <f t="shared" si="99"/>
        <v>#N/A</v>
      </c>
      <c r="BH106" s="312" t="e">
        <f t="shared" si="100"/>
        <v>#N/A</v>
      </c>
      <c r="BI106" s="312" t="e">
        <f t="shared" si="101"/>
        <v>#N/A</v>
      </c>
      <c r="BJ106" s="312" t="e">
        <f t="shared" si="102"/>
        <v>#N/A</v>
      </c>
      <c r="BK106" s="312" t="e">
        <f t="shared" si="103"/>
        <v>#N/A</v>
      </c>
      <c r="BL106" s="312" t="e">
        <f t="shared" si="104"/>
        <v>#N/A</v>
      </c>
      <c r="BM106" s="312">
        <f t="shared" si="105"/>
        <v>22</v>
      </c>
      <c r="BN106" s="312">
        <f t="shared" si="106"/>
        <v>22</v>
      </c>
      <c r="BO106" s="312">
        <f t="shared" si="107"/>
        <v>22</v>
      </c>
      <c r="BQ106" s="312" t="e">
        <f>VLOOKUP(AB106,Stieren!$C$5:$D$52,2,FALSE)</f>
        <v>#N/A</v>
      </c>
      <c r="BR106" s="312" t="e">
        <f>VLOOKUP(AB106,percentage!BY$2:CJ$49,2)</f>
        <v>#N/A</v>
      </c>
      <c r="BS106" s="312" t="e">
        <f>VLOOKUP(BR106,Stieren!$C$5:$D$52,2,FALSE)</f>
        <v>#N/A</v>
      </c>
      <c r="BT106" s="312" t="e">
        <f>VLOOKUP(AB106,percentage!BY$2:CJ$49,3)</f>
        <v>#N/A</v>
      </c>
      <c r="BU106" s="312" t="e">
        <f>VLOOKUP(BT106,Stieren!$C$5:$D$52,2,FALSE)</f>
        <v>#N/A</v>
      </c>
      <c r="BV106" s="312" t="e">
        <f>VLOOKUP(AB106,percentage!BY$2:CJ$49,4)</f>
        <v>#N/A</v>
      </c>
      <c r="BW106" s="312" t="e">
        <f>VLOOKUP(BV106,Stieren!$C$5:$D$52,2,FALSE)</f>
        <v>#N/A</v>
      </c>
      <c r="BX106" s="312" t="e">
        <f>VLOOKUP(AB106,percentage!BY$2:CJ$49,5)</f>
        <v>#N/A</v>
      </c>
      <c r="BY106" s="312" t="e">
        <f>VLOOKUP(BX106,Stieren!$C$5:$D$52,2,FALSE)</f>
        <v>#N/A</v>
      </c>
      <c r="BZ106" s="312" t="e">
        <f>VLOOKUP(AB106,percentage!BY$2:CJ$49,6)</f>
        <v>#N/A</v>
      </c>
      <c r="CA106" s="312" t="e">
        <f>VLOOKUP(BZ106,Stieren!$C$5:$D$52,2,FALSE)</f>
        <v>#N/A</v>
      </c>
      <c r="CB106" s="312" t="e">
        <f>VLOOKUP(AB106,percentage!BY$2:CJ$49,7)</f>
        <v>#N/A</v>
      </c>
      <c r="CC106" s="312" t="e">
        <f>VLOOKUP(CB106,Stieren!$C$5:$D$52,2,FALSE)</f>
        <v>#N/A</v>
      </c>
      <c r="CD106" s="312" t="e">
        <f>VLOOKUP(AB106,percentage!BY$2:CJ$49,8)</f>
        <v>#N/A</v>
      </c>
      <c r="CE106" s="312" t="e">
        <f>VLOOKUP(CD106,Stieren!$C$5:$D$52,2,FALSE)</f>
        <v>#N/A</v>
      </c>
      <c r="CF106" s="312" t="e">
        <f>VLOOKUP(AB106,percentage!BY$2:CJ$49,9)</f>
        <v>#N/A</v>
      </c>
      <c r="CG106" s="312" t="e">
        <f>VLOOKUP(CF106,Stieren!$C$5:$D$52,2,FALSE)</f>
        <v>#N/A</v>
      </c>
      <c r="CH106" s="312" t="e">
        <f>VLOOKUP(AB106,percentage!BY$2:CJ$49,10)</f>
        <v>#N/A</v>
      </c>
      <c r="CI106" s="312" t="e">
        <f>VLOOKUP(CH106,Stieren!$C$5:$D$52,2,FALSE)</f>
        <v>#N/A</v>
      </c>
      <c r="CJ106" s="312" t="e">
        <f>VLOOKUP(AB106,percentage!BY$2:CJ$49,11)</f>
        <v>#N/A</v>
      </c>
      <c r="CK106" s="312" t="e">
        <f>VLOOKUP(CJ106,Stieren!$C$5:$D$52,2,FALSE)</f>
        <v>#N/A</v>
      </c>
      <c r="CL106" s="312" t="e">
        <f>VLOOKUP(AB106,percentage!BY$2:CJ$49,12)</f>
        <v>#N/A</v>
      </c>
      <c r="CM106" s="312" t="e">
        <f>VLOOKUP(CL106,Stieren!$C$5:$D$52,2,FALSE)</f>
        <v>#N/A</v>
      </c>
      <c r="CN106" s="312">
        <v>22</v>
      </c>
      <c r="CO106" s="312">
        <v>22</v>
      </c>
      <c r="CP106" s="312">
        <v>22</v>
      </c>
    </row>
    <row r="107" spans="27:94">
      <c r="AA107" s="312">
        <f>Koeien!B108</f>
        <v>0</v>
      </c>
      <c r="AB107" s="312">
        <f>Koeien!D108</f>
        <v>0</v>
      </c>
      <c r="AD107" s="312" t="e">
        <f t="shared" si="72"/>
        <v>#N/A</v>
      </c>
      <c r="AE107" s="312" t="e">
        <f t="shared" si="73"/>
        <v>#N/A</v>
      </c>
      <c r="AF107" s="312" t="e">
        <f t="shared" si="74"/>
        <v>#N/A</v>
      </c>
      <c r="AG107" s="312" t="e">
        <f t="shared" si="75"/>
        <v>#N/A</v>
      </c>
      <c r="AH107" s="312" t="e">
        <f t="shared" si="76"/>
        <v>#N/A</v>
      </c>
      <c r="AI107" s="312" t="e">
        <f t="shared" si="77"/>
        <v>#N/A</v>
      </c>
      <c r="AJ107" s="312" t="e">
        <f t="shared" si="78"/>
        <v>#N/A</v>
      </c>
      <c r="AK107" s="312" t="e">
        <f t="shared" si="79"/>
        <v>#N/A</v>
      </c>
      <c r="AL107" s="312" t="e">
        <f t="shared" si="80"/>
        <v>#N/A</v>
      </c>
      <c r="AO107" s="312" t="e">
        <f t="shared" si="81"/>
        <v>#N/A</v>
      </c>
      <c r="AP107" s="312" t="e">
        <f t="shared" si="82"/>
        <v>#N/A</v>
      </c>
      <c r="AQ107" s="312" t="e">
        <f t="shared" si="83"/>
        <v>#N/A</v>
      </c>
      <c r="AR107" s="312" t="e">
        <f t="shared" si="84"/>
        <v>#N/A</v>
      </c>
      <c r="AS107" s="312" t="e">
        <f t="shared" si="85"/>
        <v>#N/A</v>
      </c>
      <c r="AT107" s="312" t="e">
        <f t="shared" si="86"/>
        <v>#N/A</v>
      </c>
      <c r="AU107" s="312" t="e">
        <f t="shared" si="87"/>
        <v>#N/A</v>
      </c>
      <c r="AV107" s="312" t="e">
        <f t="shared" si="88"/>
        <v>#N/A</v>
      </c>
      <c r="AW107" s="312" t="e">
        <f t="shared" si="89"/>
        <v>#N/A</v>
      </c>
      <c r="AX107" s="312" t="e">
        <f t="shared" si="90"/>
        <v>#N/A</v>
      </c>
      <c r="AY107" s="312" t="e">
        <f t="shared" si="91"/>
        <v>#N/A</v>
      </c>
      <c r="AZ107" s="312" t="e">
        <f t="shared" si="92"/>
        <v>#N/A</v>
      </c>
      <c r="BA107" s="312" t="e">
        <f t="shared" si="93"/>
        <v>#N/A</v>
      </c>
      <c r="BB107" s="312" t="e">
        <f t="shared" si="94"/>
        <v>#N/A</v>
      </c>
      <c r="BC107" s="312" t="e">
        <f t="shared" si="95"/>
        <v>#N/A</v>
      </c>
      <c r="BD107" s="312" t="e">
        <f t="shared" si="96"/>
        <v>#N/A</v>
      </c>
      <c r="BE107" s="312" t="e">
        <f t="shared" si="97"/>
        <v>#N/A</v>
      </c>
      <c r="BF107" s="312" t="e">
        <f t="shared" si="98"/>
        <v>#N/A</v>
      </c>
      <c r="BG107" s="312" t="e">
        <f t="shared" si="99"/>
        <v>#N/A</v>
      </c>
      <c r="BH107" s="312" t="e">
        <f t="shared" si="100"/>
        <v>#N/A</v>
      </c>
      <c r="BI107" s="312" t="e">
        <f t="shared" si="101"/>
        <v>#N/A</v>
      </c>
      <c r="BJ107" s="312" t="e">
        <f t="shared" si="102"/>
        <v>#N/A</v>
      </c>
      <c r="BK107" s="312" t="e">
        <f t="shared" si="103"/>
        <v>#N/A</v>
      </c>
      <c r="BL107" s="312" t="e">
        <f t="shared" si="104"/>
        <v>#N/A</v>
      </c>
      <c r="BM107" s="312">
        <f t="shared" si="105"/>
        <v>22</v>
      </c>
      <c r="BN107" s="312">
        <f t="shared" si="106"/>
        <v>22</v>
      </c>
      <c r="BO107" s="312">
        <f t="shared" si="107"/>
        <v>22</v>
      </c>
      <c r="BQ107" s="312" t="e">
        <f>VLOOKUP(AB107,Stieren!$C$5:$D$52,2,FALSE)</f>
        <v>#N/A</v>
      </c>
      <c r="BR107" s="312" t="e">
        <f>VLOOKUP(AB107,percentage!BY$2:CJ$49,2)</f>
        <v>#N/A</v>
      </c>
      <c r="BS107" s="312" t="e">
        <f>VLOOKUP(BR107,Stieren!$C$5:$D$52,2,FALSE)</f>
        <v>#N/A</v>
      </c>
      <c r="BT107" s="312" t="e">
        <f>VLOOKUP(AB107,percentage!BY$2:CJ$49,3)</f>
        <v>#N/A</v>
      </c>
      <c r="BU107" s="312" t="e">
        <f>VLOOKUP(BT107,Stieren!$C$5:$D$52,2,FALSE)</f>
        <v>#N/A</v>
      </c>
      <c r="BV107" s="312" t="e">
        <f>VLOOKUP(AB107,percentage!BY$2:CJ$49,4)</f>
        <v>#N/A</v>
      </c>
      <c r="BW107" s="312" t="e">
        <f>VLOOKUP(BV107,Stieren!$C$5:$D$52,2,FALSE)</f>
        <v>#N/A</v>
      </c>
      <c r="BX107" s="312" t="e">
        <f>VLOOKUP(AB107,percentage!BY$2:CJ$49,5)</f>
        <v>#N/A</v>
      </c>
      <c r="BY107" s="312" t="e">
        <f>VLOOKUP(BX107,Stieren!$C$5:$D$52,2,FALSE)</f>
        <v>#N/A</v>
      </c>
      <c r="BZ107" s="312" t="e">
        <f>VLOOKUP(AB107,percentage!BY$2:CJ$49,6)</f>
        <v>#N/A</v>
      </c>
      <c r="CA107" s="312" t="e">
        <f>VLOOKUP(BZ107,Stieren!$C$5:$D$52,2,FALSE)</f>
        <v>#N/A</v>
      </c>
      <c r="CB107" s="312" t="e">
        <f>VLOOKUP(AB107,percentage!BY$2:CJ$49,7)</f>
        <v>#N/A</v>
      </c>
      <c r="CC107" s="312" t="e">
        <f>VLOOKUP(CB107,Stieren!$C$5:$D$52,2,FALSE)</f>
        <v>#N/A</v>
      </c>
      <c r="CD107" s="312" t="e">
        <f>VLOOKUP(AB107,percentage!BY$2:CJ$49,8)</f>
        <v>#N/A</v>
      </c>
      <c r="CE107" s="312" t="e">
        <f>VLOOKUP(CD107,Stieren!$C$5:$D$52,2,FALSE)</f>
        <v>#N/A</v>
      </c>
      <c r="CF107" s="312" t="e">
        <f>VLOOKUP(AB107,percentage!BY$2:CJ$49,9)</f>
        <v>#N/A</v>
      </c>
      <c r="CG107" s="312" t="e">
        <f>VLOOKUP(CF107,Stieren!$C$5:$D$52,2,FALSE)</f>
        <v>#N/A</v>
      </c>
      <c r="CH107" s="312" t="e">
        <f>VLOOKUP(AB107,percentage!BY$2:CJ$49,10)</f>
        <v>#N/A</v>
      </c>
      <c r="CI107" s="312" t="e">
        <f>VLOOKUP(CH107,Stieren!$C$5:$D$52,2,FALSE)</f>
        <v>#N/A</v>
      </c>
      <c r="CJ107" s="312" t="e">
        <f>VLOOKUP(AB107,percentage!BY$2:CJ$49,11)</f>
        <v>#N/A</v>
      </c>
      <c r="CK107" s="312" t="e">
        <f>VLOOKUP(CJ107,Stieren!$C$5:$D$52,2,FALSE)</f>
        <v>#N/A</v>
      </c>
      <c r="CL107" s="312" t="e">
        <f>VLOOKUP(AB107,percentage!BY$2:CJ$49,12)</f>
        <v>#N/A</v>
      </c>
      <c r="CM107" s="312" t="e">
        <f>VLOOKUP(CL107,Stieren!$C$5:$D$52,2,FALSE)</f>
        <v>#N/A</v>
      </c>
      <c r="CN107" s="312">
        <v>22</v>
      </c>
      <c r="CO107" s="312">
        <v>22</v>
      </c>
      <c r="CP107" s="312">
        <v>22</v>
      </c>
    </row>
    <row r="108" spans="27:94">
      <c r="AA108" s="312">
        <f>Koeien!B109</f>
        <v>0</v>
      </c>
      <c r="AB108" s="312">
        <f>Koeien!D109</f>
        <v>0</v>
      </c>
      <c r="AD108" s="312" t="e">
        <f t="shared" si="72"/>
        <v>#N/A</v>
      </c>
      <c r="AE108" s="312" t="e">
        <f t="shared" si="73"/>
        <v>#N/A</v>
      </c>
      <c r="AF108" s="312" t="e">
        <f t="shared" si="74"/>
        <v>#N/A</v>
      </c>
      <c r="AG108" s="312" t="e">
        <f t="shared" si="75"/>
        <v>#N/A</v>
      </c>
      <c r="AH108" s="312" t="e">
        <f t="shared" si="76"/>
        <v>#N/A</v>
      </c>
      <c r="AI108" s="312" t="e">
        <f t="shared" si="77"/>
        <v>#N/A</v>
      </c>
      <c r="AJ108" s="312" t="e">
        <f t="shared" si="78"/>
        <v>#N/A</v>
      </c>
      <c r="AK108" s="312" t="e">
        <f t="shared" si="79"/>
        <v>#N/A</v>
      </c>
      <c r="AL108" s="312" t="e">
        <f t="shared" si="80"/>
        <v>#N/A</v>
      </c>
      <c r="AO108" s="312" t="e">
        <f t="shared" si="81"/>
        <v>#N/A</v>
      </c>
      <c r="AP108" s="312" t="e">
        <f t="shared" si="82"/>
        <v>#N/A</v>
      </c>
      <c r="AQ108" s="312" t="e">
        <f t="shared" si="83"/>
        <v>#N/A</v>
      </c>
      <c r="AR108" s="312" t="e">
        <f t="shared" si="84"/>
        <v>#N/A</v>
      </c>
      <c r="AS108" s="312" t="e">
        <f t="shared" si="85"/>
        <v>#N/A</v>
      </c>
      <c r="AT108" s="312" t="e">
        <f t="shared" si="86"/>
        <v>#N/A</v>
      </c>
      <c r="AU108" s="312" t="e">
        <f t="shared" si="87"/>
        <v>#N/A</v>
      </c>
      <c r="AV108" s="312" t="e">
        <f t="shared" si="88"/>
        <v>#N/A</v>
      </c>
      <c r="AW108" s="312" t="e">
        <f t="shared" si="89"/>
        <v>#N/A</v>
      </c>
      <c r="AX108" s="312" t="e">
        <f t="shared" si="90"/>
        <v>#N/A</v>
      </c>
      <c r="AY108" s="312" t="e">
        <f t="shared" si="91"/>
        <v>#N/A</v>
      </c>
      <c r="AZ108" s="312" t="e">
        <f t="shared" si="92"/>
        <v>#N/A</v>
      </c>
      <c r="BA108" s="312" t="e">
        <f t="shared" si="93"/>
        <v>#N/A</v>
      </c>
      <c r="BB108" s="312" t="e">
        <f t="shared" si="94"/>
        <v>#N/A</v>
      </c>
      <c r="BC108" s="312" t="e">
        <f t="shared" si="95"/>
        <v>#N/A</v>
      </c>
      <c r="BD108" s="312" t="e">
        <f t="shared" si="96"/>
        <v>#N/A</v>
      </c>
      <c r="BE108" s="312" t="e">
        <f t="shared" si="97"/>
        <v>#N/A</v>
      </c>
      <c r="BF108" s="312" t="e">
        <f t="shared" si="98"/>
        <v>#N/A</v>
      </c>
      <c r="BG108" s="312" t="e">
        <f t="shared" si="99"/>
        <v>#N/A</v>
      </c>
      <c r="BH108" s="312" t="e">
        <f t="shared" si="100"/>
        <v>#N/A</v>
      </c>
      <c r="BI108" s="312" t="e">
        <f t="shared" si="101"/>
        <v>#N/A</v>
      </c>
      <c r="BJ108" s="312" t="e">
        <f t="shared" si="102"/>
        <v>#N/A</v>
      </c>
      <c r="BK108" s="312" t="e">
        <f t="shared" si="103"/>
        <v>#N/A</v>
      </c>
      <c r="BL108" s="312" t="e">
        <f t="shared" si="104"/>
        <v>#N/A</v>
      </c>
      <c r="BM108" s="312">
        <f t="shared" si="105"/>
        <v>22</v>
      </c>
      <c r="BN108" s="312">
        <f t="shared" si="106"/>
        <v>22</v>
      </c>
      <c r="BO108" s="312">
        <f t="shared" si="107"/>
        <v>22</v>
      </c>
      <c r="BQ108" s="312" t="e">
        <f>VLOOKUP(AB108,Stieren!$C$5:$D$52,2,FALSE)</f>
        <v>#N/A</v>
      </c>
      <c r="BR108" s="312" t="e">
        <f>VLOOKUP(AB108,percentage!BY$2:CJ$49,2)</f>
        <v>#N/A</v>
      </c>
      <c r="BS108" s="312" t="e">
        <f>VLOOKUP(BR108,Stieren!$C$5:$D$52,2,FALSE)</f>
        <v>#N/A</v>
      </c>
      <c r="BT108" s="312" t="e">
        <f>VLOOKUP(AB108,percentage!BY$2:CJ$49,3)</f>
        <v>#N/A</v>
      </c>
      <c r="BU108" s="312" t="e">
        <f>VLOOKUP(BT108,Stieren!$C$5:$D$52,2,FALSE)</f>
        <v>#N/A</v>
      </c>
      <c r="BV108" s="312" t="e">
        <f>VLOOKUP(AB108,percentage!BY$2:CJ$49,4)</f>
        <v>#N/A</v>
      </c>
      <c r="BW108" s="312" t="e">
        <f>VLOOKUP(BV108,Stieren!$C$5:$D$52,2,FALSE)</f>
        <v>#N/A</v>
      </c>
      <c r="BX108" s="312" t="e">
        <f>VLOOKUP(AB108,percentage!BY$2:CJ$49,5)</f>
        <v>#N/A</v>
      </c>
      <c r="BY108" s="312" t="e">
        <f>VLOOKUP(BX108,Stieren!$C$5:$D$52,2,FALSE)</f>
        <v>#N/A</v>
      </c>
      <c r="BZ108" s="312" t="e">
        <f>VLOOKUP(AB108,percentage!BY$2:CJ$49,6)</f>
        <v>#N/A</v>
      </c>
      <c r="CA108" s="312" t="e">
        <f>VLOOKUP(BZ108,Stieren!$C$5:$D$52,2,FALSE)</f>
        <v>#N/A</v>
      </c>
      <c r="CB108" s="312" t="e">
        <f>VLOOKUP(AB108,percentage!BY$2:CJ$49,7)</f>
        <v>#N/A</v>
      </c>
      <c r="CC108" s="312" t="e">
        <f>VLOOKUP(CB108,Stieren!$C$5:$D$52,2,FALSE)</f>
        <v>#N/A</v>
      </c>
      <c r="CD108" s="312" t="e">
        <f>VLOOKUP(AB108,percentage!BY$2:CJ$49,8)</f>
        <v>#N/A</v>
      </c>
      <c r="CE108" s="312" t="e">
        <f>VLOOKUP(CD108,Stieren!$C$5:$D$52,2,FALSE)</f>
        <v>#N/A</v>
      </c>
      <c r="CF108" s="312" t="e">
        <f>VLOOKUP(AB108,percentage!BY$2:CJ$49,9)</f>
        <v>#N/A</v>
      </c>
      <c r="CG108" s="312" t="e">
        <f>VLOOKUP(CF108,Stieren!$C$5:$D$52,2,FALSE)</f>
        <v>#N/A</v>
      </c>
      <c r="CH108" s="312" t="e">
        <f>VLOOKUP(AB108,percentage!BY$2:CJ$49,10)</f>
        <v>#N/A</v>
      </c>
      <c r="CI108" s="312" t="e">
        <f>VLOOKUP(CH108,Stieren!$C$5:$D$52,2,FALSE)</f>
        <v>#N/A</v>
      </c>
      <c r="CJ108" s="312" t="e">
        <f>VLOOKUP(AB108,percentage!BY$2:CJ$49,11)</f>
        <v>#N/A</v>
      </c>
      <c r="CK108" s="312" t="e">
        <f>VLOOKUP(CJ108,Stieren!$C$5:$D$52,2,FALSE)</f>
        <v>#N/A</v>
      </c>
      <c r="CL108" s="312" t="e">
        <f>VLOOKUP(AB108,percentage!BY$2:CJ$49,12)</f>
        <v>#N/A</v>
      </c>
      <c r="CM108" s="312" t="e">
        <f>VLOOKUP(CL108,Stieren!$C$5:$D$52,2,FALSE)</f>
        <v>#N/A</v>
      </c>
      <c r="CN108" s="312">
        <v>22</v>
      </c>
      <c r="CO108" s="312">
        <v>22</v>
      </c>
      <c r="CP108" s="312">
        <v>22</v>
      </c>
    </row>
    <row r="109" spans="27:94">
      <c r="AA109" s="312">
        <f>Koeien!B110</f>
        <v>0</v>
      </c>
      <c r="AB109" s="312">
        <f>Koeien!D110</f>
        <v>0</v>
      </c>
      <c r="AD109" s="312" t="e">
        <f t="shared" si="72"/>
        <v>#N/A</v>
      </c>
      <c r="AE109" s="312" t="e">
        <f t="shared" si="73"/>
        <v>#N/A</v>
      </c>
      <c r="AF109" s="312" t="e">
        <f t="shared" si="74"/>
        <v>#N/A</v>
      </c>
      <c r="AG109" s="312" t="e">
        <f t="shared" si="75"/>
        <v>#N/A</v>
      </c>
      <c r="AH109" s="312" t="e">
        <f t="shared" si="76"/>
        <v>#N/A</v>
      </c>
      <c r="AI109" s="312" t="e">
        <f t="shared" si="77"/>
        <v>#N/A</v>
      </c>
      <c r="AJ109" s="312" t="e">
        <f t="shared" si="78"/>
        <v>#N/A</v>
      </c>
      <c r="AK109" s="312" t="e">
        <f t="shared" si="79"/>
        <v>#N/A</v>
      </c>
      <c r="AL109" s="312" t="e">
        <f t="shared" si="80"/>
        <v>#N/A</v>
      </c>
      <c r="AO109" s="312" t="e">
        <f t="shared" si="81"/>
        <v>#N/A</v>
      </c>
      <c r="AP109" s="312" t="e">
        <f t="shared" si="82"/>
        <v>#N/A</v>
      </c>
      <c r="AQ109" s="312" t="e">
        <f t="shared" si="83"/>
        <v>#N/A</v>
      </c>
      <c r="AR109" s="312" t="e">
        <f t="shared" si="84"/>
        <v>#N/A</v>
      </c>
      <c r="AS109" s="312" t="e">
        <f t="shared" si="85"/>
        <v>#N/A</v>
      </c>
      <c r="AT109" s="312" t="e">
        <f t="shared" si="86"/>
        <v>#N/A</v>
      </c>
      <c r="AU109" s="312" t="e">
        <f t="shared" si="87"/>
        <v>#N/A</v>
      </c>
      <c r="AV109" s="312" t="e">
        <f t="shared" si="88"/>
        <v>#N/A</v>
      </c>
      <c r="AW109" s="312" t="e">
        <f t="shared" si="89"/>
        <v>#N/A</v>
      </c>
      <c r="AX109" s="312" t="e">
        <f t="shared" si="90"/>
        <v>#N/A</v>
      </c>
      <c r="AY109" s="312" t="e">
        <f t="shared" si="91"/>
        <v>#N/A</v>
      </c>
      <c r="AZ109" s="312" t="e">
        <f t="shared" si="92"/>
        <v>#N/A</v>
      </c>
      <c r="BA109" s="312" t="e">
        <f t="shared" si="93"/>
        <v>#N/A</v>
      </c>
      <c r="BB109" s="312" t="e">
        <f t="shared" si="94"/>
        <v>#N/A</v>
      </c>
      <c r="BC109" s="312" t="e">
        <f t="shared" si="95"/>
        <v>#N/A</v>
      </c>
      <c r="BD109" s="312" t="e">
        <f t="shared" si="96"/>
        <v>#N/A</v>
      </c>
      <c r="BE109" s="312" t="e">
        <f t="shared" si="97"/>
        <v>#N/A</v>
      </c>
      <c r="BF109" s="312" t="e">
        <f t="shared" si="98"/>
        <v>#N/A</v>
      </c>
      <c r="BG109" s="312" t="e">
        <f t="shared" si="99"/>
        <v>#N/A</v>
      </c>
      <c r="BH109" s="312" t="e">
        <f t="shared" si="100"/>
        <v>#N/A</v>
      </c>
      <c r="BI109" s="312" t="e">
        <f t="shared" si="101"/>
        <v>#N/A</v>
      </c>
      <c r="BJ109" s="312" t="e">
        <f t="shared" si="102"/>
        <v>#N/A</v>
      </c>
      <c r="BK109" s="312" t="e">
        <f t="shared" si="103"/>
        <v>#N/A</v>
      </c>
      <c r="BL109" s="312" t="e">
        <f t="shared" si="104"/>
        <v>#N/A</v>
      </c>
      <c r="BM109" s="312">
        <f t="shared" si="105"/>
        <v>22</v>
      </c>
      <c r="BN109" s="312">
        <f t="shared" si="106"/>
        <v>22</v>
      </c>
      <c r="BO109" s="312">
        <f t="shared" si="107"/>
        <v>22</v>
      </c>
      <c r="BQ109" s="312" t="e">
        <f>VLOOKUP(AB109,Stieren!$C$5:$D$52,2,FALSE)</f>
        <v>#N/A</v>
      </c>
      <c r="BR109" s="312" t="e">
        <f>VLOOKUP(AB109,percentage!BY$2:CJ$49,2)</f>
        <v>#N/A</v>
      </c>
      <c r="BS109" s="312" t="e">
        <f>VLOOKUP(BR109,Stieren!$C$5:$D$52,2,FALSE)</f>
        <v>#N/A</v>
      </c>
      <c r="BT109" s="312" t="e">
        <f>VLOOKUP(AB109,percentage!BY$2:CJ$49,3)</f>
        <v>#N/A</v>
      </c>
      <c r="BU109" s="312" t="e">
        <f>VLOOKUP(BT109,Stieren!$C$5:$D$52,2,FALSE)</f>
        <v>#N/A</v>
      </c>
      <c r="BV109" s="312" t="e">
        <f>VLOOKUP(AB109,percentage!BY$2:CJ$49,4)</f>
        <v>#N/A</v>
      </c>
      <c r="BW109" s="312" t="e">
        <f>VLOOKUP(BV109,Stieren!$C$5:$D$52,2,FALSE)</f>
        <v>#N/A</v>
      </c>
      <c r="BX109" s="312" t="e">
        <f>VLOOKUP(AB109,percentage!BY$2:CJ$49,5)</f>
        <v>#N/A</v>
      </c>
      <c r="BY109" s="312" t="e">
        <f>VLOOKUP(BX109,Stieren!$C$5:$D$52,2,FALSE)</f>
        <v>#N/A</v>
      </c>
      <c r="BZ109" s="312" t="e">
        <f>VLOOKUP(AB109,percentage!BY$2:CJ$49,6)</f>
        <v>#N/A</v>
      </c>
      <c r="CA109" s="312" t="e">
        <f>VLOOKUP(BZ109,Stieren!$C$5:$D$52,2,FALSE)</f>
        <v>#N/A</v>
      </c>
      <c r="CB109" s="312" t="e">
        <f>VLOOKUP(AB109,percentage!BY$2:CJ$49,7)</f>
        <v>#N/A</v>
      </c>
      <c r="CC109" s="312" t="e">
        <f>VLOOKUP(CB109,Stieren!$C$5:$D$52,2,FALSE)</f>
        <v>#N/A</v>
      </c>
      <c r="CD109" s="312" t="e">
        <f>VLOOKUP(AB109,percentage!BY$2:CJ$49,8)</f>
        <v>#N/A</v>
      </c>
      <c r="CE109" s="312" t="e">
        <f>VLOOKUP(CD109,Stieren!$C$5:$D$52,2,FALSE)</f>
        <v>#N/A</v>
      </c>
      <c r="CF109" s="312" t="e">
        <f>VLOOKUP(AB109,percentage!BY$2:CJ$49,9)</f>
        <v>#N/A</v>
      </c>
      <c r="CG109" s="312" t="e">
        <f>VLOOKUP(CF109,Stieren!$C$5:$D$52,2,FALSE)</f>
        <v>#N/A</v>
      </c>
      <c r="CH109" s="312" t="e">
        <f>VLOOKUP(AB109,percentage!BY$2:CJ$49,10)</f>
        <v>#N/A</v>
      </c>
      <c r="CI109" s="312" t="e">
        <f>VLOOKUP(CH109,Stieren!$C$5:$D$52,2,FALSE)</f>
        <v>#N/A</v>
      </c>
      <c r="CJ109" s="312" t="e">
        <f>VLOOKUP(AB109,percentage!BY$2:CJ$49,11)</f>
        <v>#N/A</v>
      </c>
      <c r="CK109" s="312" t="e">
        <f>VLOOKUP(CJ109,Stieren!$C$5:$D$52,2,FALSE)</f>
        <v>#N/A</v>
      </c>
      <c r="CL109" s="312" t="e">
        <f>VLOOKUP(AB109,percentage!BY$2:CJ$49,12)</f>
        <v>#N/A</v>
      </c>
      <c r="CM109" s="312" t="e">
        <f>VLOOKUP(CL109,Stieren!$C$5:$D$52,2,FALSE)</f>
        <v>#N/A</v>
      </c>
      <c r="CN109" s="312">
        <v>22</v>
      </c>
      <c r="CO109" s="312">
        <v>22</v>
      </c>
      <c r="CP109" s="312">
        <v>22</v>
      </c>
    </row>
    <row r="110" spans="27:94">
      <c r="AA110" s="312">
        <f>Koeien!B111</f>
        <v>0</v>
      </c>
      <c r="AB110" s="312">
        <f>Koeien!D111</f>
        <v>0</v>
      </c>
      <c r="AD110" s="312" t="e">
        <f t="shared" si="72"/>
        <v>#N/A</v>
      </c>
      <c r="AE110" s="312" t="e">
        <f t="shared" si="73"/>
        <v>#N/A</v>
      </c>
      <c r="AF110" s="312" t="e">
        <f t="shared" si="74"/>
        <v>#N/A</v>
      </c>
      <c r="AG110" s="312" t="e">
        <f t="shared" si="75"/>
        <v>#N/A</v>
      </c>
      <c r="AH110" s="312" t="e">
        <f t="shared" si="76"/>
        <v>#N/A</v>
      </c>
      <c r="AI110" s="312" t="e">
        <f t="shared" si="77"/>
        <v>#N/A</v>
      </c>
      <c r="AJ110" s="312" t="e">
        <f t="shared" si="78"/>
        <v>#N/A</v>
      </c>
      <c r="AK110" s="312" t="e">
        <f t="shared" si="79"/>
        <v>#N/A</v>
      </c>
      <c r="AL110" s="312" t="e">
        <f t="shared" si="80"/>
        <v>#N/A</v>
      </c>
      <c r="AO110" s="312" t="e">
        <f t="shared" si="81"/>
        <v>#N/A</v>
      </c>
      <c r="AP110" s="312" t="e">
        <f t="shared" si="82"/>
        <v>#N/A</v>
      </c>
      <c r="AQ110" s="312" t="e">
        <f t="shared" si="83"/>
        <v>#N/A</v>
      </c>
      <c r="AR110" s="312" t="e">
        <f t="shared" si="84"/>
        <v>#N/A</v>
      </c>
      <c r="AS110" s="312" t="e">
        <f t="shared" si="85"/>
        <v>#N/A</v>
      </c>
      <c r="AT110" s="312" t="e">
        <f t="shared" si="86"/>
        <v>#N/A</v>
      </c>
      <c r="AU110" s="312" t="e">
        <f t="shared" si="87"/>
        <v>#N/A</v>
      </c>
      <c r="AV110" s="312" t="e">
        <f t="shared" si="88"/>
        <v>#N/A</v>
      </c>
      <c r="AW110" s="312" t="e">
        <f t="shared" si="89"/>
        <v>#N/A</v>
      </c>
      <c r="AX110" s="312" t="e">
        <f t="shared" si="90"/>
        <v>#N/A</v>
      </c>
      <c r="AY110" s="312" t="e">
        <f t="shared" si="91"/>
        <v>#N/A</v>
      </c>
      <c r="AZ110" s="312" t="e">
        <f t="shared" si="92"/>
        <v>#N/A</v>
      </c>
      <c r="BA110" s="312" t="e">
        <f t="shared" si="93"/>
        <v>#N/A</v>
      </c>
      <c r="BB110" s="312" t="e">
        <f t="shared" si="94"/>
        <v>#N/A</v>
      </c>
      <c r="BC110" s="312" t="e">
        <f t="shared" si="95"/>
        <v>#N/A</v>
      </c>
      <c r="BD110" s="312" t="e">
        <f t="shared" si="96"/>
        <v>#N/A</v>
      </c>
      <c r="BE110" s="312" t="e">
        <f t="shared" si="97"/>
        <v>#N/A</v>
      </c>
      <c r="BF110" s="312" t="e">
        <f t="shared" si="98"/>
        <v>#N/A</v>
      </c>
      <c r="BG110" s="312" t="e">
        <f t="shared" si="99"/>
        <v>#N/A</v>
      </c>
      <c r="BH110" s="312" t="e">
        <f t="shared" si="100"/>
        <v>#N/A</v>
      </c>
      <c r="BI110" s="312" t="e">
        <f t="shared" si="101"/>
        <v>#N/A</v>
      </c>
      <c r="BJ110" s="312" t="e">
        <f t="shared" si="102"/>
        <v>#N/A</v>
      </c>
      <c r="BK110" s="312" t="e">
        <f t="shared" si="103"/>
        <v>#N/A</v>
      </c>
      <c r="BL110" s="312" t="e">
        <f t="shared" si="104"/>
        <v>#N/A</v>
      </c>
      <c r="BM110" s="312">
        <f t="shared" si="105"/>
        <v>22</v>
      </c>
      <c r="BN110" s="312">
        <f t="shared" si="106"/>
        <v>22</v>
      </c>
      <c r="BO110" s="312">
        <f t="shared" si="107"/>
        <v>22</v>
      </c>
      <c r="BQ110" s="312" t="e">
        <f>VLOOKUP(AB110,Stieren!$C$5:$D$52,2,FALSE)</f>
        <v>#N/A</v>
      </c>
      <c r="BR110" s="312" t="e">
        <f>VLOOKUP(AB110,percentage!BY$2:CJ$49,2)</f>
        <v>#N/A</v>
      </c>
      <c r="BS110" s="312" t="e">
        <f>VLOOKUP(BR110,Stieren!$C$5:$D$52,2,FALSE)</f>
        <v>#N/A</v>
      </c>
      <c r="BT110" s="312" t="e">
        <f>VLOOKUP(AB110,percentage!BY$2:CJ$49,3)</f>
        <v>#N/A</v>
      </c>
      <c r="BU110" s="312" t="e">
        <f>VLOOKUP(BT110,Stieren!$C$5:$D$52,2,FALSE)</f>
        <v>#N/A</v>
      </c>
      <c r="BV110" s="312" t="e">
        <f>VLOOKUP(AB110,percentage!BY$2:CJ$49,4)</f>
        <v>#N/A</v>
      </c>
      <c r="BW110" s="312" t="e">
        <f>VLOOKUP(BV110,Stieren!$C$5:$D$52,2,FALSE)</f>
        <v>#N/A</v>
      </c>
      <c r="BX110" s="312" t="e">
        <f>VLOOKUP(AB110,percentage!BY$2:CJ$49,5)</f>
        <v>#N/A</v>
      </c>
      <c r="BY110" s="312" t="e">
        <f>VLOOKUP(BX110,Stieren!$C$5:$D$52,2,FALSE)</f>
        <v>#N/A</v>
      </c>
      <c r="BZ110" s="312" t="e">
        <f>VLOOKUP(AB110,percentage!BY$2:CJ$49,6)</f>
        <v>#N/A</v>
      </c>
      <c r="CA110" s="312" t="e">
        <f>VLOOKUP(BZ110,Stieren!$C$5:$D$52,2,FALSE)</f>
        <v>#N/A</v>
      </c>
      <c r="CB110" s="312" t="e">
        <f>VLOOKUP(AB110,percentage!BY$2:CJ$49,7)</f>
        <v>#N/A</v>
      </c>
      <c r="CC110" s="312" t="e">
        <f>VLOOKUP(CB110,Stieren!$C$5:$D$52,2,FALSE)</f>
        <v>#N/A</v>
      </c>
      <c r="CD110" s="312" t="e">
        <f>VLOOKUP(AB110,percentage!BY$2:CJ$49,8)</f>
        <v>#N/A</v>
      </c>
      <c r="CE110" s="312" t="e">
        <f>VLOOKUP(CD110,Stieren!$C$5:$D$52,2,FALSE)</f>
        <v>#N/A</v>
      </c>
      <c r="CF110" s="312" t="e">
        <f>VLOOKUP(AB110,percentage!BY$2:CJ$49,9)</f>
        <v>#N/A</v>
      </c>
      <c r="CG110" s="312" t="e">
        <f>VLOOKUP(CF110,Stieren!$C$5:$D$52,2,FALSE)</f>
        <v>#N/A</v>
      </c>
      <c r="CH110" s="312" t="e">
        <f>VLOOKUP(AB110,percentage!BY$2:CJ$49,10)</f>
        <v>#N/A</v>
      </c>
      <c r="CI110" s="312" t="e">
        <f>VLOOKUP(CH110,Stieren!$C$5:$D$52,2,FALSE)</f>
        <v>#N/A</v>
      </c>
      <c r="CJ110" s="312" t="e">
        <f>VLOOKUP(AB110,percentage!BY$2:CJ$49,11)</f>
        <v>#N/A</v>
      </c>
      <c r="CK110" s="312" t="e">
        <f>VLOOKUP(CJ110,Stieren!$C$5:$D$52,2,FALSE)</f>
        <v>#N/A</v>
      </c>
      <c r="CL110" s="312" t="e">
        <f>VLOOKUP(AB110,percentage!BY$2:CJ$49,12)</f>
        <v>#N/A</v>
      </c>
      <c r="CM110" s="312" t="e">
        <f>VLOOKUP(CL110,Stieren!$C$5:$D$52,2,FALSE)</f>
        <v>#N/A</v>
      </c>
      <c r="CN110" s="312">
        <v>22</v>
      </c>
      <c r="CO110" s="312">
        <v>22</v>
      </c>
      <c r="CP110" s="312">
        <v>22</v>
      </c>
    </row>
    <row r="111" spans="27:94">
      <c r="AA111" s="312">
        <f>Koeien!B112</f>
        <v>0</v>
      </c>
      <c r="AB111" s="312">
        <f>Koeien!D112</f>
        <v>0</v>
      </c>
      <c r="AD111" s="312" t="e">
        <f t="shared" si="72"/>
        <v>#N/A</v>
      </c>
      <c r="AE111" s="312" t="e">
        <f t="shared" si="73"/>
        <v>#N/A</v>
      </c>
      <c r="AF111" s="312" t="e">
        <f t="shared" si="74"/>
        <v>#N/A</v>
      </c>
      <c r="AG111" s="312" t="e">
        <f t="shared" si="75"/>
        <v>#N/A</v>
      </c>
      <c r="AH111" s="312" t="e">
        <f t="shared" si="76"/>
        <v>#N/A</v>
      </c>
      <c r="AI111" s="312" t="e">
        <f t="shared" si="77"/>
        <v>#N/A</v>
      </c>
      <c r="AJ111" s="312" t="e">
        <f t="shared" si="78"/>
        <v>#N/A</v>
      </c>
      <c r="AK111" s="312" t="e">
        <f t="shared" si="79"/>
        <v>#N/A</v>
      </c>
      <c r="AL111" s="312" t="e">
        <f t="shared" si="80"/>
        <v>#N/A</v>
      </c>
      <c r="AO111" s="312" t="e">
        <f t="shared" si="81"/>
        <v>#N/A</v>
      </c>
      <c r="AP111" s="312" t="e">
        <f t="shared" si="82"/>
        <v>#N/A</v>
      </c>
      <c r="AQ111" s="312" t="e">
        <f t="shared" si="83"/>
        <v>#N/A</v>
      </c>
      <c r="AR111" s="312" t="e">
        <f t="shared" si="84"/>
        <v>#N/A</v>
      </c>
      <c r="AS111" s="312" t="e">
        <f t="shared" si="85"/>
        <v>#N/A</v>
      </c>
      <c r="AT111" s="312" t="e">
        <f t="shared" si="86"/>
        <v>#N/A</v>
      </c>
      <c r="AU111" s="312" t="e">
        <f t="shared" si="87"/>
        <v>#N/A</v>
      </c>
      <c r="AV111" s="312" t="e">
        <f t="shared" si="88"/>
        <v>#N/A</v>
      </c>
      <c r="AW111" s="312" t="e">
        <f t="shared" si="89"/>
        <v>#N/A</v>
      </c>
      <c r="AX111" s="312" t="e">
        <f t="shared" si="90"/>
        <v>#N/A</v>
      </c>
      <c r="AY111" s="312" t="e">
        <f t="shared" si="91"/>
        <v>#N/A</v>
      </c>
      <c r="AZ111" s="312" t="e">
        <f t="shared" si="92"/>
        <v>#N/A</v>
      </c>
      <c r="BA111" s="312" t="e">
        <f t="shared" si="93"/>
        <v>#N/A</v>
      </c>
      <c r="BB111" s="312" t="e">
        <f t="shared" si="94"/>
        <v>#N/A</v>
      </c>
      <c r="BC111" s="312" t="e">
        <f t="shared" si="95"/>
        <v>#N/A</v>
      </c>
      <c r="BD111" s="312" t="e">
        <f t="shared" si="96"/>
        <v>#N/A</v>
      </c>
      <c r="BE111" s="312" t="e">
        <f t="shared" si="97"/>
        <v>#N/A</v>
      </c>
      <c r="BF111" s="312" t="e">
        <f t="shared" si="98"/>
        <v>#N/A</v>
      </c>
      <c r="BG111" s="312" t="e">
        <f t="shared" si="99"/>
        <v>#N/A</v>
      </c>
      <c r="BH111" s="312" t="e">
        <f t="shared" si="100"/>
        <v>#N/A</v>
      </c>
      <c r="BI111" s="312" t="e">
        <f t="shared" si="101"/>
        <v>#N/A</v>
      </c>
      <c r="BJ111" s="312" t="e">
        <f t="shared" si="102"/>
        <v>#N/A</v>
      </c>
      <c r="BK111" s="312" t="e">
        <f t="shared" si="103"/>
        <v>#N/A</v>
      </c>
      <c r="BL111" s="312" t="e">
        <f t="shared" si="104"/>
        <v>#N/A</v>
      </c>
      <c r="BM111" s="312">
        <f t="shared" si="105"/>
        <v>22</v>
      </c>
      <c r="BN111" s="312">
        <f t="shared" si="106"/>
        <v>22</v>
      </c>
      <c r="BO111" s="312">
        <f t="shared" si="107"/>
        <v>22</v>
      </c>
      <c r="BQ111" s="312" t="e">
        <f>VLOOKUP(AB111,Stieren!$C$5:$D$52,2,FALSE)</f>
        <v>#N/A</v>
      </c>
      <c r="BR111" s="312" t="e">
        <f>VLOOKUP(AB111,percentage!BY$2:CJ$49,2)</f>
        <v>#N/A</v>
      </c>
      <c r="BS111" s="312" t="e">
        <f>VLOOKUP(BR111,Stieren!$C$5:$D$52,2,FALSE)</f>
        <v>#N/A</v>
      </c>
      <c r="BT111" s="312" t="e">
        <f>VLOOKUP(AB111,percentage!BY$2:CJ$49,3)</f>
        <v>#N/A</v>
      </c>
      <c r="BU111" s="312" t="e">
        <f>VLOOKUP(BT111,Stieren!$C$5:$D$52,2,FALSE)</f>
        <v>#N/A</v>
      </c>
      <c r="BV111" s="312" t="e">
        <f>VLOOKUP(AB111,percentage!BY$2:CJ$49,4)</f>
        <v>#N/A</v>
      </c>
      <c r="BW111" s="312" t="e">
        <f>VLOOKUP(BV111,Stieren!$C$5:$D$52,2,FALSE)</f>
        <v>#N/A</v>
      </c>
      <c r="BX111" s="312" t="e">
        <f>VLOOKUP(AB111,percentage!BY$2:CJ$49,5)</f>
        <v>#N/A</v>
      </c>
      <c r="BY111" s="312" t="e">
        <f>VLOOKUP(BX111,Stieren!$C$5:$D$52,2,FALSE)</f>
        <v>#N/A</v>
      </c>
      <c r="BZ111" s="312" t="e">
        <f>VLOOKUP(AB111,percentage!BY$2:CJ$49,6)</f>
        <v>#N/A</v>
      </c>
      <c r="CA111" s="312" t="e">
        <f>VLOOKUP(BZ111,Stieren!$C$5:$D$52,2,FALSE)</f>
        <v>#N/A</v>
      </c>
      <c r="CB111" s="312" t="e">
        <f>VLOOKUP(AB111,percentage!BY$2:CJ$49,7)</f>
        <v>#N/A</v>
      </c>
      <c r="CC111" s="312" t="e">
        <f>VLOOKUP(CB111,Stieren!$C$5:$D$52,2,FALSE)</f>
        <v>#N/A</v>
      </c>
      <c r="CD111" s="312" t="e">
        <f>VLOOKUP(AB111,percentage!BY$2:CJ$49,8)</f>
        <v>#N/A</v>
      </c>
      <c r="CE111" s="312" t="e">
        <f>VLOOKUP(CD111,Stieren!$C$5:$D$52,2,FALSE)</f>
        <v>#N/A</v>
      </c>
      <c r="CF111" s="312" t="e">
        <f>VLOOKUP(AB111,percentage!BY$2:CJ$49,9)</f>
        <v>#N/A</v>
      </c>
      <c r="CG111" s="312" t="e">
        <f>VLOOKUP(CF111,Stieren!$C$5:$D$52,2,FALSE)</f>
        <v>#N/A</v>
      </c>
      <c r="CH111" s="312" t="e">
        <f>VLOOKUP(AB111,percentage!BY$2:CJ$49,10)</f>
        <v>#N/A</v>
      </c>
      <c r="CI111" s="312" t="e">
        <f>VLOOKUP(CH111,Stieren!$C$5:$D$52,2,FALSE)</f>
        <v>#N/A</v>
      </c>
      <c r="CJ111" s="312" t="e">
        <f>VLOOKUP(AB111,percentage!BY$2:CJ$49,11)</f>
        <v>#N/A</v>
      </c>
      <c r="CK111" s="312" t="e">
        <f>VLOOKUP(CJ111,Stieren!$C$5:$D$52,2,FALSE)</f>
        <v>#N/A</v>
      </c>
      <c r="CL111" s="312" t="e">
        <f>VLOOKUP(AB111,percentage!BY$2:CJ$49,12)</f>
        <v>#N/A</v>
      </c>
      <c r="CM111" s="312" t="e">
        <f>VLOOKUP(CL111,Stieren!$C$5:$D$52,2,FALSE)</f>
        <v>#N/A</v>
      </c>
      <c r="CN111" s="312">
        <v>22</v>
      </c>
      <c r="CO111" s="312">
        <v>22</v>
      </c>
      <c r="CP111" s="312">
        <v>22</v>
      </c>
    </row>
    <row r="112" spans="27:94">
      <c r="AA112" s="312">
        <f>Koeien!B113</f>
        <v>0</v>
      </c>
      <c r="AB112" s="312">
        <f>Koeien!D113</f>
        <v>0</v>
      </c>
      <c r="AD112" s="312" t="e">
        <f t="shared" si="72"/>
        <v>#N/A</v>
      </c>
      <c r="AE112" s="312" t="e">
        <f t="shared" si="73"/>
        <v>#N/A</v>
      </c>
      <c r="AF112" s="312" t="e">
        <f t="shared" si="74"/>
        <v>#N/A</v>
      </c>
      <c r="AG112" s="312" t="e">
        <f t="shared" si="75"/>
        <v>#N/A</v>
      </c>
      <c r="AH112" s="312" t="e">
        <f t="shared" si="76"/>
        <v>#N/A</v>
      </c>
      <c r="AI112" s="312" t="e">
        <f t="shared" si="77"/>
        <v>#N/A</v>
      </c>
      <c r="AJ112" s="312" t="e">
        <f t="shared" si="78"/>
        <v>#N/A</v>
      </c>
      <c r="AK112" s="312" t="e">
        <f t="shared" si="79"/>
        <v>#N/A</v>
      </c>
      <c r="AL112" s="312" t="e">
        <f t="shared" si="80"/>
        <v>#N/A</v>
      </c>
      <c r="AO112" s="312" t="e">
        <f t="shared" si="81"/>
        <v>#N/A</v>
      </c>
      <c r="AP112" s="312" t="e">
        <f t="shared" si="82"/>
        <v>#N/A</v>
      </c>
      <c r="AQ112" s="312" t="e">
        <f t="shared" si="83"/>
        <v>#N/A</v>
      </c>
      <c r="AR112" s="312" t="e">
        <f t="shared" si="84"/>
        <v>#N/A</v>
      </c>
      <c r="AS112" s="312" t="e">
        <f t="shared" si="85"/>
        <v>#N/A</v>
      </c>
      <c r="AT112" s="312" t="e">
        <f t="shared" si="86"/>
        <v>#N/A</v>
      </c>
      <c r="AU112" s="312" t="e">
        <f t="shared" si="87"/>
        <v>#N/A</v>
      </c>
      <c r="AV112" s="312" t="e">
        <f t="shared" si="88"/>
        <v>#N/A</v>
      </c>
      <c r="AW112" s="312" t="e">
        <f t="shared" si="89"/>
        <v>#N/A</v>
      </c>
      <c r="AX112" s="312" t="e">
        <f t="shared" si="90"/>
        <v>#N/A</v>
      </c>
      <c r="AY112" s="312" t="e">
        <f t="shared" si="91"/>
        <v>#N/A</v>
      </c>
      <c r="AZ112" s="312" t="e">
        <f t="shared" si="92"/>
        <v>#N/A</v>
      </c>
      <c r="BA112" s="312" t="e">
        <f t="shared" si="93"/>
        <v>#N/A</v>
      </c>
      <c r="BB112" s="312" t="e">
        <f t="shared" si="94"/>
        <v>#N/A</v>
      </c>
      <c r="BC112" s="312" t="e">
        <f t="shared" si="95"/>
        <v>#N/A</v>
      </c>
      <c r="BD112" s="312" t="e">
        <f t="shared" si="96"/>
        <v>#N/A</v>
      </c>
      <c r="BE112" s="312" t="e">
        <f t="shared" si="97"/>
        <v>#N/A</v>
      </c>
      <c r="BF112" s="312" t="e">
        <f t="shared" si="98"/>
        <v>#N/A</v>
      </c>
      <c r="BG112" s="312" t="e">
        <f t="shared" si="99"/>
        <v>#N/A</v>
      </c>
      <c r="BH112" s="312" t="e">
        <f t="shared" si="100"/>
        <v>#N/A</v>
      </c>
      <c r="BI112" s="312" t="e">
        <f t="shared" si="101"/>
        <v>#N/A</v>
      </c>
      <c r="BJ112" s="312" t="e">
        <f t="shared" si="102"/>
        <v>#N/A</v>
      </c>
      <c r="BK112" s="312" t="e">
        <f t="shared" si="103"/>
        <v>#N/A</v>
      </c>
      <c r="BL112" s="312" t="e">
        <f t="shared" si="104"/>
        <v>#N/A</v>
      </c>
      <c r="BM112" s="312">
        <f t="shared" si="105"/>
        <v>22</v>
      </c>
      <c r="BN112" s="312">
        <f t="shared" si="106"/>
        <v>22</v>
      </c>
      <c r="BO112" s="312">
        <f t="shared" si="107"/>
        <v>22</v>
      </c>
      <c r="BQ112" s="312" t="e">
        <f>VLOOKUP(AB112,Stieren!$C$5:$D$52,2,FALSE)</f>
        <v>#N/A</v>
      </c>
      <c r="BR112" s="312" t="e">
        <f>VLOOKUP(AB112,percentage!BY$2:CJ$49,2)</f>
        <v>#N/A</v>
      </c>
      <c r="BS112" s="312" t="e">
        <f>VLOOKUP(BR112,Stieren!$C$5:$D$52,2,FALSE)</f>
        <v>#N/A</v>
      </c>
      <c r="BT112" s="312" t="e">
        <f>VLOOKUP(AB112,percentage!BY$2:CJ$49,3)</f>
        <v>#N/A</v>
      </c>
      <c r="BU112" s="312" t="e">
        <f>VLOOKUP(BT112,Stieren!$C$5:$D$52,2,FALSE)</f>
        <v>#N/A</v>
      </c>
      <c r="BV112" s="312" t="e">
        <f>VLOOKUP(AB112,percentage!BY$2:CJ$49,4)</f>
        <v>#N/A</v>
      </c>
      <c r="BW112" s="312" t="e">
        <f>VLOOKUP(BV112,Stieren!$C$5:$D$52,2,FALSE)</f>
        <v>#N/A</v>
      </c>
      <c r="BX112" s="312" t="e">
        <f>VLOOKUP(AB112,percentage!BY$2:CJ$49,5)</f>
        <v>#N/A</v>
      </c>
      <c r="BY112" s="312" t="e">
        <f>VLOOKUP(BX112,Stieren!$C$5:$D$52,2,FALSE)</f>
        <v>#N/A</v>
      </c>
      <c r="BZ112" s="312" t="e">
        <f>VLOOKUP(AB112,percentage!BY$2:CJ$49,6)</f>
        <v>#N/A</v>
      </c>
      <c r="CA112" s="312" t="e">
        <f>VLOOKUP(BZ112,Stieren!$C$5:$D$52,2,FALSE)</f>
        <v>#N/A</v>
      </c>
      <c r="CB112" s="312" t="e">
        <f>VLOOKUP(AB112,percentage!BY$2:CJ$49,7)</f>
        <v>#N/A</v>
      </c>
      <c r="CC112" s="312" t="e">
        <f>VLOOKUP(CB112,Stieren!$C$5:$D$52,2,FALSE)</f>
        <v>#N/A</v>
      </c>
      <c r="CD112" s="312" t="e">
        <f>VLOOKUP(AB112,percentage!BY$2:CJ$49,8)</f>
        <v>#N/A</v>
      </c>
      <c r="CE112" s="312" t="e">
        <f>VLOOKUP(CD112,Stieren!$C$5:$D$52,2,FALSE)</f>
        <v>#N/A</v>
      </c>
      <c r="CF112" s="312" t="e">
        <f>VLOOKUP(AB112,percentage!BY$2:CJ$49,9)</f>
        <v>#N/A</v>
      </c>
      <c r="CG112" s="312" t="e">
        <f>VLOOKUP(CF112,Stieren!$C$5:$D$52,2,FALSE)</f>
        <v>#N/A</v>
      </c>
      <c r="CH112" s="312" t="e">
        <f>VLOOKUP(AB112,percentage!BY$2:CJ$49,10)</f>
        <v>#N/A</v>
      </c>
      <c r="CI112" s="312" t="e">
        <f>VLOOKUP(CH112,Stieren!$C$5:$D$52,2,FALSE)</f>
        <v>#N/A</v>
      </c>
      <c r="CJ112" s="312" t="e">
        <f>VLOOKUP(AB112,percentage!BY$2:CJ$49,11)</f>
        <v>#N/A</v>
      </c>
      <c r="CK112" s="312" t="e">
        <f>VLOOKUP(CJ112,Stieren!$C$5:$D$52,2,FALSE)</f>
        <v>#N/A</v>
      </c>
      <c r="CL112" s="312" t="e">
        <f>VLOOKUP(AB112,percentage!BY$2:CJ$49,12)</f>
        <v>#N/A</v>
      </c>
      <c r="CM112" s="312" t="e">
        <f>VLOOKUP(CL112,Stieren!$C$5:$D$52,2,FALSE)</f>
        <v>#N/A</v>
      </c>
      <c r="CN112" s="312">
        <v>22</v>
      </c>
      <c r="CO112" s="312">
        <v>22</v>
      </c>
      <c r="CP112" s="312">
        <v>22</v>
      </c>
    </row>
    <row r="113" spans="27:94">
      <c r="AA113" s="312">
        <f>Koeien!B114</f>
        <v>0</v>
      </c>
      <c r="AB113" s="312">
        <f>Koeien!D114</f>
        <v>0</v>
      </c>
      <c r="AD113" s="312" t="e">
        <f t="shared" si="72"/>
        <v>#N/A</v>
      </c>
      <c r="AE113" s="312" t="e">
        <f t="shared" si="73"/>
        <v>#N/A</v>
      </c>
      <c r="AF113" s="312" t="e">
        <f t="shared" si="74"/>
        <v>#N/A</v>
      </c>
      <c r="AG113" s="312" t="e">
        <f t="shared" si="75"/>
        <v>#N/A</v>
      </c>
      <c r="AH113" s="312" t="e">
        <f t="shared" si="76"/>
        <v>#N/A</v>
      </c>
      <c r="AI113" s="312" t="e">
        <f t="shared" si="77"/>
        <v>#N/A</v>
      </c>
      <c r="AJ113" s="312" t="e">
        <f t="shared" si="78"/>
        <v>#N/A</v>
      </c>
      <c r="AK113" s="312" t="e">
        <f t="shared" si="79"/>
        <v>#N/A</v>
      </c>
      <c r="AL113" s="312" t="e">
        <f t="shared" si="80"/>
        <v>#N/A</v>
      </c>
      <c r="AO113" s="312" t="e">
        <f t="shared" si="81"/>
        <v>#N/A</v>
      </c>
      <c r="AP113" s="312" t="e">
        <f t="shared" si="82"/>
        <v>#N/A</v>
      </c>
      <c r="AQ113" s="312" t="e">
        <f t="shared" si="83"/>
        <v>#N/A</v>
      </c>
      <c r="AR113" s="312" t="e">
        <f t="shared" si="84"/>
        <v>#N/A</v>
      </c>
      <c r="AS113" s="312" t="e">
        <f t="shared" si="85"/>
        <v>#N/A</v>
      </c>
      <c r="AT113" s="312" t="e">
        <f t="shared" si="86"/>
        <v>#N/A</v>
      </c>
      <c r="AU113" s="312" t="e">
        <f t="shared" si="87"/>
        <v>#N/A</v>
      </c>
      <c r="AV113" s="312" t="e">
        <f t="shared" si="88"/>
        <v>#N/A</v>
      </c>
      <c r="AW113" s="312" t="e">
        <f t="shared" si="89"/>
        <v>#N/A</v>
      </c>
      <c r="AX113" s="312" t="e">
        <f t="shared" si="90"/>
        <v>#N/A</v>
      </c>
      <c r="AY113" s="312" t="e">
        <f t="shared" si="91"/>
        <v>#N/A</v>
      </c>
      <c r="AZ113" s="312" t="e">
        <f t="shared" si="92"/>
        <v>#N/A</v>
      </c>
      <c r="BA113" s="312" t="e">
        <f t="shared" si="93"/>
        <v>#N/A</v>
      </c>
      <c r="BB113" s="312" t="e">
        <f t="shared" si="94"/>
        <v>#N/A</v>
      </c>
      <c r="BC113" s="312" t="e">
        <f t="shared" si="95"/>
        <v>#N/A</v>
      </c>
      <c r="BD113" s="312" t="e">
        <f t="shared" si="96"/>
        <v>#N/A</v>
      </c>
      <c r="BE113" s="312" t="e">
        <f t="shared" si="97"/>
        <v>#N/A</v>
      </c>
      <c r="BF113" s="312" t="e">
        <f t="shared" si="98"/>
        <v>#N/A</v>
      </c>
      <c r="BG113" s="312" t="e">
        <f t="shared" si="99"/>
        <v>#N/A</v>
      </c>
      <c r="BH113" s="312" t="e">
        <f t="shared" si="100"/>
        <v>#N/A</v>
      </c>
      <c r="BI113" s="312" t="e">
        <f t="shared" si="101"/>
        <v>#N/A</v>
      </c>
      <c r="BJ113" s="312" t="e">
        <f t="shared" si="102"/>
        <v>#N/A</v>
      </c>
      <c r="BK113" s="312" t="e">
        <f t="shared" si="103"/>
        <v>#N/A</v>
      </c>
      <c r="BL113" s="312" t="e">
        <f t="shared" si="104"/>
        <v>#N/A</v>
      </c>
      <c r="BM113" s="312">
        <f t="shared" si="105"/>
        <v>22</v>
      </c>
      <c r="BN113" s="312">
        <f t="shared" si="106"/>
        <v>22</v>
      </c>
      <c r="BO113" s="312">
        <f t="shared" si="107"/>
        <v>22</v>
      </c>
      <c r="BQ113" s="312" t="e">
        <f>VLOOKUP(AB113,Stieren!$C$5:$D$52,2,FALSE)</f>
        <v>#N/A</v>
      </c>
      <c r="BR113" s="312" t="e">
        <f>VLOOKUP(AB113,percentage!BY$2:CJ$49,2)</f>
        <v>#N/A</v>
      </c>
      <c r="BS113" s="312" t="e">
        <f>VLOOKUP(BR113,Stieren!$C$5:$D$52,2,FALSE)</f>
        <v>#N/A</v>
      </c>
      <c r="BT113" s="312" t="e">
        <f>VLOOKUP(AB113,percentage!BY$2:CJ$49,3)</f>
        <v>#N/A</v>
      </c>
      <c r="BU113" s="312" t="e">
        <f>VLOOKUP(BT113,Stieren!$C$5:$D$52,2,FALSE)</f>
        <v>#N/A</v>
      </c>
      <c r="BV113" s="312" t="e">
        <f>VLOOKUP(AB113,percentage!BY$2:CJ$49,4)</f>
        <v>#N/A</v>
      </c>
      <c r="BW113" s="312" t="e">
        <f>VLOOKUP(BV113,Stieren!$C$5:$D$52,2,FALSE)</f>
        <v>#N/A</v>
      </c>
      <c r="BX113" s="312" t="e">
        <f>VLOOKUP(AB113,percentage!BY$2:CJ$49,5)</f>
        <v>#N/A</v>
      </c>
      <c r="BY113" s="312" t="e">
        <f>VLOOKUP(BX113,Stieren!$C$5:$D$52,2,FALSE)</f>
        <v>#N/A</v>
      </c>
      <c r="BZ113" s="312" t="e">
        <f>VLOOKUP(AB113,percentage!BY$2:CJ$49,6)</f>
        <v>#N/A</v>
      </c>
      <c r="CA113" s="312" t="e">
        <f>VLOOKUP(BZ113,Stieren!$C$5:$D$52,2,FALSE)</f>
        <v>#N/A</v>
      </c>
      <c r="CB113" s="312" t="e">
        <f>VLOOKUP(AB113,percentage!BY$2:CJ$49,7)</f>
        <v>#N/A</v>
      </c>
      <c r="CC113" s="312" t="e">
        <f>VLOOKUP(CB113,Stieren!$C$5:$D$52,2,FALSE)</f>
        <v>#N/A</v>
      </c>
      <c r="CD113" s="312" t="e">
        <f>VLOOKUP(AB113,percentage!BY$2:CJ$49,8)</f>
        <v>#N/A</v>
      </c>
      <c r="CE113" s="312" t="e">
        <f>VLOOKUP(CD113,Stieren!$C$5:$D$52,2,FALSE)</f>
        <v>#N/A</v>
      </c>
      <c r="CF113" s="312" t="e">
        <f>VLOOKUP(AB113,percentage!BY$2:CJ$49,9)</f>
        <v>#N/A</v>
      </c>
      <c r="CG113" s="312" t="e">
        <f>VLOOKUP(CF113,Stieren!$C$5:$D$52,2,FALSE)</f>
        <v>#N/A</v>
      </c>
      <c r="CH113" s="312" t="e">
        <f>VLOOKUP(AB113,percentage!BY$2:CJ$49,10)</f>
        <v>#N/A</v>
      </c>
      <c r="CI113" s="312" t="e">
        <f>VLOOKUP(CH113,Stieren!$C$5:$D$52,2,FALSE)</f>
        <v>#N/A</v>
      </c>
      <c r="CJ113" s="312" t="e">
        <f>VLOOKUP(AB113,percentage!BY$2:CJ$49,11)</f>
        <v>#N/A</v>
      </c>
      <c r="CK113" s="312" t="e">
        <f>VLOOKUP(CJ113,Stieren!$C$5:$D$52,2,FALSE)</f>
        <v>#N/A</v>
      </c>
      <c r="CL113" s="312" t="e">
        <f>VLOOKUP(AB113,percentage!BY$2:CJ$49,12)</f>
        <v>#N/A</v>
      </c>
      <c r="CM113" s="312" t="e">
        <f>VLOOKUP(CL113,Stieren!$C$5:$D$52,2,FALSE)</f>
        <v>#N/A</v>
      </c>
      <c r="CN113" s="312">
        <v>22</v>
      </c>
      <c r="CO113" s="312">
        <v>22</v>
      </c>
      <c r="CP113" s="312">
        <v>22</v>
      </c>
    </row>
    <row r="114" spans="27:94">
      <c r="AA114" s="312">
        <f>Koeien!B115</f>
        <v>0</v>
      </c>
      <c r="AB114" s="312">
        <f>Koeien!D115</f>
        <v>0</v>
      </c>
      <c r="AD114" s="312" t="e">
        <f t="shared" si="72"/>
        <v>#N/A</v>
      </c>
      <c r="AE114" s="312" t="e">
        <f t="shared" si="73"/>
        <v>#N/A</v>
      </c>
      <c r="AF114" s="312" t="e">
        <f t="shared" si="74"/>
        <v>#N/A</v>
      </c>
      <c r="AG114" s="312" t="e">
        <f t="shared" si="75"/>
        <v>#N/A</v>
      </c>
      <c r="AH114" s="312" t="e">
        <f t="shared" si="76"/>
        <v>#N/A</v>
      </c>
      <c r="AI114" s="312" t="e">
        <f t="shared" si="77"/>
        <v>#N/A</v>
      </c>
      <c r="AJ114" s="312" t="e">
        <f t="shared" si="78"/>
        <v>#N/A</v>
      </c>
      <c r="AK114" s="312" t="e">
        <f t="shared" si="79"/>
        <v>#N/A</v>
      </c>
      <c r="AL114" s="312" t="e">
        <f t="shared" si="80"/>
        <v>#N/A</v>
      </c>
      <c r="AO114" s="312" t="e">
        <f t="shared" si="81"/>
        <v>#N/A</v>
      </c>
      <c r="AP114" s="312" t="e">
        <f t="shared" si="82"/>
        <v>#N/A</v>
      </c>
      <c r="AQ114" s="312" t="e">
        <f t="shared" si="83"/>
        <v>#N/A</v>
      </c>
      <c r="AR114" s="312" t="e">
        <f t="shared" si="84"/>
        <v>#N/A</v>
      </c>
      <c r="AS114" s="312" t="e">
        <f t="shared" si="85"/>
        <v>#N/A</v>
      </c>
      <c r="AT114" s="312" t="e">
        <f t="shared" si="86"/>
        <v>#N/A</v>
      </c>
      <c r="AU114" s="312" t="e">
        <f t="shared" si="87"/>
        <v>#N/A</v>
      </c>
      <c r="AV114" s="312" t="e">
        <f t="shared" si="88"/>
        <v>#N/A</v>
      </c>
      <c r="AW114" s="312" t="e">
        <f t="shared" si="89"/>
        <v>#N/A</v>
      </c>
      <c r="AX114" s="312" t="e">
        <f t="shared" si="90"/>
        <v>#N/A</v>
      </c>
      <c r="AY114" s="312" t="e">
        <f t="shared" si="91"/>
        <v>#N/A</v>
      </c>
      <c r="AZ114" s="312" t="e">
        <f t="shared" si="92"/>
        <v>#N/A</v>
      </c>
      <c r="BA114" s="312" t="e">
        <f t="shared" si="93"/>
        <v>#N/A</v>
      </c>
      <c r="BB114" s="312" t="e">
        <f t="shared" si="94"/>
        <v>#N/A</v>
      </c>
      <c r="BC114" s="312" t="e">
        <f t="shared" si="95"/>
        <v>#N/A</v>
      </c>
      <c r="BD114" s="312" t="e">
        <f t="shared" si="96"/>
        <v>#N/A</v>
      </c>
      <c r="BE114" s="312" t="e">
        <f t="shared" si="97"/>
        <v>#N/A</v>
      </c>
      <c r="BF114" s="312" t="e">
        <f t="shared" si="98"/>
        <v>#N/A</v>
      </c>
      <c r="BG114" s="312" t="e">
        <f t="shared" si="99"/>
        <v>#N/A</v>
      </c>
      <c r="BH114" s="312" t="e">
        <f t="shared" si="100"/>
        <v>#N/A</v>
      </c>
      <c r="BI114" s="312" t="e">
        <f t="shared" si="101"/>
        <v>#N/A</v>
      </c>
      <c r="BJ114" s="312" t="e">
        <f t="shared" si="102"/>
        <v>#N/A</v>
      </c>
      <c r="BK114" s="312" t="e">
        <f t="shared" si="103"/>
        <v>#N/A</v>
      </c>
      <c r="BL114" s="312" t="e">
        <f t="shared" si="104"/>
        <v>#N/A</v>
      </c>
      <c r="BM114" s="312">
        <f t="shared" si="105"/>
        <v>22</v>
      </c>
      <c r="BN114" s="312">
        <f t="shared" si="106"/>
        <v>22</v>
      </c>
      <c r="BO114" s="312">
        <f t="shared" si="107"/>
        <v>22</v>
      </c>
      <c r="BQ114" s="312" t="e">
        <f>VLOOKUP(AB114,Stieren!$C$5:$D$52,2,FALSE)</f>
        <v>#N/A</v>
      </c>
      <c r="BR114" s="312" t="e">
        <f>VLOOKUP(AB114,percentage!BY$2:CJ$49,2)</f>
        <v>#N/A</v>
      </c>
      <c r="BS114" s="312" t="e">
        <f>VLOOKUP(BR114,Stieren!$C$5:$D$52,2,FALSE)</f>
        <v>#N/A</v>
      </c>
      <c r="BT114" s="312" t="e">
        <f>VLOOKUP(AB114,percentage!BY$2:CJ$49,3)</f>
        <v>#N/A</v>
      </c>
      <c r="BU114" s="312" t="e">
        <f>VLOOKUP(BT114,Stieren!$C$5:$D$52,2,FALSE)</f>
        <v>#N/A</v>
      </c>
      <c r="BV114" s="312" t="e">
        <f>VLOOKUP(AB114,percentage!BY$2:CJ$49,4)</f>
        <v>#N/A</v>
      </c>
      <c r="BW114" s="312" t="e">
        <f>VLOOKUP(BV114,Stieren!$C$5:$D$52,2,FALSE)</f>
        <v>#N/A</v>
      </c>
      <c r="BX114" s="312" t="e">
        <f>VLOOKUP(AB114,percentage!BY$2:CJ$49,5)</f>
        <v>#N/A</v>
      </c>
      <c r="BY114" s="312" t="e">
        <f>VLOOKUP(BX114,Stieren!$C$5:$D$52,2,FALSE)</f>
        <v>#N/A</v>
      </c>
      <c r="BZ114" s="312" t="e">
        <f>VLOOKUP(AB114,percentage!BY$2:CJ$49,6)</f>
        <v>#N/A</v>
      </c>
      <c r="CA114" s="312" t="e">
        <f>VLOOKUP(BZ114,Stieren!$C$5:$D$52,2,FALSE)</f>
        <v>#N/A</v>
      </c>
      <c r="CB114" s="312" t="e">
        <f>VLOOKUP(AB114,percentage!BY$2:CJ$49,7)</f>
        <v>#N/A</v>
      </c>
      <c r="CC114" s="312" t="e">
        <f>VLOOKUP(CB114,Stieren!$C$5:$D$52,2,FALSE)</f>
        <v>#N/A</v>
      </c>
      <c r="CD114" s="312" t="e">
        <f>VLOOKUP(AB114,percentage!BY$2:CJ$49,8)</f>
        <v>#N/A</v>
      </c>
      <c r="CE114" s="312" t="e">
        <f>VLOOKUP(CD114,Stieren!$C$5:$D$52,2,FALSE)</f>
        <v>#N/A</v>
      </c>
      <c r="CF114" s="312" t="e">
        <f>VLOOKUP(AB114,percentage!BY$2:CJ$49,9)</f>
        <v>#N/A</v>
      </c>
      <c r="CG114" s="312" t="e">
        <f>VLOOKUP(CF114,Stieren!$C$5:$D$52,2,FALSE)</f>
        <v>#N/A</v>
      </c>
      <c r="CH114" s="312" t="e">
        <f>VLOOKUP(AB114,percentage!BY$2:CJ$49,10)</f>
        <v>#N/A</v>
      </c>
      <c r="CI114" s="312" t="e">
        <f>VLOOKUP(CH114,Stieren!$C$5:$D$52,2,FALSE)</f>
        <v>#N/A</v>
      </c>
      <c r="CJ114" s="312" t="e">
        <f>VLOOKUP(AB114,percentage!BY$2:CJ$49,11)</f>
        <v>#N/A</v>
      </c>
      <c r="CK114" s="312" t="e">
        <f>VLOOKUP(CJ114,Stieren!$C$5:$D$52,2,FALSE)</f>
        <v>#N/A</v>
      </c>
      <c r="CL114" s="312" t="e">
        <f>VLOOKUP(AB114,percentage!BY$2:CJ$49,12)</f>
        <v>#N/A</v>
      </c>
      <c r="CM114" s="312" t="e">
        <f>VLOOKUP(CL114,Stieren!$C$5:$D$52,2,FALSE)</f>
        <v>#N/A</v>
      </c>
      <c r="CN114" s="312">
        <v>22</v>
      </c>
      <c r="CO114" s="312">
        <v>22</v>
      </c>
      <c r="CP114" s="312">
        <v>22</v>
      </c>
    </row>
    <row r="115" spans="27:94">
      <c r="AA115" s="312">
        <f>Koeien!B116</f>
        <v>0</v>
      </c>
      <c r="AB115" s="312">
        <f>Koeien!D116</f>
        <v>0</v>
      </c>
      <c r="AD115" s="312" t="e">
        <f t="shared" si="72"/>
        <v>#N/A</v>
      </c>
      <c r="AE115" s="312" t="e">
        <f t="shared" si="73"/>
        <v>#N/A</v>
      </c>
      <c r="AF115" s="312" t="e">
        <f t="shared" si="74"/>
        <v>#N/A</v>
      </c>
      <c r="AG115" s="312" t="e">
        <f t="shared" si="75"/>
        <v>#N/A</v>
      </c>
      <c r="AH115" s="312" t="e">
        <f t="shared" si="76"/>
        <v>#N/A</v>
      </c>
      <c r="AI115" s="312" t="e">
        <f t="shared" si="77"/>
        <v>#N/A</v>
      </c>
      <c r="AJ115" s="312" t="e">
        <f t="shared" si="78"/>
        <v>#N/A</v>
      </c>
      <c r="AK115" s="312" t="e">
        <f t="shared" si="79"/>
        <v>#N/A</v>
      </c>
      <c r="AL115" s="312" t="e">
        <f t="shared" si="80"/>
        <v>#N/A</v>
      </c>
      <c r="AO115" s="312" t="e">
        <f t="shared" si="81"/>
        <v>#N/A</v>
      </c>
      <c r="AP115" s="312" t="e">
        <f t="shared" si="82"/>
        <v>#N/A</v>
      </c>
      <c r="AQ115" s="312" t="e">
        <f t="shared" si="83"/>
        <v>#N/A</v>
      </c>
      <c r="AR115" s="312" t="e">
        <f t="shared" si="84"/>
        <v>#N/A</v>
      </c>
      <c r="AS115" s="312" t="e">
        <f t="shared" si="85"/>
        <v>#N/A</v>
      </c>
      <c r="AT115" s="312" t="e">
        <f t="shared" si="86"/>
        <v>#N/A</v>
      </c>
      <c r="AU115" s="312" t="e">
        <f t="shared" si="87"/>
        <v>#N/A</v>
      </c>
      <c r="AV115" s="312" t="e">
        <f t="shared" si="88"/>
        <v>#N/A</v>
      </c>
      <c r="AW115" s="312" t="e">
        <f t="shared" si="89"/>
        <v>#N/A</v>
      </c>
      <c r="AX115" s="312" t="e">
        <f t="shared" si="90"/>
        <v>#N/A</v>
      </c>
      <c r="AY115" s="312" t="e">
        <f t="shared" si="91"/>
        <v>#N/A</v>
      </c>
      <c r="AZ115" s="312" t="e">
        <f t="shared" si="92"/>
        <v>#N/A</v>
      </c>
      <c r="BA115" s="312" t="e">
        <f t="shared" si="93"/>
        <v>#N/A</v>
      </c>
      <c r="BB115" s="312" t="e">
        <f t="shared" si="94"/>
        <v>#N/A</v>
      </c>
      <c r="BC115" s="312" t="e">
        <f t="shared" si="95"/>
        <v>#N/A</v>
      </c>
      <c r="BD115" s="312" t="e">
        <f t="shared" si="96"/>
        <v>#N/A</v>
      </c>
      <c r="BE115" s="312" t="e">
        <f t="shared" si="97"/>
        <v>#N/A</v>
      </c>
      <c r="BF115" s="312" t="e">
        <f t="shared" si="98"/>
        <v>#N/A</v>
      </c>
      <c r="BG115" s="312" t="e">
        <f t="shared" si="99"/>
        <v>#N/A</v>
      </c>
      <c r="BH115" s="312" t="e">
        <f t="shared" si="100"/>
        <v>#N/A</v>
      </c>
      <c r="BI115" s="312" t="e">
        <f t="shared" si="101"/>
        <v>#N/A</v>
      </c>
      <c r="BJ115" s="312" t="e">
        <f t="shared" si="102"/>
        <v>#N/A</v>
      </c>
      <c r="BK115" s="312" t="e">
        <f t="shared" si="103"/>
        <v>#N/A</v>
      </c>
      <c r="BL115" s="312" t="e">
        <f t="shared" si="104"/>
        <v>#N/A</v>
      </c>
      <c r="BM115" s="312">
        <f t="shared" si="105"/>
        <v>22</v>
      </c>
      <c r="BN115" s="312">
        <f t="shared" si="106"/>
        <v>22</v>
      </c>
      <c r="BO115" s="312">
        <f t="shared" si="107"/>
        <v>22</v>
      </c>
      <c r="BQ115" s="312" t="e">
        <f>VLOOKUP(AB115,Stieren!$C$5:$D$52,2,FALSE)</f>
        <v>#N/A</v>
      </c>
      <c r="BR115" s="312" t="e">
        <f>VLOOKUP(AB115,percentage!BY$2:CJ$49,2)</f>
        <v>#N/A</v>
      </c>
      <c r="BS115" s="312" t="e">
        <f>VLOOKUP(BR115,Stieren!$C$5:$D$52,2,FALSE)</f>
        <v>#N/A</v>
      </c>
      <c r="BT115" s="312" t="e">
        <f>VLOOKUP(AB115,percentage!BY$2:CJ$49,3)</f>
        <v>#N/A</v>
      </c>
      <c r="BU115" s="312" t="e">
        <f>VLOOKUP(BT115,Stieren!$C$5:$D$52,2,FALSE)</f>
        <v>#N/A</v>
      </c>
      <c r="BV115" s="312" t="e">
        <f>VLOOKUP(AB115,percentage!BY$2:CJ$49,4)</f>
        <v>#N/A</v>
      </c>
      <c r="BW115" s="312" t="e">
        <f>VLOOKUP(BV115,Stieren!$C$5:$D$52,2,FALSE)</f>
        <v>#N/A</v>
      </c>
      <c r="BX115" s="312" t="e">
        <f>VLOOKUP(AB115,percentage!BY$2:CJ$49,5)</f>
        <v>#N/A</v>
      </c>
      <c r="BY115" s="312" t="e">
        <f>VLOOKUP(BX115,Stieren!$C$5:$D$52,2,FALSE)</f>
        <v>#N/A</v>
      </c>
      <c r="BZ115" s="312" t="e">
        <f>VLOOKUP(AB115,percentage!BY$2:CJ$49,6)</f>
        <v>#N/A</v>
      </c>
      <c r="CA115" s="312" t="e">
        <f>VLOOKUP(BZ115,Stieren!$C$5:$D$52,2,FALSE)</f>
        <v>#N/A</v>
      </c>
      <c r="CB115" s="312" t="e">
        <f>VLOOKUP(AB115,percentage!BY$2:CJ$49,7)</f>
        <v>#N/A</v>
      </c>
      <c r="CC115" s="312" t="e">
        <f>VLOOKUP(CB115,Stieren!$C$5:$D$52,2,FALSE)</f>
        <v>#N/A</v>
      </c>
      <c r="CD115" s="312" t="e">
        <f>VLOOKUP(AB115,percentage!BY$2:CJ$49,8)</f>
        <v>#N/A</v>
      </c>
      <c r="CE115" s="312" t="e">
        <f>VLOOKUP(CD115,Stieren!$C$5:$D$52,2,FALSE)</f>
        <v>#N/A</v>
      </c>
      <c r="CF115" s="312" t="e">
        <f>VLOOKUP(AB115,percentage!BY$2:CJ$49,9)</f>
        <v>#N/A</v>
      </c>
      <c r="CG115" s="312" t="e">
        <f>VLOOKUP(CF115,Stieren!$C$5:$D$52,2,FALSE)</f>
        <v>#N/A</v>
      </c>
      <c r="CH115" s="312" t="e">
        <f>VLOOKUP(AB115,percentage!BY$2:CJ$49,10)</f>
        <v>#N/A</v>
      </c>
      <c r="CI115" s="312" t="e">
        <f>VLOOKUP(CH115,Stieren!$C$5:$D$52,2,FALSE)</f>
        <v>#N/A</v>
      </c>
      <c r="CJ115" s="312" t="e">
        <f>VLOOKUP(AB115,percentage!BY$2:CJ$49,11)</f>
        <v>#N/A</v>
      </c>
      <c r="CK115" s="312" t="e">
        <f>VLOOKUP(CJ115,Stieren!$C$5:$D$52,2,FALSE)</f>
        <v>#N/A</v>
      </c>
      <c r="CL115" s="312" t="e">
        <f>VLOOKUP(AB115,percentage!BY$2:CJ$49,12)</f>
        <v>#N/A</v>
      </c>
      <c r="CM115" s="312" t="e">
        <f>VLOOKUP(CL115,Stieren!$C$5:$D$52,2,FALSE)</f>
        <v>#N/A</v>
      </c>
      <c r="CN115" s="312">
        <v>22</v>
      </c>
      <c r="CO115" s="312">
        <v>22</v>
      </c>
      <c r="CP115" s="312">
        <v>22</v>
      </c>
    </row>
    <row r="116" spans="27:94">
      <c r="AA116" s="312">
        <f>Koeien!B117</f>
        <v>0</v>
      </c>
      <c r="AB116" s="312">
        <f>Koeien!D117</f>
        <v>0</v>
      </c>
      <c r="AD116" s="312" t="e">
        <f t="shared" si="72"/>
        <v>#N/A</v>
      </c>
      <c r="AE116" s="312" t="e">
        <f t="shared" si="73"/>
        <v>#N/A</v>
      </c>
      <c r="AF116" s="312" t="e">
        <f t="shared" si="74"/>
        <v>#N/A</v>
      </c>
      <c r="AG116" s="312" t="e">
        <f t="shared" si="75"/>
        <v>#N/A</v>
      </c>
      <c r="AH116" s="312" t="e">
        <f t="shared" si="76"/>
        <v>#N/A</v>
      </c>
      <c r="AI116" s="312" t="e">
        <f t="shared" si="77"/>
        <v>#N/A</v>
      </c>
      <c r="AJ116" s="312" t="e">
        <f t="shared" si="78"/>
        <v>#N/A</v>
      </c>
      <c r="AK116" s="312" t="e">
        <f t="shared" si="79"/>
        <v>#N/A</v>
      </c>
      <c r="AL116" s="312" t="e">
        <f t="shared" si="80"/>
        <v>#N/A</v>
      </c>
      <c r="AO116" s="312" t="e">
        <f t="shared" si="81"/>
        <v>#N/A</v>
      </c>
      <c r="AP116" s="312" t="e">
        <f t="shared" si="82"/>
        <v>#N/A</v>
      </c>
      <c r="AQ116" s="312" t="e">
        <f t="shared" si="83"/>
        <v>#N/A</v>
      </c>
      <c r="AR116" s="312" t="e">
        <f t="shared" si="84"/>
        <v>#N/A</v>
      </c>
      <c r="AS116" s="312" t="e">
        <f t="shared" si="85"/>
        <v>#N/A</v>
      </c>
      <c r="AT116" s="312" t="e">
        <f t="shared" si="86"/>
        <v>#N/A</v>
      </c>
      <c r="AU116" s="312" t="e">
        <f t="shared" si="87"/>
        <v>#N/A</v>
      </c>
      <c r="AV116" s="312" t="e">
        <f t="shared" si="88"/>
        <v>#N/A</v>
      </c>
      <c r="AW116" s="312" t="e">
        <f t="shared" si="89"/>
        <v>#N/A</v>
      </c>
      <c r="AX116" s="312" t="e">
        <f t="shared" si="90"/>
        <v>#N/A</v>
      </c>
      <c r="AY116" s="312" t="e">
        <f t="shared" si="91"/>
        <v>#N/A</v>
      </c>
      <c r="AZ116" s="312" t="e">
        <f t="shared" si="92"/>
        <v>#N/A</v>
      </c>
      <c r="BA116" s="312" t="e">
        <f t="shared" si="93"/>
        <v>#N/A</v>
      </c>
      <c r="BB116" s="312" t="e">
        <f t="shared" si="94"/>
        <v>#N/A</v>
      </c>
      <c r="BC116" s="312" t="e">
        <f t="shared" si="95"/>
        <v>#N/A</v>
      </c>
      <c r="BD116" s="312" t="e">
        <f t="shared" si="96"/>
        <v>#N/A</v>
      </c>
      <c r="BE116" s="312" t="e">
        <f t="shared" si="97"/>
        <v>#N/A</v>
      </c>
      <c r="BF116" s="312" t="e">
        <f t="shared" si="98"/>
        <v>#N/A</v>
      </c>
      <c r="BG116" s="312" t="e">
        <f t="shared" si="99"/>
        <v>#N/A</v>
      </c>
      <c r="BH116" s="312" t="e">
        <f t="shared" si="100"/>
        <v>#N/A</v>
      </c>
      <c r="BI116" s="312" t="e">
        <f t="shared" si="101"/>
        <v>#N/A</v>
      </c>
      <c r="BJ116" s="312" t="e">
        <f t="shared" si="102"/>
        <v>#N/A</v>
      </c>
      <c r="BK116" s="312" t="e">
        <f t="shared" si="103"/>
        <v>#N/A</v>
      </c>
      <c r="BL116" s="312" t="e">
        <f t="shared" si="104"/>
        <v>#N/A</v>
      </c>
      <c r="BM116" s="312">
        <f t="shared" si="105"/>
        <v>22</v>
      </c>
      <c r="BN116" s="312">
        <f t="shared" si="106"/>
        <v>22</v>
      </c>
      <c r="BO116" s="312">
        <f t="shared" si="107"/>
        <v>22</v>
      </c>
      <c r="BQ116" s="312" t="e">
        <f>VLOOKUP(AB116,Stieren!$C$5:$D$52,2,FALSE)</f>
        <v>#N/A</v>
      </c>
      <c r="BR116" s="312" t="e">
        <f>VLOOKUP(AB116,percentage!BY$2:CJ$49,2)</f>
        <v>#N/A</v>
      </c>
      <c r="BS116" s="312" t="e">
        <f>VLOOKUP(BR116,Stieren!$C$5:$D$52,2,FALSE)</f>
        <v>#N/A</v>
      </c>
      <c r="BT116" s="312" t="e">
        <f>VLOOKUP(AB116,percentage!BY$2:CJ$49,3)</f>
        <v>#N/A</v>
      </c>
      <c r="BU116" s="312" t="e">
        <f>VLOOKUP(BT116,Stieren!$C$5:$D$52,2,FALSE)</f>
        <v>#N/A</v>
      </c>
      <c r="BV116" s="312" t="e">
        <f>VLOOKUP(AB116,percentage!BY$2:CJ$49,4)</f>
        <v>#N/A</v>
      </c>
      <c r="BW116" s="312" t="e">
        <f>VLOOKUP(BV116,Stieren!$C$5:$D$52,2,FALSE)</f>
        <v>#N/A</v>
      </c>
      <c r="BX116" s="312" t="e">
        <f>VLOOKUP(AB116,percentage!BY$2:CJ$49,5)</f>
        <v>#N/A</v>
      </c>
      <c r="BY116" s="312" t="e">
        <f>VLOOKUP(BX116,Stieren!$C$5:$D$52,2,FALSE)</f>
        <v>#N/A</v>
      </c>
      <c r="BZ116" s="312" t="e">
        <f>VLOOKUP(AB116,percentage!BY$2:CJ$49,6)</f>
        <v>#N/A</v>
      </c>
      <c r="CA116" s="312" t="e">
        <f>VLOOKUP(BZ116,Stieren!$C$5:$D$52,2,FALSE)</f>
        <v>#N/A</v>
      </c>
      <c r="CB116" s="312" t="e">
        <f>VLOOKUP(AB116,percentage!BY$2:CJ$49,7)</f>
        <v>#N/A</v>
      </c>
      <c r="CC116" s="312" t="e">
        <f>VLOOKUP(CB116,Stieren!$C$5:$D$52,2,FALSE)</f>
        <v>#N/A</v>
      </c>
      <c r="CD116" s="312" t="e">
        <f>VLOOKUP(AB116,percentage!BY$2:CJ$49,8)</f>
        <v>#N/A</v>
      </c>
      <c r="CE116" s="312" t="e">
        <f>VLOOKUP(CD116,Stieren!$C$5:$D$52,2,FALSE)</f>
        <v>#N/A</v>
      </c>
      <c r="CF116" s="312" t="e">
        <f>VLOOKUP(AB116,percentage!BY$2:CJ$49,9)</f>
        <v>#N/A</v>
      </c>
      <c r="CG116" s="312" t="e">
        <f>VLOOKUP(CF116,Stieren!$C$5:$D$52,2,FALSE)</f>
        <v>#N/A</v>
      </c>
      <c r="CH116" s="312" t="e">
        <f>VLOOKUP(AB116,percentage!BY$2:CJ$49,10)</f>
        <v>#N/A</v>
      </c>
      <c r="CI116" s="312" t="e">
        <f>VLOOKUP(CH116,Stieren!$C$5:$D$52,2,FALSE)</f>
        <v>#N/A</v>
      </c>
      <c r="CJ116" s="312" t="e">
        <f>VLOOKUP(AB116,percentage!BY$2:CJ$49,11)</f>
        <v>#N/A</v>
      </c>
      <c r="CK116" s="312" t="e">
        <f>VLOOKUP(CJ116,Stieren!$C$5:$D$52,2,FALSE)</f>
        <v>#N/A</v>
      </c>
      <c r="CL116" s="312" t="e">
        <f>VLOOKUP(AB116,percentage!BY$2:CJ$49,12)</f>
        <v>#N/A</v>
      </c>
      <c r="CM116" s="312" t="e">
        <f>VLOOKUP(CL116,Stieren!$C$5:$D$52,2,FALSE)</f>
        <v>#N/A</v>
      </c>
      <c r="CN116" s="312">
        <v>22</v>
      </c>
      <c r="CO116" s="312">
        <v>22</v>
      </c>
      <c r="CP116" s="312">
        <v>22</v>
      </c>
    </row>
    <row r="117" spans="27:94">
      <c r="AA117" s="312">
        <f>Koeien!B118</f>
        <v>0</v>
      </c>
      <c r="AB117" s="312">
        <f>Koeien!D118</f>
        <v>0</v>
      </c>
      <c r="AD117" s="312" t="e">
        <f t="shared" si="72"/>
        <v>#N/A</v>
      </c>
      <c r="AE117" s="312" t="e">
        <f t="shared" si="73"/>
        <v>#N/A</v>
      </c>
      <c r="AF117" s="312" t="e">
        <f t="shared" si="74"/>
        <v>#N/A</v>
      </c>
      <c r="AG117" s="312" t="e">
        <f t="shared" si="75"/>
        <v>#N/A</v>
      </c>
      <c r="AH117" s="312" t="e">
        <f t="shared" si="76"/>
        <v>#N/A</v>
      </c>
      <c r="AI117" s="312" t="e">
        <f t="shared" si="77"/>
        <v>#N/A</v>
      </c>
      <c r="AJ117" s="312" t="e">
        <f t="shared" si="78"/>
        <v>#N/A</v>
      </c>
      <c r="AK117" s="312" t="e">
        <f t="shared" si="79"/>
        <v>#N/A</v>
      </c>
      <c r="AL117" s="312" t="e">
        <f t="shared" si="80"/>
        <v>#N/A</v>
      </c>
      <c r="AO117" s="312" t="e">
        <f t="shared" si="81"/>
        <v>#N/A</v>
      </c>
      <c r="AP117" s="312" t="e">
        <f t="shared" si="82"/>
        <v>#N/A</v>
      </c>
      <c r="AQ117" s="312" t="e">
        <f t="shared" si="83"/>
        <v>#N/A</v>
      </c>
      <c r="AR117" s="312" t="e">
        <f t="shared" si="84"/>
        <v>#N/A</v>
      </c>
      <c r="AS117" s="312" t="e">
        <f t="shared" si="85"/>
        <v>#N/A</v>
      </c>
      <c r="AT117" s="312" t="e">
        <f t="shared" si="86"/>
        <v>#N/A</v>
      </c>
      <c r="AU117" s="312" t="e">
        <f t="shared" si="87"/>
        <v>#N/A</v>
      </c>
      <c r="AV117" s="312" t="e">
        <f t="shared" si="88"/>
        <v>#N/A</v>
      </c>
      <c r="AW117" s="312" t="e">
        <f t="shared" si="89"/>
        <v>#N/A</v>
      </c>
      <c r="AX117" s="312" t="e">
        <f t="shared" si="90"/>
        <v>#N/A</v>
      </c>
      <c r="AY117" s="312" t="e">
        <f t="shared" si="91"/>
        <v>#N/A</v>
      </c>
      <c r="AZ117" s="312" t="e">
        <f t="shared" si="92"/>
        <v>#N/A</v>
      </c>
      <c r="BA117" s="312" t="e">
        <f t="shared" si="93"/>
        <v>#N/A</v>
      </c>
      <c r="BB117" s="312" t="e">
        <f t="shared" si="94"/>
        <v>#N/A</v>
      </c>
      <c r="BC117" s="312" t="e">
        <f t="shared" si="95"/>
        <v>#N/A</v>
      </c>
      <c r="BD117" s="312" t="e">
        <f t="shared" si="96"/>
        <v>#N/A</v>
      </c>
      <c r="BE117" s="312" t="e">
        <f t="shared" si="97"/>
        <v>#N/A</v>
      </c>
      <c r="BF117" s="312" t="e">
        <f t="shared" si="98"/>
        <v>#N/A</v>
      </c>
      <c r="BG117" s="312" t="e">
        <f t="shared" si="99"/>
        <v>#N/A</v>
      </c>
      <c r="BH117" s="312" t="e">
        <f t="shared" si="100"/>
        <v>#N/A</v>
      </c>
      <c r="BI117" s="312" t="e">
        <f t="shared" si="101"/>
        <v>#N/A</v>
      </c>
      <c r="BJ117" s="312" t="e">
        <f t="shared" si="102"/>
        <v>#N/A</v>
      </c>
      <c r="BK117" s="312" t="e">
        <f t="shared" si="103"/>
        <v>#N/A</v>
      </c>
      <c r="BL117" s="312" t="e">
        <f t="shared" si="104"/>
        <v>#N/A</v>
      </c>
      <c r="BM117" s="312">
        <f t="shared" si="105"/>
        <v>22</v>
      </c>
      <c r="BN117" s="312">
        <f t="shared" si="106"/>
        <v>22</v>
      </c>
      <c r="BO117" s="312">
        <f t="shared" si="107"/>
        <v>22</v>
      </c>
      <c r="BQ117" s="312" t="e">
        <f>VLOOKUP(AB117,Stieren!$C$5:$D$52,2,FALSE)</f>
        <v>#N/A</v>
      </c>
      <c r="BR117" s="312" t="e">
        <f>VLOOKUP(AB117,percentage!BY$2:CJ$49,2)</f>
        <v>#N/A</v>
      </c>
      <c r="BS117" s="312" t="e">
        <f>VLOOKUP(BR117,Stieren!$C$5:$D$52,2,FALSE)</f>
        <v>#N/A</v>
      </c>
      <c r="BT117" s="312" t="e">
        <f>VLOOKUP(AB117,percentage!BY$2:CJ$49,3)</f>
        <v>#N/A</v>
      </c>
      <c r="BU117" s="312" t="e">
        <f>VLOOKUP(BT117,Stieren!$C$5:$D$52,2,FALSE)</f>
        <v>#N/A</v>
      </c>
      <c r="BV117" s="312" t="e">
        <f>VLOOKUP(AB117,percentage!BY$2:CJ$49,4)</f>
        <v>#N/A</v>
      </c>
      <c r="BW117" s="312" t="e">
        <f>VLOOKUP(BV117,Stieren!$C$5:$D$52,2,FALSE)</f>
        <v>#N/A</v>
      </c>
      <c r="BX117" s="312" t="e">
        <f>VLOOKUP(AB117,percentage!BY$2:CJ$49,5)</f>
        <v>#N/A</v>
      </c>
      <c r="BY117" s="312" t="e">
        <f>VLOOKUP(BX117,Stieren!$C$5:$D$52,2,FALSE)</f>
        <v>#N/A</v>
      </c>
      <c r="BZ117" s="312" t="e">
        <f>VLOOKUP(AB117,percentage!BY$2:CJ$49,6)</f>
        <v>#N/A</v>
      </c>
      <c r="CA117" s="312" t="e">
        <f>VLOOKUP(BZ117,Stieren!$C$5:$D$52,2,FALSE)</f>
        <v>#N/A</v>
      </c>
      <c r="CB117" s="312" t="e">
        <f>VLOOKUP(AB117,percentage!BY$2:CJ$49,7)</f>
        <v>#N/A</v>
      </c>
      <c r="CC117" s="312" t="e">
        <f>VLOOKUP(CB117,Stieren!$C$5:$D$52,2,FALSE)</f>
        <v>#N/A</v>
      </c>
      <c r="CD117" s="312" t="e">
        <f>VLOOKUP(AB117,percentage!BY$2:CJ$49,8)</f>
        <v>#N/A</v>
      </c>
      <c r="CE117" s="312" t="e">
        <f>VLOOKUP(CD117,Stieren!$C$5:$D$52,2,FALSE)</f>
        <v>#N/A</v>
      </c>
      <c r="CF117" s="312" t="e">
        <f>VLOOKUP(AB117,percentage!BY$2:CJ$49,9)</f>
        <v>#N/A</v>
      </c>
      <c r="CG117" s="312" t="e">
        <f>VLOOKUP(CF117,Stieren!$C$5:$D$52,2,FALSE)</f>
        <v>#N/A</v>
      </c>
      <c r="CH117" s="312" t="e">
        <f>VLOOKUP(AB117,percentage!BY$2:CJ$49,10)</f>
        <v>#N/A</v>
      </c>
      <c r="CI117" s="312" t="e">
        <f>VLOOKUP(CH117,Stieren!$C$5:$D$52,2,FALSE)</f>
        <v>#N/A</v>
      </c>
      <c r="CJ117" s="312" t="e">
        <f>VLOOKUP(AB117,percentage!BY$2:CJ$49,11)</f>
        <v>#N/A</v>
      </c>
      <c r="CK117" s="312" t="e">
        <f>VLOOKUP(CJ117,Stieren!$C$5:$D$52,2,FALSE)</f>
        <v>#N/A</v>
      </c>
      <c r="CL117" s="312" t="e">
        <f>VLOOKUP(AB117,percentage!BY$2:CJ$49,12)</f>
        <v>#N/A</v>
      </c>
      <c r="CM117" s="312" t="e">
        <f>VLOOKUP(CL117,Stieren!$C$5:$D$52,2,FALSE)</f>
        <v>#N/A</v>
      </c>
      <c r="CN117" s="312">
        <v>22</v>
      </c>
      <c r="CO117" s="312">
        <v>22</v>
      </c>
      <c r="CP117" s="312">
        <v>22</v>
      </c>
    </row>
    <row r="118" spans="27:94">
      <c r="AA118" s="312">
        <f>Koeien!B119</f>
        <v>0</v>
      </c>
      <c r="AB118" s="312">
        <f>Koeien!D119</f>
        <v>0</v>
      </c>
      <c r="AD118" s="312" t="e">
        <f t="shared" si="72"/>
        <v>#N/A</v>
      </c>
      <c r="AE118" s="312" t="e">
        <f t="shared" si="73"/>
        <v>#N/A</v>
      </c>
      <c r="AF118" s="312" t="e">
        <f t="shared" si="74"/>
        <v>#N/A</v>
      </c>
      <c r="AG118" s="312" t="e">
        <f t="shared" si="75"/>
        <v>#N/A</v>
      </c>
      <c r="AH118" s="312" t="e">
        <f t="shared" si="76"/>
        <v>#N/A</v>
      </c>
      <c r="AI118" s="312" t="e">
        <f t="shared" si="77"/>
        <v>#N/A</v>
      </c>
      <c r="AJ118" s="312" t="e">
        <f t="shared" si="78"/>
        <v>#N/A</v>
      </c>
      <c r="AK118" s="312" t="e">
        <f t="shared" si="79"/>
        <v>#N/A</v>
      </c>
      <c r="AL118" s="312" t="e">
        <f t="shared" si="80"/>
        <v>#N/A</v>
      </c>
      <c r="AO118" s="312" t="e">
        <f t="shared" si="81"/>
        <v>#N/A</v>
      </c>
      <c r="AP118" s="312" t="e">
        <f t="shared" si="82"/>
        <v>#N/A</v>
      </c>
      <c r="AQ118" s="312" t="e">
        <f t="shared" si="83"/>
        <v>#N/A</v>
      </c>
      <c r="AR118" s="312" t="e">
        <f t="shared" si="84"/>
        <v>#N/A</v>
      </c>
      <c r="AS118" s="312" t="e">
        <f t="shared" si="85"/>
        <v>#N/A</v>
      </c>
      <c r="AT118" s="312" t="e">
        <f t="shared" si="86"/>
        <v>#N/A</v>
      </c>
      <c r="AU118" s="312" t="e">
        <f t="shared" si="87"/>
        <v>#N/A</v>
      </c>
      <c r="AV118" s="312" t="e">
        <f t="shared" si="88"/>
        <v>#N/A</v>
      </c>
      <c r="AW118" s="312" t="e">
        <f t="shared" si="89"/>
        <v>#N/A</v>
      </c>
      <c r="AX118" s="312" t="e">
        <f t="shared" si="90"/>
        <v>#N/A</v>
      </c>
      <c r="AY118" s="312" t="e">
        <f t="shared" si="91"/>
        <v>#N/A</v>
      </c>
      <c r="AZ118" s="312" t="e">
        <f t="shared" si="92"/>
        <v>#N/A</v>
      </c>
      <c r="BA118" s="312" t="e">
        <f t="shared" si="93"/>
        <v>#N/A</v>
      </c>
      <c r="BB118" s="312" t="e">
        <f t="shared" si="94"/>
        <v>#N/A</v>
      </c>
      <c r="BC118" s="312" t="e">
        <f t="shared" si="95"/>
        <v>#N/A</v>
      </c>
      <c r="BD118" s="312" t="e">
        <f t="shared" si="96"/>
        <v>#N/A</v>
      </c>
      <c r="BE118" s="312" t="e">
        <f t="shared" si="97"/>
        <v>#N/A</v>
      </c>
      <c r="BF118" s="312" t="e">
        <f t="shared" si="98"/>
        <v>#N/A</v>
      </c>
      <c r="BG118" s="312" t="e">
        <f t="shared" si="99"/>
        <v>#N/A</v>
      </c>
      <c r="BH118" s="312" t="e">
        <f t="shared" si="100"/>
        <v>#N/A</v>
      </c>
      <c r="BI118" s="312" t="e">
        <f t="shared" si="101"/>
        <v>#N/A</v>
      </c>
      <c r="BJ118" s="312" t="e">
        <f t="shared" si="102"/>
        <v>#N/A</v>
      </c>
      <c r="BK118" s="312" t="e">
        <f t="shared" si="103"/>
        <v>#N/A</v>
      </c>
      <c r="BL118" s="312" t="e">
        <f t="shared" si="104"/>
        <v>#N/A</v>
      </c>
      <c r="BM118" s="312">
        <f t="shared" si="105"/>
        <v>22</v>
      </c>
      <c r="BN118" s="312">
        <f t="shared" si="106"/>
        <v>22</v>
      </c>
      <c r="BO118" s="312">
        <f t="shared" si="107"/>
        <v>22</v>
      </c>
      <c r="BQ118" s="312" t="e">
        <f>VLOOKUP(AB118,Stieren!$C$5:$D$52,2,FALSE)</f>
        <v>#N/A</v>
      </c>
      <c r="BR118" s="312" t="e">
        <f>VLOOKUP(AB118,percentage!BY$2:CJ$49,2)</f>
        <v>#N/A</v>
      </c>
      <c r="BS118" s="312" t="e">
        <f>VLOOKUP(BR118,Stieren!$C$5:$D$52,2,FALSE)</f>
        <v>#N/A</v>
      </c>
      <c r="BT118" s="312" t="e">
        <f>VLOOKUP(AB118,percentage!BY$2:CJ$49,3)</f>
        <v>#N/A</v>
      </c>
      <c r="BU118" s="312" t="e">
        <f>VLOOKUP(BT118,Stieren!$C$5:$D$52,2,FALSE)</f>
        <v>#N/A</v>
      </c>
      <c r="BV118" s="312" t="e">
        <f>VLOOKUP(AB118,percentage!BY$2:CJ$49,4)</f>
        <v>#N/A</v>
      </c>
      <c r="BW118" s="312" t="e">
        <f>VLOOKUP(BV118,Stieren!$C$5:$D$52,2,FALSE)</f>
        <v>#N/A</v>
      </c>
      <c r="BX118" s="312" t="e">
        <f>VLOOKUP(AB118,percentage!BY$2:CJ$49,5)</f>
        <v>#N/A</v>
      </c>
      <c r="BY118" s="312" t="e">
        <f>VLOOKUP(BX118,Stieren!$C$5:$D$52,2,FALSE)</f>
        <v>#N/A</v>
      </c>
      <c r="BZ118" s="312" t="e">
        <f>VLOOKUP(AB118,percentage!BY$2:CJ$49,6)</f>
        <v>#N/A</v>
      </c>
      <c r="CA118" s="312" t="e">
        <f>VLOOKUP(BZ118,Stieren!$C$5:$D$52,2,FALSE)</f>
        <v>#N/A</v>
      </c>
      <c r="CB118" s="312" t="e">
        <f>VLOOKUP(AB118,percentage!BY$2:CJ$49,7)</f>
        <v>#N/A</v>
      </c>
      <c r="CC118" s="312" t="e">
        <f>VLOOKUP(CB118,Stieren!$C$5:$D$52,2,FALSE)</f>
        <v>#N/A</v>
      </c>
      <c r="CD118" s="312" t="e">
        <f>VLOOKUP(AB118,percentage!BY$2:CJ$49,8)</f>
        <v>#N/A</v>
      </c>
      <c r="CE118" s="312" t="e">
        <f>VLOOKUP(CD118,Stieren!$C$5:$D$52,2,FALSE)</f>
        <v>#N/A</v>
      </c>
      <c r="CF118" s="312" t="e">
        <f>VLOOKUP(AB118,percentage!BY$2:CJ$49,9)</f>
        <v>#N/A</v>
      </c>
      <c r="CG118" s="312" t="e">
        <f>VLOOKUP(CF118,Stieren!$C$5:$D$52,2,FALSE)</f>
        <v>#N/A</v>
      </c>
      <c r="CH118" s="312" t="e">
        <f>VLOOKUP(AB118,percentage!BY$2:CJ$49,10)</f>
        <v>#N/A</v>
      </c>
      <c r="CI118" s="312" t="e">
        <f>VLOOKUP(CH118,Stieren!$C$5:$D$52,2,FALSE)</f>
        <v>#N/A</v>
      </c>
      <c r="CJ118" s="312" t="e">
        <f>VLOOKUP(AB118,percentage!BY$2:CJ$49,11)</f>
        <v>#N/A</v>
      </c>
      <c r="CK118" s="312" t="e">
        <f>VLOOKUP(CJ118,Stieren!$C$5:$D$52,2,FALSE)</f>
        <v>#N/A</v>
      </c>
      <c r="CL118" s="312" t="e">
        <f>VLOOKUP(AB118,percentage!BY$2:CJ$49,12)</f>
        <v>#N/A</v>
      </c>
      <c r="CM118" s="312" t="e">
        <f>VLOOKUP(CL118,Stieren!$C$5:$D$52,2,FALSE)</f>
        <v>#N/A</v>
      </c>
      <c r="CN118" s="312">
        <v>22</v>
      </c>
      <c r="CO118" s="312">
        <v>22</v>
      </c>
      <c r="CP118" s="312">
        <v>22</v>
      </c>
    </row>
    <row r="119" spans="27:94">
      <c r="AA119" s="312">
        <f>Koeien!B120</f>
        <v>0</v>
      </c>
      <c r="AB119" s="312">
        <f>Koeien!D120</f>
        <v>0</v>
      </c>
      <c r="AD119" s="312" t="e">
        <f t="shared" si="72"/>
        <v>#N/A</v>
      </c>
      <c r="AE119" s="312" t="e">
        <f t="shared" si="73"/>
        <v>#N/A</v>
      </c>
      <c r="AF119" s="312" t="e">
        <f t="shared" si="74"/>
        <v>#N/A</v>
      </c>
      <c r="AG119" s="312" t="e">
        <f t="shared" si="75"/>
        <v>#N/A</v>
      </c>
      <c r="AH119" s="312" t="e">
        <f t="shared" si="76"/>
        <v>#N/A</v>
      </c>
      <c r="AI119" s="312" t="e">
        <f t="shared" si="77"/>
        <v>#N/A</v>
      </c>
      <c r="AJ119" s="312" t="e">
        <f t="shared" si="78"/>
        <v>#N/A</v>
      </c>
      <c r="AK119" s="312" t="e">
        <f t="shared" si="79"/>
        <v>#N/A</v>
      </c>
      <c r="AL119" s="312" t="e">
        <f t="shared" si="80"/>
        <v>#N/A</v>
      </c>
      <c r="AO119" s="312" t="e">
        <f t="shared" si="81"/>
        <v>#N/A</v>
      </c>
      <c r="AP119" s="312" t="e">
        <f t="shared" si="82"/>
        <v>#N/A</v>
      </c>
      <c r="AQ119" s="312" t="e">
        <f t="shared" si="83"/>
        <v>#N/A</v>
      </c>
      <c r="AR119" s="312" t="e">
        <f t="shared" si="84"/>
        <v>#N/A</v>
      </c>
      <c r="AS119" s="312" t="e">
        <f t="shared" si="85"/>
        <v>#N/A</v>
      </c>
      <c r="AT119" s="312" t="e">
        <f t="shared" si="86"/>
        <v>#N/A</v>
      </c>
      <c r="AU119" s="312" t="e">
        <f t="shared" si="87"/>
        <v>#N/A</v>
      </c>
      <c r="AV119" s="312" t="e">
        <f t="shared" si="88"/>
        <v>#N/A</v>
      </c>
      <c r="AW119" s="312" t="e">
        <f t="shared" si="89"/>
        <v>#N/A</v>
      </c>
      <c r="AX119" s="312" t="e">
        <f t="shared" si="90"/>
        <v>#N/A</v>
      </c>
      <c r="AY119" s="312" t="e">
        <f t="shared" si="91"/>
        <v>#N/A</v>
      </c>
      <c r="AZ119" s="312" t="e">
        <f t="shared" si="92"/>
        <v>#N/A</v>
      </c>
      <c r="BA119" s="312" t="e">
        <f t="shared" si="93"/>
        <v>#N/A</v>
      </c>
      <c r="BB119" s="312" t="e">
        <f t="shared" si="94"/>
        <v>#N/A</v>
      </c>
      <c r="BC119" s="312" t="e">
        <f t="shared" si="95"/>
        <v>#N/A</v>
      </c>
      <c r="BD119" s="312" t="e">
        <f t="shared" si="96"/>
        <v>#N/A</v>
      </c>
      <c r="BE119" s="312" t="e">
        <f t="shared" si="97"/>
        <v>#N/A</v>
      </c>
      <c r="BF119" s="312" t="e">
        <f t="shared" si="98"/>
        <v>#N/A</v>
      </c>
      <c r="BG119" s="312" t="e">
        <f t="shared" si="99"/>
        <v>#N/A</v>
      </c>
      <c r="BH119" s="312" t="e">
        <f t="shared" si="100"/>
        <v>#N/A</v>
      </c>
      <c r="BI119" s="312" t="e">
        <f t="shared" si="101"/>
        <v>#N/A</v>
      </c>
      <c r="BJ119" s="312" t="e">
        <f t="shared" si="102"/>
        <v>#N/A</v>
      </c>
      <c r="BK119" s="312" t="e">
        <f t="shared" si="103"/>
        <v>#N/A</v>
      </c>
      <c r="BL119" s="312" t="e">
        <f t="shared" si="104"/>
        <v>#N/A</v>
      </c>
      <c r="BM119" s="312">
        <f t="shared" si="105"/>
        <v>22</v>
      </c>
      <c r="BN119" s="312">
        <f t="shared" si="106"/>
        <v>22</v>
      </c>
      <c r="BO119" s="312">
        <f t="shared" si="107"/>
        <v>22</v>
      </c>
      <c r="BQ119" s="312" t="e">
        <f>VLOOKUP(AB119,Stieren!$C$5:$D$52,2,FALSE)</f>
        <v>#N/A</v>
      </c>
      <c r="BR119" s="312" t="e">
        <f>VLOOKUP(AB119,percentage!BY$2:CJ$49,2)</f>
        <v>#N/A</v>
      </c>
      <c r="BS119" s="312" t="e">
        <f>VLOOKUP(BR119,Stieren!$C$5:$D$52,2,FALSE)</f>
        <v>#N/A</v>
      </c>
      <c r="BT119" s="312" t="e">
        <f>VLOOKUP(AB119,percentage!BY$2:CJ$49,3)</f>
        <v>#N/A</v>
      </c>
      <c r="BU119" s="312" t="e">
        <f>VLOOKUP(BT119,Stieren!$C$5:$D$52,2,FALSE)</f>
        <v>#N/A</v>
      </c>
      <c r="BV119" s="312" t="e">
        <f>VLOOKUP(AB119,percentage!BY$2:CJ$49,4)</f>
        <v>#N/A</v>
      </c>
      <c r="BW119" s="312" t="e">
        <f>VLOOKUP(BV119,Stieren!$C$5:$D$52,2,FALSE)</f>
        <v>#N/A</v>
      </c>
      <c r="BX119" s="312" t="e">
        <f>VLOOKUP(AB119,percentage!BY$2:CJ$49,5)</f>
        <v>#N/A</v>
      </c>
      <c r="BY119" s="312" t="e">
        <f>VLOOKUP(BX119,Stieren!$C$5:$D$52,2,FALSE)</f>
        <v>#N/A</v>
      </c>
      <c r="BZ119" s="312" t="e">
        <f>VLOOKUP(AB119,percentage!BY$2:CJ$49,6)</f>
        <v>#N/A</v>
      </c>
      <c r="CA119" s="312" t="e">
        <f>VLOOKUP(BZ119,Stieren!$C$5:$D$52,2,FALSE)</f>
        <v>#N/A</v>
      </c>
      <c r="CB119" s="312" t="e">
        <f>VLOOKUP(AB119,percentage!BY$2:CJ$49,7)</f>
        <v>#N/A</v>
      </c>
      <c r="CC119" s="312" t="e">
        <f>VLOOKUP(CB119,Stieren!$C$5:$D$52,2,FALSE)</f>
        <v>#N/A</v>
      </c>
      <c r="CD119" s="312" t="e">
        <f>VLOOKUP(AB119,percentage!BY$2:CJ$49,8)</f>
        <v>#N/A</v>
      </c>
      <c r="CE119" s="312" t="e">
        <f>VLOOKUP(CD119,Stieren!$C$5:$D$52,2,FALSE)</f>
        <v>#N/A</v>
      </c>
      <c r="CF119" s="312" t="e">
        <f>VLOOKUP(AB119,percentage!BY$2:CJ$49,9)</f>
        <v>#N/A</v>
      </c>
      <c r="CG119" s="312" t="e">
        <f>VLOOKUP(CF119,Stieren!$C$5:$D$52,2,FALSE)</f>
        <v>#N/A</v>
      </c>
      <c r="CH119" s="312" t="e">
        <f>VLOOKUP(AB119,percentage!BY$2:CJ$49,10)</f>
        <v>#N/A</v>
      </c>
      <c r="CI119" s="312" t="e">
        <f>VLOOKUP(CH119,Stieren!$C$5:$D$52,2,FALSE)</f>
        <v>#N/A</v>
      </c>
      <c r="CJ119" s="312" t="e">
        <f>VLOOKUP(AB119,percentage!BY$2:CJ$49,11)</f>
        <v>#N/A</v>
      </c>
      <c r="CK119" s="312" t="e">
        <f>VLOOKUP(CJ119,Stieren!$C$5:$D$52,2,FALSE)</f>
        <v>#N/A</v>
      </c>
      <c r="CL119" s="312" t="e">
        <f>VLOOKUP(AB119,percentage!BY$2:CJ$49,12)</f>
        <v>#N/A</v>
      </c>
      <c r="CM119" s="312" t="e">
        <f>VLOOKUP(CL119,Stieren!$C$5:$D$52,2,FALSE)</f>
        <v>#N/A</v>
      </c>
      <c r="CN119" s="312">
        <v>22</v>
      </c>
      <c r="CO119" s="312">
        <v>22</v>
      </c>
      <c r="CP119" s="312">
        <v>22</v>
      </c>
    </row>
    <row r="120" spans="27:94">
      <c r="AA120" s="312">
        <f>Koeien!B121</f>
        <v>0</v>
      </c>
      <c r="AB120" s="312">
        <f>Koeien!D121</f>
        <v>0</v>
      </c>
      <c r="AD120" s="312" t="e">
        <f t="shared" si="72"/>
        <v>#N/A</v>
      </c>
      <c r="AE120" s="312" t="e">
        <f t="shared" si="73"/>
        <v>#N/A</v>
      </c>
      <c r="AF120" s="312" t="e">
        <f t="shared" si="74"/>
        <v>#N/A</v>
      </c>
      <c r="AG120" s="312" t="e">
        <f t="shared" si="75"/>
        <v>#N/A</v>
      </c>
      <c r="AH120" s="312" t="e">
        <f t="shared" si="76"/>
        <v>#N/A</v>
      </c>
      <c r="AI120" s="312" t="e">
        <f t="shared" si="77"/>
        <v>#N/A</v>
      </c>
      <c r="AJ120" s="312" t="e">
        <f t="shared" si="78"/>
        <v>#N/A</v>
      </c>
      <c r="AK120" s="312" t="e">
        <f t="shared" si="79"/>
        <v>#N/A</v>
      </c>
      <c r="AL120" s="312" t="e">
        <f t="shared" si="80"/>
        <v>#N/A</v>
      </c>
      <c r="AO120" s="312" t="e">
        <f t="shared" si="81"/>
        <v>#N/A</v>
      </c>
      <c r="AP120" s="312" t="e">
        <f t="shared" si="82"/>
        <v>#N/A</v>
      </c>
      <c r="AQ120" s="312" t="e">
        <f t="shared" si="83"/>
        <v>#N/A</v>
      </c>
      <c r="AR120" s="312" t="e">
        <f t="shared" si="84"/>
        <v>#N/A</v>
      </c>
      <c r="AS120" s="312" t="e">
        <f t="shared" si="85"/>
        <v>#N/A</v>
      </c>
      <c r="AT120" s="312" t="e">
        <f t="shared" si="86"/>
        <v>#N/A</v>
      </c>
      <c r="AU120" s="312" t="e">
        <f t="shared" si="87"/>
        <v>#N/A</v>
      </c>
      <c r="AV120" s="312" t="e">
        <f t="shared" si="88"/>
        <v>#N/A</v>
      </c>
      <c r="AW120" s="312" t="e">
        <f t="shared" si="89"/>
        <v>#N/A</v>
      </c>
      <c r="AX120" s="312" t="e">
        <f t="shared" si="90"/>
        <v>#N/A</v>
      </c>
      <c r="AY120" s="312" t="e">
        <f t="shared" si="91"/>
        <v>#N/A</v>
      </c>
      <c r="AZ120" s="312" t="e">
        <f t="shared" si="92"/>
        <v>#N/A</v>
      </c>
      <c r="BA120" s="312" t="e">
        <f t="shared" si="93"/>
        <v>#N/A</v>
      </c>
      <c r="BB120" s="312" t="e">
        <f t="shared" si="94"/>
        <v>#N/A</v>
      </c>
      <c r="BC120" s="312" t="e">
        <f t="shared" si="95"/>
        <v>#N/A</v>
      </c>
      <c r="BD120" s="312" t="e">
        <f t="shared" si="96"/>
        <v>#N/A</v>
      </c>
      <c r="BE120" s="312" t="e">
        <f t="shared" si="97"/>
        <v>#N/A</v>
      </c>
      <c r="BF120" s="312" t="e">
        <f t="shared" si="98"/>
        <v>#N/A</v>
      </c>
      <c r="BG120" s="312" t="e">
        <f t="shared" si="99"/>
        <v>#N/A</v>
      </c>
      <c r="BH120" s="312" t="e">
        <f t="shared" si="100"/>
        <v>#N/A</v>
      </c>
      <c r="BI120" s="312" t="e">
        <f t="shared" si="101"/>
        <v>#N/A</v>
      </c>
      <c r="BJ120" s="312" t="e">
        <f t="shared" si="102"/>
        <v>#N/A</v>
      </c>
      <c r="BK120" s="312" t="e">
        <f t="shared" si="103"/>
        <v>#N/A</v>
      </c>
      <c r="BL120" s="312" t="e">
        <f t="shared" si="104"/>
        <v>#N/A</v>
      </c>
      <c r="BM120" s="312">
        <f t="shared" si="105"/>
        <v>22</v>
      </c>
      <c r="BN120" s="312">
        <f t="shared" si="106"/>
        <v>22</v>
      </c>
      <c r="BO120" s="312">
        <f t="shared" si="107"/>
        <v>22</v>
      </c>
      <c r="BQ120" s="312" t="e">
        <f>VLOOKUP(AB120,Stieren!$C$5:$D$52,2,FALSE)</f>
        <v>#N/A</v>
      </c>
      <c r="BR120" s="312" t="e">
        <f>VLOOKUP(AB120,percentage!BY$2:CJ$49,2)</f>
        <v>#N/A</v>
      </c>
      <c r="BS120" s="312" t="e">
        <f>VLOOKUP(BR120,Stieren!$C$5:$D$52,2,FALSE)</f>
        <v>#N/A</v>
      </c>
      <c r="BT120" s="312" t="e">
        <f>VLOOKUP(AB120,percentage!BY$2:CJ$49,3)</f>
        <v>#N/A</v>
      </c>
      <c r="BU120" s="312" t="e">
        <f>VLOOKUP(BT120,Stieren!$C$5:$D$52,2,FALSE)</f>
        <v>#N/A</v>
      </c>
      <c r="BV120" s="312" t="e">
        <f>VLOOKUP(AB120,percentage!BY$2:CJ$49,4)</f>
        <v>#N/A</v>
      </c>
      <c r="BW120" s="312" t="e">
        <f>VLOOKUP(BV120,Stieren!$C$5:$D$52,2,FALSE)</f>
        <v>#N/A</v>
      </c>
      <c r="BX120" s="312" t="e">
        <f>VLOOKUP(AB120,percentage!BY$2:CJ$49,5)</f>
        <v>#N/A</v>
      </c>
      <c r="BY120" s="312" t="e">
        <f>VLOOKUP(BX120,Stieren!$C$5:$D$52,2,FALSE)</f>
        <v>#N/A</v>
      </c>
      <c r="BZ120" s="312" t="e">
        <f>VLOOKUP(AB120,percentage!BY$2:CJ$49,6)</f>
        <v>#N/A</v>
      </c>
      <c r="CA120" s="312" t="e">
        <f>VLOOKUP(BZ120,Stieren!$C$5:$D$52,2,FALSE)</f>
        <v>#N/A</v>
      </c>
      <c r="CB120" s="312" t="e">
        <f>VLOOKUP(AB120,percentage!BY$2:CJ$49,7)</f>
        <v>#N/A</v>
      </c>
      <c r="CC120" s="312" t="e">
        <f>VLOOKUP(CB120,Stieren!$C$5:$D$52,2,FALSE)</f>
        <v>#N/A</v>
      </c>
      <c r="CD120" s="312" t="e">
        <f>VLOOKUP(AB120,percentage!BY$2:CJ$49,8)</f>
        <v>#N/A</v>
      </c>
      <c r="CE120" s="312" t="e">
        <f>VLOOKUP(CD120,Stieren!$C$5:$D$52,2,FALSE)</f>
        <v>#N/A</v>
      </c>
      <c r="CF120" s="312" t="e">
        <f>VLOOKUP(AB120,percentage!BY$2:CJ$49,9)</f>
        <v>#N/A</v>
      </c>
      <c r="CG120" s="312" t="e">
        <f>VLOOKUP(CF120,Stieren!$C$5:$D$52,2,FALSE)</f>
        <v>#N/A</v>
      </c>
      <c r="CH120" s="312" t="e">
        <f>VLOOKUP(AB120,percentage!BY$2:CJ$49,10)</f>
        <v>#N/A</v>
      </c>
      <c r="CI120" s="312" t="e">
        <f>VLOOKUP(CH120,Stieren!$C$5:$D$52,2,FALSE)</f>
        <v>#N/A</v>
      </c>
      <c r="CJ120" s="312" t="e">
        <f>VLOOKUP(AB120,percentage!BY$2:CJ$49,11)</f>
        <v>#N/A</v>
      </c>
      <c r="CK120" s="312" t="e">
        <f>VLOOKUP(CJ120,Stieren!$C$5:$D$52,2,FALSE)</f>
        <v>#N/A</v>
      </c>
      <c r="CL120" s="312" t="e">
        <f>VLOOKUP(AB120,percentage!BY$2:CJ$49,12)</f>
        <v>#N/A</v>
      </c>
      <c r="CM120" s="312" t="e">
        <f>VLOOKUP(CL120,Stieren!$C$5:$D$52,2,FALSE)</f>
        <v>#N/A</v>
      </c>
      <c r="CN120" s="312">
        <v>22</v>
      </c>
      <c r="CO120" s="312">
        <v>22</v>
      </c>
      <c r="CP120" s="312">
        <v>22</v>
      </c>
    </row>
    <row r="121" spans="27:94">
      <c r="AA121" s="312">
        <f>Koeien!B122</f>
        <v>0</v>
      </c>
      <c r="AB121" s="312">
        <f>Koeien!D122</f>
        <v>0</v>
      </c>
      <c r="AD121" s="312" t="e">
        <f t="shared" si="72"/>
        <v>#N/A</v>
      </c>
      <c r="AE121" s="312" t="e">
        <f t="shared" si="73"/>
        <v>#N/A</v>
      </c>
      <c r="AF121" s="312" t="e">
        <f t="shared" si="74"/>
        <v>#N/A</v>
      </c>
      <c r="AG121" s="312" t="e">
        <f t="shared" si="75"/>
        <v>#N/A</v>
      </c>
      <c r="AH121" s="312" t="e">
        <f t="shared" si="76"/>
        <v>#N/A</v>
      </c>
      <c r="AI121" s="312" t="e">
        <f t="shared" si="77"/>
        <v>#N/A</v>
      </c>
      <c r="AJ121" s="312" t="e">
        <f t="shared" si="78"/>
        <v>#N/A</v>
      </c>
      <c r="AK121" s="312" t="e">
        <f t="shared" si="79"/>
        <v>#N/A</v>
      </c>
      <c r="AL121" s="312" t="e">
        <f t="shared" si="80"/>
        <v>#N/A</v>
      </c>
      <c r="AO121" s="312" t="e">
        <f t="shared" si="81"/>
        <v>#N/A</v>
      </c>
      <c r="AP121" s="312" t="e">
        <f t="shared" si="82"/>
        <v>#N/A</v>
      </c>
      <c r="AQ121" s="312" t="e">
        <f t="shared" si="83"/>
        <v>#N/A</v>
      </c>
      <c r="AR121" s="312" t="e">
        <f t="shared" si="84"/>
        <v>#N/A</v>
      </c>
      <c r="AS121" s="312" t="e">
        <f t="shared" si="85"/>
        <v>#N/A</v>
      </c>
      <c r="AT121" s="312" t="e">
        <f t="shared" si="86"/>
        <v>#N/A</v>
      </c>
      <c r="AU121" s="312" t="e">
        <f t="shared" si="87"/>
        <v>#N/A</v>
      </c>
      <c r="AV121" s="312" t="e">
        <f t="shared" si="88"/>
        <v>#N/A</v>
      </c>
      <c r="AW121" s="312" t="e">
        <f t="shared" si="89"/>
        <v>#N/A</v>
      </c>
      <c r="AX121" s="312" t="e">
        <f t="shared" si="90"/>
        <v>#N/A</v>
      </c>
      <c r="AY121" s="312" t="e">
        <f t="shared" si="91"/>
        <v>#N/A</v>
      </c>
      <c r="AZ121" s="312" t="e">
        <f t="shared" si="92"/>
        <v>#N/A</v>
      </c>
      <c r="BA121" s="312" t="e">
        <f t="shared" si="93"/>
        <v>#N/A</v>
      </c>
      <c r="BB121" s="312" t="e">
        <f t="shared" si="94"/>
        <v>#N/A</v>
      </c>
      <c r="BC121" s="312" t="e">
        <f t="shared" si="95"/>
        <v>#N/A</v>
      </c>
      <c r="BD121" s="312" t="e">
        <f t="shared" si="96"/>
        <v>#N/A</v>
      </c>
      <c r="BE121" s="312" t="e">
        <f t="shared" si="97"/>
        <v>#N/A</v>
      </c>
      <c r="BF121" s="312" t="e">
        <f t="shared" si="98"/>
        <v>#N/A</v>
      </c>
      <c r="BG121" s="312" t="e">
        <f t="shared" si="99"/>
        <v>#N/A</v>
      </c>
      <c r="BH121" s="312" t="e">
        <f t="shared" si="100"/>
        <v>#N/A</v>
      </c>
      <c r="BI121" s="312" t="e">
        <f t="shared" si="101"/>
        <v>#N/A</v>
      </c>
      <c r="BJ121" s="312" t="e">
        <f t="shared" si="102"/>
        <v>#N/A</v>
      </c>
      <c r="BK121" s="312" t="e">
        <f t="shared" si="103"/>
        <v>#N/A</v>
      </c>
      <c r="BL121" s="312" t="e">
        <f t="shared" si="104"/>
        <v>#N/A</v>
      </c>
      <c r="BM121" s="312">
        <f t="shared" si="105"/>
        <v>22</v>
      </c>
      <c r="BN121" s="312">
        <f t="shared" si="106"/>
        <v>22</v>
      </c>
      <c r="BO121" s="312">
        <f t="shared" si="107"/>
        <v>22</v>
      </c>
      <c r="BQ121" s="312" t="e">
        <f>VLOOKUP(AB121,Stieren!$C$5:$D$52,2,FALSE)</f>
        <v>#N/A</v>
      </c>
      <c r="BR121" s="312" t="e">
        <f>VLOOKUP(AB121,percentage!BY$2:CJ$49,2)</f>
        <v>#N/A</v>
      </c>
      <c r="BS121" s="312" t="e">
        <f>VLOOKUP(BR121,Stieren!$C$5:$D$52,2,FALSE)</f>
        <v>#N/A</v>
      </c>
      <c r="BT121" s="312" t="e">
        <f>VLOOKUP(AB121,percentage!BY$2:CJ$49,3)</f>
        <v>#N/A</v>
      </c>
      <c r="BU121" s="312" t="e">
        <f>VLOOKUP(BT121,Stieren!$C$5:$D$52,2,FALSE)</f>
        <v>#N/A</v>
      </c>
      <c r="BV121" s="312" t="e">
        <f>VLOOKUP(AB121,percentage!BY$2:CJ$49,4)</f>
        <v>#N/A</v>
      </c>
      <c r="BW121" s="312" t="e">
        <f>VLOOKUP(BV121,Stieren!$C$5:$D$52,2,FALSE)</f>
        <v>#N/A</v>
      </c>
      <c r="BX121" s="312" t="e">
        <f>VLOOKUP(AB121,percentage!BY$2:CJ$49,5)</f>
        <v>#N/A</v>
      </c>
      <c r="BY121" s="312" t="e">
        <f>VLOOKUP(BX121,Stieren!$C$5:$D$52,2,FALSE)</f>
        <v>#N/A</v>
      </c>
      <c r="BZ121" s="312" t="e">
        <f>VLOOKUP(AB121,percentage!BY$2:CJ$49,6)</f>
        <v>#N/A</v>
      </c>
      <c r="CA121" s="312" t="e">
        <f>VLOOKUP(BZ121,Stieren!$C$5:$D$52,2,FALSE)</f>
        <v>#N/A</v>
      </c>
      <c r="CB121" s="312" t="e">
        <f>VLOOKUP(AB121,percentage!BY$2:CJ$49,7)</f>
        <v>#N/A</v>
      </c>
      <c r="CC121" s="312" t="e">
        <f>VLOOKUP(CB121,Stieren!$C$5:$D$52,2,FALSE)</f>
        <v>#N/A</v>
      </c>
      <c r="CD121" s="312" t="e">
        <f>VLOOKUP(AB121,percentage!BY$2:CJ$49,8)</f>
        <v>#N/A</v>
      </c>
      <c r="CE121" s="312" t="e">
        <f>VLOOKUP(CD121,Stieren!$C$5:$D$52,2,FALSE)</f>
        <v>#N/A</v>
      </c>
      <c r="CF121" s="312" t="e">
        <f>VLOOKUP(AB121,percentage!BY$2:CJ$49,9)</f>
        <v>#N/A</v>
      </c>
      <c r="CG121" s="312" t="e">
        <f>VLOOKUP(CF121,Stieren!$C$5:$D$52,2,FALSE)</f>
        <v>#N/A</v>
      </c>
      <c r="CH121" s="312" t="e">
        <f>VLOOKUP(AB121,percentage!BY$2:CJ$49,10)</f>
        <v>#N/A</v>
      </c>
      <c r="CI121" s="312" t="e">
        <f>VLOOKUP(CH121,Stieren!$C$5:$D$52,2,FALSE)</f>
        <v>#N/A</v>
      </c>
      <c r="CJ121" s="312" t="e">
        <f>VLOOKUP(AB121,percentage!BY$2:CJ$49,11)</f>
        <v>#N/A</v>
      </c>
      <c r="CK121" s="312" t="e">
        <f>VLOOKUP(CJ121,Stieren!$C$5:$D$52,2,FALSE)</f>
        <v>#N/A</v>
      </c>
      <c r="CL121" s="312" t="e">
        <f>VLOOKUP(AB121,percentage!BY$2:CJ$49,12)</f>
        <v>#N/A</v>
      </c>
      <c r="CM121" s="312" t="e">
        <f>VLOOKUP(CL121,Stieren!$C$5:$D$52,2,FALSE)</f>
        <v>#N/A</v>
      </c>
      <c r="CN121" s="312">
        <v>22</v>
      </c>
      <c r="CO121" s="312">
        <v>22</v>
      </c>
      <c r="CP121" s="312">
        <v>22</v>
      </c>
    </row>
    <row r="122" spans="27:94">
      <c r="AA122" s="312">
        <f>Koeien!B123</f>
        <v>0</v>
      </c>
      <c r="AB122" s="312">
        <f>Koeien!D123</f>
        <v>0</v>
      </c>
      <c r="AD122" s="312" t="e">
        <f t="shared" si="72"/>
        <v>#N/A</v>
      </c>
      <c r="AE122" s="312" t="e">
        <f t="shared" si="73"/>
        <v>#N/A</v>
      </c>
      <c r="AF122" s="312" t="e">
        <f t="shared" si="74"/>
        <v>#N/A</v>
      </c>
      <c r="AG122" s="312" t="e">
        <f t="shared" si="75"/>
        <v>#N/A</v>
      </c>
      <c r="AH122" s="312" t="e">
        <f t="shared" si="76"/>
        <v>#N/A</v>
      </c>
      <c r="AI122" s="312" t="e">
        <f t="shared" si="77"/>
        <v>#N/A</v>
      </c>
      <c r="AJ122" s="312" t="e">
        <f t="shared" si="78"/>
        <v>#N/A</v>
      </c>
      <c r="AK122" s="312" t="e">
        <f t="shared" si="79"/>
        <v>#N/A</v>
      </c>
      <c r="AL122" s="312" t="e">
        <f t="shared" si="80"/>
        <v>#N/A</v>
      </c>
      <c r="AO122" s="312" t="e">
        <f t="shared" si="81"/>
        <v>#N/A</v>
      </c>
      <c r="AP122" s="312" t="e">
        <f t="shared" si="82"/>
        <v>#N/A</v>
      </c>
      <c r="AQ122" s="312" t="e">
        <f t="shared" si="83"/>
        <v>#N/A</v>
      </c>
      <c r="AR122" s="312" t="e">
        <f t="shared" si="84"/>
        <v>#N/A</v>
      </c>
      <c r="AS122" s="312" t="e">
        <f t="shared" si="85"/>
        <v>#N/A</v>
      </c>
      <c r="AT122" s="312" t="e">
        <f t="shared" si="86"/>
        <v>#N/A</v>
      </c>
      <c r="AU122" s="312" t="e">
        <f t="shared" si="87"/>
        <v>#N/A</v>
      </c>
      <c r="AV122" s="312" t="e">
        <f t="shared" si="88"/>
        <v>#N/A</v>
      </c>
      <c r="AW122" s="312" t="e">
        <f t="shared" si="89"/>
        <v>#N/A</v>
      </c>
      <c r="AX122" s="312" t="e">
        <f t="shared" si="90"/>
        <v>#N/A</v>
      </c>
      <c r="AY122" s="312" t="e">
        <f t="shared" si="91"/>
        <v>#N/A</v>
      </c>
      <c r="AZ122" s="312" t="e">
        <f t="shared" si="92"/>
        <v>#N/A</v>
      </c>
      <c r="BA122" s="312" t="e">
        <f t="shared" si="93"/>
        <v>#N/A</v>
      </c>
      <c r="BB122" s="312" t="e">
        <f t="shared" si="94"/>
        <v>#N/A</v>
      </c>
      <c r="BC122" s="312" t="e">
        <f t="shared" si="95"/>
        <v>#N/A</v>
      </c>
      <c r="BD122" s="312" t="e">
        <f t="shared" si="96"/>
        <v>#N/A</v>
      </c>
      <c r="BE122" s="312" t="e">
        <f t="shared" si="97"/>
        <v>#N/A</v>
      </c>
      <c r="BF122" s="312" t="e">
        <f t="shared" si="98"/>
        <v>#N/A</v>
      </c>
      <c r="BG122" s="312" t="e">
        <f t="shared" si="99"/>
        <v>#N/A</v>
      </c>
      <c r="BH122" s="312" t="e">
        <f t="shared" si="100"/>
        <v>#N/A</v>
      </c>
      <c r="BI122" s="312" t="e">
        <f t="shared" si="101"/>
        <v>#N/A</v>
      </c>
      <c r="BJ122" s="312" t="e">
        <f t="shared" si="102"/>
        <v>#N/A</v>
      </c>
      <c r="BK122" s="312" t="e">
        <f t="shared" si="103"/>
        <v>#N/A</v>
      </c>
      <c r="BL122" s="312" t="e">
        <f t="shared" si="104"/>
        <v>#N/A</v>
      </c>
      <c r="BM122" s="312">
        <f t="shared" si="105"/>
        <v>22</v>
      </c>
      <c r="BN122" s="312">
        <f t="shared" si="106"/>
        <v>22</v>
      </c>
      <c r="BO122" s="312">
        <f t="shared" si="107"/>
        <v>22</v>
      </c>
      <c r="BQ122" s="312" t="e">
        <f>VLOOKUP(AB122,Stieren!$C$5:$D$52,2,FALSE)</f>
        <v>#N/A</v>
      </c>
      <c r="BR122" s="312" t="e">
        <f>VLOOKUP(AB122,percentage!BY$2:CJ$49,2)</f>
        <v>#N/A</v>
      </c>
      <c r="BS122" s="312" t="e">
        <f>VLOOKUP(BR122,Stieren!$C$5:$D$52,2,FALSE)</f>
        <v>#N/A</v>
      </c>
      <c r="BT122" s="312" t="e">
        <f>VLOOKUP(AB122,percentage!BY$2:CJ$49,3)</f>
        <v>#N/A</v>
      </c>
      <c r="BU122" s="312" t="e">
        <f>VLOOKUP(BT122,Stieren!$C$5:$D$52,2,FALSE)</f>
        <v>#N/A</v>
      </c>
      <c r="BV122" s="312" t="e">
        <f>VLOOKUP(AB122,percentage!BY$2:CJ$49,4)</f>
        <v>#N/A</v>
      </c>
      <c r="BW122" s="312" t="e">
        <f>VLOOKUP(BV122,Stieren!$C$5:$D$52,2,FALSE)</f>
        <v>#N/A</v>
      </c>
      <c r="BX122" s="312" t="e">
        <f>VLOOKUP(AB122,percentage!BY$2:CJ$49,5)</f>
        <v>#N/A</v>
      </c>
      <c r="BY122" s="312" t="e">
        <f>VLOOKUP(BX122,Stieren!$C$5:$D$52,2,FALSE)</f>
        <v>#N/A</v>
      </c>
      <c r="BZ122" s="312" t="e">
        <f>VLOOKUP(AB122,percentage!BY$2:CJ$49,6)</f>
        <v>#N/A</v>
      </c>
      <c r="CA122" s="312" t="e">
        <f>VLOOKUP(BZ122,Stieren!$C$5:$D$52,2,FALSE)</f>
        <v>#N/A</v>
      </c>
      <c r="CB122" s="312" t="e">
        <f>VLOOKUP(AB122,percentage!BY$2:CJ$49,7)</f>
        <v>#N/A</v>
      </c>
      <c r="CC122" s="312" t="e">
        <f>VLOOKUP(CB122,Stieren!$C$5:$D$52,2,FALSE)</f>
        <v>#N/A</v>
      </c>
      <c r="CD122" s="312" t="e">
        <f>VLOOKUP(AB122,percentage!BY$2:CJ$49,8)</f>
        <v>#N/A</v>
      </c>
      <c r="CE122" s="312" t="e">
        <f>VLOOKUP(CD122,Stieren!$C$5:$D$52,2,FALSE)</f>
        <v>#N/A</v>
      </c>
      <c r="CF122" s="312" t="e">
        <f>VLOOKUP(AB122,percentage!BY$2:CJ$49,9)</f>
        <v>#N/A</v>
      </c>
      <c r="CG122" s="312" t="e">
        <f>VLOOKUP(CF122,Stieren!$C$5:$D$52,2,FALSE)</f>
        <v>#N/A</v>
      </c>
      <c r="CH122" s="312" t="e">
        <f>VLOOKUP(AB122,percentage!BY$2:CJ$49,10)</f>
        <v>#N/A</v>
      </c>
      <c r="CI122" s="312" t="e">
        <f>VLOOKUP(CH122,Stieren!$C$5:$D$52,2,FALSE)</f>
        <v>#N/A</v>
      </c>
      <c r="CJ122" s="312" t="e">
        <f>VLOOKUP(AB122,percentage!BY$2:CJ$49,11)</f>
        <v>#N/A</v>
      </c>
      <c r="CK122" s="312" t="e">
        <f>VLOOKUP(CJ122,Stieren!$C$5:$D$52,2,FALSE)</f>
        <v>#N/A</v>
      </c>
      <c r="CL122" s="312" t="e">
        <f>VLOOKUP(AB122,percentage!BY$2:CJ$49,12)</f>
        <v>#N/A</v>
      </c>
      <c r="CM122" s="312" t="e">
        <f>VLOOKUP(CL122,Stieren!$C$5:$D$52,2,FALSE)</f>
        <v>#N/A</v>
      </c>
      <c r="CN122" s="312">
        <v>22</v>
      </c>
      <c r="CO122" s="312">
        <v>22</v>
      </c>
      <c r="CP122" s="312">
        <v>22</v>
      </c>
    </row>
    <row r="123" spans="27:94">
      <c r="AA123" s="312">
        <f>Koeien!B124</f>
        <v>0</v>
      </c>
      <c r="AB123" s="312">
        <f>Koeien!D124</f>
        <v>0</v>
      </c>
      <c r="AD123" s="312" t="e">
        <f t="shared" si="72"/>
        <v>#N/A</v>
      </c>
      <c r="AE123" s="312" t="e">
        <f t="shared" si="73"/>
        <v>#N/A</v>
      </c>
      <c r="AF123" s="312" t="e">
        <f t="shared" si="74"/>
        <v>#N/A</v>
      </c>
      <c r="AG123" s="312" t="e">
        <f t="shared" si="75"/>
        <v>#N/A</v>
      </c>
      <c r="AH123" s="312" t="e">
        <f t="shared" si="76"/>
        <v>#N/A</v>
      </c>
      <c r="AI123" s="312" t="e">
        <f t="shared" si="77"/>
        <v>#N/A</v>
      </c>
      <c r="AJ123" s="312" t="e">
        <f t="shared" si="78"/>
        <v>#N/A</v>
      </c>
      <c r="AK123" s="312" t="e">
        <f t="shared" si="79"/>
        <v>#N/A</v>
      </c>
      <c r="AL123" s="312" t="e">
        <f t="shared" si="80"/>
        <v>#N/A</v>
      </c>
      <c r="AO123" s="312" t="e">
        <f t="shared" si="81"/>
        <v>#N/A</v>
      </c>
      <c r="AP123" s="312" t="e">
        <f t="shared" si="82"/>
        <v>#N/A</v>
      </c>
      <c r="AQ123" s="312" t="e">
        <f t="shared" si="83"/>
        <v>#N/A</v>
      </c>
      <c r="AR123" s="312" t="e">
        <f t="shared" si="84"/>
        <v>#N/A</v>
      </c>
      <c r="AS123" s="312" t="e">
        <f t="shared" si="85"/>
        <v>#N/A</v>
      </c>
      <c r="AT123" s="312" t="e">
        <f t="shared" si="86"/>
        <v>#N/A</v>
      </c>
      <c r="AU123" s="312" t="e">
        <f t="shared" si="87"/>
        <v>#N/A</v>
      </c>
      <c r="AV123" s="312" t="e">
        <f t="shared" si="88"/>
        <v>#N/A</v>
      </c>
      <c r="AW123" s="312" t="e">
        <f t="shared" si="89"/>
        <v>#N/A</v>
      </c>
      <c r="AX123" s="312" t="e">
        <f t="shared" si="90"/>
        <v>#N/A</v>
      </c>
      <c r="AY123" s="312" t="e">
        <f t="shared" si="91"/>
        <v>#N/A</v>
      </c>
      <c r="AZ123" s="312" t="e">
        <f t="shared" si="92"/>
        <v>#N/A</v>
      </c>
      <c r="BA123" s="312" t="e">
        <f t="shared" si="93"/>
        <v>#N/A</v>
      </c>
      <c r="BB123" s="312" t="e">
        <f t="shared" si="94"/>
        <v>#N/A</v>
      </c>
      <c r="BC123" s="312" t="e">
        <f t="shared" si="95"/>
        <v>#N/A</v>
      </c>
      <c r="BD123" s="312" t="e">
        <f t="shared" si="96"/>
        <v>#N/A</v>
      </c>
      <c r="BE123" s="312" t="e">
        <f t="shared" si="97"/>
        <v>#N/A</v>
      </c>
      <c r="BF123" s="312" t="e">
        <f t="shared" si="98"/>
        <v>#N/A</v>
      </c>
      <c r="BG123" s="312" t="e">
        <f t="shared" si="99"/>
        <v>#N/A</v>
      </c>
      <c r="BH123" s="312" t="e">
        <f t="shared" si="100"/>
        <v>#N/A</v>
      </c>
      <c r="BI123" s="312" t="e">
        <f t="shared" si="101"/>
        <v>#N/A</v>
      </c>
      <c r="BJ123" s="312" t="e">
        <f t="shared" si="102"/>
        <v>#N/A</v>
      </c>
      <c r="BK123" s="312" t="e">
        <f t="shared" si="103"/>
        <v>#N/A</v>
      </c>
      <c r="BL123" s="312" t="e">
        <f t="shared" si="104"/>
        <v>#N/A</v>
      </c>
      <c r="BM123" s="312">
        <f t="shared" si="105"/>
        <v>22</v>
      </c>
      <c r="BN123" s="312">
        <f t="shared" si="106"/>
        <v>22</v>
      </c>
      <c r="BO123" s="312">
        <f t="shared" si="107"/>
        <v>22</v>
      </c>
      <c r="BQ123" s="312" t="e">
        <f>VLOOKUP(AB123,Stieren!$C$5:$D$52,2,FALSE)</f>
        <v>#N/A</v>
      </c>
      <c r="BR123" s="312" t="e">
        <f>VLOOKUP(AB123,percentage!BY$2:CJ$49,2)</f>
        <v>#N/A</v>
      </c>
      <c r="BS123" s="312" t="e">
        <f>VLOOKUP(BR123,Stieren!$C$5:$D$52,2,FALSE)</f>
        <v>#N/A</v>
      </c>
      <c r="BT123" s="312" t="e">
        <f>VLOOKUP(AB123,percentage!BY$2:CJ$49,3)</f>
        <v>#N/A</v>
      </c>
      <c r="BU123" s="312" t="e">
        <f>VLOOKUP(BT123,Stieren!$C$5:$D$52,2,FALSE)</f>
        <v>#N/A</v>
      </c>
      <c r="BV123" s="312" t="e">
        <f>VLOOKUP(AB123,percentage!BY$2:CJ$49,4)</f>
        <v>#N/A</v>
      </c>
      <c r="BW123" s="312" t="e">
        <f>VLOOKUP(BV123,Stieren!$C$5:$D$52,2,FALSE)</f>
        <v>#N/A</v>
      </c>
      <c r="BX123" s="312" t="e">
        <f>VLOOKUP(AB123,percentage!BY$2:CJ$49,5)</f>
        <v>#N/A</v>
      </c>
      <c r="BY123" s="312" t="e">
        <f>VLOOKUP(BX123,Stieren!$C$5:$D$52,2,FALSE)</f>
        <v>#N/A</v>
      </c>
      <c r="BZ123" s="312" t="e">
        <f>VLOOKUP(AB123,percentage!BY$2:CJ$49,6)</f>
        <v>#N/A</v>
      </c>
      <c r="CA123" s="312" t="e">
        <f>VLOOKUP(BZ123,Stieren!$C$5:$D$52,2,FALSE)</f>
        <v>#N/A</v>
      </c>
      <c r="CB123" s="312" t="e">
        <f>VLOOKUP(AB123,percentage!BY$2:CJ$49,7)</f>
        <v>#N/A</v>
      </c>
      <c r="CC123" s="312" t="e">
        <f>VLOOKUP(CB123,Stieren!$C$5:$D$52,2,FALSE)</f>
        <v>#N/A</v>
      </c>
      <c r="CD123" s="312" t="e">
        <f>VLOOKUP(AB123,percentage!BY$2:CJ$49,8)</f>
        <v>#N/A</v>
      </c>
      <c r="CE123" s="312" t="e">
        <f>VLOOKUP(CD123,Stieren!$C$5:$D$52,2,FALSE)</f>
        <v>#N/A</v>
      </c>
      <c r="CF123" s="312" t="e">
        <f>VLOOKUP(AB123,percentage!BY$2:CJ$49,9)</f>
        <v>#N/A</v>
      </c>
      <c r="CG123" s="312" t="e">
        <f>VLOOKUP(CF123,Stieren!$C$5:$D$52,2,FALSE)</f>
        <v>#N/A</v>
      </c>
      <c r="CH123" s="312" t="e">
        <f>VLOOKUP(AB123,percentage!BY$2:CJ$49,10)</f>
        <v>#N/A</v>
      </c>
      <c r="CI123" s="312" t="e">
        <f>VLOOKUP(CH123,Stieren!$C$5:$D$52,2,FALSE)</f>
        <v>#N/A</v>
      </c>
      <c r="CJ123" s="312" t="e">
        <f>VLOOKUP(AB123,percentage!BY$2:CJ$49,11)</f>
        <v>#N/A</v>
      </c>
      <c r="CK123" s="312" t="e">
        <f>VLOOKUP(CJ123,Stieren!$C$5:$D$52,2,FALSE)</f>
        <v>#N/A</v>
      </c>
      <c r="CL123" s="312" t="e">
        <f>VLOOKUP(AB123,percentage!BY$2:CJ$49,12)</f>
        <v>#N/A</v>
      </c>
      <c r="CM123" s="312" t="e">
        <f>VLOOKUP(CL123,Stieren!$C$5:$D$52,2,FALSE)</f>
        <v>#N/A</v>
      </c>
      <c r="CN123" s="312">
        <v>22</v>
      </c>
      <c r="CO123" s="312">
        <v>22</v>
      </c>
      <c r="CP123" s="312">
        <v>22</v>
      </c>
    </row>
    <row r="124" spans="27:94">
      <c r="AA124" s="312">
        <f>Koeien!B125</f>
        <v>0</v>
      </c>
      <c r="AB124" s="312">
        <f>Koeien!D125</f>
        <v>0</v>
      </c>
      <c r="AD124" s="312" t="e">
        <f t="shared" si="72"/>
        <v>#N/A</v>
      </c>
      <c r="AE124" s="312" t="e">
        <f t="shared" si="73"/>
        <v>#N/A</v>
      </c>
      <c r="AF124" s="312" t="e">
        <f t="shared" si="74"/>
        <v>#N/A</v>
      </c>
      <c r="AG124" s="312" t="e">
        <f t="shared" si="75"/>
        <v>#N/A</v>
      </c>
      <c r="AH124" s="312" t="e">
        <f t="shared" si="76"/>
        <v>#N/A</v>
      </c>
      <c r="AI124" s="312" t="e">
        <f t="shared" si="77"/>
        <v>#N/A</v>
      </c>
      <c r="AJ124" s="312" t="e">
        <f t="shared" si="78"/>
        <v>#N/A</v>
      </c>
      <c r="AK124" s="312" t="e">
        <f t="shared" si="79"/>
        <v>#N/A</v>
      </c>
      <c r="AL124" s="312" t="e">
        <f t="shared" si="80"/>
        <v>#N/A</v>
      </c>
      <c r="AO124" s="312" t="e">
        <f t="shared" si="81"/>
        <v>#N/A</v>
      </c>
      <c r="AP124" s="312" t="e">
        <f t="shared" si="82"/>
        <v>#N/A</v>
      </c>
      <c r="AQ124" s="312" t="e">
        <f t="shared" si="83"/>
        <v>#N/A</v>
      </c>
      <c r="AR124" s="312" t="e">
        <f t="shared" si="84"/>
        <v>#N/A</v>
      </c>
      <c r="AS124" s="312" t="e">
        <f t="shared" si="85"/>
        <v>#N/A</v>
      </c>
      <c r="AT124" s="312" t="e">
        <f t="shared" si="86"/>
        <v>#N/A</v>
      </c>
      <c r="AU124" s="312" t="e">
        <f t="shared" si="87"/>
        <v>#N/A</v>
      </c>
      <c r="AV124" s="312" t="e">
        <f t="shared" si="88"/>
        <v>#N/A</v>
      </c>
      <c r="AW124" s="312" t="e">
        <f t="shared" si="89"/>
        <v>#N/A</v>
      </c>
      <c r="AX124" s="312" t="e">
        <f t="shared" si="90"/>
        <v>#N/A</v>
      </c>
      <c r="AY124" s="312" t="e">
        <f t="shared" si="91"/>
        <v>#N/A</v>
      </c>
      <c r="AZ124" s="312" t="e">
        <f t="shared" si="92"/>
        <v>#N/A</v>
      </c>
      <c r="BA124" s="312" t="e">
        <f t="shared" si="93"/>
        <v>#N/A</v>
      </c>
      <c r="BB124" s="312" t="e">
        <f t="shared" si="94"/>
        <v>#N/A</v>
      </c>
      <c r="BC124" s="312" t="e">
        <f t="shared" si="95"/>
        <v>#N/A</v>
      </c>
      <c r="BD124" s="312" t="e">
        <f t="shared" si="96"/>
        <v>#N/A</v>
      </c>
      <c r="BE124" s="312" t="e">
        <f t="shared" si="97"/>
        <v>#N/A</v>
      </c>
      <c r="BF124" s="312" t="e">
        <f t="shared" si="98"/>
        <v>#N/A</v>
      </c>
      <c r="BG124" s="312" t="e">
        <f t="shared" si="99"/>
        <v>#N/A</v>
      </c>
      <c r="BH124" s="312" t="e">
        <f t="shared" si="100"/>
        <v>#N/A</v>
      </c>
      <c r="BI124" s="312" t="e">
        <f t="shared" si="101"/>
        <v>#N/A</v>
      </c>
      <c r="BJ124" s="312" t="e">
        <f t="shared" si="102"/>
        <v>#N/A</v>
      </c>
      <c r="BK124" s="312" t="e">
        <f t="shared" si="103"/>
        <v>#N/A</v>
      </c>
      <c r="BL124" s="312" t="e">
        <f t="shared" si="104"/>
        <v>#N/A</v>
      </c>
      <c r="BM124" s="312">
        <f t="shared" si="105"/>
        <v>22</v>
      </c>
      <c r="BN124" s="312">
        <f t="shared" si="106"/>
        <v>22</v>
      </c>
      <c r="BO124" s="312">
        <f t="shared" si="107"/>
        <v>22</v>
      </c>
      <c r="BQ124" s="312" t="e">
        <f>VLOOKUP(AB124,Stieren!$C$5:$D$52,2,FALSE)</f>
        <v>#N/A</v>
      </c>
      <c r="BR124" s="312" t="e">
        <f>VLOOKUP(AB124,percentage!BY$2:CJ$49,2)</f>
        <v>#N/A</v>
      </c>
      <c r="BS124" s="312" t="e">
        <f>VLOOKUP(BR124,Stieren!$C$5:$D$52,2,FALSE)</f>
        <v>#N/A</v>
      </c>
      <c r="BT124" s="312" t="e">
        <f>VLOOKUP(AB124,percentage!BY$2:CJ$49,3)</f>
        <v>#N/A</v>
      </c>
      <c r="BU124" s="312" t="e">
        <f>VLOOKUP(BT124,Stieren!$C$5:$D$52,2,FALSE)</f>
        <v>#N/A</v>
      </c>
      <c r="BV124" s="312" t="e">
        <f>VLOOKUP(AB124,percentage!BY$2:CJ$49,4)</f>
        <v>#N/A</v>
      </c>
      <c r="BW124" s="312" t="e">
        <f>VLOOKUP(BV124,Stieren!$C$5:$D$52,2,FALSE)</f>
        <v>#N/A</v>
      </c>
      <c r="BX124" s="312" t="e">
        <f>VLOOKUP(AB124,percentage!BY$2:CJ$49,5)</f>
        <v>#N/A</v>
      </c>
      <c r="BY124" s="312" t="e">
        <f>VLOOKUP(BX124,Stieren!$C$5:$D$52,2,FALSE)</f>
        <v>#N/A</v>
      </c>
      <c r="BZ124" s="312" t="e">
        <f>VLOOKUP(AB124,percentage!BY$2:CJ$49,6)</f>
        <v>#N/A</v>
      </c>
      <c r="CA124" s="312" t="e">
        <f>VLOOKUP(BZ124,Stieren!$C$5:$D$52,2,FALSE)</f>
        <v>#N/A</v>
      </c>
      <c r="CB124" s="312" t="e">
        <f>VLOOKUP(AB124,percentage!BY$2:CJ$49,7)</f>
        <v>#N/A</v>
      </c>
      <c r="CC124" s="312" t="e">
        <f>VLOOKUP(CB124,Stieren!$C$5:$D$52,2,FALSE)</f>
        <v>#N/A</v>
      </c>
      <c r="CD124" s="312" t="e">
        <f>VLOOKUP(AB124,percentage!BY$2:CJ$49,8)</f>
        <v>#N/A</v>
      </c>
      <c r="CE124" s="312" t="e">
        <f>VLOOKUP(CD124,Stieren!$C$5:$D$52,2,FALSE)</f>
        <v>#N/A</v>
      </c>
      <c r="CF124" s="312" t="e">
        <f>VLOOKUP(AB124,percentage!BY$2:CJ$49,9)</f>
        <v>#N/A</v>
      </c>
      <c r="CG124" s="312" t="e">
        <f>VLOOKUP(CF124,Stieren!$C$5:$D$52,2,FALSE)</f>
        <v>#N/A</v>
      </c>
      <c r="CH124" s="312" t="e">
        <f>VLOOKUP(AB124,percentage!BY$2:CJ$49,10)</f>
        <v>#N/A</v>
      </c>
      <c r="CI124" s="312" t="e">
        <f>VLOOKUP(CH124,Stieren!$C$5:$D$52,2,FALSE)</f>
        <v>#N/A</v>
      </c>
      <c r="CJ124" s="312" t="e">
        <f>VLOOKUP(AB124,percentage!BY$2:CJ$49,11)</f>
        <v>#N/A</v>
      </c>
      <c r="CK124" s="312" t="e">
        <f>VLOOKUP(CJ124,Stieren!$C$5:$D$52,2,FALSE)</f>
        <v>#N/A</v>
      </c>
      <c r="CL124" s="312" t="e">
        <f>VLOOKUP(AB124,percentage!BY$2:CJ$49,12)</f>
        <v>#N/A</v>
      </c>
      <c r="CM124" s="312" t="e">
        <f>VLOOKUP(CL124,Stieren!$C$5:$D$52,2,FALSE)</f>
        <v>#N/A</v>
      </c>
      <c r="CN124" s="312">
        <v>22</v>
      </c>
      <c r="CO124" s="312">
        <v>22</v>
      </c>
      <c r="CP124" s="312">
        <v>22</v>
      </c>
    </row>
    <row r="125" spans="27:94">
      <c r="AA125" s="312">
        <f>Koeien!B126</f>
        <v>0</v>
      </c>
      <c r="AB125" s="312">
        <f>Koeien!D126</f>
        <v>0</v>
      </c>
      <c r="AD125" s="312" t="e">
        <f t="shared" si="72"/>
        <v>#N/A</v>
      </c>
      <c r="AE125" s="312" t="e">
        <f t="shared" si="73"/>
        <v>#N/A</v>
      </c>
      <c r="AF125" s="312" t="e">
        <f t="shared" si="74"/>
        <v>#N/A</v>
      </c>
      <c r="AG125" s="312" t="e">
        <f t="shared" si="75"/>
        <v>#N/A</v>
      </c>
      <c r="AH125" s="312" t="e">
        <f t="shared" si="76"/>
        <v>#N/A</v>
      </c>
      <c r="AI125" s="312" t="e">
        <f t="shared" si="77"/>
        <v>#N/A</v>
      </c>
      <c r="AJ125" s="312" t="e">
        <f t="shared" si="78"/>
        <v>#N/A</v>
      </c>
      <c r="AK125" s="312" t="e">
        <f t="shared" si="79"/>
        <v>#N/A</v>
      </c>
      <c r="AL125" s="312" t="e">
        <f t="shared" si="80"/>
        <v>#N/A</v>
      </c>
      <c r="AO125" s="312" t="e">
        <f t="shared" si="81"/>
        <v>#N/A</v>
      </c>
      <c r="AP125" s="312" t="e">
        <f t="shared" si="82"/>
        <v>#N/A</v>
      </c>
      <c r="AQ125" s="312" t="e">
        <f t="shared" si="83"/>
        <v>#N/A</v>
      </c>
      <c r="AR125" s="312" t="e">
        <f t="shared" si="84"/>
        <v>#N/A</v>
      </c>
      <c r="AS125" s="312" t="e">
        <f t="shared" si="85"/>
        <v>#N/A</v>
      </c>
      <c r="AT125" s="312" t="e">
        <f t="shared" si="86"/>
        <v>#N/A</v>
      </c>
      <c r="AU125" s="312" t="e">
        <f t="shared" si="87"/>
        <v>#N/A</v>
      </c>
      <c r="AV125" s="312" t="e">
        <f t="shared" si="88"/>
        <v>#N/A</v>
      </c>
      <c r="AW125" s="312" t="e">
        <f t="shared" si="89"/>
        <v>#N/A</v>
      </c>
      <c r="AX125" s="312" t="e">
        <f t="shared" si="90"/>
        <v>#N/A</v>
      </c>
      <c r="AY125" s="312" t="e">
        <f t="shared" si="91"/>
        <v>#N/A</v>
      </c>
      <c r="AZ125" s="312" t="e">
        <f t="shared" si="92"/>
        <v>#N/A</v>
      </c>
      <c r="BA125" s="312" t="e">
        <f t="shared" si="93"/>
        <v>#N/A</v>
      </c>
      <c r="BB125" s="312" t="e">
        <f t="shared" si="94"/>
        <v>#N/A</v>
      </c>
      <c r="BC125" s="312" t="e">
        <f t="shared" si="95"/>
        <v>#N/A</v>
      </c>
      <c r="BD125" s="312" t="e">
        <f t="shared" si="96"/>
        <v>#N/A</v>
      </c>
      <c r="BE125" s="312" t="e">
        <f t="shared" si="97"/>
        <v>#N/A</v>
      </c>
      <c r="BF125" s="312" t="e">
        <f t="shared" si="98"/>
        <v>#N/A</v>
      </c>
      <c r="BG125" s="312" t="e">
        <f t="shared" si="99"/>
        <v>#N/A</v>
      </c>
      <c r="BH125" s="312" t="e">
        <f t="shared" si="100"/>
        <v>#N/A</v>
      </c>
      <c r="BI125" s="312" t="e">
        <f t="shared" si="101"/>
        <v>#N/A</v>
      </c>
      <c r="BJ125" s="312" t="e">
        <f t="shared" si="102"/>
        <v>#N/A</v>
      </c>
      <c r="BK125" s="312" t="e">
        <f t="shared" si="103"/>
        <v>#N/A</v>
      </c>
      <c r="BL125" s="312" t="e">
        <f t="shared" si="104"/>
        <v>#N/A</v>
      </c>
      <c r="BM125" s="312">
        <f t="shared" si="105"/>
        <v>22</v>
      </c>
      <c r="BN125" s="312">
        <f t="shared" si="106"/>
        <v>22</v>
      </c>
      <c r="BO125" s="312">
        <f t="shared" si="107"/>
        <v>22</v>
      </c>
      <c r="BQ125" s="312" t="e">
        <f>VLOOKUP(AB125,Stieren!$C$5:$D$52,2,FALSE)</f>
        <v>#N/A</v>
      </c>
      <c r="BR125" s="312" t="e">
        <f>VLOOKUP(AB125,percentage!BY$2:CJ$49,2)</f>
        <v>#N/A</v>
      </c>
      <c r="BS125" s="312" t="e">
        <f>VLOOKUP(BR125,Stieren!$C$5:$D$52,2,FALSE)</f>
        <v>#N/A</v>
      </c>
      <c r="BT125" s="312" t="e">
        <f>VLOOKUP(AB125,percentage!BY$2:CJ$49,3)</f>
        <v>#N/A</v>
      </c>
      <c r="BU125" s="312" t="e">
        <f>VLOOKUP(BT125,Stieren!$C$5:$D$52,2,FALSE)</f>
        <v>#N/A</v>
      </c>
      <c r="BV125" s="312" t="e">
        <f>VLOOKUP(AB125,percentage!BY$2:CJ$49,4)</f>
        <v>#N/A</v>
      </c>
      <c r="BW125" s="312" t="e">
        <f>VLOOKUP(BV125,Stieren!$C$5:$D$52,2,FALSE)</f>
        <v>#N/A</v>
      </c>
      <c r="BX125" s="312" t="e">
        <f>VLOOKUP(AB125,percentage!BY$2:CJ$49,5)</f>
        <v>#N/A</v>
      </c>
      <c r="BY125" s="312" t="e">
        <f>VLOOKUP(BX125,Stieren!$C$5:$D$52,2,FALSE)</f>
        <v>#N/A</v>
      </c>
      <c r="BZ125" s="312" t="e">
        <f>VLOOKUP(AB125,percentage!BY$2:CJ$49,6)</f>
        <v>#N/A</v>
      </c>
      <c r="CA125" s="312" t="e">
        <f>VLOOKUP(BZ125,Stieren!$C$5:$D$52,2,FALSE)</f>
        <v>#N/A</v>
      </c>
      <c r="CB125" s="312" t="e">
        <f>VLOOKUP(AB125,percentage!BY$2:CJ$49,7)</f>
        <v>#N/A</v>
      </c>
      <c r="CC125" s="312" t="e">
        <f>VLOOKUP(CB125,Stieren!$C$5:$D$52,2,FALSE)</f>
        <v>#N/A</v>
      </c>
      <c r="CD125" s="312" t="e">
        <f>VLOOKUP(AB125,percentage!BY$2:CJ$49,8)</f>
        <v>#N/A</v>
      </c>
      <c r="CE125" s="312" t="e">
        <f>VLOOKUP(CD125,Stieren!$C$5:$D$52,2,FALSE)</f>
        <v>#N/A</v>
      </c>
      <c r="CF125" s="312" t="e">
        <f>VLOOKUP(AB125,percentage!BY$2:CJ$49,9)</f>
        <v>#N/A</v>
      </c>
      <c r="CG125" s="312" t="e">
        <f>VLOOKUP(CF125,Stieren!$C$5:$D$52,2,FALSE)</f>
        <v>#N/A</v>
      </c>
      <c r="CH125" s="312" t="e">
        <f>VLOOKUP(AB125,percentage!BY$2:CJ$49,10)</f>
        <v>#N/A</v>
      </c>
      <c r="CI125" s="312" t="e">
        <f>VLOOKUP(CH125,Stieren!$C$5:$D$52,2,FALSE)</f>
        <v>#N/A</v>
      </c>
      <c r="CJ125" s="312" t="e">
        <f>VLOOKUP(AB125,percentage!BY$2:CJ$49,11)</f>
        <v>#N/A</v>
      </c>
      <c r="CK125" s="312" t="e">
        <f>VLOOKUP(CJ125,Stieren!$C$5:$D$52,2,FALSE)</f>
        <v>#N/A</v>
      </c>
      <c r="CL125" s="312" t="e">
        <f>VLOOKUP(AB125,percentage!BY$2:CJ$49,12)</f>
        <v>#N/A</v>
      </c>
      <c r="CM125" s="312" t="e">
        <f>VLOOKUP(CL125,Stieren!$C$5:$D$52,2,FALSE)</f>
        <v>#N/A</v>
      </c>
      <c r="CN125" s="312">
        <v>22</v>
      </c>
      <c r="CO125" s="312">
        <v>22</v>
      </c>
      <c r="CP125" s="312">
        <v>22</v>
      </c>
    </row>
    <row r="126" spans="27:94">
      <c r="AA126" s="312">
        <f>Koeien!B127</f>
        <v>0</v>
      </c>
      <c r="AB126" s="312">
        <f>Koeien!D127</f>
        <v>0</v>
      </c>
      <c r="AD126" s="312" t="e">
        <f t="shared" si="72"/>
        <v>#N/A</v>
      </c>
      <c r="AE126" s="312" t="e">
        <f t="shared" si="73"/>
        <v>#N/A</v>
      </c>
      <c r="AF126" s="312" t="e">
        <f t="shared" si="74"/>
        <v>#N/A</v>
      </c>
      <c r="AG126" s="312" t="e">
        <f t="shared" si="75"/>
        <v>#N/A</v>
      </c>
      <c r="AH126" s="312" t="e">
        <f t="shared" si="76"/>
        <v>#N/A</v>
      </c>
      <c r="AI126" s="312" t="e">
        <f t="shared" si="77"/>
        <v>#N/A</v>
      </c>
      <c r="AJ126" s="312" t="e">
        <f t="shared" si="78"/>
        <v>#N/A</v>
      </c>
      <c r="AK126" s="312" t="e">
        <f t="shared" si="79"/>
        <v>#N/A</v>
      </c>
      <c r="AL126" s="312" t="e">
        <f t="shared" si="80"/>
        <v>#N/A</v>
      </c>
      <c r="AO126" s="312" t="e">
        <f t="shared" si="81"/>
        <v>#N/A</v>
      </c>
      <c r="AP126" s="312" t="e">
        <f t="shared" si="82"/>
        <v>#N/A</v>
      </c>
      <c r="AQ126" s="312" t="e">
        <f t="shared" si="83"/>
        <v>#N/A</v>
      </c>
      <c r="AR126" s="312" t="e">
        <f t="shared" si="84"/>
        <v>#N/A</v>
      </c>
      <c r="AS126" s="312" t="e">
        <f t="shared" si="85"/>
        <v>#N/A</v>
      </c>
      <c r="AT126" s="312" t="e">
        <f t="shared" si="86"/>
        <v>#N/A</v>
      </c>
      <c r="AU126" s="312" t="e">
        <f t="shared" si="87"/>
        <v>#N/A</v>
      </c>
      <c r="AV126" s="312" t="e">
        <f t="shared" si="88"/>
        <v>#N/A</v>
      </c>
      <c r="AW126" s="312" t="e">
        <f t="shared" si="89"/>
        <v>#N/A</v>
      </c>
      <c r="AX126" s="312" t="e">
        <f t="shared" si="90"/>
        <v>#N/A</v>
      </c>
      <c r="AY126" s="312" t="e">
        <f t="shared" si="91"/>
        <v>#N/A</v>
      </c>
      <c r="AZ126" s="312" t="e">
        <f t="shared" si="92"/>
        <v>#N/A</v>
      </c>
      <c r="BA126" s="312" t="e">
        <f t="shared" si="93"/>
        <v>#N/A</v>
      </c>
      <c r="BB126" s="312" t="e">
        <f t="shared" si="94"/>
        <v>#N/A</v>
      </c>
      <c r="BC126" s="312" t="e">
        <f t="shared" si="95"/>
        <v>#N/A</v>
      </c>
      <c r="BD126" s="312" t="e">
        <f t="shared" si="96"/>
        <v>#N/A</v>
      </c>
      <c r="BE126" s="312" t="e">
        <f t="shared" si="97"/>
        <v>#N/A</v>
      </c>
      <c r="BF126" s="312" t="e">
        <f t="shared" si="98"/>
        <v>#N/A</v>
      </c>
      <c r="BG126" s="312" t="e">
        <f t="shared" si="99"/>
        <v>#N/A</v>
      </c>
      <c r="BH126" s="312" t="e">
        <f t="shared" si="100"/>
        <v>#N/A</v>
      </c>
      <c r="BI126" s="312" t="e">
        <f t="shared" si="101"/>
        <v>#N/A</v>
      </c>
      <c r="BJ126" s="312" t="e">
        <f t="shared" si="102"/>
        <v>#N/A</v>
      </c>
      <c r="BK126" s="312" t="e">
        <f t="shared" si="103"/>
        <v>#N/A</v>
      </c>
      <c r="BL126" s="312" t="e">
        <f t="shared" si="104"/>
        <v>#N/A</v>
      </c>
      <c r="BM126" s="312">
        <f t="shared" si="105"/>
        <v>22</v>
      </c>
      <c r="BN126" s="312">
        <f t="shared" si="106"/>
        <v>22</v>
      </c>
      <c r="BO126" s="312">
        <f t="shared" si="107"/>
        <v>22</v>
      </c>
      <c r="BQ126" s="312" t="e">
        <f>VLOOKUP(AB126,Stieren!$C$5:$D$52,2,FALSE)</f>
        <v>#N/A</v>
      </c>
      <c r="BR126" s="312" t="e">
        <f>VLOOKUP(AB126,percentage!BY$2:CJ$49,2)</f>
        <v>#N/A</v>
      </c>
      <c r="BS126" s="312" t="e">
        <f>VLOOKUP(BR126,Stieren!$C$5:$D$52,2,FALSE)</f>
        <v>#N/A</v>
      </c>
      <c r="BT126" s="312" t="e">
        <f>VLOOKUP(AB126,percentage!BY$2:CJ$49,3)</f>
        <v>#N/A</v>
      </c>
      <c r="BU126" s="312" t="e">
        <f>VLOOKUP(BT126,Stieren!$C$5:$D$52,2,FALSE)</f>
        <v>#N/A</v>
      </c>
      <c r="BV126" s="312" t="e">
        <f>VLOOKUP(AB126,percentage!BY$2:CJ$49,4)</f>
        <v>#N/A</v>
      </c>
      <c r="BW126" s="312" t="e">
        <f>VLOOKUP(BV126,Stieren!$C$5:$D$52,2,FALSE)</f>
        <v>#N/A</v>
      </c>
      <c r="BX126" s="312" t="e">
        <f>VLOOKUP(AB126,percentage!BY$2:CJ$49,5)</f>
        <v>#N/A</v>
      </c>
      <c r="BY126" s="312" t="e">
        <f>VLOOKUP(BX126,Stieren!$C$5:$D$52,2,FALSE)</f>
        <v>#N/A</v>
      </c>
      <c r="BZ126" s="312" t="e">
        <f>VLOOKUP(AB126,percentage!BY$2:CJ$49,6)</f>
        <v>#N/A</v>
      </c>
      <c r="CA126" s="312" t="e">
        <f>VLOOKUP(BZ126,Stieren!$C$5:$D$52,2,FALSE)</f>
        <v>#N/A</v>
      </c>
      <c r="CB126" s="312" t="e">
        <f>VLOOKUP(AB126,percentage!BY$2:CJ$49,7)</f>
        <v>#N/A</v>
      </c>
      <c r="CC126" s="312" t="e">
        <f>VLOOKUP(CB126,Stieren!$C$5:$D$52,2,FALSE)</f>
        <v>#N/A</v>
      </c>
      <c r="CD126" s="312" t="e">
        <f>VLOOKUP(AB126,percentage!BY$2:CJ$49,8)</f>
        <v>#N/A</v>
      </c>
      <c r="CE126" s="312" t="e">
        <f>VLOOKUP(CD126,Stieren!$C$5:$D$52,2,FALSE)</f>
        <v>#N/A</v>
      </c>
      <c r="CF126" s="312" t="e">
        <f>VLOOKUP(AB126,percentage!BY$2:CJ$49,9)</f>
        <v>#N/A</v>
      </c>
      <c r="CG126" s="312" t="e">
        <f>VLOOKUP(CF126,Stieren!$C$5:$D$52,2,FALSE)</f>
        <v>#N/A</v>
      </c>
      <c r="CH126" s="312" t="e">
        <f>VLOOKUP(AB126,percentage!BY$2:CJ$49,10)</f>
        <v>#N/A</v>
      </c>
      <c r="CI126" s="312" t="e">
        <f>VLOOKUP(CH126,Stieren!$C$5:$D$52,2,FALSE)</f>
        <v>#N/A</v>
      </c>
      <c r="CJ126" s="312" t="e">
        <f>VLOOKUP(AB126,percentage!BY$2:CJ$49,11)</f>
        <v>#N/A</v>
      </c>
      <c r="CK126" s="312" t="e">
        <f>VLOOKUP(CJ126,Stieren!$C$5:$D$52,2,FALSE)</f>
        <v>#N/A</v>
      </c>
      <c r="CL126" s="312" t="e">
        <f>VLOOKUP(AB126,percentage!BY$2:CJ$49,12)</f>
        <v>#N/A</v>
      </c>
      <c r="CM126" s="312" t="e">
        <f>VLOOKUP(CL126,Stieren!$C$5:$D$52,2,FALSE)</f>
        <v>#N/A</v>
      </c>
      <c r="CN126" s="312">
        <v>22</v>
      </c>
      <c r="CO126" s="312">
        <v>22</v>
      </c>
      <c r="CP126" s="312">
        <v>22</v>
      </c>
    </row>
    <row r="127" spans="27:94">
      <c r="AA127" s="312">
        <f>Koeien!B128</f>
        <v>0</v>
      </c>
      <c r="AB127" s="312">
        <f>Koeien!D128</f>
        <v>0</v>
      </c>
      <c r="AD127" s="312" t="e">
        <f t="shared" si="72"/>
        <v>#N/A</v>
      </c>
      <c r="AE127" s="312" t="e">
        <f t="shared" si="73"/>
        <v>#N/A</v>
      </c>
      <c r="AF127" s="312" t="e">
        <f t="shared" si="74"/>
        <v>#N/A</v>
      </c>
      <c r="AG127" s="312" t="e">
        <f t="shared" si="75"/>
        <v>#N/A</v>
      </c>
      <c r="AH127" s="312" t="e">
        <f t="shared" si="76"/>
        <v>#N/A</v>
      </c>
      <c r="AI127" s="312" t="e">
        <f t="shared" si="77"/>
        <v>#N/A</v>
      </c>
      <c r="AJ127" s="312" t="e">
        <f t="shared" si="78"/>
        <v>#N/A</v>
      </c>
      <c r="AK127" s="312" t="e">
        <f t="shared" si="79"/>
        <v>#N/A</v>
      </c>
      <c r="AL127" s="312" t="e">
        <f t="shared" si="80"/>
        <v>#N/A</v>
      </c>
      <c r="AO127" s="312" t="e">
        <f t="shared" si="81"/>
        <v>#N/A</v>
      </c>
      <c r="AP127" s="312" t="e">
        <f t="shared" si="82"/>
        <v>#N/A</v>
      </c>
      <c r="AQ127" s="312" t="e">
        <f t="shared" si="83"/>
        <v>#N/A</v>
      </c>
      <c r="AR127" s="312" t="e">
        <f t="shared" si="84"/>
        <v>#N/A</v>
      </c>
      <c r="AS127" s="312" t="e">
        <f t="shared" si="85"/>
        <v>#N/A</v>
      </c>
      <c r="AT127" s="312" t="e">
        <f t="shared" si="86"/>
        <v>#N/A</v>
      </c>
      <c r="AU127" s="312" t="e">
        <f t="shared" si="87"/>
        <v>#N/A</v>
      </c>
      <c r="AV127" s="312" t="e">
        <f t="shared" si="88"/>
        <v>#N/A</v>
      </c>
      <c r="AW127" s="312" t="e">
        <f t="shared" si="89"/>
        <v>#N/A</v>
      </c>
      <c r="AX127" s="312" t="e">
        <f t="shared" si="90"/>
        <v>#N/A</v>
      </c>
      <c r="AY127" s="312" t="e">
        <f t="shared" si="91"/>
        <v>#N/A</v>
      </c>
      <c r="AZ127" s="312" t="e">
        <f t="shared" si="92"/>
        <v>#N/A</v>
      </c>
      <c r="BA127" s="312" t="e">
        <f t="shared" si="93"/>
        <v>#N/A</v>
      </c>
      <c r="BB127" s="312" t="e">
        <f t="shared" si="94"/>
        <v>#N/A</v>
      </c>
      <c r="BC127" s="312" t="e">
        <f t="shared" si="95"/>
        <v>#N/A</v>
      </c>
      <c r="BD127" s="312" t="e">
        <f t="shared" si="96"/>
        <v>#N/A</v>
      </c>
      <c r="BE127" s="312" t="e">
        <f t="shared" si="97"/>
        <v>#N/A</v>
      </c>
      <c r="BF127" s="312" t="e">
        <f t="shared" si="98"/>
        <v>#N/A</v>
      </c>
      <c r="BG127" s="312" t="e">
        <f t="shared" si="99"/>
        <v>#N/A</v>
      </c>
      <c r="BH127" s="312" t="e">
        <f t="shared" si="100"/>
        <v>#N/A</v>
      </c>
      <c r="BI127" s="312" t="e">
        <f t="shared" si="101"/>
        <v>#N/A</v>
      </c>
      <c r="BJ127" s="312" t="e">
        <f t="shared" si="102"/>
        <v>#N/A</v>
      </c>
      <c r="BK127" s="312" t="e">
        <f t="shared" si="103"/>
        <v>#N/A</v>
      </c>
      <c r="BL127" s="312" t="e">
        <f t="shared" si="104"/>
        <v>#N/A</v>
      </c>
      <c r="BM127" s="312">
        <f t="shared" si="105"/>
        <v>22</v>
      </c>
      <c r="BN127" s="312">
        <f t="shared" si="106"/>
        <v>22</v>
      </c>
      <c r="BO127" s="312">
        <f t="shared" si="107"/>
        <v>22</v>
      </c>
      <c r="BQ127" s="312" t="e">
        <f>VLOOKUP(AB127,Stieren!$C$5:$D$52,2,FALSE)</f>
        <v>#N/A</v>
      </c>
      <c r="BR127" s="312" t="e">
        <f>VLOOKUP(AB127,percentage!BY$2:CJ$49,2)</f>
        <v>#N/A</v>
      </c>
      <c r="BS127" s="312" t="e">
        <f>VLOOKUP(BR127,Stieren!$C$5:$D$52,2,FALSE)</f>
        <v>#N/A</v>
      </c>
      <c r="BT127" s="312" t="e">
        <f>VLOOKUP(AB127,percentage!BY$2:CJ$49,3)</f>
        <v>#N/A</v>
      </c>
      <c r="BU127" s="312" t="e">
        <f>VLOOKUP(BT127,Stieren!$C$5:$D$52,2,FALSE)</f>
        <v>#N/A</v>
      </c>
      <c r="BV127" s="312" t="e">
        <f>VLOOKUP(AB127,percentage!BY$2:CJ$49,4)</f>
        <v>#N/A</v>
      </c>
      <c r="BW127" s="312" t="e">
        <f>VLOOKUP(BV127,Stieren!$C$5:$D$52,2,FALSE)</f>
        <v>#N/A</v>
      </c>
      <c r="BX127" s="312" t="e">
        <f>VLOOKUP(AB127,percentage!BY$2:CJ$49,5)</f>
        <v>#N/A</v>
      </c>
      <c r="BY127" s="312" t="e">
        <f>VLOOKUP(BX127,Stieren!$C$5:$D$52,2,FALSE)</f>
        <v>#N/A</v>
      </c>
      <c r="BZ127" s="312" t="e">
        <f>VLOOKUP(AB127,percentage!BY$2:CJ$49,6)</f>
        <v>#N/A</v>
      </c>
      <c r="CA127" s="312" t="e">
        <f>VLOOKUP(BZ127,Stieren!$C$5:$D$52,2,FALSE)</f>
        <v>#N/A</v>
      </c>
      <c r="CB127" s="312" t="e">
        <f>VLOOKUP(AB127,percentage!BY$2:CJ$49,7)</f>
        <v>#N/A</v>
      </c>
      <c r="CC127" s="312" t="e">
        <f>VLOOKUP(CB127,Stieren!$C$5:$D$52,2,FALSE)</f>
        <v>#N/A</v>
      </c>
      <c r="CD127" s="312" t="e">
        <f>VLOOKUP(AB127,percentage!BY$2:CJ$49,8)</f>
        <v>#N/A</v>
      </c>
      <c r="CE127" s="312" t="e">
        <f>VLOOKUP(CD127,Stieren!$C$5:$D$52,2,FALSE)</f>
        <v>#N/A</v>
      </c>
      <c r="CF127" s="312" t="e">
        <f>VLOOKUP(AB127,percentage!BY$2:CJ$49,9)</f>
        <v>#N/A</v>
      </c>
      <c r="CG127" s="312" t="e">
        <f>VLOOKUP(CF127,Stieren!$C$5:$D$52,2,FALSE)</f>
        <v>#N/A</v>
      </c>
      <c r="CH127" s="312" t="e">
        <f>VLOOKUP(AB127,percentage!BY$2:CJ$49,10)</f>
        <v>#N/A</v>
      </c>
      <c r="CI127" s="312" t="e">
        <f>VLOOKUP(CH127,Stieren!$C$5:$D$52,2,FALSE)</f>
        <v>#N/A</v>
      </c>
      <c r="CJ127" s="312" t="e">
        <f>VLOOKUP(AB127,percentage!BY$2:CJ$49,11)</f>
        <v>#N/A</v>
      </c>
      <c r="CK127" s="312" t="e">
        <f>VLOOKUP(CJ127,Stieren!$C$5:$D$52,2,FALSE)</f>
        <v>#N/A</v>
      </c>
      <c r="CL127" s="312" t="e">
        <f>VLOOKUP(AB127,percentage!BY$2:CJ$49,12)</f>
        <v>#N/A</v>
      </c>
      <c r="CM127" s="312" t="e">
        <f>VLOOKUP(CL127,Stieren!$C$5:$D$52,2,FALSE)</f>
        <v>#N/A</v>
      </c>
      <c r="CN127" s="312">
        <v>22</v>
      </c>
      <c r="CO127" s="312">
        <v>22</v>
      </c>
      <c r="CP127" s="312">
        <v>22</v>
      </c>
    </row>
    <row r="128" spans="27:94">
      <c r="AA128" s="312">
        <f>Koeien!B129</f>
        <v>0</v>
      </c>
      <c r="AB128" s="312">
        <f>Koeien!D129</f>
        <v>0</v>
      </c>
      <c r="AD128" s="312" t="e">
        <f t="shared" si="72"/>
        <v>#N/A</v>
      </c>
      <c r="AE128" s="312" t="e">
        <f t="shared" si="73"/>
        <v>#N/A</v>
      </c>
      <c r="AF128" s="312" t="e">
        <f t="shared" si="74"/>
        <v>#N/A</v>
      </c>
      <c r="AG128" s="312" t="e">
        <f t="shared" si="75"/>
        <v>#N/A</v>
      </c>
      <c r="AH128" s="312" t="e">
        <f t="shared" si="76"/>
        <v>#N/A</v>
      </c>
      <c r="AI128" s="312" t="e">
        <f t="shared" si="77"/>
        <v>#N/A</v>
      </c>
      <c r="AJ128" s="312" t="e">
        <f t="shared" si="78"/>
        <v>#N/A</v>
      </c>
      <c r="AK128" s="312" t="e">
        <f t="shared" si="79"/>
        <v>#N/A</v>
      </c>
      <c r="AL128" s="312" t="e">
        <f t="shared" si="80"/>
        <v>#N/A</v>
      </c>
      <c r="AO128" s="312" t="e">
        <f t="shared" si="81"/>
        <v>#N/A</v>
      </c>
      <c r="AP128" s="312" t="e">
        <f t="shared" si="82"/>
        <v>#N/A</v>
      </c>
      <c r="AQ128" s="312" t="e">
        <f t="shared" si="83"/>
        <v>#N/A</v>
      </c>
      <c r="AR128" s="312" t="e">
        <f t="shared" si="84"/>
        <v>#N/A</v>
      </c>
      <c r="AS128" s="312" t="e">
        <f t="shared" si="85"/>
        <v>#N/A</v>
      </c>
      <c r="AT128" s="312" t="e">
        <f t="shared" si="86"/>
        <v>#N/A</v>
      </c>
      <c r="AU128" s="312" t="e">
        <f t="shared" si="87"/>
        <v>#N/A</v>
      </c>
      <c r="AV128" s="312" t="e">
        <f t="shared" si="88"/>
        <v>#N/A</v>
      </c>
      <c r="AW128" s="312" t="e">
        <f t="shared" si="89"/>
        <v>#N/A</v>
      </c>
      <c r="AX128" s="312" t="e">
        <f t="shared" si="90"/>
        <v>#N/A</v>
      </c>
      <c r="AY128" s="312" t="e">
        <f t="shared" si="91"/>
        <v>#N/A</v>
      </c>
      <c r="AZ128" s="312" t="e">
        <f t="shared" si="92"/>
        <v>#N/A</v>
      </c>
      <c r="BA128" s="312" t="e">
        <f t="shared" si="93"/>
        <v>#N/A</v>
      </c>
      <c r="BB128" s="312" t="e">
        <f t="shared" si="94"/>
        <v>#N/A</v>
      </c>
      <c r="BC128" s="312" t="e">
        <f t="shared" si="95"/>
        <v>#N/A</v>
      </c>
      <c r="BD128" s="312" t="e">
        <f t="shared" si="96"/>
        <v>#N/A</v>
      </c>
      <c r="BE128" s="312" t="e">
        <f t="shared" si="97"/>
        <v>#N/A</v>
      </c>
      <c r="BF128" s="312" t="e">
        <f t="shared" si="98"/>
        <v>#N/A</v>
      </c>
      <c r="BG128" s="312" t="e">
        <f t="shared" si="99"/>
        <v>#N/A</v>
      </c>
      <c r="BH128" s="312" t="e">
        <f t="shared" si="100"/>
        <v>#N/A</v>
      </c>
      <c r="BI128" s="312" t="e">
        <f t="shared" si="101"/>
        <v>#N/A</v>
      </c>
      <c r="BJ128" s="312" t="e">
        <f t="shared" si="102"/>
        <v>#N/A</v>
      </c>
      <c r="BK128" s="312" t="e">
        <f t="shared" si="103"/>
        <v>#N/A</v>
      </c>
      <c r="BL128" s="312" t="e">
        <f t="shared" si="104"/>
        <v>#N/A</v>
      </c>
      <c r="BM128" s="312">
        <f t="shared" si="105"/>
        <v>22</v>
      </c>
      <c r="BN128" s="312">
        <f t="shared" si="106"/>
        <v>22</v>
      </c>
      <c r="BO128" s="312">
        <f t="shared" si="107"/>
        <v>22</v>
      </c>
      <c r="BQ128" s="312" t="e">
        <f>VLOOKUP(AB128,Stieren!$C$5:$D$52,2,FALSE)</f>
        <v>#N/A</v>
      </c>
      <c r="BR128" s="312" t="e">
        <f>VLOOKUP(AB128,percentage!BY$2:CJ$49,2)</f>
        <v>#N/A</v>
      </c>
      <c r="BS128" s="312" t="e">
        <f>VLOOKUP(BR128,Stieren!$C$5:$D$52,2,FALSE)</f>
        <v>#N/A</v>
      </c>
      <c r="BT128" s="312" t="e">
        <f>VLOOKUP(AB128,percentage!BY$2:CJ$49,3)</f>
        <v>#N/A</v>
      </c>
      <c r="BU128" s="312" t="e">
        <f>VLOOKUP(BT128,Stieren!$C$5:$D$52,2,FALSE)</f>
        <v>#N/A</v>
      </c>
      <c r="BV128" s="312" t="e">
        <f>VLOOKUP(AB128,percentage!BY$2:CJ$49,4)</f>
        <v>#N/A</v>
      </c>
      <c r="BW128" s="312" t="e">
        <f>VLOOKUP(BV128,Stieren!$C$5:$D$52,2,FALSE)</f>
        <v>#N/A</v>
      </c>
      <c r="BX128" s="312" t="e">
        <f>VLOOKUP(AB128,percentage!BY$2:CJ$49,5)</f>
        <v>#N/A</v>
      </c>
      <c r="BY128" s="312" t="e">
        <f>VLOOKUP(BX128,Stieren!$C$5:$D$52,2,FALSE)</f>
        <v>#N/A</v>
      </c>
      <c r="BZ128" s="312" t="e">
        <f>VLOOKUP(AB128,percentage!BY$2:CJ$49,6)</f>
        <v>#N/A</v>
      </c>
      <c r="CA128" s="312" t="e">
        <f>VLOOKUP(BZ128,Stieren!$C$5:$D$52,2,FALSE)</f>
        <v>#N/A</v>
      </c>
      <c r="CB128" s="312" t="e">
        <f>VLOOKUP(AB128,percentage!BY$2:CJ$49,7)</f>
        <v>#N/A</v>
      </c>
      <c r="CC128" s="312" t="e">
        <f>VLOOKUP(CB128,Stieren!$C$5:$D$52,2,FALSE)</f>
        <v>#N/A</v>
      </c>
      <c r="CD128" s="312" t="e">
        <f>VLOOKUP(AB128,percentage!BY$2:CJ$49,8)</f>
        <v>#N/A</v>
      </c>
      <c r="CE128" s="312" t="e">
        <f>VLOOKUP(CD128,Stieren!$C$5:$D$52,2,FALSE)</f>
        <v>#N/A</v>
      </c>
      <c r="CF128" s="312" t="e">
        <f>VLOOKUP(AB128,percentage!BY$2:CJ$49,9)</f>
        <v>#N/A</v>
      </c>
      <c r="CG128" s="312" t="e">
        <f>VLOOKUP(CF128,Stieren!$C$5:$D$52,2,FALSE)</f>
        <v>#N/A</v>
      </c>
      <c r="CH128" s="312" t="e">
        <f>VLOOKUP(AB128,percentage!BY$2:CJ$49,10)</f>
        <v>#N/A</v>
      </c>
      <c r="CI128" s="312" t="e">
        <f>VLOOKUP(CH128,Stieren!$C$5:$D$52,2,FALSE)</f>
        <v>#N/A</v>
      </c>
      <c r="CJ128" s="312" t="e">
        <f>VLOOKUP(AB128,percentage!BY$2:CJ$49,11)</f>
        <v>#N/A</v>
      </c>
      <c r="CK128" s="312" t="e">
        <f>VLOOKUP(CJ128,Stieren!$C$5:$D$52,2,FALSE)</f>
        <v>#N/A</v>
      </c>
      <c r="CL128" s="312" t="e">
        <f>VLOOKUP(AB128,percentage!BY$2:CJ$49,12)</f>
        <v>#N/A</v>
      </c>
      <c r="CM128" s="312" t="e">
        <f>VLOOKUP(CL128,Stieren!$C$5:$D$52,2,FALSE)</f>
        <v>#N/A</v>
      </c>
      <c r="CN128" s="312">
        <v>22</v>
      </c>
      <c r="CO128" s="312">
        <v>22</v>
      </c>
      <c r="CP128" s="312">
        <v>22</v>
      </c>
    </row>
    <row r="129" spans="27:94">
      <c r="AA129" s="312">
        <f>Koeien!B130</f>
        <v>0</v>
      </c>
      <c r="AB129" s="312">
        <f>Koeien!D130</f>
        <v>0</v>
      </c>
      <c r="AD129" s="312" t="e">
        <f t="shared" si="72"/>
        <v>#N/A</v>
      </c>
      <c r="AE129" s="312" t="e">
        <f t="shared" si="73"/>
        <v>#N/A</v>
      </c>
      <c r="AF129" s="312" t="e">
        <f t="shared" si="74"/>
        <v>#N/A</v>
      </c>
      <c r="AG129" s="312" t="e">
        <f t="shared" si="75"/>
        <v>#N/A</v>
      </c>
      <c r="AH129" s="312" t="e">
        <f t="shared" si="76"/>
        <v>#N/A</v>
      </c>
      <c r="AI129" s="312" t="e">
        <f t="shared" si="77"/>
        <v>#N/A</v>
      </c>
      <c r="AJ129" s="312" t="e">
        <f t="shared" si="78"/>
        <v>#N/A</v>
      </c>
      <c r="AK129" s="312" t="e">
        <f t="shared" si="79"/>
        <v>#N/A</v>
      </c>
      <c r="AL129" s="312" t="e">
        <f t="shared" si="80"/>
        <v>#N/A</v>
      </c>
      <c r="AO129" s="312" t="e">
        <f t="shared" si="81"/>
        <v>#N/A</v>
      </c>
      <c r="AP129" s="312" t="e">
        <f t="shared" si="82"/>
        <v>#N/A</v>
      </c>
      <c r="AQ129" s="312" t="e">
        <f t="shared" si="83"/>
        <v>#N/A</v>
      </c>
      <c r="AR129" s="312" t="e">
        <f t="shared" si="84"/>
        <v>#N/A</v>
      </c>
      <c r="AS129" s="312" t="e">
        <f t="shared" si="85"/>
        <v>#N/A</v>
      </c>
      <c r="AT129" s="312" t="e">
        <f t="shared" si="86"/>
        <v>#N/A</v>
      </c>
      <c r="AU129" s="312" t="e">
        <f t="shared" si="87"/>
        <v>#N/A</v>
      </c>
      <c r="AV129" s="312" t="e">
        <f t="shared" si="88"/>
        <v>#N/A</v>
      </c>
      <c r="AW129" s="312" t="e">
        <f t="shared" si="89"/>
        <v>#N/A</v>
      </c>
      <c r="AX129" s="312" t="e">
        <f t="shared" si="90"/>
        <v>#N/A</v>
      </c>
      <c r="AY129" s="312" t="e">
        <f t="shared" si="91"/>
        <v>#N/A</v>
      </c>
      <c r="AZ129" s="312" t="e">
        <f t="shared" si="92"/>
        <v>#N/A</v>
      </c>
      <c r="BA129" s="312" t="e">
        <f t="shared" si="93"/>
        <v>#N/A</v>
      </c>
      <c r="BB129" s="312" t="e">
        <f t="shared" si="94"/>
        <v>#N/A</v>
      </c>
      <c r="BC129" s="312" t="e">
        <f t="shared" si="95"/>
        <v>#N/A</v>
      </c>
      <c r="BD129" s="312" t="e">
        <f t="shared" si="96"/>
        <v>#N/A</v>
      </c>
      <c r="BE129" s="312" t="e">
        <f t="shared" si="97"/>
        <v>#N/A</v>
      </c>
      <c r="BF129" s="312" t="e">
        <f t="shared" si="98"/>
        <v>#N/A</v>
      </c>
      <c r="BG129" s="312" t="e">
        <f t="shared" si="99"/>
        <v>#N/A</v>
      </c>
      <c r="BH129" s="312" t="e">
        <f t="shared" si="100"/>
        <v>#N/A</v>
      </c>
      <c r="BI129" s="312" t="e">
        <f t="shared" si="101"/>
        <v>#N/A</v>
      </c>
      <c r="BJ129" s="312" t="e">
        <f t="shared" si="102"/>
        <v>#N/A</v>
      </c>
      <c r="BK129" s="312" t="e">
        <f t="shared" si="103"/>
        <v>#N/A</v>
      </c>
      <c r="BL129" s="312" t="e">
        <f t="shared" si="104"/>
        <v>#N/A</v>
      </c>
      <c r="BM129" s="312">
        <f t="shared" si="105"/>
        <v>22</v>
      </c>
      <c r="BN129" s="312">
        <f t="shared" si="106"/>
        <v>22</v>
      </c>
      <c r="BO129" s="312">
        <f t="shared" si="107"/>
        <v>22</v>
      </c>
      <c r="BQ129" s="312" t="e">
        <f>VLOOKUP(AB129,Stieren!$C$5:$D$52,2,FALSE)</f>
        <v>#N/A</v>
      </c>
      <c r="BR129" s="312" t="e">
        <f>VLOOKUP(AB129,percentage!BY$2:CJ$49,2)</f>
        <v>#N/A</v>
      </c>
      <c r="BS129" s="312" t="e">
        <f>VLOOKUP(BR129,Stieren!$C$5:$D$52,2,FALSE)</f>
        <v>#N/A</v>
      </c>
      <c r="BT129" s="312" t="e">
        <f>VLOOKUP(AB129,percentage!BY$2:CJ$49,3)</f>
        <v>#N/A</v>
      </c>
      <c r="BU129" s="312" t="e">
        <f>VLOOKUP(BT129,Stieren!$C$5:$D$52,2,FALSE)</f>
        <v>#N/A</v>
      </c>
      <c r="BV129" s="312" t="e">
        <f>VLOOKUP(AB129,percentage!BY$2:CJ$49,4)</f>
        <v>#N/A</v>
      </c>
      <c r="BW129" s="312" t="e">
        <f>VLOOKUP(BV129,Stieren!$C$5:$D$52,2,FALSE)</f>
        <v>#N/A</v>
      </c>
      <c r="BX129" s="312" t="e">
        <f>VLOOKUP(AB129,percentage!BY$2:CJ$49,5)</f>
        <v>#N/A</v>
      </c>
      <c r="BY129" s="312" t="e">
        <f>VLOOKUP(BX129,Stieren!$C$5:$D$52,2,FALSE)</f>
        <v>#N/A</v>
      </c>
      <c r="BZ129" s="312" t="e">
        <f>VLOOKUP(AB129,percentage!BY$2:CJ$49,6)</f>
        <v>#N/A</v>
      </c>
      <c r="CA129" s="312" t="e">
        <f>VLOOKUP(BZ129,Stieren!$C$5:$D$52,2,FALSE)</f>
        <v>#N/A</v>
      </c>
      <c r="CB129" s="312" t="e">
        <f>VLOOKUP(AB129,percentage!BY$2:CJ$49,7)</f>
        <v>#N/A</v>
      </c>
      <c r="CC129" s="312" t="e">
        <f>VLOOKUP(CB129,Stieren!$C$5:$D$52,2,FALSE)</f>
        <v>#N/A</v>
      </c>
      <c r="CD129" s="312" t="e">
        <f>VLOOKUP(AB129,percentage!BY$2:CJ$49,8)</f>
        <v>#N/A</v>
      </c>
      <c r="CE129" s="312" t="e">
        <f>VLOOKUP(CD129,Stieren!$C$5:$D$52,2,FALSE)</f>
        <v>#N/A</v>
      </c>
      <c r="CF129" s="312" t="e">
        <f>VLOOKUP(AB129,percentage!BY$2:CJ$49,9)</f>
        <v>#N/A</v>
      </c>
      <c r="CG129" s="312" t="e">
        <f>VLOOKUP(CF129,Stieren!$C$5:$D$52,2,FALSE)</f>
        <v>#N/A</v>
      </c>
      <c r="CH129" s="312" t="e">
        <f>VLOOKUP(AB129,percentage!BY$2:CJ$49,10)</f>
        <v>#N/A</v>
      </c>
      <c r="CI129" s="312" t="e">
        <f>VLOOKUP(CH129,Stieren!$C$5:$D$52,2,FALSE)</f>
        <v>#N/A</v>
      </c>
      <c r="CJ129" s="312" t="e">
        <f>VLOOKUP(AB129,percentage!BY$2:CJ$49,11)</f>
        <v>#N/A</v>
      </c>
      <c r="CK129" s="312" t="e">
        <f>VLOOKUP(CJ129,Stieren!$C$5:$D$52,2,FALSE)</f>
        <v>#N/A</v>
      </c>
      <c r="CL129" s="312" t="e">
        <f>VLOOKUP(AB129,percentage!BY$2:CJ$49,12)</f>
        <v>#N/A</v>
      </c>
      <c r="CM129" s="312" t="e">
        <f>VLOOKUP(CL129,Stieren!$C$5:$D$52,2,FALSE)</f>
        <v>#N/A</v>
      </c>
      <c r="CN129" s="312">
        <v>22</v>
      </c>
      <c r="CO129" s="312">
        <v>22</v>
      </c>
      <c r="CP129" s="312">
        <v>22</v>
      </c>
    </row>
    <row r="130" spans="27:94">
      <c r="AA130" s="312">
        <f>Koeien!B131</f>
        <v>0</v>
      </c>
      <c r="AB130" s="312">
        <f>Koeien!D131</f>
        <v>0</v>
      </c>
      <c r="AD130" s="312" t="e">
        <f t="shared" si="72"/>
        <v>#N/A</v>
      </c>
      <c r="AE130" s="312" t="e">
        <f t="shared" si="73"/>
        <v>#N/A</v>
      </c>
      <c r="AF130" s="312" t="e">
        <f t="shared" si="74"/>
        <v>#N/A</v>
      </c>
      <c r="AG130" s="312" t="e">
        <f t="shared" si="75"/>
        <v>#N/A</v>
      </c>
      <c r="AH130" s="312" t="e">
        <f t="shared" si="76"/>
        <v>#N/A</v>
      </c>
      <c r="AI130" s="312" t="e">
        <f t="shared" si="77"/>
        <v>#N/A</v>
      </c>
      <c r="AJ130" s="312" t="e">
        <f t="shared" si="78"/>
        <v>#N/A</v>
      </c>
      <c r="AK130" s="312" t="e">
        <f t="shared" si="79"/>
        <v>#N/A</v>
      </c>
      <c r="AL130" s="312" t="e">
        <f t="shared" si="80"/>
        <v>#N/A</v>
      </c>
      <c r="AO130" s="312" t="e">
        <f t="shared" si="81"/>
        <v>#N/A</v>
      </c>
      <c r="AP130" s="312" t="e">
        <f t="shared" si="82"/>
        <v>#N/A</v>
      </c>
      <c r="AQ130" s="312" t="e">
        <f t="shared" si="83"/>
        <v>#N/A</v>
      </c>
      <c r="AR130" s="312" t="e">
        <f t="shared" si="84"/>
        <v>#N/A</v>
      </c>
      <c r="AS130" s="312" t="e">
        <f t="shared" si="85"/>
        <v>#N/A</v>
      </c>
      <c r="AT130" s="312" t="e">
        <f t="shared" si="86"/>
        <v>#N/A</v>
      </c>
      <c r="AU130" s="312" t="e">
        <f t="shared" si="87"/>
        <v>#N/A</v>
      </c>
      <c r="AV130" s="312" t="e">
        <f t="shared" si="88"/>
        <v>#N/A</v>
      </c>
      <c r="AW130" s="312" t="e">
        <f t="shared" si="89"/>
        <v>#N/A</v>
      </c>
      <c r="AX130" s="312" t="e">
        <f t="shared" si="90"/>
        <v>#N/A</v>
      </c>
      <c r="AY130" s="312" t="e">
        <f t="shared" si="91"/>
        <v>#N/A</v>
      </c>
      <c r="AZ130" s="312" t="e">
        <f t="shared" si="92"/>
        <v>#N/A</v>
      </c>
      <c r="BA130" s="312" t="e">
        <f t="shared" si="93"/>
        <v>#N/A</v>
      </c>
      <c r="BB130" s="312" t="e">
        <f t="shared" si="94"/>
        <v>#N/A</v>
      </c>
      <c r="BC130" s="312" t="e">
        <f t="shared" si="95"/>
        <v>#N/A</v>
      </c>
      <c r="BD130" s="312" t="e">
        <f t="shared" si="96"/>
        <v>#N/A</v>
      </c>
      <c r="BE130" s="312" t="e">
        <f t="shared" si="97"/>
        <v>#N/A</v>
      </c>
      <c r="BF130" s="312" t="e">
        <f t="shared" si="98"/>
        <v>#N/A</v>
      </c>
      <c r="BG130" s="312" t="e">
        <f t="shared" si="99"/>
        <v>#N/A</v>
      </c>
      <c r="BH130" s="312" t="e">
        <f t="shared" si="100"/>
        <v>#N/A</v>
      </c>
      <c r="BI130" s="312" t="e">
        <f t="shared" si="101"/>
        <v>#N/A</v>
      </c>
      <c r="BJ130" s="312" t="e">
        <f t="shared" si="102"/>
        <v>#N/A</v>
      </c>
      <c r="BK130" s="312" t="e">
        <f t="shared" si="103"/>
        <v>#N/A</v>
      </c>
      <c r="BL130" s="312" t="e">
        <f t="shared" si="104"/>
        <v>#N/A</v>
      </c>
      <c r="BM130" s="312">
        <f t="shared" si="105"/>
        <v>22</v>
      </c>
      <c r="BN130" s="312">
        <f t="shared" si="106"/>
        <v>22</v>
      </c>
      <c r="BO130" s="312">
        <f t="shared" si="107"/>
        <v>22</v>
      </c>
      <c r="BQ130" s="312" t="e">
        <f>VLOOKUP(AB130,Stieren!$C$5:$D$52,2,FALSE)</f>
        <v>#N/A</v>
      </c>
      <c r="BR130" s="312" t="e">
        <f>VLOOKUP(AB130,percentage!BY$2:CJ$49,2)</f>
        <v>#N/A</v>
      </c>
      <c r="BS130" s="312" t="e">
        <f>VLOOKUP(BR130,Stieren!$C$5:$D$52,2,FALSE)</f>
        <v>#N/A</v>
      </c>
      <c r="BT130" s="312" t="e">
        <f>VLOOKUP(AB130,percentage!BY$2:CJ$49,3)</f>
        <v>#N/A</v>
      </c>
      <c r="BU130" s="312" t="e">
        <f>VLOOKUP(BT130,Stieren!$C$5:$D$52,2,FALSE)</f>
        <v>#N/A</v>
      </c>
      <c r="BV130" s="312" t="e">
        <f>VLOOKUP(AB130,percentage!BY$2:CJ$49,4)</f>
        <v>#N/A</v>
      </c>
      <c r="BW130" s="312" t="e">
        <f>VLOOKUP(BV130,Stieren!$C$5:$D$52,2,FALSE)</f>
        <v>#N/A</v>
      </c>
      <c r="BX130" s="312" t="e">
        <f>VLOOKUP(AB130,percentage!BY$2:CJ$49,5)</f>
        <v>#N/A</v>
      </c>
      <c r="BY130" s="312" t="e">
        <f>VLOOKUP(BX130,Stieren!$C$5:$D$52,2,FALSE)</f>
        <v>#N/A</v>
      </c>
      <c r="BZ130" s="312" t="e">
        <f>VLOOKUP(AB130,percentage!BY$2:CJ$49,6)</f>
        <v>#N/A</v>
      </c>
      <c r="CA130" s="312" t="e">
        <f>VLOOKUP(BZ130,Stieren!$C$5:$D$52,2,FALSE)</f>
        <v>#N/A</v>
      </c>
      <c r="CB130" s="312" t="e">
        <f>VLOOKUP(AB130,percentage!BY$2:CJ$49,7)</f>
        <v>#N/A</v>
      </c>
      <c r="CC130" s="312" t="e">
        <f>VLOOKUP(CB130,Stieren!$C$5:$D$52,2,FALSE)</f>
        <v>#N/A</v>
      </c>
      <c r="CD130" s="312" t="e">
        <f>VLOOKUP(AB130,percentage!BY$2:CJ$49,8)</f>
        <v>#N/A</v>
      </c>
      <c r="CE130" s="312" t="e">
        <f>VLOOKUP(CD130,Stieren!$C$5:$D$52,2,FALSE)</f>
        <v>#N/A</v>
      </c>
      <c r="CF130" s="312" t="e">
        <f>VLOOKUP(AB130,percentage!BY$2:CJ$49,9)</f>
        <v>#N/A</v>
      </c>
      <c r="CG130" s="312" t="e">
        <f>VLOOKUP(CF130,Stieren!$C$5:$D$52,2,FALSE)</f>
        <v>#N/A</v>
      </c>
      <c r="CH130" s="312" t="e">
        <f>VLOOKUP(AB130,percentage!BY$2:CJ$49,10)</f>
        <v>#N/A</v>
      </c>
      <c r="CI130" s="312" t="e">
        <f>VLOOKUP(CH130,Stieren!$C$5:$D$52,2,FALSE)</f>
        <v>#N/A</v>
      </c>
      <c r="CJ130" s="312" t="e">
        <f>VLOOKUP(AB130,percentage!BY$2:CJ$49,11)</f>
        <v>#N/A</v>
      </c>
      <c r="CK130" s="312" t="e">
        <f>VLOOKUP(CJ130,Stieren!$C$5:$D$52,2,FALSE)</f>
        <v>#N/A</v>
      </c>
      <c r="CL130" s="312" t="e">
        <f>VLOOKUP(AB130,percentage!BY$2:CJ$49,12)</f>
        <v>#N/A</v>
      </c>
      <c r="CM130" s="312" t="e">
        <f>VLOOKUP(CL130,Stieren!$C$5:$D$52,2,FALSE)</f>
        <v>#N/A</v>
      </c>
      <c r="CN130" s="312">
        <v>22</v>
      </c>
      <c r="CO130" s="312">
        <v>22</v>
      </c>
      <c r="CP130" s="312">
        <v>22</v>
      </c>
    </row>
    <row r="131" spans="27:94">
      <c r="AA131" s="312">
        <f>Koeien!B132</f>
        <v>0</v>
      </c>
      <c r="AB131" s="312">
        <f>Koeien!D132</f>
        <v>0</v>
      </c>
      <c r="AD131" s="312" t="e">
        <f t="shared" si="72"/>
        <v>#N/A</v>
      </c>
      <c r="AE131" s="312" t="e">
        <f t="shared" si="73"/>
        <v>#N/A</v>
      </c>
      <c r="AF131" s="312" t="e">
        <f t="shared" si="74"/>
        <v>#N/A</v>
      </c>
      <c r="AG131" s="312" t="e">
        <f t="shared" si="75"/>
        <v>#N/A</v>
      </c>
      <c r="AH131" s="312" t="e">
        <f t="shared" si="76"/>
        <v>#N/A</v>
      </c>
      <c r="AI131" s="312" t="e">
        <f t="shared" si="77"/>
        <v>#N/A</v>
      </c>
      <c r="AJ131" s="312" t="e">
        <f t="shared" si="78"/>
        <v>#N/A</v>
      </c>
      <c r="AK131" s="312" t="e">
        <f t="shared" si="79"/>
        <v>#N/A</v>
      </c>
      <c r="AL131" s="312" t="e">
        <f t="shared" si="80"/>
        <v>#N/A</v>
      </c>
      <c r="AO131" s="312" t="e">
        <f t="shared" si="81"/>
        <v>#N/A</v>
      </c>
      <c r="AP131" s="312" t="e">
        <f t="shared" si="82"/>
        <v>#N/A</v>
      </c>
      <c r="AQ131" s="312" t="e">
        <f t="shared" si="83"/>
        <v>#N/A</v>
      </c>
      <c r="AR131" s="312" t="e">
        <f t="shared" si="84"/>
        <v>#N/A</v>
      </c>
      <c r="AS131" s="312" t="e">
        <f t="shared" si="85"/>
        <v>#N/A</v>
      </c>
      <c r="AT131" s="312" t="e">
        <f t="shared" si="86"/>
        <v>#N/A</v>
      </c>
      <c r="AU131" s="312" t="e">
        <f t="shared" si="87"/>
        <v>#N/A</v>
      </c>
      <c r="AV131" s="312" t="e">
        <f t="shared" si="88"/>
        <v>#N/A</v>
      </c>
      <c r="AW131" s="312" t="e">
        <f t="shared" si="89"/>
        <v>#N/A</v>
      </c>
      <c r="AX131" s="312" t="e">
        <f t="shared" si="90"/>
        <v>#N/A</v>
      </c>
      <c r="AY131" s="312" t="e">
        <f t="shared" si="91"/>
        <v>#N/A</v>
      </c>
      <c r="AZ131" s="312" t="e">
        <f t="shared" si="92"/>
        <v>#N/A</v>
      </c>
      <c r="BA131" s="312" t="e">
        <f t="shared" si="93"/>
        <v>#N/A</v>
      </c>
      <c r="BB131" s="312" t="e">
        <f t="shared" si="94"/>
        <v>#N/A</v>
      </c>
      <c r="BC131" s="312" t="e">
        <f t="shared" si="95"/>
        <v>#N/A</v>
      </c>
      <c r="BD131" s="312" t="e">
        <f t="shared" si="96"/>
        <v>#N/A</v>
      </c>
      <c r="BE131" s="312" t="e">
        <f t="shared" si="97"/>
        <v>#N/A</v>
      </c>
      <c r="BF131" s="312" t="e">
        <f t="shared" si="98"/>
        <v>#N/A</v>
      </c>
      <c r="BG131" s="312" t="e">
        <f t="shared" si="99"/>
        <v>#N/A</v>
      </c>
      <c r="BH131" s="312" t="e">
        <f t="shared" si="100"/>
        <v>#N/A</v>
      </c>
      <c r="BI131" s="312" t="e">
        <f t="shared" si="101"/>
        <v>#N/A</v>
      </c>
      <c r="BJ131" s="312" t="e">
        <f t="shared" si="102"/>
        <v>#N/A</v>
      </c>
      <c r="BK131" s="312" t="e">
        <f t="shared" si="103"/>
        <v>#N/A</v>
      </c>
      <c r="BL131" s="312" t="e">
        <f t="shared" si="104"/>
        <v>#N/A</v>
      </c>
      <c r="BM131" s="312">
        <f t="shared" si="105"/>
        <v>22</v>
      </c>
      <c r="BN131" s="312">
        <f t="shared" si="106"/>
        <v>22</v>
      </c>
      <c r="BO131" s="312">
        <f t="shared" si="107"/>
        <v>22</v>
      </c>
      <c r="BQ131" s="312" t="e">
        <f>VLOOKUP(AB131,Stieren!$C$5:$D$52,2,FALSE)</f>
        <v>#N/A</v>
      </c>
      <c r="BR131" s="312" t="e">
        <f>VLOOKUP(AB131,percentage!BY$2:CJ$49,2)</f>
        <v>#N/A</v>
      </c>
      <c r="BS131" s="312" t="e">
        <f>VLOOKUP(BR131,Stieren!$C$5:$D$52,2,FALSE)</f>
        <v>#N/A</v>
      </c>
      <c r="BT131" s="312" t="e">
        <f>VLOOKUP(AB131,percentage!BY$2:CJ$49,3)</f>
        <v>#N/A</v>
      </c>
      <c r="BU131" s="312" t="e">
        <f>VLOOKUP(BT131,Stieren!$C$5:$D$52,2,FALSE)</f>
        <v>#N/A</v>
      </c>
      <c r="BV131" s="312" t="e">
        <f>VLOOKUP(AB131,percentage!BY$2:CJ$49,4)</f>
        <v>#N/A</v>
      </c>
      <c r="BW131" s="312" t="e">
        <f>VLOOKUP(BV131,Stieren!$C$5:$D$52,2,FALSE)</f>
        <v>#N/A</v>
      </c>
      <c r="BX131" s="312" t="e">
        <f>VLOOKUP(AB131,percentage!BY$2:CJ$49,5)</f>
        <v>#N/A</v>
      </c>
      <c r="BY131" s="312" t="e">
        <f>VLOOKUP(BX131,Stieren!$C$5:$D$52,2,FALSE)</f>
        <v>#N/A</v>
      </c>
      <c r="BZ131" s="312" t="e">
        <f>VLOOKUP(AB131,percentage!BY$2:CJ$49,6)</f>
        <v>#N/A</v>
      </c>
      <c r="CA131" s="312" t="e">
        <f>VLOOKUP(BZ131,Stieren!$C$5:$D$52,2,FALSE)</f>
        <v>#N/A</v>
      </c>
      <c r="CB131" s="312" t="e">
        <f>VLOOKUP(AB131,percentage!BY$2:CJ$49,7)</f>
        <v>#N/A</v>
      </c>
      <c r="CC131" s="312" t="e">
        <f>VLOOKUP(CB131,Stieren!$C$5:$D$52,2,FALSE)</f>
        <v>#N/A</v>
      </c>
      <c r="CD131" s="312" t="e">
        <f>VLOOKUP(AB131,percentage!BY$2:CJ$49,8)</f>
        <v>#N/A</v>
      </c>
      <c r="CE131" s="312" t="e">
        <f>VLOOKUP(CD131,Stieren!$C$5:$D$52,2,FALSE)</f>
        <v>#N/A</v>
      </c>
      <c r="CF131" s="312" t="e">
        <f>VLOOKUP(AB131,percentage!BY$2:CJ$49,9)</f>
        <v>#N/A</v>
      </c>
      <c r="CG131" s="312" t="e">
        <f>VLOOKUP(CF131,Stieren!$C$5:$D$52,2,FALSE)</f>
        <v>#N/A</v>
      </c>
      <c r="CH131" s="312" t="e">
        <f>VLOOKUP(AB131,percentage!BY$2:CJ$49,10)</f>
        <v>#N/A</v>
      </c>
      <c r="CI131" s="312" t="e">
        <f>VLOOKUP(CH131,Stieren!$C$5:$D$52,2,FALSE)</f>
        <v>#N/A</v>
      </c>
      <c r="CJ131" s="312" t="e">
        <f>VLOOKUP(AB131,percentage!BY$2:CJ$49,11)</f>
        <v>#N/A</v>
      </c>
      <c r="CK131" s="312" t="e">
        <f>VLOOKUP(CJ131,Stieren!$C$5:$D$52,2,FALSE)</f>
        <v>#N/A</v>
      </c>
      <c r="CL131" s="312" t="e">
        <f>VLOOKUP(AB131,percentage!BY$2:CJ$49,12)</f>
        <v>#N/A</v>
      </c>
      <c r="CM131" s="312" t="e">
        <f>VLOOKUP(CL131,Stieren!$C$5:$D$52,2,FALSE)</f>
        <v>#N/A</v>
      </c>
      <c r="CN131" s="312">
        <v>22</v>
      </c>
      <c r="CO131" s="312">
        <v>22</v>
      </c>
      <c r="CP131" s="312">
        <v>22</v>
      </c>
    </row>
    <row r="132" spans="27:94">
      <c r="AA132" s="312">
        <f>Koeien!B133</f>
        <v>0</v>
      </c>
      <c r="AB132" s="312">
        <f>Koeien!D133</f>
        <v>0</v>
      </c>
      <c r="AD132" s="312" t="e">
        <f t="shared" ref="AD132:AD195" si="108">IF(AE132=BQ132,AB132,IF(AE132=BS132,BR132,IF(AE132=BU132,BT132,IF(AE132=BW132,BV132,IF(AE132=BY132,BX132,IF(AE132=CA132,BZ132,IF(AE132=CC132,CB132,IF(AE132=CE132,CD132,IF(AE132=CG132,CF132,IF(AE132=CI132,CH132,IF(AE132=CK132,CJ132,IF(AE132=CM132,CL132,IF(AE132="!!!","0")))))))))))))</f>
        <v>#N/A</v>
      </c>
      <c r="AE132" s="312" t="e">
        <f t="shared" ref="AE132:AE195" si="109">IF(AF132=AP132,AO132,IF(AF132=AR132,AQ132,IF(AF132=AT132,AS132,IF(AF132=AV132,AU132,IF(AF132=AX132,AW132,IF(AF132=AZ132,AY132,IF(AF132=BB132,BA132,IF(AF132=BD132,BC132,IF(AF132=BF132,BE132,IF(AF132=BH132,BG132,IF(AF132=BJ132,BI132,IF(AF132=BL132,BK132,IF(AF132="!!!","zoek stier")))))))))))))</f>
        <v>#N/A</v>
      </c>
      <c r="AF132" s="312" t="e">
        <f t="shared" ref="AF132:AF195" si="110">IF(LARGE(AO132:BM132,1)=22,"!!!",LARGE(AO132:BM132,1))</f>
        <v>#N/A</v>
      </c>
      <c r="AG132" s="312" t="e">
        <f t="shared" ref="AG132:AG195" si="111">IF(AH132=BQ132,AB132,IF(AH132=BS132,BR132,IF(AH132=BU132,BT132,IF(AH132=BW132,BV132,IF(AH132=BY132,BX132,IF(AH132=CA132,BZ132,IF(AH132=CC132,CB132,IF(AH132=CE132,CD132,IF(AH132=CG132,CF132,IF(AH132=CI132,CH132,IF(AH132=CK132,CJ132,IF(AH132=CM132,CL132,IF(AH132="","")))))))))))))</f>
        <v>#N/A</v>
      </c>
      <c r="AH132" s="312" t="e">
        <f t="shared" ref="AH132:AH195" si="112">IF(AI132=AP132,AO132,IF(AI132=AR132,AQ132,IF(AI132=AT132,AS132,IF(AI132=AV132,AU132,IF(AI132=AX132,AW132,IF(AI132=AZ132,AY132,IF(AI132=BB132,BA132,IF(AI132=BD132,BC132,IF(AI132=BF132,BE132,IF(AI132=BH132,BG132,IF(AI132=BJ132,BI132,IF(AI132=BL132,BK132,IF(AI132="","")))))))))))))</f>
        <v>#N/A</v>
      </c>
      <c r="AI132" s="312" t="e">
        <f t="shared" ref="AI132:AI195" si="113">IF(LARGE(AO132:BN132,2)=22,"",LARGE(AO132:BN132,2))</f>
        <v>#N/A</v>
      </c>
      <c r="AJ132" s="312" t="e">
        <f t="shared" ref="AJ132:AJ195" si="114">IF(AK132=BQ132,AB132,IF(AK132=BS132,BR132,IF(AK132=BU132,BT132,IF(AK132=BW132,BV132,IF(AK132=BY132,BX132,IF(AK132=CA132,BZ132,IF(AK132=CC132,CB132,IF(AK132=CE132,CD132,IF(AK132=CG132,CF132,IF(AK132=CI132,CH132,IF(AK132=CK132,CJ132,IF(AK132=CM132,CL132,IF(AL132="","")))))))))))))</f>
        <v>#N/A</v>
      </c>
      <c r="AK132" s="312" t="e">
        <f t="shared" ref="AK132:AK195" si="115">IF(AL132=AP132,AO132,IF(AL132=AR132,AQ132,IF(AL132=AT132,AS132,IF(AL132=AV132,AU132,IF(AL132=AX132,AW132,IF(AL132=AZ132,AY132,IF(AL132=BB132,BA132,IF(AL132=BD132,BC132,IF(AL132=BF132,BE132,IF(AL132=BH132,BG132,IF(AL132=BJ132,BI132,IF(AL132=BL132,BK132,IF(AL132="","")))))))))))))</f>
        <v>#N/A</v>
      </c>
      <c r="AL132" s="312" t="e">
        <f t="shared" ref="AL132:AL195" si="116">IF(LARGE(AO132:BO132,3)=22,"",LARGE(AO132:BO132,3))</f>
        <v>#N/A</v>
      </c>
      <c r="AO132" s="312" t="e">
        <f t="shared" ref="AO132:AO195" si="117">IF(BQ132=0,"",BQ132)</f>
        <v>#N/A</v>
      </c>
      <c r="AP132" s="312" t="e">
        <f t="shared" ref="AP132:AP195" si="118">IF(AO132="","",100)</f>
        <v>#N/A</v>
      </c>
      <c r="AQ132" s="312" t="e">
        <f t="shared" ref="AQ132:AQ195" si="119">IF(BS132=0,"",BS132)</f>
        <v>#N/A</v>
      </c>
      <c r="AR132" s="312" t="e">
        <f t="shared" ref="AR132:AR195" si="120">IF(AQ132="","",95)</f>
        <v>#N/A</v>
      </c>
      <c r="AS132" s="312" t="e">
        <f t="shared" ref="AS132:AS195" si="121">IF(BU132=0,"",BU132)</f>
        <v>#N/A</v>
      </c>
      <c r="AT132" s="312" t="e">
        <f t="shared" ref="AT132:AT195" si="122">IF(AS132="","",92)</f>
        <v>#N/A</v>
      </c>
      <c r="AU132" s="312" t="e">
        <f t="shared" ref="AU132:AU195" si="123">IF(BW132=0,"",BW132)</f>
        <v>#N/A</v>
      </c>
      <c r="AV132" s="312" t="e">
        <f t="shared" ref="AV132:AV195" si="124">IF(AU132="","",87)</f>
        <v>#N/A</v>
      </c>
      <c r="AW132" s="312" t="e">
        <f t="shared" ref="AW132:AW195" si="125">IF(BY132=0,"",BY132)</f>
        <v>#N/A</v>
      </c>
      <c r="AX132" s="312" t="e">
        <f t="shared" ref="AX132:AX195" si="126">IF(AW132="","",82)</f>
        <v>#N/A</v>
      </c>
      <c r="AY132" s="312" t="e">
        <f t="shared" ref="AY132:AY195" si="127">IF(CA132=0,"",CA132)</f>
        <v>#N/A</v>
      </c>
      <c r="AZ132" s="312" t="e">
        <f t="shared" ref="AZ132:AZ195" si="128">IF(AY132="","",79)</f>
        <v>#N/A</v>
      </c>
      <c r="BA132" s="312" t="e">
        <f t="shared" ref="BA132:BA195" si="129">IF(CC132=0,"",CC132)</f>
        <v>#N/A</v>
      </c>
      <c r="BB132" s="312" t="e">
        <f t="shared" ref="BB132:BB195" si="130">IF(BA132="","",78)</f>
        <v>#N/A</v>
      </c>
      <c r="BC132" s="312" t="e">
        <f t="shared" ref="BC132:BC195" si="131">IF(CE132=0,"",CE132)</f>
        <v>#N/A</v>
      </c>
      <c r="BD132" s="312" t="e">
        <f t="shared" ref="BD132:BD195" si="132">IF(BC132="","",76)</f>
        <v>#N/A</v>
      </c>
      <c r="BE132" s="312" t="e">
        <f t="shared" ref="BE132:BE195" si="133">IF(CG132=0,"",CG132)</f>
        <v>#N/A</v>
      </c>
      <c r="BF132" s="312" t="e">
        <f t="shared" ref="BF132:BF195" si="134">IF(BE132="","",74)</f>
        <v>#N/A</v>
      </c>
      <c r="BG132" s="312" t="e">
        <f t="shared" ref="BG132:BG195" si="135">IF(CI132=0,"",CI132)</f>
        <v>#N/A</v>
      </c>
      <c r="BH132" s="312" t="e">
        <f t="shared" ref="BH132:BH195" si="136">IF(BG132="","",72)</f>
        <v>#N/A</v>
      </c>
      <c r="BI132" s="312" t="e">
        <f t="shared" ref="BI132:BI195" si="137">IF(CK132=0,"",CK132)</f>
        <v>#N/A</v>
      </c>
      <c r="BJ132" s="312" t="e">
        <f t="shared" ref="BJ132:BJ195" si="138">IF(BI132="","",63)</f>
        <v>#N/A</v>
      </c>
      <c r="BK132" s="312" t="e">
        <f t="shared" ref="BK132:BK195" si="139">IF(CM132=0,"",CM132)</f>
        <v>#N/A</v>
      </c>
      <c r="BL132" s="312" t="e">
        <f t="shared" ref="BL132:BL195" si="140">IF(BK132="","",62)</f>
        <v>#N/A</v>
      </c>
      <c r="BM132" s="312">
        <f t="shared" ref="BM132:BM195" si="141">IF(CN132=0,"",CN132)</f>
        <v>22</v>
      </c>
      <c r="BN132" s="312">
        <f t="shared" ref="BN132:BN195" si="142">IF(CO132=0,"",CO132)</f>
        <v>22</v>
      </c>
      <c r="BO132" s="312">
        <f t="shared" ref="BO132:BO195" si="143">IF(CP132=0,"",CP132)</f>
        <v>22</v>
      </c>
      <c r="BQ132" s="312" t="e">
        <f>VLOOKUP(AB132,Stieren!$C$5:$D$52,2,FALSE)</f>
        <v>#N/A</v>
      </c>
      <c r="BR132" s="312" t="e">
        <f>VLOOKUP(AB132,percentage!BY$2:CJ$49,2)</f>
        <v>#N/A</v>
      </c>
      <c r="BS132" s="312" t="e">
        <f>VLOOKUP(BR132,Stieren!$C$5:$D$52,2,FALSE)</f>
        <v>#N/A</v>
      </c>
      <c r="BT132" s="312" t="e">
        <f>VLOOKUP(AB132,percentage!BY$2:CJ$49,3)</f>
        <v>#N/A</v>
      </c>
      <c r="BU132" s="312" t="e">
        <f>VLOOKUP(BT132,Stieren!$C$5:$D$52,2,FALSE)</f>
        <v>#N/A</v>
      </c>
      <c r="BV132" s="312" t="e">
        <f>VLOOKUP(AB132,percentage!BY$2:CJ$49,4)</f>
        <v>#N/A</v>
      </c>
      <c r="BW132" s="312" t="e">
        <f>VLOOKUP(BV132,Stieren!$C$5:$D$52,2,FALSE)</f>
        <v>#N/A</v>
      </c>
      <c r="BX132" s="312" t="e">
        <f>VLOOKUP(AB132,percentage!BY$2:CJ$49,5)</f>
        <v>#N/A</v>
      </c>
      <c r="BY132" s="312" t="e">
        <f>VLOOKUP(BX132,Stieren!$C$5:$D$52,2,FALSE)</f>
        <v>#N/A</v>
      </c>
      <c r="BZ132" s="312" t="e">
        <f>VLOOKUP(AB132,percentage!BY$2:CJ$49,6)</f>
        <v>#N/A</v>
      </c>
      <c r="CA132" s="312" t="e">
        <f>VLOOKUP(BZ132,Stieren!$C$5:$D$52,2,FALSE)</f>
        <v>#N/A</v>
      </c>
      <c r="CB132" s="312" t="e">
        <f>VLOOKUP(AB132,percentage!BY$2:CJ$49,7)</f>
        <v>#N/A</v>
      </c>
      <c r="CC132" s="312" t="e">
        <f>VLOOKUP(CB132,Stieren!$C$5:$D$52,2,FALSE)</f>
        <v>#N/A</v>
      </c>
      <c r="CD132" s="312" t="e">
        <f>VLOOKUP(AB132,percentage!BY$2:CJ$49,8)</f>
        <v>#N/A</v>
      </c>
      <c r="CE132" s="312" t="e">
        <f>VLOOKUP(CD132,Stieren!$C$5:$D$52,2,FALSE)</f>
        <v>#N/A</v>
      </c>
      <c r="CF132" s="312" t="e">
        <f>VLOOKUP(AB132,percentage!BY$2:CJ$49,9)</f>
        <v>#N/A</v>
      </c>
      <c r="CG132" s="312" t="e">
        <f>VLOOKUP(CF132,Stieren!$C$5:$D$52,2,FALSE)</f>
        <v>#N/A</v>
      </c>
      <c r="CH132" s="312" t="e">
        <f>VLOOKUP(AB132,percentage!BY$2:CJ$49,10)</f>
        <v>#N/A</v>
      </c>
      <c r="CI132" s="312" t="e">
        <f>VLOOKUP(CH132,Stieren!$C$5:$D$52,2,FALSE)</f>
        <v>#N/A</v>
      </c>
      <c r="CJ132" s="312" t="e">
        <f>VLOOKUP(AB132,percentage!BY$2:CJ$49,11)</f>
        <v>#N/A</v>
      </c>
      <c r="CK132" s="312" t="e">
        <f>VLOOKUP(CJ132,Stieren!$C$5:$D$52,2,FALSE)</f>
        <v>#N/A</v>
      </c>
      <c r="CL132" s="312" t="e">
        <f>VLOOKUP(AB132,percentage!BY$2:CJ$49,12)</f>
        <v>#N/A</v>
      </c>
      <c r="CM132" s="312" t="e">
        <f>VLOOKUP(CL132,Stieren!$C$5:$D$52,2,FALSE)</f>
        <v>#N/A</v>
      </c>
      <c r="CN132" s="312">
        <v>22</v>
      </c>
      <c r="CO132" s="312">
        <v>22</v>
      </c>
      <c r="CP132" s="312">
        <v>22</v>
      </c>
    </row>
    <row r="133" spans="27:94">
      <c r="AA133" s="312">
        <f>Koeien!B134</f>
        <v>0</v>
      </c>
      <c r="AB133" s="312">
        <f>Koeien!D134</f>
        <v>0</v>
      </c>
      <c r="AD133" s="312" t="e">
        <f t="shared" si="108"/>
        <v>#N/A</v>
      </c>
      <c r="AE133" s="312" t="e">
        <f t="shared" si="109"/>
        <v>#N/A</v>
      </c>
      <c r="AF133" s="312" t="e">
        <f t="shared" si="110"/>
        <v>#N/A</v>
      </c>
      <c r="AG133" s="312" t="e">
        <f t="shared" si="111"/>
        <v>#N/A</v>
      </c>
      <c r="AH133" s="312" t="e">
        <f t="shared" si="112"/>
        <v>#N/A</v>
      </c>
      <c r="AI133" s="312" t="e">
        <f t="shared" si="113"/>
        <v>#N/A</v>
      </c>
      <c r="AJ133" s="312" t="e">
        <f t="shared" si="114"/>
        <v>#N/A</v>
      </c>
      <c r="AK133" s="312" t="e">
        <f t="shared" si="115"/>
        <v>#N/A</v>
      </c>
      <c r="AL133" s="312" t="e">
        <f t="shared" si="116"/>
        <v>#N/A</v>
      </c>
      <c r="AO133" s="312" t="e">
        <f t="shared" si="117"/>
        <v>#N/A</v>
      </c>
      <c r="AP133" s="312" t="e">
        <f t="shared" si="118"/>
        <v>#N/A</v>
      </c>
      <c r="AQ133" s="312" t="e">
        <f t="shared" si="119"/>
        <v>#N/A</v>
      </c>
      <c r="AR133" s="312" t="e">
        <f t="shared" si="120"/>
        <v>#N/A</v>
      </c>
      <c r="AS133" s="312" t="e">
        <f t="shared" si="121"/>
        <v>#N/A</v>
      </c>
      <c r="AT133" s="312" t="e">
        <f t="shared" si="122"/>
        <v>#N/A</v>
      </c>
      <c r="AU133" s="312" t="e">
        <f t="shared" si="123"/>
        <v>#N/A</v>
      </c>
      <c r="AV133" s="312" t="e">
        <f t="shared" si="124"/>
        <v>#N/A</v>
      </c>
      <c r="AW133" s="312" t="e">
        <f t="shared" si="125"/>
        <v>#N/A</v>
      </c>
      <c r="AX133" s="312" t="e">
        <f t="shared" si="126"/>
        <v>#N/A</v>
      </c>
      <c r="AY133" s="312" t="e">
        <f t="shared" si="127"/>
        <v>#N/A</v>
      </c>
      <c r="AZ133" s="312" t="e">
        <f t="shared" si="128"/>
        <v>#N/A</v>
      </c>
      <c r="BA133" s="312" t="e">
        <f t="shared" si="129"/>
        <v>#N/A</v>
      </c>
      <c r="BB133" s="312" t="e">
        <f t="shared" si="130"/>
        <v>#N/A</v>
      </c>
      <c r="BC133" s="312" t="e">
        <f t="shared" si="131"/>
        <v>#N/A</v>
      </c>
      <c r="BD133" s="312" t="e">
        <f t="shared" si="132"/>
        <v>#N/A</v>
      </c>
      <c r="BE133" s="312" t="e">
        <f t="shared" si="133"/>
        <v>#N/A</v>
      </c>
      <c r="BF133" s="312" t="e">
        <f t="shared" si="134"/>
        <v>#N/A</v>
      </c>
      <c r="BG133" s="312" t="e">
        <f t="shared" si="135"/>
        <v>#N/A</v>
      </c>
      <c r="BH133" s="312" t="e">
        <f t="shared" si="136"/>
        <v>#N/A</v>
      </c>
      <c r="BI133" s="312" t="e">
        <f t="shared" si="137"/>
        <v>#N/A</v>
      </c>
      <c r="BJ133" s="312" t="e">
        <f t="shared" si="138"/>
        <v>#N/A</v>
      </c>
      <c r="BK133" s="312" t="e">
        <f t="shared" si="139"/>
        <v>#N/A</v>
      </c>
      <c r="BL133" s="312" t="e">
        <f t="shared" si="140"/>
        <v>#N/A</v>
      </c>
      <c r="BM133" s="312">
        <f t="shared" si="141"/>
        <v>22</v>
      </c>
      <c r="BN133" s="312">
        <f t="shared" si="142"/>
        <v>22</v>
      </c>
      <c r="BO133" s="312">
        <f t="shared" si="143"/>
        <v>22</v>
      </c>
      <c r="BQ133" s="312" t="e">
        <f>VLOOKUP(AB133,Stieren!$C$5:$D$52,2,FALSE)</f>
        <v>#N/A</v>
      </c>
      <c r="BR133" s="312" t="e">
        <f>VLOOKUP(AB133,percentage!BY$2:CJ$49,2)</f>
        <v>#N/A</v>
      </c>
      <c r="BS133" s="312" t="e">
        <f>VLOOKUP(BR133,Stieren!$C$5:$D$52,2,FALSE)</f>
        <v>#N/A</v>
      </c>
      <c r="BT133" s="312" t="e">
        <f>VLOOKUP(AB133,percentage!BY$2:CJ$49,3)</f>
        <v>#N/A</v>
      </c>
      <c r="BU133" s="312" t="e">
        <f>VLOOKUP(BT133,Stieren!$C$5:$D$52,2,FALSE)</f>
        <v>#N/A</v>
      </c>
      <c r="BV133" s="312" t="e">
        <f>VLOOKUP(AB133,percentage!BY$2:CJ$49,4)</f>
        <v>#N/A</v>
      </c>
      <c r="BW133" s="312" t="e">
        <f>VLOOKUP(BV133,Stieren!$C$5:$D$52,2,FALSE)</f>
        <v>#N/A</v>
      </c>
      <c r="BX133" s="312" t="e">
        <f>VLOOKUP(AB133,percentage!BY$2:CJ$49,5)</f>
        <v>#N/A</v>
      </c>
      <c r="BY133" s="312" t="e">
        <f>VLOOKUP(BX133,Stieren!$C$5:$D$52,2,FALSE)</f>
        <v>#N/A</v>
      </c>
      <c r="BZ133" s="312" t="e">
        <f>VLOOKUP(AB133,percentage!BY$2:CJ$49,6)</f>
        <v>#N/A</v>
      </c>
      <c r="CA133" s="312" t="e">
        <f>VLOOKUP(BZ133,Stieren!$C$5:$D$52,2,FALSE)</f>
        <v>#N/A</v>
      </c>
      <c r="CB133" s="312" t="e">
        <f>VLOOKUP(AB133,percentage!BY$2:CJ$49,7)</f>
        <v>#N/A</v>
      </c>
      <c r="CC133" s="312" t="e">
        <f>VLOOKUP(CB133,Stieren!$C$5:$D$52,2,FALSE)</f>
        <v>#N/A</v>
      </c>
      <c r="CD133" s="312" t="e">
        <f>VLOOKUP(AB133,percentage!BY$2:CJ$49,8)</f>
        <v>#N/A</v>
      </c>
      <c r="CE133" s="312" t="e">
        <f>VLOOKUP(CD133,Stieren!$C$5:$D$52,2,FALSE)</f>
        <v>#N/A</v>
      </c>
      <c r="CF133" s="312" t="e">
        <f>VLOOKUP(AB133,percentage!BY$2:CJ$49,9)</f>
        <v>#N/A</v>
      </c>
      <c r="CG133" s="312" t="e">
        <f>VLOOKUP(CF133,Stieren!$C$5:$D$52,2,FALSE)</f>
        <v>#N/A</v>
      </c>
      <c r="CH133" s="312" t="e">
        <f>VLOOKUP(AB133,percentage!BY$2:CJ$49,10)</f>
        <v>#N/A</v>
      </c>
      <c r="CI133" s="312" t="e">
        <f>VLOOKUP(CH133,Stieren!$C$5:$D$52,2,FALSE)</f>
        <v>#N/A</v>
      </c>
      <c r="CJ133" s="312" t="e">
        <f>VLOOKUP(AB133,percentage!BY$2:CJ$49,11)</f>
        <v>#N/A</v>
      </c>
      <c r="CK133" s="312" t="e">
        <f>VLOOKUP(CJ133,Stieren!$C$5:$D$52,2,FALSE)</f>
        <v>#N/A</v>
      </c>
      <c r="CL133" s="312" t="e">
        <f>VLOOKUP(AB133,percentage!BY$2:CJ$49,12)</f>
        <v>#N/A</v>
      </c>
      <c r="CM133" s="312" t="e">
        <f>VLOOKUP(CL133,Stieren!$C$5:$D$52,2,FALSE)</f>
        <v>#N/A</v>
      </c>
      <c r="CN133" s="312">
        <v>22</v>
      </c>
      <c r="CO133" s="312">
        <v>22</v>
      </c>
      <c r="CP133" s="312">
        <v>22</v>
      </c>
    </row>
    <row r="134" spans="27:94">
      <c r="AA134" s="312">
        <f>Koeien!B135</f>
        <v>0</v>
      </c>
      <c r="AB134" s="312">
        <f>Koeien!D135</f>
        <v>0</v>
      </c>
      <c r="AD134" s="312" t="e">
        <f t="shared" si="108"/>
        <v>#N/A</v>
      </c>
      <c r="AE134" s="312" t="e">
        <f t="shared" si="109"/>
        <v>#N/A</v>
      </c>
      <c r="AF134" s="312" t="e">
        <f t="shared" si="110"/>
        <v>#N/A</v>
      </c>
      <c r="AG134" s="312" t="e">
        <f t="shared" si="111"/>
        <v>#N/A</v>
      </c>
      <c r="AH134" s="312" t="e">
        <f t="shared" si="112"/>
        <v>#N/A</v>
      </c>
      <c r="AI134" s="312" t="e">
        <f t="shared" si="113"/>
        <v>#N/A</v>
      </c>
      <c r="AJ134" s="312" t="e">
        <f t="shared" si="114"/>
        <v>#N/A</v>
      </c>
      <c r="AK134" s="312" t="e">
        <f t="shared" si="115"/>
        <v>#N/A</v>
      </c>
      <c r="AL134" s="312" t="e">
        <f t="shared" si="116"/>
        <v>#N/A</v>
      </c>
      <c r="AO134" s="312" t="e">
        <f t="shared" si="117"/>
        <v>#N/A</v>
      </c>
      <c r="AP134" s="312" t="e">
        <f t="shared" si="118"/>
        <v>#N/A</v>
      </c>
      <c r="AQ134" s="312" t="e">
        <f t="shared" si="119"/>
        <v>#N/A</v>
      </c>
      <c r="AR134" s="312" t="e">
        <f t="shared" si="120"/>
        <v>#N/A</v>
      </c>
      <c r="AS134" s="312" t="e">
        <f t="shared" si="121"/>
        <v>#N/A</v>
      </c>
      <c r="AT134" s="312" t="e">
        <f t="shared" si="122"/>
        <v>#N/A</v>
      </c>
      <c r="AU134" s="312" t="e">
        <f t="shared" si="123"/>
        <v>#N/A</v>
      </c>
      <c r="AV134" s="312" t="e">
        <f t="shared" si="124"/>
        <v>#N/A</v>
      </c>
      <c r="AW134" s="312" t="e">
        <f t="shared" si="125"/>
        <v>#N/A</v>
      </c>
      <c r="AX134" s="312" t="e">
        <f t="shared" si="126"/>
        <v>#N/A</v>
      </c>
      <c r="AY134" s="312" t="e">
        <f t="shared" si="127"/>
        <v>#N/A</v>
      </c>
      <c r="AZ134" s="312" t="e">
        <f t="shared" si="128"/>
        <v>#N/A</v>
      </c>
      <c r="BA134" s="312" t="e">
        <f t="shared" si="129"/>
        <v>#N/A</v>
      </c>
      <c r="BB134" s="312" t="e">
        <f t="shared" si="130"/>
        <v>#N/A</v>
      </c>
      <c r="BC134" s="312" t="e">
        <f t="shared" si="131"/>
        <v>#N/A</v>
      </c>
      <c r="BD134" s="312" t="e">
        <f t="shared" si="132"/>
        <v>#N/A</v>
      </c>
      <c r="BE134" s="312" t="e">
        <f t="shared" si="133"/>
        <v>#N/A</v>
      </c>
      <c r="BF134" s="312" t="e">
        <f t="shared" si="134"/>
        <v>#N/A</v>
      </c>
      <c r="BG134" s="312" t="e">
        <f t="shared" si="135"/>
        <v>#N/A</v>
      </c>
      <c r="BH134" s="312" t="e">
        <f t="shared" si="136"/>
        <v>#N/A</v>
      </c>
      <c r="BI134" s="312" t="e">
        <f t="shared" si="137"/>
        <v>#N/A</v>
      </c>
      <c r="BJ134" s="312" t="e">
        <f t="shared" si="138"/>
        <v>#N/A</v>
      </c>
      <c r="BK134" s="312" t="e">
        <f t="shared" si="139"/>
        <v>#N/A</v>
      </c>
      <c r="BL134" s="312" t="e">
        <f t="shared" si="140"/>
        <v>#N/A</v>
      </c>
      <c r="BM134" s="312">
        <f t="shared" si="141"/>
        <v>22</v>
      </c>
      <c r="BN134" s="312">
        <f t="shared" si="142"/>
        <v>22</v>
      </c>
      <c r="BO134" s="312">
        <f t="shared" si="143"/>
        <v>22</v>
      </c>
      <c r="BQ134" s="312" t="e">
        <f>VLOOKUP(AB134,Stieren!$C$5:$D$52,2,FALSE)</f>
        <v>#N/A</v>
      </c>
      <c r="BR134" s="312" t="e">
        <f>VLOOKUP(AB134,percentage!BY$2:CJ$49,2)</f>
        <v>#N/A</v>
      </c>
      <c r="BS134" s="312" t="e">
        <f>VLOOKUP(BR134,Stieren!$C$5:$D$52,2,FALSE)</f>
        <v>#N/A</v>
      </c>
      <c r="BT134" s="312" t="e">
        <f>VLOOKUP(AB134,percentage!BY$2:CJ$49,3)</f>
        <v>#N/A</v>
      </c>
      <c r="BU134" s="312" t="e">
        <f>VLOOKUP(BT134,Stieren!$C$5:$D$52,2,FALSE)</f>
        <v>#N/A</v>
      </c>
      <c r="BV134" s="312" t="e">
        <f>VLOOKUP(AB134,percentage!BY$2:CJ$49,4)</f>
        <v>#N/A</v>
      </c>
      <c r="BW134" s="312" t="e">
        <f>VLOOKUP(BV134,Stieren!$C$5:$D$52,2,FALSE)</f>
        <v>#N/A</v>
      </c>
      <c r="BX134" s="312" t="e">
        <f>VLOOKUP(AB134,percentage!BY$2:CJ$49,5)</f>
        <v>#N/A</v>
      </c>
      <c r="BY134" s="312" t="e">
        <f>VLOOKUP(BX134,Stieren!$C$5:$D$52,2,FALSE)</f>
        <v>#N/A</v>
      </c>
      <c r="BZ134" s="312" t="e">
        <f>VLOOKUP(AB134,percentage!BY$2:CJ$49,6)</f>
        <v>#N/A</v>
      </c>
      <c r="CA134" s="312" t="e">
        <f>VLOOKUP(BZ134,Stieren!$C$5:$D$52,2,FALSE)</f>
        <v>#N/A</v>
      </c>
      <c r="CB134" s="312" t="e">
        <f>VLOOKUP(AB134,percentage!BY$2:CJ$49,7)</f>
        <v>#N/A</v>
      </c>
      <c r="CC134" s="312" t="e">
        <f>VLOOKUP(CB134,Stieren!$C$5:$D$52,2,FALSE)</f>
        <v>#N/A</v>
      </c>
      <c r="CD134" s="312" t="e">
        <f>VLOOKUP(AB134,percentage!BY$2:CJ$49,8)</f>
        <v>#N/A</v>
      </c>
      <c r="CE134" s="312" t="e">
        <f>VLOOKUP(CD134,Stieren!$C$5:$D$52,2,FALSE)</f>
        <v>#N/A</v>
      </c>
      <c r="CF134" s="312" t="e">
        <f>VLOOKUP(AB134,percentage!BY$2:CJ$49,9)</f>
        <v>#N/A</v>
      </c>
      <c r="CG134" s="312" t="e">
        <f>VLOOKUP(CF134,Stieren!$C$5:$D$52,2,FALSE)</f>
        <v>#N/A</v>
      </c>
      <c r="CH134" s="312" t="e">
        <f>VLOOKUP(AB134,percentage!BY$2:CJ$49,10)</f>
        <v>#N/A</v>
      </c>
      <c r="CI134" s="312" t="e">
        <f>VLOOKUP(CH134,Stieren!$C$5:$D$52,2,FALSE)</f>
        <v>#N/A</v>
      </c>
      <c r="CJ134" s="312" t="e">
        <f>VLOOKUP(AB134,percentage!BY$2:CJ$49,11)</f>
        <v>#N/A</v>
      </c>
      <c r="CK134" s="312" t="e">
        <f>VLOOKUP(CJ134,Stieren!$C$5:$D$52,2,FALSE)</f>
        <v>#N/A</v>
      </c>
      <c r="CL134" s="312" t="e">
        <f>VLOOKUP(AB134,percentage!BY$2:CJ$49,12)</f>
        <v>#N/A</v>
      </c>
      <c r="CM134" s="312" t="e">
        <f>VLOOKUP(CL134,Stieren!$C$5:$D$52,2,FALSE)</f>
        <v>#N/A</v>
      </c>
      <c r="CN134" s="312">
        <v>22</v>
      </c>
      <c r="CO134" s="312">
        <v>22</v>
      </c>
      <c r="CP134" s="312">
        <v>22</v>
      </c>
    </row>
    <row r="135" spans="27:94">
      <c r="AA135" s="312">
        <f>Koeien!B136</f>
        <v>0</v>
      </c>
      <c r="AB135" s="312">
        <f>Koeien!D136</f>
        <v>0</v>
      </c>
      <c r="AD135" s="312" t="e">
        <f t="shared" si="108"/>
        <v>#N/A</v>
      </c>
      <c r="AE135" s="312" t="e">
        <f t="shared" si="109"/>
        <v>#N/A</v>
      </c>
      <c r="AF135" s="312" t="e">
        <f t="shared" si="110"/>
        <v>#N/A</v>
      </c>
      <c r="AG135" s="312" t="e">
        <f t="shared" si="111"/>
        <v>#N/A</v>
      </c>
      <c r="AH135" s="312" t="e">
        <f t="shared" si="112"/>
        <v>#N/A</v>
      </c>
      <c r="AI135" s="312" t="e">
        <f t="shared" si="113"/>
        <v>#N/A</v>
      </c>
      <c r="AJ135" s="312" t="e">
        <f t="shared" si="114"/>
        <v>#N/A</v>
      </c>
      <c r="AK135" s="312" t="e">
        <f t="shared" si="115"/>
        <v>#N/A</v>
      </c>
      <c r="AL135" s="312" t="e">
        <f t="shared" si="116"/>
        <v>#N/A</v>
      </c>
      <c r="AO135" s="312" t="e">
        <f t="shared" si="117"/>
        <v>#N/A</v>
      </c>
      <c r="AP135" s="312" t="e">
        <f t="shared" si="118"/>
        <v>#N/A</v>
      </c>
      <c r="AQ135" s="312" t="e">
        <f t="shared" si="119"/>
        <v>#N/A</v>
      </c>
      <c r="AR135" s="312" t="e">
        <f t="shared" si="120"/>
        <v>#N/A</v>
      </c>
      <c r="AS135" s="312" t="e">
        <f t="shared" si="121"/>
        <v>#N/A</v>
      </c>
      <c r="AT135" s="312" t="e">
        <f t="shared" si="122"/>
        <v>#N/A</v>
      </c>
      <c r="AU135" s="312" t="e">
        <f t="shared" si="123"/>
        <v>#N/A</v>
      </c>
      <c r="AV135" s="312" t="e">
        <f t="shared" si="124"/>
        <v>#N/A</v>
      </c>
      <c r="AW135" s="312" t="e">
        <f t="shared" si="125"/>
        <v>#N/A</v>
      </c>
      <c r="AX135" s="312" t="e">
        <f t="shared" si="126"/>
        <v>#N/A</v>
      </c>
      <c r="AY135" s="312" t="e">
        <f t="shared" si="127"/>
        <v>#N/A</v>
      </c>
      <c r="AZ135" s="312" t="e">
        <f t="shared" si="128"/>
        <v>#N/A</v>
      </c>
      <c r="BA135" s="312" t="e">
        <f t="shared" si="129"/>
        <v>#N/A</v>
      </c>
      <c r="BB135" s="312" t="e">
        <f t="shared" si="130"/>
        <v>#N/A</v>
      </c>
      <c r="BC135" s="312" t="e">
        <f t="shared" si="131"/>
        <v>#N/A</v>
      </c>
      <c r="BD135" s="312" t="e">
        <f t="shared" si="132"/>
        <v>#N/A</v>
      </c>
      <c r="BE135" s="312" t="e">
        <f t="shared" si="133"/>
        <v>#N/A</v>
      </c>
      <c r="BF135" s="312" t="e">
        <f t="shared" si="134"/>
        <v>#N/A</v>
      </c>
      <c r="BG135" s="312" t="e">
        <f t="shared" si="135"/>
        <v>#N/A</v>
      </c>
      <c r="BH135" s="312" t="e">
        <f t="shared" si="136"/>
        <v>#N/A</v>
      </c>
      <c r="BI135" s="312" t="e">
        <f t="shared" si="137"/>
        <v>#N/A</v>
      </c>
      <c r="BJ135" s="312" t="e">
        <f t="shared" si="138"/>
        <v>#N/A</v>
      </c>
      <c r="BK135" s="312" t="e">
        <f t="shared" si="139"/>
        <v>#N/A</v>
      </c>
      <c r="BL135" s="312" t="e">
        <f t="shared" si="140"/>
        <v>#N/A</v>
      </c>
      <c r="BM135" s="312">
        <f t="shared" si="141"/>
        <v>22</v>
      </c>
      <c r="BN135" s="312">
        <f t="shared" si="142"/>
        <v>22</v>
      </c>
      <c r="BO135" s="312">
        <f t="shared" si="143"/>
        <v>22</v>
      </c>
      <c r="BQ135" s="312" t="e">
        <f>VLOOKUP(AB135,Stieren!$C$5:$D$52,2,FALSE)</f>
        <v>#N/A</v>
      </c>
      <c r="BR135" s="312" t="e">
        <f>VLOOKUP(AB135,percentage!BY$2:CJ$49,2)</f>
        <v>#N/A</v>
      </c>
      <c r="BS135" s="312" t="e">
        <f>VLOOKUP(BR135,Stieren!$C$5:$D$52,2,FALSE)</f>
        <v>#N/A</v>
      </c>
      <c r="BT135" s="312" t="e">
        <f>VLOOKUP(AB135,percentage!BY$2:CJ$49,3)</f>
        <v>#N/A</v>
      </c>
      <c r="BU135" s="312" t="e">
        <f>VLOOKUP(BT135,Stieren!$C$5:$D$52,2,FALSE)</f>
        <v>#N/A</v>
      </c>
      <c r="BV135" s="312" t="e">
        <f>VLOOKUP(AB135,percentage!BY$2:CJ$49,4)</f>
        <v>#N/A</v>
      </c>
      <c r="BW135" s="312" t="e">
        <f>VLOOKUP(BV135,Stieren!$C$5:$D$52,2,FALSE)</f>
        <v>#N/A</v>
      </c>
      <c r="BX135" s="312" t="e">
        <f>VLOOKUP(AB135,percentage!BY$2:CJ$49,5)</f>
        <v>#N/A</v>
      </c>
      <c r="BY135" s="312" t="e">
        <f>VLOOKUP(BX135,Stieren!$C$5:$D$52,2,FALSE)</f>
        <v>#N/A</v>
      </c>
      <c r="BZ135" s="312" t="e">
        <f>VLOOKUP(AB135,percentage!BY$2:CJ$49,6)</f>
        <v>#N/A</v>
      </c>
      <c r="CA135" s="312" t="e">
        <f>VLOOKUP(BZ135,Stieren!$C$5:$D$52,2,FALSE)</f>
        <v>#N/A</v>
      </c>
      <c r="CB135" s="312" t="e">
        <f>VLOOKUP(AB135,percentage!BY$2:CJ$49,7)</f>
        <v>#N/A</v>
      </c>
      <c r="CC135" s="312" t="e">
        <f>VLOOKUP(CB135,Stieren!$C$5:$D$52,2,FALSE)</f>
        <v>#N/A</v>
      </c>
      <c r="CD135" s="312" t="e">
        <f>VLOOKUP(AB135,percentage!BY$2:CJ$49,8)</f>
        <v>#N/A</v>
      </c>
      <c r="CE135" s="312" t="e">
        <f>VLOOKUP(CD135,Stieren!$C$5:$D$52,2,FALSE)</f>
        <v>#N/A</v>
      </c>
      <c r="CF135" s="312" t="e">
        <f>VLOOKUP(AB135,percentage!BY$2:CJ$49,9)</f>
        <v>#N/A</v>
      </c>
      <c r="CG135" s="312" t="e">
        <f>VLOOKUP(CF135,Stieren!$C$5:$D$52,2,FALSE)</f>
        <v>#N/A</v>
      </c>
      <c r="CH135" s="312" t="e">
        <f>VLOOKUP(AB135,percentage!BY$2:CJ$49,10)</f>
        <v>#N/A</v>
      </c>
      <c r="CI135" s="312" t="e">
        <f>VLOOKUP(CH135,Stieren!$C$5:$D$52,2,FALSE)</f>
        <v>#N/A</v>
      </c>
      <c r="CJ135" s="312" t="e">
        <f>VLOOKUP(AB135,percentage!BY$2:CJ$49,11)</f>
        <v>#N/A</v>
      </c>
      <c r="CK135" s="312" t="e">
        <f>VLOOKUP(CJ135,Stieren!$C$5:$D$52,2,FALSE)</f>
        <v>#N/A</v>
      </c>
      <c r="CL135" s="312" t="e">
        <f>VLOOKUP(AB135,percentage!BY$2:CJ$49,12)</f>
        <v>#N/A</v>
      </c>
      <c r="CM135" s="312" t="e">
        <f>VLOOKUP(CL135,Stieren!$C$5:$D$52,2,FALSE)</f>
        <v>#N/A</v>
      </c>
      <c r="CN135" s="312">
        <v>22</v>
      </c>
      <c r="CO135" s="312">
        <v>22</v>
      </c>
      <c r="CP135" s="312">
        <v>22</v>
      </c>
    </row>
    <row r="136" spans="27:94">
      <c r="AA136" s="312">
        <f>Koeien!B137</f>
        <v>0</v>
      </c>
      <c r="AB136" s="312">
        <f>Koeien!D137</f>
        <v>0</v>
      </c>
      <c r="AD136" s="312" t="e">
        <f t="shared" si="108"/>
        <v>#N/A</v>
      </c>
      <c r="AE136" s="312" t="e">
        <f t="shared" si="109"/>
        <v>#N/A</v>
      </c>
      <c r="AF136" s="312" t="e">
        <f t="shared" si="110"/>
        <v>#N/A</v>
      </c>
      <c r="AG136" s="312" t="e">
        <f t="shared" si="111"/>
        <v>#N/A</v>
      </c>
      <c r="AH136" s="312" t="e">
        <f t="shared" si="112"/>
        <v>#N/A</v>
      </c>
      <c r="AI136" s="312" t="e">
        <f t="shared" si="113"/>
        <v>#N/A</v>
      </c>
      <c r="AJ136" s="312" t="e">
        <f t="shared" si="114"/>
        <v>#N/A</v>
      </c>
      <c r="AK136" s="312" t="e">
        <f t="shared" si="115"/>
        <v>#N/A</v>
      </c>
      <c r="AL136" s="312" t="e">
        <f t="shared" si="116"/>
        <v>#N/A</v>
      </c>
      <c r="AO136" s="312" t="e">
        <f t="shared" si="117"/>
        <v>#N/A</v>
      </c>
      <c r="AP136" s="312" t="e">
        <f t="shared" si="118"/>
        <v>#N/A</v>
      </c>
      <c r="AQ136" s="312" t="e">
        <f t="shared" si="119"/>
        <v>#N/A</v>
      </c>
      <c r="AR136" s="312" t="e">
        <f t="shared" si="120"/>
        <v>#N/A</v>
      </c>
      <c r="AS136" s="312" t="e">
        <f t="shared" si="121"/>
        <v>#N/A</v>
      </c>
      <c r="AT136" s="312" t="e">
        <f t="shared" si="122"/>
        <v>#N/A</v>
      </c>
      <c r="AU136" s="312" t="e">
        <f t="shared" si="123"/>
        <v>#N/A</v>
      </c>
      <c r="AV136" s="312" t="e">
        <f t="shared" si="124"/>
        <v>#N/A</v>
      </c>
      <c r="AW136" s="312" t="e">
        <f t="shared" si="125"/>
        <v>#N/A</v>
      </c>
      <c r="AX136" s="312" t="e">
        <f t="shared" si="126"/>
        <v>#N/A</v>
      </c>
      <c r="AY136" s="312" t="e">
        <f t="shared" si="127"/>
        <v>#N/A</v>
      </c>
      <c r="AZ136" s="312" t="e">
        <f t="shared" si="128"/>
        <v>#N/A</v>
      </c>
      <c r="BA136" s="312" t="e">
        <f t="shared" si="129"/>
        <v>#N/A</v>
      </c>
      <c r="BB136" s="312" t="e">
        <f t="shared" si="130"/>
        <v>#N/A</v>
      </c>
      <c r="BC136" s="312" t="e">
        <f t="shared" si="131"/>
        <v>#N/A</v>
      </c>
      <c r="BD136" s="312" t="e">
        <f t="shared" si="132"/>
        <v>#N/A</v>
      </c>
      <c r="BE136" s="312" t="e">
        <f t="shared" si="133"/>
        <v>#N/A</v>
      </c>
      <c r="BF136" s="312" t="e">
        <f t="shared" si="134"/>
        <v>#N/A</v>
      </c>
      <c r="BG136" s="312" t="e">
        <f t="shared" si="135"/>
        <v>#N/A</v>
      </c>
      <c r="BH136" s="312" t="e">
        <f t="shared" si="136"/>
        <v>#N/A</v>
      </c>
      <c r="BI136" s="312" t="e">
        <f t="shared" si="137"/>
        <v>#N/A</v>
      </c>
      <c r="BJ136" s="312" t="e">
        <f t="shared" si="138"/>
        <v>#N/A</v>
      </c>
      <c r="BK136" s="312" t="e">
        <f t="shared" si="139"/>
        <v>#N/A</v>
      </c>
      <c r="BL136" s="312" t="e">
        <f t="shared" si="140"/>
        <v>#N/A</v>
      </c>
      <c r="BM136" s="312">
        <f t="shared" si="141"/>
        <v>22</v>
      </c>
      <c r="BN136" s="312">
        <f t="shared" si="142"/>
        <v>22</v>
      </c>
      <c r="BO136" s="312">
        <f t="shared" si="143"/>
        <v>22</v>
      </c>
      <c r="BQ136" s="312" t="e">
        <f>VLOOKUP(AB136,Stieren!$C$5:$D$52,2,FALSE)</f>
        <v>#N/A</v>
      </c>
      <c r="BR136" s="312" t="e">
        <f>VLOOKUP(AB136,percentage!BY$2:CJ$49,2)</f>
        <v>#N/A</v>
      </c>
      <c r="BS136" s="312" t="e">
        <f>VLOOKUP(BR136,Stieren!$C$5:$D$52,2,FALSE)</f>
        <v>#N/A</v>
      </c>
      <c r="BT136" s="312" t="e">
        <f>VLOOKUP(AB136,percentage!BY$2:CJ$49,3)</f>
        <v>#N/A</v>
      </c>
      <c r="BU136" s="312" t="e">
        <f>VLOOKUP(BT136,Stieren!$C$5:$D$52,2,FALSE)</f>
        <v>#N/A</v>
      </c>
      <c r="BV136" s="312" t="e">
        <f>VLOOKUP(AB136,percentage!BY$2:CJ$49,4)</f>
        <v>#N/A</v>
      </c>
      <c r="BW136" s="312" t="e">
        <f>VLOOKUP(BV136,Stieren!$C$5:$D$52,2,FALSE)</f>
        <v>#N/A</v>
      </c>
      <c r="BX136" s="312" t="e">
        <f>VLOOKUP(AB136,percentage!BY$2:CJ$49,5)</f>
        <v>#N/A</v>
      </c>
      <c r="BY136" s="312" t="e">
        <f>VLOOKUP(BX136,Stieren!$C$5:$D$52,2,FALSE)</f>
        <v>#N/A</v>
      </c>
      <c r="BZ136" s="312" t="e">
        <f>VLOOKUP(AB136,percentage!BY$2:CJ$49,6)</f>
        <v>#N/A</v>
      </c>
      <c r="CA136" s="312" t="e">
        <f>VLOOKUP(BZ136,Stieren!$C$5:$D$52,2,FALSE)</f>
        <v>#N/A</v>
      </c>
      <c r="CB136" s="312" t="e">
        <f>VLOOKUP(AB136,percentage!BY$2:CJ$49,7)</f>
        <v>#N/A</v>
      </c>
      <c r="CC136" s="312" t="e">
        <f>VLOOKUP(CB136,Stieren!$C$5:$D$52,2,FALSE)</f>
        <v>#N/A</v>
      </c>
      <c r="CD136" s="312" t="e">
        <f>VLOOKUP(AB136,percentage!BY$2:CJ$49,8)</f>
        <v>#N/A</v>
      </c>
      <c r="CE136" s="312" t="e">
        <f>VLOOKUP(CD136,Stieren!$C$5:$D$52,2,FALSE)</f>
        <v>#N/A</v>
      </c>
      <c r="CF136" s="312" t="e">
        <f>VLOOKUP(AB136,percentage!BY$2:CJ$49,9)</f>
        <v>#N/A</v>
      </c>
      <c r="CG136" s="312" t="e">
        <f>VLOOKUP(CF136,Stieren!$C$5:$D$52,2,FALSE)</f>
        <v>#N/A</v>
      </c>
      <c r="CH136" s="312" t="e">
        <f>VLOOKUP(AB136,percentage!BY$2:CJ$49,10)</f>
        <v>#N/A</v>
      </c>
      <c r="CI136" s="312" t="e">
        <f>VLOOKUP(CH136,Stieren!$C$5:$D$52,2,FALSE)</f>
        <v>#N/A</v>
      </c>
      <c r="CJ136" s="312" t="e">
        <f>VLOOKUP(AB136,percentage!BY$2:CJ$49,11)</f>
        <v>#N/A</v>
      </c>
      <c r="CK136" s="312" t="e">
        <f>VLOOKUP(CJ136,Stieren!$C$5:$D$52,2,FALSE)</f>
        <v>#N/A</v>
      </c>
      <c r="CL136" s="312" t="e">
        <f>VLOOKUP(AB136,percentage!BY$2:CJ$49,12)</f>
        <v>#N/A</v>
      </c>
      <c r="CM136" s="312" t="e">
        <f>VLOOKUP(CL136,Stieren!$C$5:$D$52,2,FALSE)</f>
        <v>#N/A</v>
      </c>
      <c r="CN136" s="312">
        <v>22</v>
      </c>
      <c r="CO136" s="312">
        <v>22</v>
      </c>
      <c r="CP136" s="312">
        <v>22</v>
      </c>
    </row>
    <row r="137" spans="27:94">
      <c r="AA137" s="312">
        <f>Koeien!B138</f>
        <v>0</v>
      </c>
      <c r="AB137" s="312">
        <f>Koeien!D138</f>
        <v>0</v>
      </c>
      <c r="AD137" s="312" t="e">
        <f t="shared" si="108"/>
        <v>#N/A</v>
      </c>
      <c r="AE137" s="312" t="e">
        <f t="shared" si="109"/>
        <v>#N/A</v>
      </c>
      <c r="AF137" s="312" t="e">
        <f t="shared" si="110"/>
        <v>#N/A</v>
      </c>
      <c r="AG137" s="312" t="e">
        <f t="shared" si="111"/>
        <v>#N/A</v>
      </c>
      <c r="AH137" s="312" t="e">
        <f t="shared" si="112"/>
        <v>#N/A</v>
      </c>
      <c r="AI137" s="312" t="e">
        <f t="shared" si="113"/>
        <v>#N/A</v>
      </c>
      <c r="AJ137" s="312" t="e">
        <f t="shared" si="114"/>
        <v>#N/A</v>
      </c>
      <c r="AK137" s="312" t="e">
        <f t="shared" si="115"/>
        <v>#N/A</v>
      </c>
      <c r="AL137" s="312" t="e">
        <f t="shared" si="116"/>
        <v>#N/A</v>
      </c>
      <c r="AO137" s="312" t="e">
        <f t="shared" si="117"/>
        <v>#N/A</v>
      </c>
      <c r="AP137" s="312" t="e">
        <f t="shared" si="118"/>
        <v>#N/A</v>
      </c>
      <c r="AQ137" s="312" t="e">
        <f t="shared" si="119"/>
        <v>#N/A</v>
      </c>
      <c r="AR137" s="312" t="e">
        <f t="shared" si="120"/>
        <v>#N/A</v>
      </c>
      <c r="AS137" s="312" t="e">
        <f t="shared" si="121"/>
        <v>#N/A</v>
      </c>
      <c r="AT137" s="312" t="e">
        <f t="shared" si="122"/>
        <v>#N/A</v>
      </c>
      <c r="AU137" s="312" t="e">
        <f t="shared" si="123"/>
        <v>#N/A</v>
      </c>
      <c r="AV137" s="312" t="e">
        <f t="shared" si="124"/>
        <v>#N/A</v>
      </c>
      <c r="AW137" s="312" t="e">
        <f t="shared" si="125"/>
        <v>#N/A</v>
      </c>
      <c r="AX137" s="312" t="e">
        <f t="shared" si="126"/>
        <v>#N/A</v>
      </c>
      <c r="AY137" s="312" t="e">
        <f t="shared" si="127"/>
        <v>#N/A</v>
      </c>
      <c r="AZ137" s="312" t="e">
        <f t="shared" si="128"/>
        <v>#N/A</v>
      </c>
      <c r="BA137" s="312" t="e">
        <f t="shared" si="129"/>
        <v>#N/A</v>
      </c>
      <c r="BB137" s="312" t="e">
        <f t="shared" si="130"/>
        <v>#N/A</v>
      </c>
      <c r="BC137" s="312" t="e">
        <f t="shared" si="131"/>
        <v>#N/A</v>
      </c>
      <c r="BD137" s="312" t="e">
        <f t="shared" si="132"/>
        <v>#N/A</v>
      </c>
      <c r="BE137" s="312" t="e">
        <f t="shared" si="133"/>
        <v>#N/A</v>
      </c>
      <c r="BF137" s="312" t="e">
        <f t="shared" si="134"/>
        <v>#N/A</v>
      </c>
      <c r="BG137" s="312" t="e">
        <f t="shared" si="135"/>
        <v>#N/A</v>
      </c>
      <c r="BH137" s="312" t="e">
        <f t="shared" si="136"/>
        <v>#N/A</v>
      </c>
      <c r="BI137" s="312" t="e">
        <f t="shared" si="137"/>
        <v>#N/A</v>
      </c>
      <c r="BJ137" s="312" t="e">
        <f t="shared" si="138"/>
        <v>#N/A</v>
      </c>
      <c r="BK137" s="312" t="e">
        <f t="shared" si="139"/>
        <v>#N/A</v>
      </c>
      <c r="BL137" s="312" t="e">
        <f t="shared" si="140"/>
        <v>#N/A</v>
      </c>
      <c r="BM137" s="312">
        <f t="shared" si="141"/>
        <v>22</v>
      </c>
      <c r="BN137" s="312">
        <f t="shared" si="142"/>
        <v>22</v>
      </c>
      <c r="BO137" s="312">
        <f t="shared" si="143"/>
        <v>22</v>
      </c>
      <c r="BQ137" s="312" t="e">
        <f>VLOOKUP(AB137,Stieren!$C$5:$D$52,2,FALSE)</f>
        <v>#N/A</v>
      </c>
      <c r="BR137" s="312" t="e">
        <f>VLOOKUP(AB137,percentage!BY$2:CJ$49,2)</f>
        <v>#N/A</v>
      </c>
      <c r="BS137" s="312" t="e">
        <f>VLOOKUP(BR137,Stieren!$C$5:$D$52,2,FALSE)</f>
        <v>#N/A</v>
      </c>
      <c r="BT137" s="312" t="e">
        <f>VLOOKUP(AB137,percentage!BY$2:CJ$49,3)</f>
        <v>#N/A</v>
      </c>
      <c r="BU137" s="312" t="e">
        <f>VLOOKUP(BT137,Stieren!$C$5:$D$52,2,FALSE)</f>
        <v>#N/A</v>
      </c>
      <c r="BV137" s="312" t="e">
        <f>VLOOKUP(AB137,percentage!BY$2:CJ$49,4)</f>
        <v>#N/A</v>
      </c>
      <c r="BW137" s="312" t="e">
        <f>VLOOKUP(BV137,Stieren!$C$5:$D$52,2,FALSE)</f>
        <v>#N/A</v>
      </c>
      <c r="BX137" s="312" t="e">
        <f>VLOOKUP(AB137,percentage!BY$2:CJ$49,5)</f>
        <v>#N/A</v>
      </c>
      <c r="BY137" s="312" t="e">
        <f>VLOOKUP(BX137,Stieren!$C$5:$D$52,2,FALSE)</f>
        <v>#N/A</v>
      </c>
      <c r="BZ137" s="312" t="e">
        <f>VLOOKUP(AB137,percentage!BY$2:CJ$49,6)</f>
        <v>#N/A</v>
      </c>
      <c r="CA137" s="312" t="e">
        <f>VLOOKUP(BZ137,Stieren!$C$5:$D$52,2,FALSE)</f>
        <v>#N/A</v>
      </c>
      <c r="CB137" s="312" t="e">
        <f>VLOOKUP(AB137,percentage!BY$2:CJ$49,7)</f>
        <v>#N/A</v>
      </c>
      <c r="CC137" s="312" t="e">
        <f>VLOOKUP(CB137,Stieren!$C$5:$D$52,2,FALSE)</f>
        <v>#N/A</v>
      </c>
      <c r="CD137" s="312" t="e">
        <f>VLOOKUP(AB137,percentage!BY$2:CJ$49,8)</f>
        <v>#N/A</v>
      </c>
      <c r="CE137" s="312" t="e">
        <f>VLOOKUP(CD137,Stieren!$C$5:$D$52,2,FALSE)</f>
        <v>#N/A</v>
      </c>
      <c r="CF137" s="312" t="e">
        <f>VLOOKUP(AB137,percentage!BY$2:CJ$49,9)</f>
        <v>#N/A</v>
      </c>
      <c r="CG137" s="312" t="e">
        <f>VLOOKUP(CF137,Stieren!$C$5:$D$52,2,FALSE)</f>
        <v>#N/A</v>
      </c>
      <c r="CH137" s="312" t="e">
        <f>VLOOKUP(AB137,percentage!BY$2:CJ$49,10)</f>
        <v>#N/A</v>
      </c>
      <c r="CI137" s="312" t="e">
        <f>VLOOKUP(CH137,Stieren!$C$5:$D$52,2,FALSE)</f>
        <v>#N/A</v>
      </c>
      <c r="CJ137" s="312" t="e">
        <f>VLOOKUP(AB137,percentage!BY$2:CJ$49,11)</f>
        <v>#N/A</v>
      </c>
      <c r="CK137" s="312" t="e">
        <f>VLOOKUP(CJ137,Stieren!$C$5:$D$52,2,FALSE)</f>
        <v>#N/A</v>
      </c>
      <c r="CL137" s="312" t="e">
        <f>VLOOKUP(AB137,percentage!BY$2:CJ$49,12)</f>
        <v>#N/A</v>
      </c>
      <c r="CM137" s="312" t="e">
        <f>VLOOKUP(CL137,Stieren!$C$5:$D$52,2,FALSE)</f>
        <v>#N/A</v>
      </c>
      <c r="CN137" s="312">
        <v>22</v>
      </c>
      <c r="CO137" s="312">
        <v>22</v>
      </c>
      <c r="CP137" s="312">
        <v>22</v>
      </c>
    </row>
    <row r="138" spans="27:94">
      <c r="AA138" s="312">
        <f>Koeien!B139</f>
        <v>0</v>
      </c>
      <c r="AB138" s="312">
        <f>Koeien!D139</f>
        <v>0</v>
      </c>
      <c r="AD138" s="312" t="e">
        <f t="shared" si="108"/>
        <v>#N/A</v>
      </c>
      <c r="AE138" s="312" t="e">
        <f t="shared" si="109"/>
        <v>#N/A</v>
      </c>
      <c r="AF138" s="312" t="e">
        <f t="shared" si="110"/>
        <v>#N/A</v>
      </c>
      <c r="AG138" s="312" t="e">
        <f t="shared" si="111"/>
        <v>#N/A</v>
      </c>
      <c r="AH138" s="312" t="e">
        <f t="shared" si="112"/>
        <v>#N/A</v>
      </c>
      <c r="AI138" s="312" t="e">
        <f t="shared" si="113"/>
        <v>#N/A</v>
      </c>
      <c r="AJ138" s="312" t="e">
        <f t="shared" si="114"/>
        <v>#N/A</v>
      </c>
      <c r="AK138" s="312" t="e">
        <f t="shared" si="115"/>
        <v>#N/A</v>
      </c>
      <c r="AL138" s="312" t="e">
        <f t="shared" si="116"/>
        <v>#N/A</v>
      </c>
      <c r="AO138" s="312" t="e">
        <f t="shared" si="117"/>
        <v>#N/A</v>
      </c>
      <c r="AP138" s="312" t="e">
        <f t="shared" si="118"/>
        <v>#N/A</v>
      </c>
      <c r="AQ138" s="312" t="e">
        <f t="shared" si="119"/>
        <v>#N/A</v>
      </c>
      <c r="AR138" s="312" t="e">
        <f t="shared" si="120"/>
        <v>#N/A</v>
      </c>
      <c r="AS138" s="312" t="e">
        <f t="shared" si="121"/>
        <v>#N/A</v>
      </c>
      <c r="AT138" s="312" t="e">
        <f t="shared" si="122"/>
        <v>#N/A</v>
      </c>
      <c r="AU138" s="312" t="e">
        <f t="shared" si="123"/>
        <v>#N/A</v>
      </c>
      <c r="AV138" s="312" t="e">
        <f t="shared" si="124"/>
        <v>#N/A</v>
      </c>
      <c r="AW138" s="312" t="e">
        <f t="shared" si="125"/>
        <v>#N/A</v>
      </c>
      <c r="AX138" s="312" t="e">
        <f t="shared" si="126"/>
        <v>#N/A</v>
      </c>
      <c r="AY138" s="312" t="e">
        <f t="shared" si="127"/>
        <v>#N/A</v>
      </c>
      <c r="AZ138" s="312" t="e">
        <f t="shared" si="128"/>
        <v>#N/A</v>
      </c>
      <c r="BA138" s="312" t="e">
        <f t="shared" si="129"/>
        <v>#N/A</v>
      </c>
      <c r="BB138" s="312" t="e">
        <f t="shared" si="130"/>
        <v>#N/A</v>
      </c>
      <c r="BC138" s="312" t="e">
        <f t="shared" si="131"/>
        <v>#N/A</v>
      </c>
      <c r="BD138" s="312" t="e">
        <f t="shared" si="132"/>
        <v>#N/A</v>
      </c>
      <c r="BE138" s="312" t="e">
        <f t="shared" si="133"/>
        <v>#N/A</v>
      </c>
      <c r="BF138" s="312" t="e">
        <f t="shared" si="134"/>
        <v>#N/A</v>
      </c>
      <c r="BG138" s="312" t="e">
        <f t="shared" si="135"/>
        <v>#N/A</v>
      </c>
      <c r="BH138" s="312" t="e">
        <f t="shared" si="136"/>
        <v>#N/A</v>
      </c>
      <c r="BI138" s="312" t="e">
        <f t="shared" si="137"/>
        <v>#N/A</v>
      </c>
      <c r="BJ138" s="312" t="e">
        <f t="shared" si="138"/>
        <v>#N/A</v>
      </c>
      <c r="BK138" s="312" t="e">
        <f t="shared" si="139"/>
        <v>#N/A</v>
      </c>
      <c r="BL138" s="312" t="e">
        <f t="shared" si="140"/>
        <v>#N/A</v>
      </c>
      <c r="BM138" s="312">
        <f t="shared" si="141"/>
        <v>22</v>
      </c>
      <c r="BN138" s="312">
        <f t="shared" si="142"/>
        <v>22</v>
      </c>
      <c r="BO138" s="312">
        <f t="shared" si="143"/>
        <v>22</v>
      </c>
      <c r="BQ138" s="312" t="e">
        <f>VLOOKUP(AB138,Stieren!$C$5:$D$52,2,FALSE)</f>
        <v>#N/A</v>
      </c>
      <c r="BR138" s="312" t="e">
        <f>VLOOKUP(AB138,percentage!BY$2:CJ$49,2)</f>
        <v>#N/A</v>
      </c>
      <c r="BS138" s="312" t="e">
        <f>VLOOKUP(BR138,Stieren!$C$5:$D$52,2,FALSE)</f>
        <v>#N/A</v>
      </c>
      <c r="BT138" s="312" t="e">
        <f>VLOOKUP(AB138,percentage!BY$2:CJ$49,3)</f>
        <v>#N/A</v>
      </c>
      <c r="BU138" s="312" t="e">
        <f>VLOOKUP(BT138,Stieren!$C$5:$D$52,2,FALSE)</f>
        <v>#N/A</v>
      </c>
      <c r="BV138" s="312" t="e">
        <f>VLOOKUP(AB138,percentage!BY$2:CJ$49,4)</f>
        <v>#N/A</v>
      </c>
      <c r="BW138" s="312" t="e">
        <f>VLOOKUP(BV138,Stieren!$C$5:$D$52,2,FALSE)</f>
        <v>#N/A</v>
      </c>
      <c r="BX138" s="312" t="e">
        <f>VLOOKUP(AB138,percentage!BY$2:CJ$49,5)</f>
        <v>#N/A</v>
      </c>
      <c r="BY138" s="312" t="e">
        <f>VLOOKUP(BX138,Stieren!$C$5:$D$52,2,FALSE)</f>
        <v>#N/A</v>
      </c>
      <c r="BZ138" s="312" t="e">
        <f>VLOOKUP(AB138,percentage!BY$2:CJ$49,6)</f>
        <v>#N/A</v>
      </c>
      <c r="CA138" s="312" t="e">
        <f>VLOOKUP(BZ138,Stieren!$C$5:$D$52,2,FALSE)</f>
        <v>#N/A</v>
      </c>
      <c r="CB138" s="312" t="e">
        <f>VLOOKUP(AB138,percentage!BY$2:CJ$49,7)</f>
        <v>#N/A</v>
      </c>
      <c r="CC138" s="312" t="e">
        <f>VLOOKUP(CB138,Stieren!$C$5:$D$52,2,FALSE)</f>
        <v>#N/A</v>
      </c>
      <c r="CD138" s="312" t="e">
        <f>VLOOKUP(AB138,percentage!BY$2:CJ$49,8)</f>
        <v>#N/A</v>
      </c>
      <c r="CE138" s="312" t="e">
        <f>VLOOKUP(CD138,Stieren!$C$5:$D$52,2,FALSE)</f>
        <v>#N/A</v>
      </c>
      <c r="CF138" s="312" t="e">
        <f>VLOOKUP(AB138,percentage!BY$2:CJ$49,9)</f>
        <v>#N/A</v>
      </c>
      <c r="CG138" s="312" t="e">
        <f>VLOOKUP(CF138,Stieren!$C$5:$D$52,2,FALSE)</f>
        <v>#N/A</v>
      </c>
      <c r="CH138" s="312" t="e">
        <f>VLOOKUP(AB138,percentage!BY$2:CJ$49,10)</f>
        <v>#N/A</v>
      </c>
      <c r="CI138" s="312" t="e">
        <f>VLOOKUP(CH138,Stieren!$C$5:$D$52,2,FALSE)</f>
        <v>#N/A</v>
      </c>
      <c r="CJ138" s="312" t="e">
        <f>VLOOKUP(AB138,percentage!BY$2:CJ$49,11)</f>
        <v>#N/A</v>
      </c>
      <c r="CK138" s="312" t="e">
        <f>VLOOKUP(CJ138,Stieren!$C$5:$D$52,2,FALSE)</f>
        <v>#N/A</v>
      </c>
      <c r="CL138" s="312" t="e">
        <f>VLOOKUP(AB138,percentage!BY$2:CJ$49,12)</f>
        <v>#N/A</v>
      </c>
      <c r="CM138" s="312" t="e">
        <f>VLOOKUP(CL138,Stieren!$C$5:$D$52,2,FALSE)</f>
        <v>#N/A</v>
      </c>
      <c r="CN138" s="312">
        <v>22</v>
      </c>
      <c r="CO138" s="312">
        <v>22</v>
      </c>
      <c r="CP138" s="312">
        <v>22</v>
      </c>
    </row>
    <row r="139" spans="27:94">
      <c r="AA139" s="312">
        <f>Koeien!B140</f>
        <v>0</v>
      </c>
      <c r="AB139" s="312">
        <f>Koeien!D140</f>
        <v>0</v>
      </c>
      <c r="AD139" s="312" t="e">
        <f t="shared" si="108"/>
        <v>#N/A</v>
      </c>
      <c r="AE139" s="312" t="e">
        <f t="shared" si="109"/>
        <v>#N/A</v>
      </c>
      <c r="AF139" s="312" t="e">
        <f t="shared" si="110"/>
        <v>#N/A</v>
      </c>
      <c r="AG139" s="312" t="e">
        <f t="shared" si="111"/>
        <v>#N/A</v>
      </c>
      <c r="AH139" s="312" t="e">
        <f t="shared" si="112"/>
        <v>#N/A</v>
      </c>
      <c r="AI139" s="312" t="e">
        <f t="shared" si="113"/>
        <v>#N/A</v>
      </c>
      <c r="AJ139" s="312" t="e">
        <f t="shared" si="114"/>
        <v>#N/A</v>
      </c>
      <c r="AK139" s="312" t="e">
        <f t="shared" si="115"/>
        <v>#N/A</v>
      </c>
      <c r="AL139" s="312" t="e">
        <f t="shared" si="116"/>
        <v>#N/A</v>
      </c>
      <c r="AO139" s="312" t="e">
        <f t="shared" si="117"/>
        <v>#N/A</v>
      </c>
      <c r="AP139" s="312" t="e">
        <f t="shared" si="118"/>
        <v>#N/A</v>
      </c>
      <c r="AQ139" s="312" t="e">
        <f t="shared" si="119"/>
        <v>#N/A</v>
      </c>
      <c r="AR139" s="312" t="e">
        <f t="shared" si="120"/>
        <v>#N/A</v>
      </c>
      <c r="AS139" s="312" t="e">
        <f t="shared" si="121"/>
        <v>#N/A</v>
      </c>
      <c r="AT139" s="312" t="e">
        <f t="shared" si="122"/>
        <v>#N/A</v>
      </c>
      <c r="AU139" s="312" t="e">
        <f t="shared" si="123"/>
        <v>#N/A</v>
      </c>
      <c r="AV139" s="312" t="e">
        <f t="shared" si="124"/>
        <v>#N/A</v>
      </c>
      <c r="AW139" s="312" t="e">
        <f t="shared" si="125"/>
        <v>#N/A</v>
      </c>
      <c r="AX139" s="312" t="e">
        <f t="shared" si="126"/>
        <v>#N/A</v>
      </c>
      <c r="AY139" s="312" t="e">
        <f t="shared" si="127"/>
        <v>#N/A</v>
      </c>
      <c r="AZ139" s="312" t="e">
        <f t="shared" si="128"/>
        <v>#N/A</v>
      </c>
      <c r="BA139" s="312" t="e">
        <f t="shared" si="129"/>
        <v>#N/A</v>
      </c>
      <c r="BB139" s="312" t="e">
        <f t="shared" si="130"/>
        <v>#N/A</v>
      </c>
      <c r="BC139" s="312" t="e">
        <f t="shared" si="131"/>
        <v>#N/A</v>
      </c>
      <c r="BD139" s="312" t="e">
        <f t="shared" si="132"/>
        <v>#N/A</v>
      </c>
      <c r="BE139" s="312" t="e">
        <f t="shared" si="133"/>
        <v>#N/A</v>
      </c>
      <c r="BF139" s="312" t="e">
        <f t="shared" si="134"/>
        <v>#N/A</v>
      </c>
      <c r="BG139" s="312" t="e">
        <f t="shared" si="135"/>
        <v>#N/A</v>
      </c>
      <c r="BH139" s="312" t="e">
        <f t="shared" si="136"/>
        <v>#N/A</v>
      </c>
      <c r="BI139" s="312" t="e">
        <f t="shared" si="137"/>
        <v>#N/A</v>
      </c>
      <c r="BJ139" s="312" t="e">
        <f t="shared" si="138"/>
        <v>#N/A</v>
      </c>
      <c r="BK139" s="312" t="e">
        <f t="shared" si="139"/>
        <v>#N/A</v>
      </c>
      <c r="BL139" s="312" t="e">
        <f t="shared" si="140"/>
        <v>#N/A</v>
      </c>
      <c r="BM139" s="312">
        <f t="shared" si="141"/>
        <v>22</v>
      </c>
      <c r="BN139" s="312">
        <f t="shared" si="142"/>
        <v>22</v>
      </c>
      <c r="BO139" s="312">
        <f t="shared" si="143"/>
        <v>22</v>
      </c>
      <c r="BQ139" s="312" t="e">
        <f>VLOOKUP(AB139,Stieren!$C$5:$D$52,2,FALSE)</f>
        <v>#N/A</v>
      </c>
      <c r="BR139" s="312" t="e">
        <f>VLOOKUP(AB139,percentage!BY$2:CJ$49,2)</f>
        <v>#N/A</v>
      </c>
      <c r="BS139" s="312" t="e">
        <f>VLOOKUP(BR139,Stieren!$C$5:$D$52,2,FALSE)</f>
        <v>#N/A</v>
      </c>
      <c r="BT139" s="312" t="e">
        <f>VLOOKUP(AB139,percentage!BY$2:CJ$49,3)</f>
        <v>#N/A</v>
      </c>
      <c r="BU139" s="312" t="e">
        <f>VLOOKUP(BT139,Stieren!$C$5:$D$52,2,FALSE)</f>
        <v>#N/A</v>
      </c>
      <c r="BV139" s="312" t="e">
        <f>VLOOKUP(AB139,percentage!BY$2:CJ$49,4)</f>
        <v>#N/A</v>
      </c>
      <c r="BW139" s="312" t="e">
        <f>VLOOKUP(BV139,Stieren!$C$5:$D$52,2,FALSE)</f>
        <v>#N/A</v>
      </c>
      <c r="BX139" s="312" t="e">
        <f>VLOOKUP(AB139,percentage!BY$2:CJ$49,5)</f>
        <v>#N/A</v>
      </c>
      <c r="BY139" s="312" t="e">
        <f>VLOOKUP(BX139,Stieren!$C$5:$D$52,2,FALSE)</f>
        <v>#N/A</v>
      </c>
      <c r="BZ139" s="312" t="e">
        <f>VLOOKUP(AB139,percentage!BY$2:CJ$49,6)</f>
        <v>#N/A</v>
      </c>
      <c r="CA139" s="312" t="e">
        <f>VLOOKUP(BZ139,Stieren!$C$5:$D$52,2,FALSE)</f>
        <v>#N/A</v>
      </c>
      <c r="CB139" s="312" t="e">
        <f>VLOOKUP(AB139,percentage!BY$2:CJ$49,7)</f>
        <v>#N/A</v>
      </c>
      <c r="CC139" s="312" t="e">
        <f>VLOOKUP(CB139,Stieren!$C$5:$D$52,2,FALSE)</f>
        <v>#N/A</v>
      </c>
      <c r="CD139" s="312" t="e">
        <f>VLOOKUP(AB139,percentage!BY$2:CJ$49,8)</f>
        <v>#N/A</v>
      </c>
      <c r="CE139" s="312" t="e">
        <f>VLOOKUP(CD139,Stieren!$C$5:$D$52,2,FALSE)</f>
        <v>#N/A</v>
      </c>
      <c r="CF139" s="312" t="e">
        <f>VLOOKUP(AB139,percentage!BY$2:CJ$49,9)</f>
        <v>#N/A</v>
      </c>
      <c r="CG139" s="312" t="e">
        <f>VLOOKUP(CF139,Stieren!$C$5:$D$52,2,FALSE)</f>
        <v>#N/A</v>
      </c>
      <c r="CH139" s="312" t="e">
        <f>VLOOKUP(AB139,percentage!BY$2:CJ$49,10)</f>
        <v>#N/A</v>
      </c>
      <c r="CI139" s="312" t="e">
        <f>VLOOKUP(CH139,Stieren!$C$5:$D$52,2,FALSE)</f>
        <v>#N/A</v>
      </c>
      <c r="CJ139" s="312" t="e">
        <f>VLOOKUP(AB139,percentage!BY$2:CJ$49,11)</f>
        <v>#N/A</v>
      </c>
      <c r="CK139" s="312" t="e">
        <f>VLOOKUP(CJ139,Stieren!$C$5:$D$52,2,FALSE)</f>
        <v>#N/A</v>
      </c>
      <c r="CL139" s="312" t="e">
        <f>VLOOKUP(AB139,percentage!BY$2:CJ$49,12)</f>
        <v>#N/A</v>
      </c>
      <c r="CM139" s="312" t="e">
        <f>VLOOKUP(CL139,Stieren!$C$5:$D$52,2,FALSE)</f>
        <v>#N/A</v>
      </c>
      <c r="CN139" s="312">
        <v>22</v>
      </c>
      <c r="CO139" s="312">
        <v>22</v>
      </c>
      <c r="CP139" s="312">
        <v>22</v>
      </c>
    </row>
    <row r="140" spans="27:94">
      <c r="AA140" s="312">
        <f>Koeien!B141</f>
        <v>0</v>
      </c>
      <c r="AB140" s="312">
        <f>Koeien!D141</f>
        <v>0</v>
      </c>
      <c r="AD140" s="312" t="e">
        <f t="shared" si="108"/>
        <v>#N/A</v>
      </c>
      <c r="AE140" s="312" t="e">
        <f t="shared" si="109"/>
        <v>#N/A</v>
      </c>
      <c r="AF140" s="312" t="e">
        <f t="shared" si="110"/>
        <v>#N/A</v>
      </c>
      <c r="AG140" s="312" t="e">
        <f t="shared" si="111"/>
        <v>#N/A</v>
      </c>
      <c r="AH140" s="312" t="e">
        <f t="shared" si="112"/>
        <v>#N/A</v>
      </c>
      <c r="AI140" s="312" t="e">
        <f t="shared" si="113"/>
        <v>#N/A</v>
      </c>
      <c r="AJ140" s="312" t="e">
        <f t="shared" si="114"/>
        <v>#N/A</v>
      </c>
      <c r="AK140" s="312" t="e">
        <f t="shared" si="115"/>
        <v>#N/A</v>
      </c>
      <c r="AL140" s="312" t="e">
        <f t="shared" si="116"/>
        <v>#N/A</v>
      </c>
      <c r="AO140" s="312" t="e">
        <f t="shared" si="117"/>
        <v>#N/A</v>
      </c>
      <c r="AP140" s="312" t="e">
        <f t="shared" si="118"/>
        <v>#N/A</v>
      </c>
      <c r="AQ140" s="312" t="e">
        <f t="shared" si="119"/>
        <v>#N/A</v>
      </c>
      <c r="AR140" s="312" t="e">
        <f t="shared" si="120"/>
        <v>#N/A</v>
      </c>
      <c r="AS140" s="312" t="e">
        <f t="shared" si="121"/>
        <v>#N/A</v>
      </c>
      <c r="AT140" s="312" t="e">
        <f t="shared" si="122"/>
        <v>#N/A</v>
      </c>
      <c r="AU140" s="312" t="e">
        <f t="shared" si="123"/>
        <v>#N/A</v>
      </c>
      <c r="AV140" s="312" t="e">
        <f t="shared" si="124"/>
        <v>#N/A</v>
      </c>
      <c r="AW140" s="312" t="e">
        <f t="shared" si="125"/>
        <v>#N/A</v>
      </c>
      <c r="AX140" s="312" t="e">
        <f t="shared" si="126"/>
        <v>#N/A</v>
      </c>
      <c r="AY140" s="312" t="e">
        <f t="shared" si="127"/>
        <v>#N/A</v>
      </c>
      <c r="AZ140" s="312" t="e">
        <f t="shared" si="128"/>
        <v>#N/A</v>
      </c>
      <c r="BA140" s="312" t="e">
        <f t="shared" si="129"/>
        <v>#N/A</v>
      </c>
      <c r="BB140" s="312" t="e">
        <f t="shared" si="130"/>
        <v>#N/A</v>
      </c>
      <c r="BC140" s="312" t="e">
        <f t="shared" si="131"/>
        <v>#N/A</v>
      </c>
      <c r="BD140" s="312" t="e">
        <f t="shared" si="132"/>
        <v>#N/A</v>
      </c>
      <c r="BE140" s="312" t="e">
        <f t="shared" si="133"/>
        <v>#N/A</v>
      </c>
      <c r="BF140" s="312" t="e">
        <f t="shared" si="134"/>
        <v>#N/A</v>
      </c>
      <c r="BG140" s="312" t="e">
        <f t="shared" si="135"/>
        <v>#N/A</v>
      </c>
      <c r="BH140" s="312" t="e">
        <f t="shared" si="136"/>
        <v>#N/A</v>
      </c>
      <c r="BI140" s="312" t="e">
        <f t="shared" si="137"/>
        <v>#N/A</v>
      </c>
      <c r="BJ140" s="312" t="e">
        <f t="shared" si="138"/>
        <v>#N/A</v>
      </c>
      <c r="BK140" s="312" t="e">
        <f t="shared" si="139"/>
        <v>#N/A</v>
      </c>
      <c r="BL140" s="312" t="e">
        <f t="shared" si="140"/>
        <v>#N/A</v>
      </c>
      <c r="BM140" s="312">
        <f t="shared" si="141"/>
        <v>22</v>
      </c>
      <c r="BN140" s="312">
        <f t="shared" si="142"/>
        <v>22</v>
      </c>
      <c r="BO140" s="312">
        <f t="shared" si="143"/>
        <v>22</v>
      </c>
      <c r="BQ140" s="312" t="e">
        <f>VLOOKUP(AB140,Stieren!$C$5:$D$52,2,FALSE)</f>
        <v>#N/A</v>
      </c>
      <c r="BR140" s="312" t="e">
        <f>VLOOKUP(AB140,percentage!BY$2:CJ$49,2)</f>
        <v>#N/A</v>
      </c>
      <c r="BS140" s="312" t="e">
        <f>VLOOKUP(BR140,Stieren!$C$5:$D$52,2,FALSE)</f>
        <v>#N/A</v>
      </c>
      <c r="BT140" s="312" t="e">
        <f>VLOOKUP(AB140,percentage!BY$2:CJ$49,3)</f>
        <v>#N/A</v>
      </c>
      <c r="BU140" s="312" t="e">
        <f>VLOOKUP(BT140,Stieren!$C$5:$D$52,2,FALSE)</f>
        <v>#N/A</v>
      </c>
      <c r="BV140" s="312" t="e">
        <f>VLOOKUP(AB140,percentage!BY$2:CJ$49,4)</f>
        <v>#N/A</v>
      </c>
      <c r="BW140" s="312" t="e">
        <f>VLOOKUP(BV140,Stieren!$C$5:$D$52,2,FALSE)</f>
        <v>#N/A</v>
      </c>
      <c r="BX140" s="312" t="e">
        <f>VLOOKUP(AB140,percentage!BY$2:CJ$49,5)</f>
        <v>#N/A</v>
      </c>
      <c r="BY140" s="312" t="e">
        <f>VLOOKUP(BX140,Stieren!$C$5:$D$52,2,FALSE)</f>
        <v>#N/A</v>
      </c>
      <c r="BZ140" s="312" t="e">
        <f>VLOOKUP(AB140,percentage!BY$2:CJ$49,6)</f>
        <v>#N/A</v>
      </c>
      <c r="CA140" s="312" t="e">
        <f>VLOOKUP(BZ140,Stieren!$C$5:$D$52,2,FALSE)</f>
        <v>#N/A</v>
      </c>
      <c r="CB140" s="312" t="e">
        <f>VLOOKUP(AB140,percentage!BY$2:CJ$49,7)</f>
        <v>#N/A</v>
      </c>
      <c r="CC140" s="312" t="e">
        <f>VLOOKUP(CB140,Stieren!$C$5:$D$52,2,FALSE)</f>
        <v>#N/A</v>
      </c>
      <c r="CD140" s="312" t="e">
        <f>VLOOKUP(AB140,percentage!BY$2:CJ$49,8)</f>
        <v>#N/A</v>
      </c>
      <c r="CE140" s="312" t="e">
        <f>VLOOKUP(CD140,Stieren!$C$5:$D$52,2,FALSE)</f>
        <v>#N/A</v>
      </c>
      <c r="CF140" s="312" t="e">
        <f>VLOOKUP(AB140,percentage!BY$2:CJ$49,9)</f>
        <v>#N/A</v>
      </c>
      <c r="CG140" s="312" t="e">
        <f>VLOOKUP(CF140,Stieren!$C$5:$D$52,2,FALSE)</f>
        <v>#N/A</v>
      </c>
      <c r="CH140" s="312" t="e">
        <f>VLOOKUP(AB140,percentage!BY$2:CJ$49,10)</f>
        <v>#N/A</v>
      </c>
      <c r="CI140" s="312" t="e">
        <f>VLOOKUP(CH140,Stieren!$C$5:$D$52,2,FALSE)</f>
        <v>#N/A</v>
      </c>
      <c r="CJ140" s="312" t="e">
        <f>VLOOKUP(AB140,percentage!BY$2:CJ$49,11)</f>
        <v>#N/A</v>
      </c>
      <c r="CK140" s="312" t="e">
        <f>VLOOKUP(CJ140,Stieren!$C$5:$D$52,2,FALSE)</f>
        <v>#N/A</v>
      </c>
      <c r="CL140" s="312" t="e">
        <f>VLOOKUP(AB140,percentage!BY$2:CJ$49,12)</f>
        <v>#N/A</v>
      </c>
      <c r="CM140" s="312" t="e">
        <f>VLOOKUP(CL140,Stieren!$C$5:$D$52,2,FALSE)</f>
        <v>#N/A</v>
      </c>
      <c r="CN140" s="312">
        <v>22</v>
      </c>
      <c r="CO140" s="312">
        <v>22</v>
      </c>
      <c r="CP140" s="312">
        <v>22</v>
      </c>
    </row>
    <row r="141" spans="27:94">
      <c r="AA141" s="312">
        <f>Koeien!B142</f>
        <v>0</v>
      </c>
      <c r="AB141" s="312">
        <f>Koeien!D142</f>
        <v>0</v>
      </c>
      <c r="AD141" s="312" t="e">
        <f t="shared" si="108"/>
        <v>#N/A</v>
      </c>
      <c r="AE141" s="312" t="e">
        <f t="shared" si="109"/>
        <v>#N/A</v>
      </c>
      <c r="AF141" s="312" t="e">
        <f t="shared" si="110"/>
        <v>#N/A</v>
      </c>
      <c r="AG141" s="312" t="e">
        <f t="shared" si="111"/>
        <v>#N/A</v>
      </c>
      <c r="AH141" s="312" t="e">
        <f t="shared" si="112"/>
        <v>#N/A</v>
      </c>
      <c r="AI141" s="312" t="e">
        <f t="shared" si="113"/>
        <v>#N/A</v>
      </c>
      <c r="AJ141" s="312" t="e">
        <f t="shared" si="114"/>
        <v>#N/A</v>
      </c>
      <c r="AK141" s="312" t="e">
        <f t="shared" si="115"/>
        <v>#N/A</v>
      </c>
      <c r="AL141" s="312" t="e">
        <f t="shared" si="116"/>
        <v>#N/A</v>
      </c>
      <c r="AO141" s="312" t="e">
        <f t="shared" si="117"/>
        <v>#N/A</v>
      </c>
      <c r="AP141" s="312" t="e">
        <f t="shared" si="118"/>
        <v>#N/A</v>
      </c>
      <c r="AQ141" s="312" t="e">
        <f t="shared" si="119"/>
        <v>#N/A</v>
      </c>
      <c r="AR141" s="312" t="e">
        <f t="shared" si="120"/>
        <v>#N/A</v>
      </c>
      <c r="AS141" s="312" t="e">
        <f t="shared" si="121"/>
        <v>#N/A</v>
      </c>
      <c r="AT141" s="312" t="e">
        <f t="shared" si="122"/>
        <v>#N/A</v>
      </c>
      <c r="AU141" s="312" t="e">
        <f t="shared" si="123"/>
        <v>#N/A</v>
      </c>
      <c r="AV141" s="312" t="e">
        <f t="shared" si="124"/>
        <v>#N/A</v>
      </c>
      <c r="AW141" s="312" t="e">
        <f t="shared" si="125"/>
        <v>#N/A</v>
      </c>
      <c r="AX141" s="312" t="e">
        <f t="shared" si="126"/>
        <v>#N/A</v>
      </c>
      <c r="AY141" s="312" t="e">
        <f t="shared" si="127"/>
        <v>#N/A</v>
      </c>
      <c r="AZ141" s="312" t="e">
        <f t="shared" si="128"/>
        <v>#N/A</v>
      </c>
      <c r="BA141" s="312" t="e">
        <f t="shared" si="129"/>
        <v>#N/A</v>
      </c>
      <c r="BB141" s="312" t="e">
        <f t="shared" si="130"/>
        <v>#N/A</v>
      </c>
      <c r="BC141" s="312" t="e">
        <f t="shared" si="131"/>
        <v>#N/A</v>
      </c>
      <c r="BD141" s="312" t="e">
        <f t="shared" si="132"/>
        <v>#N/A</v>
      </c>
      <c r="BE141" s="312" t="e">
        <f t="shared" si="133"/>
        <v>#N/A</v>
      </c>
      <c r="BF141" s="312" t="e">
        <f t="shared" si="134"/>
        <v>#N/A</v>
      </c>
      <c r="BG141" s="312" t="e">
        <f t="shared" si="135"/>
        <v>#N/A</v>
      </c>
      <c r="BH141" s="312" t="e">
        <f t="shared" si="136"/>
        <v>#N/A</v>
      </c>
      <c r="BI141" s="312" t="e">
        <f t="shared" si="137"/>
        <v>#N/A</v>
      </c>
      <c r="BJ141" s="312" t="e">
        <f t="shared" si="138"/>
        <v>#N/A</v>
      </c>
      <c r="BK141" s="312" t="e">
        <f t="shared" si="139"/>
        <v>#N/A</v>
      </c>
      <c r="BL141" s="312" t="e">
        <f t="shared" si="140"/>
        <v>#N/A</v>
      </c>
      <c r="BM141" s="312">
        <f t="shared" si="141"/>
        <v>22</v>
      </c>
      <c r="BN141" s="312">
        <f t="shared" si="142"/>
        <v>22</v>
      </c>
      <c r="BO141" s="312">
        <f t="shared" si="143"/>
        <v>22</v>
      </c>
      <c r="BQ141" s="312" t="e">
        <f>VLOOKUP(AB141,Stieren!$C$5:$D$52,2,FALSE)</f>
        <v>#N/A</v>
      </c>
      <c r="BR141" s="312" t="e">
        <f>VLOOKUP(AB141,percentage!BY$2:CJ$49,2)</f>
        <v>#N/A</v>
      </c>
      <c r="BS141" s="312" t="e">
        <f>VLOOKUP(BR141,Stieren!$C$5:$D$52,2,FALSE)</f>
        <v>#N/A</v>
      </c>
      <c r="BT141" s="312" t="e">
        <f>VLOOKUP(AB141,percentage!BY$2:CJ$49,3)</f>
        <v>#N/A</v>
      </c>
      <c r="BU141" s="312" t="e">
        <f>VLOOKUP(BT141,Stieren!$C$5:$D$52,2,FALSE)</f>
        <v>#N/A</v>
      </c>
      <c r="BV141" s="312" t="e">
        <f>VLOOKUP(AB141,percentage!BY$2:CJ$49,4)</f>
        <v>#N/A</v>
      </c>
      <c r="BW141" s="312" t="e">
        <f>VLOOKUP(BV141,Stieren!$C$5:$D$52,2,FALSE)</f>
        <v>#N/A</v>
      </c>
      <c r="BX141" s="312" t="e">
        <f>VLOOKUP(AB141,percentage!BY$2:CJ$49,5)</f>
        <v>#N/A</v>
      </c>
      <c r="BY141" s="312" t="e">
        <f>VLOOKUP(BX141,Stieren!$C$5:$D$52,2,FALSE)</f>
        <v>#N/A</v>
      </c>
      <c r="BZ141" s="312" t="e">
        <f>VLOOKUP(AB141,percentage!BY$2:CJ$49,6)</f>
        <v>#N/A</v>
      </c>
      <c r="CA141" s="312" t="e">
        <f>VLOOKUP(BZ141,Stieren!$C$5:$D$52,2,FALSE)</f>
        <v>#N/A</v>
      </c>
      <c r="CB141" s="312" t="e">
        <f>VLOOKUP(AB141,percentage!BY$2:CJ$49,7)</f>
        <v>#N/A</v>
      </c>
      <c r="CC141" s="312" t="e">
        <f>VLOOKUP(CB141,Stieren!$C$5:$D$52,2,FALSE)</f>
        <v>#N/A</v>
      </c>
      <c r="CD141" s="312" t="e">
        <f>VLOOKUP(AB141,percentage!BY$2:CJ$49,8)</f>
        <v>#N/A</v>
      </c>
      <c r="CE141" s="312" t="e">
        <f>VLOOKUP(CD141,Stieren!$C$5:$D$52,2,FALSE)</f>
        <v>#N/A</v>
      </c>
      <c r="CF141" s="312" t="e">
        <f>VLOOKUP(AB141,percentage!BY$2:CJ$49,9)</f>
        <v>#N/A</v>
      </c>
      <c r="CG141" s="312" t="e">
        <f>VLOOKUP(CF141,Stieren!$C$5:$D$52,2,FALSE)</f>
        <v>#N/A</v>
      </c>
      <c r="CH141" s="312" t="e">
        <f>VLOOKUP(AB141,percentage!BY$2:CJ$49,10)</f>
        <v>#N/A</v>
      </c>
      <c r="CI141" s="312" t="e">
        <f>VLOOKUP(CH141,Stieren!$C$5:$D$52,2,FALSE)</f>
        <v>#N/A</v>
      </c>
      <c r="CJ141" s="312" t="e">
        <f>VLOOKUP(AB141,percentage!BY$2:CJ$49,11)</f>
        <v>#N/A</v>
      </c>
      <c r="CK141" s="312" t="e">
        <f>VLOOKUP(CJ141,Stieren!$C$5:$D$52,2,FALSE)</f>
        <v>#N/A</v>
      </c>
      <c r="CL141" s="312" t="e">
        <f>VLOOKUP(AB141,percentage!BY$2:CJ$49,12)</f>
        <v>#N/A</v>
      </c>
      <c r="CM141" s="312" t="e">
        <f>VLOOKUP(CL141,Stieren!$C$5:$D$52,2,FALSE)</f>
        <v>#N/A</v>
      </c>
      <c r="CN141" s="312">
        <v>22</v>
      </c>
      <c r="CO141" s="312">
        <v>22</v>
      </c>
      <c r="CP141" s="312">
        <v>22</v>
      </c>
    </row>
    <row r="142" spans="27:94">
      <c r="AA142" s="312">
        <f>Koeien!B143</f>
        <v>0</v>
      </c>
      <c r="AB142" s="312">
        <f>Koeien!D143</f>
        <v>0</v>
      </c>
      <c r="AD142" s="312" t="e">
        <f t="shared" si="108"/>
        <v>#N/A</v>
      </c>
      <c r="AE142" s="312" t="e">
        <f t="shared" si="109"/>
        <v>#N/A</v>
      </c>
      <c r="AF142" s="312" t="e">
        <f t="shared" si="110"/>
        <v>#N/A</v>
      </c>
      <c r="AG142" s="312" t="e">
        <f t="shared" si="111"/>
        <v>#N/A</v>
      </c>
      <c r="AH142" s="312" t="e">
        <f t="shared" si="112"/>
        <v>#N/A</v>
      </c>
      <c r="AI142" s="312" t="e">
        <f t="shared" si="113"/>
        <v>#N/A</v>
      </c>
      <c r="AJ142" s="312" t="e">
        <f t="shared" si="114"/>
        <v>#N/A</v>
      </c>
      <c r="AK142" s="312" t="e">
        <f t="shared" si="115"/>
        <v>#N/A</v>
      </c>
      <c r="AL142" s="312" t="e">
        <f t="shared" si="116"/>
        <v>#N/A</v>
      </c>
      <c r="AO142" s="312" t="e">
        <f t="shared" si="117"/>
        <v>#N/A</v>
      </c>
      <c r="AP142" s="312" t="e">
        <f t="shared" si="118"/>
        <v>#N/A</v>
      </c>
      <c r="AQ142" s="312" t="e">
        <f t="shared" si="119"/>
        <v>#N/A</v>
      </c>
      <c r="AR142" s="312" t="e">
        <f t="shared" si="120"/>
        <v>#N/A</v>
      </c>
      <c r="AS142" s="312" t="e">
        <f t="shared" si="121"/>
        <v>#N/A</v>
      </c>
      <c r="AT142" s="312" t="e">
        <f t="shared" si="122"/>
        <v>#N/A</v>
      </c>
      <c r="AU142" s="312" t="e">
        <f t="shared" si="123"/>
        <v>#N/A</v>
      </c>
      <c r="AV142" s="312" t="e">
        <f t="shared" si="124"/>
        <v>#N/A</v>
      </c>
      <c r="AW142" s="312" t="e">
        <f t="shared" si="125"/>
        <v>#N/A</v>
      </c>
      <c r="AX142" s="312" t="e">
        <f t="shared" si="126"/>
        <v>#N/A</v>
      </c>
      <c r="AY142" s="312" t="e">
        <f t="shared" si="127"/>
        <v>#N/A</v>
      </c>
      <c r="AZ142" s="312" t="e">
        <f t="shared" si="128"/>
        <v>#N/A</v>
      </c>
      <c r="BA142" s="312" t="e">
        <f t="shared" si="129"/>
        <v>#N/A</v>
      </c>
      <c r="BB142" s="312" t="e">
        <f t="shared" si="130"/>
        <v>#N/A</v>
      </c>
      <c r="BC142" s="312" t="e">
        <f t="shared" si="131"/>
        <v>#N/A</v>
      </c>
      <c r="BD142" s="312" t="e">
        <f t="shared" si="132"/>
        <v>#N/A</v>
      </c>
      <c r="BE142" s="312" t="e">
        <f t="shared" si="133"/>
        <v>#N/A</v>
      </c>
      <c r="BF142" s="312" t="e">
        <f t="shared" si="134"/>
        <v>#N/A</v>
      </c>
      <c r="BG142" s="312" t="e">
        <f t="shared" si="135"/>
        <v>#N/A</v>
      </c>
      <c r="BH142" s="312" t="e">
        <f t="shared" si="136"/>
        <v>#N/A</v>
      </c>
      <c r="BI142" s="312" t="e">
        <f t="shared" si="137"/>
        <v>#N/A</v>
      </c>
      <c r="BJ142" s="312" t="e">
        <f t="shared" si="138"/>
        <v>#N/A</v>
      </c>
      <c r="BK142" s="312" t="e">
        <f t="shared" si="139"/>
        <v>#N/A</v>
      </c>
      <c r="BL142" s="312" t="e">
        <f t="shared" si="140"/>
        <v>#N/A</v>
      </c>
      <c r="BM142" s="312">
        <f t="shared" si="141"/>
        <v>22</v>
      </c>
      <c r="BN142" s="312">
        <f t="shared" si="142"/>
        <v>22</v>
      </c>
      <c r="BO142" s="312">
        <f t="shared" si="143"/>
        <v>22</v>
      </c>
      <c r="BQ142" s="312" t="e">
        <f>VLOOKUP(AB142,Stieren!$C$5:$D$52,2,FALSE)</f>
        <v>#N/A</v>
      </c>
      <c r="BR142" s="312" t="e">
        <f>VLOOKUP(AB142,percentage!BY$2:CJ$49,2)</f>
        <v>#N/A</v>
      </c>
      <c r="BS142" s="312" t="e">
        <f>VLOOKUP(BR142,Stieren!$C$5:$D$52,2,FALSE)</f>
        <v>#N/A</v>
      </c>
      <c r="BT142" s="312" t="e">
        <f>VLOOKUP(AB142,percentage!BY$2:CJ$49,3)</f>
        <v>#N/A</v>
      </c>
      <c r="BU142" s="312" t="e">
        <f>VLOOKUP(BT142,Stieren!$C$5:$D$52,2,FALSE)</f>
        <v>#N/A</v>
      </c>
      <c r="BV142" s="312" t="e">
        <f>VLOOKUP(AB142,percentage!BY$2:CJ$49,4)</f>
        <v>#N/A</v>
      </c>
      <c r="BW142" s="312" t="e">
        <f>VLOOKUP(BV142,Stieren!$C$5:$D$52,2,FALSE)</f>
        <v>#N/A</v>
      </c>
      <c r="BX142" s="312" t="e">
        <f>VLOOKUP(AB142,percentage!BY$2:CJ$49,5)</f>
        <v>#N/A</v>
      </c>
      <c r="BY142" s="312" t="e">
        <f>VLOOKUP(BX142,Stieren!$C$5:$D$52,2,FALSE)</f>
        <v>#N/A</v>
      </c>
      <c r="BZ142" s="312" t="e">
        <f>VLOOKUP(AB142,percentage!BY$2:CJ$49,6)</f>
        <v>#N/A</v>
      </c>
      <c r="CA142" s="312" t="e">
        <f>VLOOKUP(BZ142,Stieren!$C$5:$D$52,2,FALSE)</f>
        <v>#N/A</v>
      </c>
      <c r="CB142" s="312" t="e">
        <f>VLOOKUP(AB142,percentage!BY$2:CJ$49,7)</f>
        <v>#N/A</v>
      </c>
      <c r="CC142" s="312" t="e">
        <f>VLOOKUP(CB142,Stieren!$C$5:$D$52,2,FALSE)</f>
        <v>#N/A</v>
      </c>
      <c r="CD142" s="312" t="e">
        <f>VLOOKUP(AB142,percentage!BY$2:CJ$49,8)</f>
        <v>#N/A</v>
      </c>
      <c r="CE142" s="312" t="e">
        <f>VLOOKUP(CD142,Stieren!$C$5:$D$52,2,FALSE)</f>
        <v>#N/A</v>
      </c>
      <c r="CF142" s="312" t="e">
        <f>VLOOKUP(AB142,percentage!BY$2:CJ$49,9)</f>
        <v>#N/A</v>
      </c>
      <c r="CG142" s="312" t="e">
        <f>VLOOKUP(CF142,Stieren!$C$5:$D$52,2,FALSE)</f>
        <v>#N/A</v>
      </c>
      <c r="CH142" s="312" t="e">
        <f>VLOOKUP(AB142,percentage!BY$2:CJ$49,10)</f>
        <v>#N/A</v>
      </c>
      <c r="CI142" s="312" t="e">
        <f>VLOOKUP(CH142,Stieren!$C$5:$D$52,2,FALSE)</f>
        <v>#N/A</v>
      </c>
      <c r="CJ142" s="312" t="e">
        <f>VLOOKUP(AB142,percentage!BY$2:CJ$49,11)</f>
        <v>#N/A</v>
      </c>
      <c r="CK142" s="312" t="e">
        <f>VLOOKUP(CJ142,Stieren!$C$5:$D$52,2,FALSE)</f>
        <v>#N/A</v>
      </c>
      <c r="CL142" s="312" t="e">
        <f>VLOOKUP(AB142,percentage!BY$2:CJ$49,12)</f>
        <v>#N/A</v>
      </c>
      <c r="CM142" s="312" t="e">
        <f>VLOOKUP(CL142,Stieren!$C$5:$D$52,2,FALSE)</f>
        <v>#N/A</v>
      </c>
      <c r="CN142" s="312">
        <v>22</v>
      </c>
      <c r="CO142" s="312">
        <v>22</v>
      </c>
      <c r="CP142" s="312">
        <v>22</v>
      </c>
    </row>
    <row r="143" spans="27:94">
      <c r="AA143" s="312">
        <f>Koeien!B144</f>
        <v>0</v>
      </c>
      <c r="AB143" s="312">
        <f>Koeien!D144</f>
        <v>0</v>
      </c>
      <c r="AD143" s="312" t="e">
        <f t="shared" si="108"/>
        <v>#N/A</v>
      </c>
      <c r="AE143" s="312" t="e">
        <f t="shared" si="109"/>
        <v>#N/A</v>
      </c>
      <c r="AF143" s="312" t="e">
        <f t="shared" si="110"/>
        <v>#N/A</v>
      </c>
      <c r="AG143" s="312" t="e">
        <f t="shared" si="111"/>
        <v>#N/A</v>
      </c>
      <c r="AH143" s="312" t="e">
        <f t="shared" si="112"/>
        <v>#N/A</v>
      </c>
      <c r="AI143" s="312" t="e">
        <f t="shared" si="113"/>
        <v>#N/A</v>
      </c>
      <c r="AJ143" s="312" t="e">
        <f t="shared" si="114"/>
        <v>#N/A</v>
      </c>
      <c r="AK143" s="312" t="e">
        <f t="shared" si="115"/>
        <v>#N/A</v>
      </c>
      <c r="AL143" s="312" t="e">
        <f t="shared" si="116"/>
        <v>#N/A</v>
      </c>
      <c r="AO143" s="312" t="e">
        <f t="shared" si="117"/>
        <v>#N/A</v>
      </c>
      <c r="AP143" s="312" t="e">
        <f t="shared" si="118"/>
        <v>#N/A</v>
      </c>
      <c r="AQ143" s="312" t="e">
        <f t="shared" si="119"/>
        <v>#N/A</v>
      </c>
      <c r="AR143" s="312" t="e">
        <f t="shared" si="120"/>
        <v>#N/A</v>
      </c>
      <c r="AS143" s="312" t="e">
        <f t="shared" si="121"/>
        <v>#N/A</v>
      </c>
      <c r="AT143" s="312" t="e">
        <f t="shared" si="122"/>
        <v>#N/A</v>
      </c>
      <c r="AU143" s="312" t="e">
        <f t="shared" si="123"/>
        <v>#N/A</v>
      </c>
      <c r="AV143" s="312" t="e">
        <f t="shared" si="124"/>
        <v>#N/A</v>
      </c>
      <c r="AW143" s="312" t="e">
        <f t="shared" si="125"/>
        <v>#N/A</v>
      </c>
      <c r="AX143" s="312" t="e">
        <f t="shared" si="126"/>
        <v>#N/A</v>
      </c>
      <c r="AY143" s="312" t="e">
        <f t="shared" si="127"/>
        <v>#N/A</v>
      </c>
      <c r="AZ143" s="312" t="e">
        <f t="shared" si="128"/>
        <v>#N/A</v>
      </c>
      <c r="BA143" s="312" t="e">
        <f t="shared" si="129"/>
        <v>#N/A</v>
      </c>
      <c r="BB143" s="312" t="e">
        <f t="shared" si="130"/>
        <v>#N/A</v>
      </c>
      <c r="BC143" s="312" t="e">
        <f t="shared" si="131"/>
        <v>#N/A</v>
      </c>
      <c r="BD143" s="312" t="e">
        <f t="shared" si="132"/>
        <v>#N/A</v>
      </c>
      <c r="BE143" s="312" t="e">
        <f t="shared" si="133"/>
        <v>#N/A</v>
      </c>
      <c r="BF143" s="312" t="e">
        <f t="shared" si="134"/>
        <v>#N/A</v>
      </c>
      <c r="BG143" s="312" t="e">
        <f t="shared" si="135"/>
        <v>#N/A</v>
      </c>
      <c r="BH143" s="312" t="e">
        <f t="shared" si="136"/>
        <v>#N/A</v>
      </c>
      <c r="BI143" s="312" t="e">
        <f t="shared" si="137"/>
        <v>#N/A</v>
      </c>
      <c r="BJ143" s="312" t="e">
        <f t="shared" si="138"/>
        <v>#N/A</v>
      </c>
      <c r="BK143" s="312" t="e">
        <f t="shared" si="139"/>
        <v>#N/A</v>
      </c>
      <c r="BL143" s="312" t="e">
        <f t="shared" si="140"/>
        <v>#N/A</v>
      </c>
      <c r="BM143" s="312">
        <f t="shared" si="141"/>
        <v>22</v>
      </c>
      <c r="BN143" s="312">
        <f t="shared" si="142"/>
        <v>22</v>
      </c>
      <c r="BO143" s="312">
        <f t="shared" si="143"/>
        <v>22</v>
      </c>
      <c r="BQ143" s="312" t="e">
        <f>VLOOKUP(AB143,Stieren!$C$5:$D$52,2,FALSE)</f>
        <v>#N/A</v>
      </c>
      <c r="BR143" s="312" t="e">
        <f>VLOOKUP(AB143,percentage!BY$2:CJ$49,2)</f>
        <v>#N/A</v>
      </c>
      <c r="BS143" s="312" t="e">
        <f>VLOOKUP(BR143,Stieren!$C$5:$D$52,2,FALSE)</f>
        <v>#N/A</v>
      </c>
      <c r="BT143" s="312" t="e">
        <f>VLOOKUP(AB143,percentage!BY$2:CJ$49,3)</f>
        <v>#N/A</v>
      </c>
      <c r="BU143" s="312" t="e">
        <f>VLOOKUP(BT143,Stieren!$C$5:$D$52,2,FALSE)</f>
        <v>#N/A</v>
      </c>
      <c r="BV143" s="312" t="e">
        <f>VLOOKUP(AB143,percentage!BY$2:CJ$49,4)</f>
        <v>#N/A</v>
      </c>
      <c r="BW143" s="312" t="e">
        <f>VLOOKUP(BV143,Stieren!$C$5:$D$52,2,FALSE)</f>
        <v>#N/A</v>
      </c>
      <c r="BX143" s="312" t="e">
        <f>VLOOKUP(AB143,percentage!BY$2:CJ$49,5)</f>
        <v>#N/A</v>
      </c>
      <c r="BY143" s="312" t="e">
        <f>VLOOKUP(BX143,Stieren!$C$5:$D$52,2,FALSE)</f>
        <v>#N/A</v>
      </c>
      <c r="BZ143" s="312" t="e">
        <f>VLOOKUP(AB143,percentage!BY$2:CJ$49,6)</f>
        <v>#N/A</v>
      </c>
      <c r="CA143" s="312" t="e">
        <f>VLOOKUP(BZ143,Stieren!$C$5:$D$52,2,FALSE)</f>
        <v>#N/A</v>
      </c>
      <c r="CB143" s="312" t="e">
        <f>VLOOKUP(AB143,percentage!BY$2:CJ$49,7)</f>
        <v>#N/A</v>
      </c>
      <c r="CC143" s="312" t="e">
        <f>VLOOKUP(CB143,Stieren!$C$5:$D$52,2,FALSE)</f>
        <v>#N/A</v>
      </c>
      <c r="CD143" s="312" t="e">
        <f>VLOOKUP(AB143,percentage!BY$2:CJ$49,8)</f>
        <v>#N/A</v>
      </c>
      <c r="CE143" s="312" t="e">
        <f>VLOOKUP(CD143,Stieren!$C$5:$D$52,2,FALSE)</f>
        <v>#N/A</v>
      </c>
      <c r="CF143" s="312" t="e">
        <f>VLOOKUP(AB143,percentage!BY$2:CJ$49,9)</f>
        <v>#N/A</v>
      </c>
      <c r="CG143" s="312" t="e">
        <f>VLOOKUP(CF143,Stieren!$C$5:$D$52,2,FALSE)</f>
        <v>#N/A</v>
      </c>
      <c r="CH143" s="312" t="e">
        <f>VLOOKUP(AB143,percentage!BY$2:CJ$49,10)</f>
        <v>#N/A</v>
      </c>
      <c r="CI143" s="312" t="e">
        <f>VLOOKUP(CH143,Stieren!$C$5:$D$52,2,FALSE)</f>
        <v>#N/A</v>
      </c>
      <c r="CJ143" s="312" t="e">
        <f>VLOOKUP(AB143,percentage!BY$2:CJ$49,11)</f>
        <v>#N/A</v>
      </c>
      <c r="CK143" s="312" t="e">
        <f>VLOOKUP(CJ143,Stieren!$C$5:$D$52,2,FALSE)</f>
        <v>#N/A</v>
      </c>
      <c r="CL143" s="312" t="e">
        <f>VLOOKUP(AB143,percentage!BY$2:CJ$49,12)</f>
        <v>#N/A</v>
      </c>
      <c r="CM143" s="312" t="e">
        <f>VLOOKUP(CL143,Stieren!$C$5:$D$52,2,FALSE)</f>
        <v>#N/A</v>
      </c>
      <c r="CN143" s="312">
        <v>22</v>
      </c>
      <c r="CO143" s="312">
        <v>22</v>
      </c>
      <c r="CP143" s="312">
        <v>22</v>
      </c>
    </row>
    <row r="144" spans="27:94">
      <c r="AA144" s="312">
        <f>Koeien!B145</f>
        <v>0</v>
      </c>
      <c r="AB144" s="312">
        <f>Koeien!D145</f>
        <v>0</v>
      </c>
      <c r="AD144" s="312" t="e">
        <f t="shared" si="108"/>
        <v>#N/A</v>
      </c>
      <c r="AE144" s="312" t="e">
        <f t="shared" si="109"/>
        <v>#N/A</v>
      </c>
      <c r="AF144" s="312" t="e">
        <f t="shared" si="110"/>
        <v>#N/A</v>
      </c>
      <c r="AG144" s="312" t="e">
        <f t="shared" si="111"/>
        <v>#N/A</v>
      </c>
      <c r="AH144" s="312" t="e">
        <f t="shared" si="112"/>
        <v>#N/A</v>
      </c>
      <c r="AI144" s="312" t="e">
        <f t="shared" si="113"/>
        <v>#N/A</v>
      </c>
      <c r="AJ144" s="312" t="e">
        <f t="shared" si="114"/>
        <v>#N/A</v>
      </c>
      <c r="AK144" s="312" t="e">
        <f t="shared" si="115"/>
        <v>#N/A</v>
      </c>
      <c r="AL144" s="312" t="e">
        <f t="shared" si="116"/>
        <v>#N/A</v>
      </c>
      <c r="AO144" s="312" t="e">
        <f t="shared" si="117"/>
        <v>#N/A</v>
      </c>
      <c r="AP144" s="312" t="e">
        <f t="shared" si="118"/>
        <v>#N/A</v>
      </c>
      <c r="AQ144" s="312" t="e">
        <f t="shared" si="119"/>
        <v>#N/A</v>
      </c>
      <c r="AR144" s="312" t="e">
        <f t="shared" si="120"/>
        <v>#N/A</v>
      </c>
      <c r="AS144" s="312" t="e">
        <f t="shared" si="121"/>
        <v>#N/A</v>
      </c>
      <c r="AT144" s="312" t="e">
        <f t="shared" si="122"/>
        <v>#N/A</v>
      </c>
      <c r="AU144" s="312" t="e">
        <f t="shared" si="123"/>
        <v>#N/A</v>
      </c>
      <c r="AV144" s="312" t="e">
        <f t="shared" si="124"/>
        <v>#N/A</v>
      </c>
      <c r="AW144" s="312" t="e">
        <f t="shared" si="125"/>
        <v>#N/A</v>
      </c>
      <c r="AX144" s="312" t="e">
        <f t="shared" si="126"/>
        <v>#N/A</v>
      </c>
      <c r="AY144" s="312" t="e">
        <f t="shared" si="127"/>
        <v>#N/A</v>
      </c>
      <c r="AZ144" s="312" t="e">
        <f t="shared" si="128"/>
        <v>#N/A</v>
      </c>
      <c r="BA144" s="312" t="e">
        <f t="shared" si="129"/>
        <v>#N/A</v>
      </c>
      <c r="BB144" s="312" t="e">
        <f t="shared" si="130"/>
        <v>#N/A</v>
      </c>
      <c r="BC144" s="312" t="e">
        <f t="shared" si="131"/>
        <v>#N/A</v>
      </c>
      <c r="BD144" s="312" t="e">
        <f t="shared" si="132"/>
        <v>#N/A</v>
      </c>
      <c r="BE144" s="312" t="e">
        <f t="shared" si="133"/>
        <v>#N/A</v>
      </c>
      <c r="BF144" s="312" t="e">
        <f t="shared" si="134"/>
        <v>#N/A</v>
      </c>
      <c r="BG144" s="312" t="e">
        <f t="shared" si="135"/>
        <v>#N/A</v>
      </c>
      <c r="BH144" s="312" t="e">
        <f t="shared" si="136"/>
        <v>#N/A</v>
      </c>
      <c r="BI144" s="312" t="e">
        <f t="shared" si="137"/>
        <v>#N/A</v>
      </c>
      <c r="BJ144" s="312" t="e">
        <f t="shared" si="138"/>
        <v>#N/A</v>
      </c>
      <c r="BK144" s="312" t="e">
        <f t="shared" si="139"/>
        <v>#N/A</v>
      </c>
      <c r="BL144" s="312" t="e">
        <f t="shared" si="140"/>
        <v>#N/A</v>
      </c>
      <c r="BM144" s="312">
        <f t="shared" si="141"/>
        <v>22</v>
      </c>
      <c r="BN144" s="312">
        <f t="shared" si="142"/>
        <v>22</v>
      </c>
      <c r="BO144" s="312">
        <f t="shared" si="143"/>
        <v>22</v>
      </c>
      <c r="BQ144" s="312" t="e">
        <f>VLOOKUP(AB144,Stieren!$C$5:$D$52,2,FALSE)</f>
        <v>#N/A</v>
      </c>
      <c r="BR144" s="312" t="e">
        <f>VLOOKUP(AB144,percentage!BY$2:CJ$49,2)</f>
        <v>#N/A</v>
      </c>
      <c r="BS144" s="312" t="e">
        <f>VLOOKUP(BR144,Stieren!$C$5:$D$52,2,FALSE)</f>
        <v>#N/A</v>
      </c>
      <c r="BT144" s="312" t="e">
        <f>VLOOKUP(AB144,percentage!BY$2:CJ$49,3)</f>
        <v>#N/A</v>
      </c>
      <c r="BU144" s="312" t="e">
        <f>VLOOKUP(BT144,Stieren!$C$5:$D$52,2,FALSE)</f>
        <v>#N/A</v>
      </c>
      <c r="BV144" s="312" t="e">
        <f>VLOOKUP(AB144,percentage!BY$2:CJ$49,4)</f>
        <v>#N/A</v>
      </c>
      <c r="BW144" s="312" t="e">
        <f>VLOOKUP(BV144,Stieren!$C$5:$D$52,2,FALSE)</f>
        <v>#N/A</v>
      </c>
      <c r="BX144" s="312" t="e">
        <f>VLOOKUP(AB144,percentage!BY$2:CJ$49,5)</f>
        <v>#N/A</v>
      </c>
      <c r="BY144" s="312" t="e">
        <f>VLOOKUP(BX144,Stieren!$C$5:$D$52,2,FALSE)</f>
        <v>#N/A</v>
      </c>
      <c r="BZ144" s="312" t="e">
        <f>VLOOKUP(AB144,percentage!BY$2:CJ$49,6)</f>
        <v>#N/A</v>
      </c>
      <c r="CA144" s="312" t="e">
        <f>VLOOKUP(BZ144,Stieren!$C$5:$D$52,2,FALSE)</f>
        <v>#N/A</v>
      </c>
      <c r="CB144" s="312" t="e">
        <f>VLOOKUP(AB144,percentage!BY$2:CJ$49,7)</f>
        <v>#N/A</v>
      </c>
      <c r="CC144" s="312" t="e">
        <f>VLOOKUP(CB144,Stieren!$C$5:$D$52,2,FALSE)</f>
        <v>#N/A</v>
      </c>
      <c r="CD144" s="312" t="e">
        <f>VLOOKUP(AB144,percentage!BY$2:CJ$49,8)</f>
        <v>#N/A</v>
      </c>
      <c r="CE144" s="312" t="e">
        <f>VLOOKUP(CD144,Stieren!$C$5:$D$52,2,FALSE)</f>
        <v>#N/A</v>
      </c>
      <c r="CF144" s="312" t="e">
        <f>VLOOKUP(AB144,percentage!BY$2:CJ$49,9)</f>
        <v>#N/A</v>
      </c>
      <c r="CG144" s="312" t="e">
        <f>VLOOKUP(CF144,Stieren!$C$5:$D$52,2,FALSE)</f>
        <v>#N/A</v>
      </c>
      <c r="CH144" s="312" t="e">
        <f>VLOOKUP(AB144,percentage!BY$2:CJ$49,10)</f>
        <v>#N/A</v>
      </c>
      <c r="CI144" s="312" t="e">
        <f>VLOOKUP(CH144,Stieren!$C$5:$D$52,2,FALSE)</f>
        <v>#N/A</v>
      </c>
      <c r="CJ144" s="312" t="e">
        <f>VLOOKUP(AB144,percentage!BY$2:CJ$49,11)</f>
        <v>#N/A</v>
      </c>
      <c r="CK144" s="312" t="e">
        <f>VLOOKUP(CJ144,Stieren!$C$5:$D$52,2,FALSE)</f>
        <v>#N/A</v>
      </c>
      <c r="CL144" s="312" t="e">
        <f>VLOOKUP(AB144,percentage!BY$2:CJ$49,12)</f>
        <v>#N/A</v>
      </c>
      <c r="CM144" s="312" t="e">
        <f>VLOOKUP(CL144,Stieren!$C$5:$D$52,2,FALSE)</f>
        <v>#N/A</v>
      </c>
      <c r="CN144" s="312">
        <v>22</v>
      </c>
      <c r="CO144" s="312">
        <v>22</v>
      </c>
      <c r="CP144" s="312">
        <v>22</v>
      </c>
    </row>
    <row r="145" spans="27:94">
      <c r="AA145" s="312">
        <f>Koeien!B146</f>
        <v>0</v>
      </c>
      <c r="AB145" s="312">
        <f>Koeien!D146</f>
        <v>0</v>
      </c>
      <c r="AD145" s="312" t="e">
        <f t="shared" si="108"/>
        <v>#N/A</v>
      </c>
      <c r="AE145" s="312" t="e">
        <f t="shared" si="109"/>
        <v>#N/A</v>
      </c>
      <c r="AF145" s="312" t="e">
        <f t="shared" si="110"/>
        <v>#N/A</v>
      </c>
      <c r="AG145" s="312" t="e">
        <f t="shared" si="111"/>
        <v>#N/A</v>
      </c>
      <c r="AH145" s="312" t="e">
        <f t="shared" si="112"/>
        <v>#N/A</v>
      </c>
      <c r="AI145" s="312" t="e">
        <f t="shared" si="113"/>
        <v>#N/A</v>
      </c>
      <c r="AJ145" s="312" t="e">
        <f t="shared" si="114"/>
        <v>#N/A</v>
      </c>
      <c r="AK145" s="312" t="e">
        <f t="shared" si="115"/>
        <v>#N/A</v>
      </c>
      <c r="AL145" s="312" t="e">
        <f t="shared" si="116"/>
        <v>#N/A</v>
      </c>
      <c r="AO145" s="312" t="e">
        <f t="shared" si="117"/>
        <v>#N/A</v>
      </c>
      <c r="AP145" s="312" t="e">
        <f t="shared" si="118"/>
        <v>#N/A</v>
      </c>
      <c r="AQ145" s="312" t="e">
        <f t="shared" si="119"/>
        <v>#N/A</v>
      </c>
      <c r="AR145" s="312" t="e">
        <f t="shared" si="120"/>
        <v>#N/A</v>
      </c>
      <c r="AS145" s="312" t="e">
        <f t="shared" si="121"/>
        <v>#N/A</v>
      </c>
      <c r="AT145" s="312" t="e">
        <f t="shared" si="122"/>
        <v>#N/A</v>
      </c>
      <c r="AU145" s="312" t="e">
        <f t="shared" si="123"/>
        <v>#N/A</v>
      </c>
      <c r="AV145" s="312" t="e">
        <f t="shared" si="124"/>
        <v>#N/A</v>
      </c>
      <c r="AW145" s="312" t="e">
        <f t="shared" si="125"/>
        <v>#N/A</v>
      </c>
      <c r="AX145" s="312" t="e">
        <f t="shared" si="126"/>
        <v>#N/A</v>
      </c>
      <c r="AY145" s="312" t="e">
        <f t="shared" si="127"/>
        <v>#N/A</v>
      </c>
      <c r="AZ145" s="312" t="e">
        <f t="shared" si="128"/>
        <v>#N/A</v>
      </c>
      <c r="BA145" s="312" t="e">
        <f t="shared" si="129"/>
        <v>#N/A</v>
      </c>
      <c r="BB145" s="312" t="e">
        <f t="shared" si="130"/>
        <v>#N/A</v>
      </c>
      <c r="BC145" s="312" t="e">
        <f t="shared" si="131"/>
        <v>#N/A</v>
      </c>
      <c r="BD145" s="312" t="e">
        <f t="shared" si="132"/>
        <v>#N/A</v>
      </c>
      <c r="BE145" s="312" t="e">
        <f t="shared" si="133"/>
        <v>#N/A</v>
      </c>
      <c r="BF145" s="312" t="e">
        <f t="shared" si="134"/>
        <v>#N/A</v>
      </c>
      <c r="BG145" s="312" t="e">
        <f t="shared" si="135"/>
        <v>#N/A</v>
      </c>
      <c r="BH145" s="312" t="e">
        <f t="shared" si="136"/>
        <v>#N/A</v>
      </c>
      <c r="BI145" s="312" t="e">
        <f t="shared" si="137"/>
        <v>#N/A</v>
      </c>
      <c r="BJ145" s="312" t="e">
        <f t="shared" si="138"/>
        <v>#N/A</v>
      </c>
      <c r="BK145" s="312" t="e">
        <f t="shared" si="139"/>
        <v>#N/A</v>
      </c>
      <c r="BL145" s="312" t="e">
        <f t="shared" si="140"/>
        <v>#N/A</v>
      </c>
      <c r="BM145" s="312">
        <f t="shared" si="141"/>
        <v>22</v>
      </c>
      <c r="BN145" s="312">
        <f t="shared" si="142"/>
        <v>22</v>
      </c>
      <c r="BO145" s="312">
        <f t="shared" si="143"/>
        <v>22</v>
      </c>
      <c r="BQ145" s="312" t="e">
        <f>VLOOKUP(AB145,Stieren!$C$5:$D$52,2,FALSE)</f>
        <v>#N/A</v>
      </c>
      <c r="BR145" s="312" t="e">
        <f>VLOOKUP(AB145,percentage!BY$2:CJ$49,2)</f>
        <v>#N/A</v>
      </c>
      <c r="BS145" s="312" t="e">
        <f>VLOOKUP(BR145,Stieren!$C$5:$D$52,2,FALSE)</f>
        <v>#N/A</v>
      </c>
      <c r="BT145" s="312" t="e">
        <f>VLOOKUP(AB145,percentage!BY$2:CJ$49,3)</f>
        <v>#N/A</v>
      </c>
      <c r="BU145" s="312" t="e">
        <f>VLOOKUP(BT145,Stieren!$C$5:$D$52,2,FALSE)</f>
        <v>#N/A</v>
      </c>
      <c r="BV145" s="312" t="e">
        <f>VLOOKUP(AB145,percentage!BY$2:CJ$49,4)</f>
        <v>#N/A</v>
      </c>
      <c r="BW145" s="312" t="e">
        <f>VLOOKUP(BV145,Stieren!$C$5:$D$52,2,FALSE)</f>
        <v>#N/A</v>
      </c>
      <c r="BX145" s="312" t="e">
        <f>VLOOKUP(AB145,percentage!BY$2:CJ$49,5)</f>
        <v>#N/A</v>
      </c>
      <c r="BY145" s="312" t="e">
        <f>VLOOKUP(BX145,Stieren!$C$5:$D$52,2,FALSE)</f>
        <v>#N/A</v>
      </c>
      <c r="BZ145" s="312" t="e">
        <f>VLOOKUP(AB145,percentage!BY$2:CJ$49,6)</f>
        <v>#N/A</v>
      </c>
      <c r="CA145" s="312" t="e">
        <f>VLOOKUP(BZ145,Stieren!$C$5:$D$52,2,FALSE)</f>
        <v>#N/A</v>
      </c>
      <c r="CB145" s="312" t="e">
        <f>VLOOKUP(AB145,percentage!BY$2:CJ$49,7)</f>
        <v>#N/A</v>
      </c>
      <c r="CC145" s="312" t="e">
        <f>VLOOKUP(CB145,Stieren!$C$5:$D$52,2,FALSE)</f>
        <v>#N/A</v>
      </c>
      <c r="CD145" s="312" t="e">
        <f>VLOOKUP(AB145,percentage!BY$2:CJ$49,8)</f>
        <v>#N/A</v>
      </c>
      <c r="CE145" s="312" t="e">
        <f>VLOOKUP(CD145,Stieren!$C$5:$D$52,2,FALSE)</f>
        <v>#N/A</v>
      </c>
      <c r="CF145" s="312" t="e">
        <f>VLOOKUP(AB145,percentage!BY$2:CJ$49,9)</f>
        <v>#N/A</v>
      </c>
      <c r="CG145" s="312" t="e">
        <f>VLOOKUP(CF145,Stieren!$C$5:$D$52,2,FALSE)</f>
        <v>#N/A</v>
      </c>
      <c r="CH145" s="312" t="e">
        <f>VLOOKUP(AB145,percentage!BY$2:CJ$49,10)</f>
        <v>#N/A</v>
      </c>
      <c r="CI145" s="312" t="e">
        <f>VLOOKUP(CH145,Stieren!$C$5:$D$52,2,FALSE)</f>
        <v>#N/A</v>
      </c>
      <c r="CJ145" s="312" t="e">
        <f>VLOOKUP(AB145,percentage!BY$2:CJ$49,11)</f>
        <v>#N/A</v>
      </c>
      <c r="CK145" s="312" t="e">
        <f>VLOOKUP(CJ145,Stieren!$C$5:$D$52,2,FALSE)</f>
        <v>#N/A</v>
      </c>
      <c r="CL145" s="312" t="e">
        <f>VLOOKUP(AB145,percentage!BY$2:CJ$49,12)</f>
        <v>#N/A</v>
      </c>
      <c r="CM145" s="312" t="e">
        <f>VLOOKUP(CL145,Stieren!$C$5:$D$52,2,FALSE)</f>
        <v>#N/A</v>
      </c>
      <c r="CN145" s="312">
        <v>22</v>
      </c>
      <c r="CO145" s="312">
        <v>22</v>
      </c>
      <c r="CP145" s="312">
        <v>22</v>
      </c>
    </row>
    <row r="146" spans="27:94">
      <c r="AA146" s="312">
        <f>Koeien!B147</f>
        <v>0</v>
      </c>
      <c r="AB146" s="312">
        <f>Koeien!D147</f>
        <v>0</v>
      </c>
      <c r="AD146" s="312" t="e">
        <f t="shared" si="108"/>
        <v>#N/A</v>
      </c>
      <c r="AE146" s="312" t="e">
        <f t="shared" si="109"/>
        <v>#N/A</v>
      </c>
      <c r="AF146" s="312" t="e">
        <f t="shared" si="110"/>
        <v>#N/A</v>
      </c>
      <c r="AG146" s="312" t="e">
        <f t="shared" si="111"/>
        <v>#N/A</v>
      </c>
      <c r="AH146" s="312" t="e">
        <f t="shared" si="112"/>
        <v>#N/A</v>
      </c>
      <c r="AI146" s="312" t="e">
        <f t="shared" si="113"/>
        <v>#N/A</v>
      </c>
      <c r="AJ146" s="312" t="e">
        <f t="shared" si="114"/>
        <v>#N/A</v>
      </c>
      <c r="AK146" s="312" t="e">
        <f t="shared" si="115"/>
        <v>#N/A</v>
      </c>
      <c r="AL146" s="312" t="e">
        <f t="shared" si="116"/>
        <v>#N/A</v>
      </c>
      <c r="AO146" s="312" t="e">
        <f t="shared" si="117"/>
        <v>#N/A</v>
      </c>
      <c r="AP146" s="312" t="e">
        <f t="shared" si="118"/>
        <v>#N/A</v>
      </c>
      <c r="AQ146" s="312" t="e">
        <f t="shared" si="119"/>
        <v>#N/A</v>
      </c>
      <c r="AR146" s="312" t="e">
        <f t="shared" si="120"/>
        <v>#N/A</v>
      </c>
      <c r="AS146" s="312" t="e">
        <f t="shared" si="121"/>
        <v>#N/A</v>
      </c>
      <c r="AT146" s="312" t="e">
        <f t="shared" si="122"/>
        <v>#N/A</v>
      </c>
      <c r="AU146" s="312" t="e">
        <f t="shared" si="123"/>
        <v>#N/A</v>
      </c>
      <c r="AV146" s="312" t="e">
        <f t="shared" si="124"/>
        <v>#N/A</v>
      </c>
      <c r="AW146" s="312" t="e">
        <f t="shared" si="125"/>
        <v>#N/A</v>
      </c>
      <c r="AX146" s="312" t="e">
        <f t="shared" si="126"/>
        <v>#N/A</v>
      </c>
      <c r="AY146" s="312" t="e">
        <f t="shared" si="127"/>
        <v>#N/A</v>
      </c>
      <c r="AZ146" s="312" t="e">
        <f t="shared" si="128"/>
        <v>#N/A</v>
      </c>
      <c r="BA146" s="312" t="e">
        <f t="shared" si="129"/>
        <v>#N/A</v>
      </c>
      <c r="BB146" s="312" t="e">
        <f t="shared" si="130"/>
        <v>#N/A</v>
      </c>
      <c r="BC146" s="312" t="e">
        <f t="shared" si="131"/>
        <v>#N/A</v>
      </c>
      <c r="BD146" s="312" t="e">
        <f t="shared" si="132"/>
        <v>#N/A</v>
      </c>
      <c r="BE146" s="312" t="e">
        <f t="shared" si="133"/>
        <v>#N/A</v>
      </c>
      <c r="BF146" s="312" t="e">
        <f t="shared" si="134"/>
        <v>#N/A</v>
      </c>
      <c r="BG146" s="312" t="e">
        <f t="shared" si="135"/>
        <v>#N/A</v>
      </c>
      <c r="BH146" s="312" t="e">
        <f t="shared" si="136"/>
        <v>#N/A</v>
      </c>
      <c r="BI146" s="312" t="e">
        <f t="shared" si="137"/>
        <v>#N/A</v>
      </c>
      <c r="BJ146" s="312" t="e">
        <f t="shared" si="138"/>
        <v>#N/A</v>
      </c>
      <c r="BK146" s="312" t="e">
        <f t="shared" si="139"/>
        <v>#N/A</v>
      </c>
      <c r="BL146" s="312" t="e">
        <f t="shared" si="140"/>
        <v>#N/A</v>
      </c>
      <c r="BM146" s="312">
        <f t="shared" si="141"/>
        <v>22</v>
      </c>
      <c r="BN146" s="312">
        <f t="shared" si="142"/>
        <v>22</v>
      </c>
      <c r="BO146" s="312">
        <f t="shared" si="143"/>
        <v>22</v>
      </c>
      <c r="BQ146" s="312" t="e">
        <f>VLOOKUP(AB146,Stieren!$C$5:$D$52,2,FALSE)</f>
        <v>#N/A</v>
      </c>
      <c r="BR146" s="312" t="e">
        <f>VLOOKUP(AB146,percentage!BY$2:CJ$49,2)</f>
        <v>#N/A</v>
      </c>
      <c r="BS146" s="312" t="e">
        <f>VLOOKUP(BR146,Stieren!$C$5:$D$52,2,FALSE)</f>
        <v>#N/A</v>
      </c>
      <c r="BT146" s="312" t="e">
        <f>VLOOKUP(AB146,percentage!BY$2:CJ$49,3)</f>
        <v>#N/A</v>
      </c>
      <c r="BU146" s="312" t="e">
        <f>VLOOKUP(BT146,Stieren!$C$5:$D$52,2,FALSE)</f>
        <v>#N/A</v>
      </c>
      <c r="BV146" s="312" t="e">
        <f>VLOOKUP(AB146,percentage!BY$2:CJ$49,4)</f>
        <v>#N/A</v>
      </c>
      <c r="BW146" s="312" t="e">
        <f>VLOOKUP(BV146,Stieren!$C$5:$D$52,2,FALSE)</f>
        <v>#N/A</v>
      </c>
      <c r="BX146" s="312" t="e">
        <f>VLOOKUP(AB146,percentage!BY$2:CJ$49,5)</f>
        <v>#N/A</v>
      </c>
      <c r="BY146" s="312" t="e">
        <f>VLOOKUP(BX146,Stieren!$C$5:$D$52,2,FALSE)</f>
        <v>#N/A</v>
      </c>
      <c r="BZ146" s="312" t="e">
        <f>VLOOKUP(AB146,percentage!BY$2:CJ$49,6)</f>
        <v>#N/A</v>
      </c>
      <c r="CA146" s="312" t="e">
        <f>VLOOKUP(BZ146,Stieren!$C$5:$D$52,2,FALSE)</f>
        <v>#N/A</v>
      </c>
      <c r="CB146" s="312" t="e">
        <f>VLOOKUP(AB146,percentage!BY$2:CJ$49,7)</f>
        <v>#N/A</v>
      </c>
      <c r="CC146" s="312" t="e">
        <f>VLOOKUP(CB146,Stieren!$C$5:$D$52,2,FALSE)</f>
        <v>#N/A</v>
      </c>
      <c r="CD146" s="312" t="e">
        <f>VLOOKUP(AB146,percentage!BY$2:CJ$49,8)</f>
        <v>#N/A</v>
      </c>
      <c r="CE146" s="312" t="e">
        <f>VLOOKUP(CD146,Stieren!$C$5:$D$52,2,FALSE)</f>
        <v>#N/A</v>
      </c>
      <c r="CF146" s="312" t="e">
        <f>VLOOKUP(AB146,percentage!BY$2:CJ$49,9)</f>
        <v>#N/A</v>
      </c>
      <c r="CG146" s="312" t="e">
        <f>VLOOKUP(CF146,Stieren!$C$5:$D$52,2,FALSE)</f>
        <v>#N/A</v>
      </c>
      <c r="CH146" s="312" t="e">
        <f>VLOOKUP(AB146,percentage!BY$2:CJ$49,10)</f>
        <v>#N/A</v>
      </c>
      <c r="CI146" s="312" t="e">
        <f>VLOOKUP(CH146,Stieren!$C$5:$D$52,2,FALSE)</f>
        <v>#N/A</v>
      </c>
      <c r="CJ146" s="312" t="e">
        <f>VLOOKUP(AB146,percentage!BY$2:CJ$49,11)</f>
        <v>#N/A</v>
      </c>
      <c r="CK146" s="312" t="e">
        <f>VLOOKUP(CJ146,Stieren!$C$5:$D$52,2,FALSE)</f>
        <v>#N/A</v>
      </c>
      <c r="CL146" s="312" t="e">
        <f>VLOOKUP(AB146,percentage!BY$2:CJ$49,12)</f>
        <v>#N/A</v>
      </c>
      <c r="CM146" s="312" t="e">
        <f>VLOOKUP(CL146,Stieren!$C$5:$D$52,2,FALSE)</f>
        <v>#N/A</v>
      </c>
      <c r="CN146" s="312">
        <v>22</v>
      </c>
      <c r="CO146" s="312">
        <v>22</v>
      </c>
      <c r="CP146" s="312">
        <v>22</v>
      </c>
    </row>
    <row r="147" spans="27:94">
      <c r="AA147" s="312">
        <f>Koeien!B148</f>
        <v>0</v>
      </c>
      <c r="AB147" s="312">
        <f>Koeien!D148</f>
        <v>0</v>
      </c>
      <c r="AD147" s="312" t="e">
        <f t="shared" si="108"/>
        <v>#N/A</v>
      </c>
      <c r="AE147" s="312" t="e">
        <f t="shared" si="109"/>
        <v>#N/A</v>
      </c>
      <c r="AF147" s="312" t="e">
        <f t="shared" si="110"/>
        <v>#N/A</v>
      </c>
      <c r="AG147" s="312" t="e">
        <f t="shared" si="111"/>
        <v>#N/A</v>
      </c>
      <c r="AH147" s="312" t="e">
        <f t="shared" si="112"/>
        <v>#N/A</v>
      </c>
      <c r="AI147" s="312" t="e">
        <f t="shared" si="113"/>
        <v>#N/A</v>
      </c>
      <c r="AJ147" s="312" t="e">
        <f t="shared" si="114"/>
        <v>#N/A</v>
      </c>
      <c r="AK147" s="312" t="e">
        <f t="shared" si="115"/>
        <v>#N/A</v>
      </c>
      <c r="AL147" s="312" t="e">
        <f t="shared" si="116"/>
        <v>#N/A</v>
      </c>
      <c r="AO147" s="312" t="e">
        <f t="shared" si="117"/>
        <v>#N/A</v>
      </c>
      <c r="AP147" s="312" t="e">
        <f t="shared" si="118"/>
        <v>#N/A</v>
      </c>
      <c r="AQ147" s="312" t="e">
        <f t="shared" si="119"/>
        <v>#N/A</v>
      </c>
      <c r="AR147" s="312" t="e">
        <f t="shared" si="120"/>
        <v>#N/A</v>
      </c>
      <c r="AS147" s="312" t="e">
        <f t="shared" si="121"/>
        <v>#N/A</v>
      </c>
      <c r="AT147" s="312" t="e">
        <f t="shared" si="122"/>
        <v>#N/A</v>
      </c>
      <c r="AU147" s="312" t="e">
        <f t="shared" si="123"/>
        <v>#N/A</v>
      </c>
      <c r="AV147" s="312" t="e">
        <f t="shared" si="124"/>
        <v>#N/A</v>
      </c>
      <c r="AW147" s="312" t="e">
        <f t="shared" si="125"/>
        <v>#N/A</v>
      </c>
      <c r="AX147" s="312" t="e">
        <f t="shared" si="126"/>
        <v>#N/A</v>
      </c>
      <c r="AY147" s="312" t="e">
        <f t="shared" si="127"/>
        <v>#N/A</v>
      </c>
      <c r="AZ147" s="312" t="e">
        <f t="shared" si="128"/>
        <v>#N/A</v>
      </c>
      <c r="BA147" s="312" t="e">
        <f t="shared" si="129"/>
        <v>#N/A</v>
      </c>
      <c r="BB147" s="312" t="e">
        <f t="shared" si="130"/>
        <v>#N/A</v>
      </c>
      <c r="BC147" s="312" t="e">
        <f t="shared" si="131"/>
        <v>#N/A</v>
      </c>
      <c r="BD147" s="312" t="e">
        <f t="shared" si="132"/>
        <v>#N/A</v>
      </c>
      <c r="BE147" s="312" t="e">
        <f t="shared" si="133"/>
        <v>#N/A</v>
      </c>
      <c r="BF147" s="312" t="e">
        <f t="shared" si="134"/>
        <v>#N/A</v>
      </c>
      <c r="BG147" s="312" t="e">
        <f t="shared" si="135"/>
        <v>#N/A</v>
      </c>
      <c r="BH147" s="312" t="e">
        <f t="shared" si="136"/>
        <v>#N/A</v>
      </c>
      <c r="BI147" s="312" t="e">
        <f t="shared" si="137"/>
        <v>#N/A</v>
      </c>
      <c r="BJ147" s="312" t="e">
        <f t="shared" si="138"/>
        <v>#N/A</v>
      </c>
      <c r="BK147" s="312" t="e">
        <f t="shared" si="139"/>
        <v>#N/A</v>
      </c>
      <c r="BL147" s="312" t="e">
        <f t="shared" si="140"/>
        <v>#N/A</v>
      </c>
      <c r="BM147" s="312">
        <f t="shared" si="141"/>
        <v>22</v>
      </c>
      <c r="BN147" s="312">
        <f t="shared" si="142"/>
        <v>22</v>
      </c>
      <c r="BO147" s="312">
        <f t="shared" si="143"/>
        <v>22</v>
      </c>
      <c r="BQ147" s="312" t="e">
        <f>VLOOKUP(AB147,Stieren!$C$5:$D$52,2,FALSE)</f>
        <v>#N/A</v>
      </c>
      <c r="BR147" s="312" t="e">
        <f>VLOOKUP(AB147,percentage!BY$2:CJ$49,2)</f>
        <v>#N/A</v>
      </c>
      <c r="BS147" s="312" t="e">
        <f>VLOOKUP(BR147,Stieren!$C$5:$D$52,2,FALSE)</f>
        <v>#N/A</v>
      </c>
      <c r="BT147" s="312" t="e">
        <f>VLOOKUP(AB147,percentage!BY$2:CJ$49,3)</f>
        <v>#N/A</v>
      </c>
      <c r="BU147" s="312" t="e">
        <f>VLOOKUP(BT147,Stieren!$C$5:$D$52,2,FALSE)</f>
        <v>#N/A</v>
      </c>
      <c r="BV147" s="312" t="e">
        <f>VLOOKUP(AB147,percentage!BY$2:CJ$49,4)</f>
        <v>#N/A</v>
      </c>
      <c r="BW147" s="312" t="e">
        <f>VLOOKUP(BV147,Stieren!$C$5:$D$52,2,FALSE)</f>
        <v>#N/A</v>
      </c>
      <c r="BX147" s="312" t="e">
        <f>VLOOKUP(AB147,percentage!BY$2:CJ$49,5)</f>
        <v>#N/A</v>
      </c>
      <c r="BY147" s="312" t="e">
        <f>VLOOKUP(BX147,Stieren!$C$5:$D$52,2,FALSE)</f>
        <v>#N/A</v>
      </c>
      <c r="BZ147" s="312" t="e">
        <f>VLOOKUP(AB147,percentage!BY$2:CJ$49,6)</f>
        <v>#N/A</v>
      </c>
      <c r="CA147" s="312" t="e">
        <f>VLOOKUP(BZ147,Stieren!$C$5:$D$52,2,FALSE)</f>
        <v>#N/A</v>
      </c>
      <c r="CB147" s="312" t="e">
        <f>VLOOKUP(AB147,percentage!BY$2:CJ$49,7)</f>
        <v>#N/A</v>
      </c>
      <c r="CC147" s="312" t="e">
        <f>VLOOKUP(CB147,Stieren!$C$5:$D$52,2,FALSE)</f>
        <v>#N/A</v>
      </c>
      <c r="CD147" s="312" t="e">
        <f>VLOOKUP(AB147,percentage!BY$2:CJ$49,8)</f>
        <v>#N/A</v>
      </c>
      <c r="CE147" s="312" t="e">
        <f>VLOOKUP(CD147,Stieren!$C$5:$D$52,2,FALSE)</f>
        <v>#N/A</v>
      </c>
      <c r="CF147" s="312" t="e">
        <f>VLOOKUP(AB147,percentage!BY$2:CJ$49,9)</f>
        <v>#N/A</v>
      </c>
      <c r="CG147" s="312" t="e">
        <f>VLOOKUP(CF147,Stieren!$C$5:$D$52,2,FALSE)</f>
        <v>#N/A</v>
      </c>
      <c r="CH147" s="312" t="e">
        <f>VLOOKUP(AB147,percentage!BY$2:CJ$49,10)</f>
        <v>#N/A</v>
      </c>
      <c r="CI147" s="312" t="e">
        <f>VLOOKUP(CH147,Stieren!$C$5:$D$52,2,FALSE)</f>
        <v>#N/A</v>
      </c>
      <c r="CJ147" s="312" t="e">
        <f>VLOOKUP(AB147,percentage!BY$2:CJ$49,11)</f>
        <v>#N/A</v>
      </c>
      <c r="CK147" s="312" t="e">
        <f>VLOOKUP(CJ147,Stieren!$C$5:$D$52,2,FALSE)</f>
        <v>#N/A</v>
      </c>
      <c r="CL147" s="312" t="e">
        <f>VLOOKUP(AB147,percentage!BY$2:CJ$49,12)</f>
        <v>#N/A</v>
      </c>
      <c r="CM147" s="312" t="e">
        <f>VLOOKUP(CL147,Stieren!$C$5:$D$52,2,FALSE)</f>
        <v>#N/A</v>
      </c>
      <c r="CN147" s="312">
        <v>22</v>
      </c>
      <c r="CO147" s="312">
        <v>22</v>
      </c>
      <c r="CP147" s="312">
        <v>22</v>
      </c>
    </row>
    <row r="148" spans="27:94">
      <c r="AA148" s="312">
        <f>Koeien!B149</f>
        <v>0</v>
      </c>
      <c r="AB148" s="312">
        <f>Koeien!D149</f>
        <v>0</v>
      </c>
      <c r="AD148" s="312" t="e">
        <f t="shared" si="108"/>
        <v>#N/A</v>
      </c>
      <c r="AE148" s="312" t="e">
        <f t="shared" si="109"/>
        <v>#N/A</v>
      </c>
      <c r="AF148" s="312" t="e">
        <f t="shared" si="110"/>
        <v>#N/A</v>
      </c>
      <c r="AG148" s="312" t="e">
        <f t="shared" si="111"/>
        <v>#N/A</v>
      </c>
      <c r="AH148" s="312" t="e">
        <f t="shared" si="112"/>
        <v>#N/A</v>
      </c>
      <c r="AI148" s="312" t="e">
        <f t="shared" si="113"/>
        <v>#N/A</v>
      </c>
      <c r="AJ148" s="312" t="e">
        <f t="shared" si="114"/>
        <v>#N/A</v>
      </c>
      <c r="AK148" s="312" t="e">
        <f t="shared" si="115"/>
        <v>#N/A</v>
      </c>
      <c r="AL148" s="312" t="e">
        <f t="shared" si="116"/>
        <v>#N/A</v>
      </c>
      <c r="AO148" s="312" t="e">
        <f t="shared" si="117"/>
        <v>#N/A</v>
      </c>
      <c r="AP148" s="312" t="e">
        <f t="shared" si="118"/>
        <v>#N/A</v>
      </c>
      <c r="AQ148" s="312" t="e">
        <f t="shared" si="119"/>
        <v>#N/A</v>
      </c>
      <c r="AR148" s="312" t="e">
        <f t="shared" si="120"/>
        <v>#N/A</v>
      </c>
      <c r="AS148" s="312" t="e">
        <f t="shared" si="121"/>
        <v>#N/A</v>
      </c>
      <c r="AT148" s="312" t="e">
        <f t="shared" si="122"/>
        <v>#N/A</v>
      </c>
      <c r="AU148" s="312" t="e">
        <f t="shared" si="123"/>
        <v>#N/A</v>
      </c>
      <c r="AV148" s="312" t="e">
        <f t="shared" si="124"/>
        <v>#N/A</v>
      </c>
      <c r="AW148" s="312" t="e">
        <f t="shared" si="125"/>
        <v>#N/A</v>
      </c>
      <c r="AX148" s="312" t="e">
        <f t="shared" si="126"/>
        <v>#N/A</v>
      </c>
      <c r="AY148" s="312" t="e">
        <f t="shared" si="127"/>
        <v>#N/A</v>
      </c>
      <c r="AZ148" s="312" t="e">
        <f t="shared" si="128"/>
        <v>#N/A</v>
      </c>
      <c r="BA148" s="312" t="e">
        <f t="shared" si="129"/>
        <v>#N/A</v>
      </c>
      <c r="BB148" s="312" t="e">
        <f t="shared" si="130"/>
        <v>#N/A</v>
      </c>
      <c r="BC148" s="312" t="e">
        <f t="shared" si="131"/>
        <v>#N/A</v>
      </c>
      <c r="BD148" s="312" t="e">
        <f t="shared" si="132"/>
        <v>#N/A</v>
      </c>
      <c r="BE148" s="312" t="e">
        <f t="shared" si="133"/>
        <v>#N/A</v>
      </c>
      <c r="BF148" s="312" t="e">
        <f t="shared" si="134"/>
        <v>#N/A</v>
      </c>
      <c r="BG148" s="312" t="e">
        <f t="shared" si="135"/>
        <v>#N/A</v>
      </c>
      <c r="BH148" s="312" t="e">
        <f t="shared" si="136"/>
        <v>#N/A</v>
      </c>
      <c r="BI148" s="312" t="e">
        <f t="shared" si="137"/>
        <v>#N/A</v>
      </c>
      <c r="BJ148" s="312" t="e">
        <f t="shared" si="138"/>
        <v>#N/A</v>
      </c>
      <c r="BK148" s="312" t="e">
        <f t="shared" si="139"/>
        <v>#N/A</v>
      </c>
      <c r="BL148" s="312" t="e">
        <f t="shared" si="140"/>
        <v>#N/A</v>
      </c>
      <c r="BM148" s="312">
        <f t="shared" si="141"/>
        <v>22</v>
      </c>
      <c r="BN148" s="312">
        <f t="shared" si="142"/>
        <v>22</v>
      </c>
      <c r="BO148" s="312">
        <f t="shared" si="143"/>
        <v>22</v>
      </c>
      <c r="BQ148" s="312" t="e">
        <f>VLOOKUP(AB148,Stieren!$C$5:$D$52,2,FALSE)</f>
        <v>#N/A</v>
      </c>
      <c r="BR148" s="312" t="e">
        <f>VLOOKUP(AB148,percentage!BY$2:CJ$49,2)</f>
        <v>#N/A</v>
      </c>
      <c r="BS148" s="312" t="e">
        <f>VLOOKUP(BR148,Stieren!$C$5:$D$52,2,FALSE)</f>
        <v>#N/A</v>
      </c>
      <c r="BT148" s="312" t="e">
        <f>VLOOKUP(AB148,percentage!BY$2:CJ$49,3)</f>
        <v>#N/A</v>
      </c>
      <c r="BU148" s="312" t="e">
        <f>VLOOKUP(BT148,Stieren!$C$5:$D$52,2,FALSE)</f>
        <v>#N/A</v>
      </c>
      <c r="BV148" s="312" t="e">
        <f>VLOOKUP(AB148,percentage!BY$2:CJ$49,4)</f>
        <v>#N/A</v>
      </c>
      <c r="BW148" s="312" t="e">
        <f>VLOOKUP(BV148,Stieren!$C$5:$D$52,2,FALSE)</f>
        <v>#N/A</v>
      </c>
      <c r="BX148" s="312" t="e">
        <f>VLOOKUP(AB148,percentage!BY$2:CJ$49,5)</f>
        <v>#N/A</v>
      </c>
      <c r="BY148" s="312" t="e">
        <f>VLOOKUP(BX148,Stieren!$C$5:$D$52,2,FALSE)</f>
        <v>#N/A</v>
      </c>
      <c r="BZ148" s="312" t="e">
        <f>VLOOKUP(AB148,percentage!BY$2:CJ$49,6)</f>
        <v>#N/A</v>
      </c>
      <c r="CA148" s="312" t="e">
        <f>VLOOKUP(BZ148,Stieren!$C$5:$D$52,2,FALSE)</f>
        <v>#N/A</v>
      </c>
      <c r="CB148" s="312" t="e">
        <f>VLOOKUP(AB148,percentage!BY$2:CJ$49,7)</f>
        <v>#N/A</v>
      </c>
      <c r="CC148" s="312" t="e">
        <f>VLOOKUP(CB148,Stieren!$C$5:$D$52,2,FALSE)</f>
        <v>#N/A</v>
      </c>
      <c r="CD148" s="312" t="e">
        <f>VLOOKUP(AB148,percentage!BY$2:CJ$49,8)</f>
        <v>#N/A</v>
      </c>
      <c r="CE148" s="312" t="e">
        <f>VLOOKUP(CD148,Stieren!$C$5:$D$52,2,FALSE)</f>
        <v>#N/A</v>
      </c>
      <c r="CF148" s="312" t="e">
        <f>VLOOKUP(AB148,percentage!BY$2:CJ$49,9)</f>
        <v>#N/A</v>
      </c>
      <c r="CG148" s="312" t="e">
        <f>VLOOKUP(CF148,Stieren!$C$5:$D$52,2,FALSE)</f>
        <v>#N/A</v>
      </c>
      <c r="CH148" s="312" t="e">
        <f>VLOOKUP(AB148,percentage!BY$2:CJ$49,10)</f>
        <v>#N/A</v>
      </c>
      <c r="CI148" s="312" t="e">
        <f>VLOOKUP(CH148,Stieren!$C$5:$D$52,2,FALSE)</f>
        <v>#N/A</v>
      </c>
      <c r="CJ148" s="312" t="e">
        <f>VLOOKUP(AB148,percentage!BY$2:CJ$49,11)</f>
        <v>#N/A</v>
      </c>
      <c r="CK148" s="312" t="e">
        <f>VLOOKUP(CJ148,Stieren!$C$5:$D$52,2,FALSE)</f>
        <v>#N/A</v>
      </c>
      <c r="CL148" s="312" t="e">
        <f>VLOOKUP(AB148,percentage!BY$2:CJ$49,12)</f>
        <v>#N/A</v>
      </c>
      <c r="CM148" s="312" t="e">
        <f>VLOOKUP(CL148,Stieren!$C$5:$D$52,2,FALSE)</f>
        <v>#N/A</v>
      </c>
      <c r="CN148" s="312">
        <v>22</v>
      </c>
      <c r="CO148" s="312">
        <v>22</v>
      </c>
      <c r="CP148" s="312">
        <v>22</v>
      </c>
    </row>
    <row r="149" spans="27:94">
      <c r="AA149" s="312">
        <f>Koeien!B150</f>
        <v>0</v>
      </c>
      <c r="AB149" s="312">
        <f>Koeien!D150</f>
        <v>0</v>
      </c>
      <c r="AD149" s="312" t="e">
        <f t="shared" si="108"/>
        <v>#N/A</v>
      </c>
      <c r="AE149" s="312" t="e">
        <f t="shared" si="109"/>
        <v>#N/A</v>
      </c>
      <c r="AF149" s="312" t="e">
        <f t="shared" si="110"/>
        <v>#N/A</v>
      </c>
      <c r="AG149" s="312" t="e">
        <f t="shared" si="111"/>
        <v>#N/A</v>
      </c>
      <c r="AH149" s="312" t="e">
        <f t="shared" si="112"/>
        <v>#N/A</v>
      </c>
      <c r="AI149" s="312" t="e">
        <f t="shared" si="113"/>
        <v>#N/A</v>
      </c>
      <c r="AJ149" s="312" t="e">
        <f t="shared" si="114"/>
        <v>#N/A</v>
      </c>
      <c r="AK149" s="312" t="e">
        <f t="shared" si="115"/>
        <v>#N/A</v>
      </c>
      <c r="AL149" s="312" t="e">
        <f t="shared" si="116"/>
        <v>#N/A</v>
      </c>
      <c r="AO149" s="312" t="e">
        <f t="shared" si="117"/>
        <v>#N/A</v>
      </c>
      <c r="AP149" s="312" t="e">
        <f t="shared" si="118"/>
        <v>#N/A</v>
      </c>
      <c r="AQ149" s="312" t="e">
        <f t="shared" si="119"/>
        <v>#N/A</v>
      </c>
      <c r="AR149" s="312" t="e">
        <f t="shared" si="120"/>
        <v>#N/A</v>
      </c>
      <c r="AS149" s="312" t="e">
        <f t="shared" si="121"/>
        <v>#N/A</v>
      </c>
      <c r="AT149" s="312" t="e">
        <f t="shared" si="122"/>
        <v>#N/A</v>
      </c>
      <c r="AU149" s="312" t="e">
        <f t="shared" si="123"/>
        <v>#N/A</v>
      </c>
      <c r="AV149" s="312" t="e">
        <f t="shared" si="124"/>
        <v>#N/A</v>
      </c>
      <c r="AW149" s="312" t="e">
        <f t="shared" si="125"/>
        <v>#N/A</v>
      </c>
      <c r="AX149" s="312" t="e">
        <f t="shared" si="126"/>
        <v>#N/A</v>
      </c>
      <c r="AY149" s="312" t="e">
        <f t="shared" si="127"/>
        <v>#N/A</v>
      </c>
      <c r="AZ149" s="312" t="e">
        <f t="shared" si="128"/>
        <v>#N/A</v>
      </c>
      <c r="BA149" s="312" t="e">
        <f t="shared" si="129"/>
        <v>#N/A</v>
      </c>
      <c r="BB149" s="312" t="e">
        <f t="shared" si="130"/>
        <v>#N/A</v>
      </c>
      <c r="BC149" s="312" t="e">
        <f t="shared" si="131"/>
        <v>#N/A</v>
      </c>
      <c r="BD149" s="312" t="e">
        <f t="shared" si="132"/>
        <v>#N/A</v>
      </c>
      <c r="BE149" s="312" t="e">
        <f t="shared" si="133"/>
        <v>#N/A</v>
      </c>
      <c r="BF149" s="312" t="e">
        <f t="shared" si="134"/>
        <v>#N/A</v>
      </c>
      <c r="BG149" s="312" t="e">
        <f t="shared" si="135"/>
        <v>#N/A</v>
      </c>
      <c r="BH149" s="312" t="e">
        <f t="shared" si="136"/>
        <v>#N/A</v>
      </c>
      <c r="BI149" s="312" t="e">
        <f t="shared" si="137"/>
        <v>#N/A</v>
      </c>
      <c r="BJ149" s="312" t="e">
        <f t="shared" si="138"/>
        <v>#N/A</v>
      </c>
      <c r="BK149" s="312" t="e">
        <f t="shared" si="139"/>
        <v>#N/A</v>
      </c>
      <c r="BL149" s="312" t="e">
        <f t="shared" si="140"/>
        <v>#N/A</v>
      </c>
      <c r="BM149" s="312">
        <f t="shared" si="141"/>
        <v>22</v>
      </c>
      <c r="BN149" s="312">
        <f t="shared" si="142"/>
        <v>22</v>
      </c>
      <c r="BO149" s="312">
        <f t="shared" si="143"/>
        <v>22</v>
      </c>
      <c r="BQ149" s="312" t="e">
        <f>VLOOKUP(AB149,Stieren!$C$5:$D$52,2,FALSE)</f>
        <v>#N/A</v>
      </c>
      <c r="BR149" s="312" t="e">
        <f>VLOOKUP(AB149,percentage!BY$2:CJ$49,2)</f>
        <v>#N/A</v>
      </c>
      <c r="BS149" s="312" t="e">
        <f>VLOOKUP(BR149,Stieren!$C$5:$D$52,2,FALSE)</f>
        <v>#N/A</v>
      </c>
      <c r="BT149" s="312" t="e">
        <f>VLOOKUP(AB149,percentage!BY$2:CJ$49,3)</f>
        <v>#N/A</v>
      </c>
      <c r="BU149" s="312" t="e">
        <f>VLOOKUP(BT149,Stieren!$C$5:$D$52,2,FALSE)</f>
        <v>#N/A</v>
      </c>
      <c r="BV149" s="312" t="e">
        <f>VLOOKUP(AB149,percentage!BY$2:CJ$49,4)</f>
        <v>#N/A</v>
      </c>
      <c r="BW149" s="312" t="e">
        <f>VLOOKUP(BV149,Stieren!$C$5:$D$52,2,FALSE)</f>
        <v>#N/A</v>
      </c>
      <c r="BX149" s="312" t="e">
        <f>VLOOKUP(AB149,percentage!BY$2:CJ$49,5)</f>
        <v>#N/A</v>
      </c>
      <c r="BY149" s="312" t="e">
        <f>VLOOKUP(BX149,Stieren!$C$5:$D$52,2,FALSE)</f>
        <v>#N/A</v>
      </c>
      <c r="BZ149" s="312" t="e">
        <f>VLOOKUP(AB149,percentage!BY$2:CJ$49,6)</f>
        <v>#N/A</v>
      </c>
      <c r="CA149" s="312" t="e">
        <f>VLOOKUP(BZ149,Stieren!$C$5:$D$52,2,FALSE)</f>
        <v>#N/A</v>
      </c>
      <c r="CB149" s="312" t="e">
        <f>VLOOKUP(AB149,percentage!BY$2:CJ$49,7)</f>
        <v>#N/A</v>
      </c>
      <c r="CC149" s="312" t="e">
        <f>VLOOKUP(CB149,Stieren!$C$5:$D$52,2,FALSE)</f>
        <v>#N/A</v>
      </c>
      <c r="CD149" s="312" t="e">
        <f>VLOOKUP(AB149,percentage!BY$2:CJ$49,8)</f>
        <v>#N/A</v>
      </c>
      <c r="CE149" s="312" t="e">
        <f>VLOOKUP(CD149,Stieren!$C$5:$D$52,2,FALSE)</f>
        <v>#N/A</v>
      </c>
      <c r="CF149" s="312" t="e">
        <f>VLOOKUP(AB149,percentage!BY$2:CJ$49,9)</f>
        <v>#N/A</v>
      </c>
      <c r="CG149" s="312" t="e">
        <f>VLOOKUP(CF149,Stieren!$C$5:$D$52,2,FALSE)</f>
        <v>#N/A</v>
      </c>
      <c r="CH149" s="312" t="e">
        <f>VLOOKUP(AB149,percentage!BY$2:CJ$49,10)</f>
        <v>#N/A</v>
      </c>
      <c r="CI149" s="312" t="e">
        <f>VLOOKUP(CH149,Stieren!$C$5:$D$52,2,FALSE)</f>
        <v>#N/A</v>
      </c>
      <c r="CJ149" s="312" t="e">
        <f>VLOOKUP(AB149,percentage!BY$2:CJ$49,11)</f>
        <v>#N/A</v>
      </c>
      <c r="CK149" s="312" t="e">
        <f>VLOOKUP(CJ149,Stieren!$C$5:$D$52,2,FALSE)</f>
        <v>#N/A</v>
      </c>
      <c r="CL149" s="312" t="e">
        <f>VLOOKUP(AB149,percentage!BY$2:CJ$49,12)</f>
        <v>#N/A</v>
      </c>
      <c r="CM149" s="312" t="e">
        <f>VLOOKUP(CL149,Stieren!$C$5:$D$52,2,FALSE)</f>
        <v>#N/A</v>
      </c>
      <c r="CN149" s="312">
        <v>22</v>
      </c>
      <c r="CO149" s="312">
        <v>22</v>
      </c>
      <c r="CP149" s="312">
        <v>22</v>
      </c>
    </row>
    <row r="150" spans="27:94">
      <c r="AA150" s="312">
        <f>Koeien!B151</f>
        <v>0</v>
      </c>
      <c r="AB150" s="312">
        <f>Koeien!D151</f>
        <v>0</v>
      </c>
      <c r="AD150" s="312" t="e">
        <f t="shared" si="108"/>
        <v>#N/A</v>
      </c>
      <c r="AE150" s="312" t="e">
        <f t="shared" si="109"/>
        <v>#N/A</v>
      </c>
      <c r="AF150" s="312" t="e">
        <f t="shared" si="110"/>
        <v>#N/A</v>
      </c>
      <c r="AG150" s="312" t="e">
        <f t="shared" si="111"/>
        <v>#N/A</v>
      </c>
      <c r="AH150" s="312" t="e">
        <f t="shared" si="112"/>
        <v>#N/A</v>
      </c>
      <c r="AI150" s="312" t="e">
        <f t="shared" si="113"/>
        <v>#N/A</v>
      </c>
      <c r="AJ150" s="312" t="e">
        <f t="shared" si="114"/>
        <v>#N/A</v>
      </c>
      <c r="AK150" s="312" t="e">
        <f t="shared" si="115"/>
        <v>#N/A</v>
      </c>
      <c r="AL150" s="312" t="e">
        <f t="shared" si="116"/>
        <v>#N/A</v>
      </c>
      <c r="AO150" s="312" t="e">
        <f t="shared" si="117"/>
        <v>#N/A</v>
      </c>
      <c r="AP150" s="312" t="e">
        <f t="shared" si="118"/>
        <v>#N/A</v>
      </c>
      <c r="AQ150" s="312" t="e">
        <f t="shared" si="119"/>
        <v>#N/A</v>
      </c>
      <c r="AR150" s="312" t="e">
        <f t="shared" si="120"/>
        <v>#N/A</v>
      </c>
      <c r="AS150" s="312" t="e">
        <f t="shared" si="121"/>
        <v>#N/A</v>
      </c>
      <c r="AT150" s="312" t="e">
        <f t="shared" si="122"/>
        <v>#N/A</v>
      </c>
      <c r="AU150" s="312" t="e">
        <f t="shared" si="123"/>
        <v>#N/A</v>
      </c>
      <c r="AV150" s="312" t="e">
        <f t="shared" si="124"/>
        <v>#N/A</v>
      </c>
      <c r="AW150" s="312" t="e">
        <f t="shared" si="125"/>
        <v>#N/A</v>
      </c>
      <c r="AX150" s="312" t="e">
        <f t="shared" si="126"/>
        <v>#N/A</v>
      </c>
      <c r="AY150" s="312" t="e">
        <f t="shared" si="127"/>
        <v>#N/A</v>
      </c>
      <c r="AZ150" s="312" t="e">
        <f t="shared" si="128"/>
        <v>#N/A</v>
      </c>
      <c r="BA150" s="312" t="e">
        <f t="shared" si="129"/>
        <v>#N/A</v>
      </c>
      <c r="BB150" s="312" t="e">
        <f t="shared" si="130"/>
        <v>#N/A</v>
      </c>
      <c r="BC150" s="312" t="e">
        <f t="shared" si="131"/>
        <v>#N/A</v>
      </c>
      <c r="BD150" s="312" t="e">
        <f t="shared" si="132"/>
        <v>#N/A</v>
      </c>
      <c r="BE150" s="312" t="e">
        <f t="shared" si="133"/>
        <v>#N/A</v>
      </c>
      <c r="BF150" s="312" t="e">
        <f t="shared" si="134"/>
        <v>#N/A</v>
      </c>
      <c r="BG150" s="312" t="e">
        <f t="shared" si="135"/>
        <v>#N/A</v>
      </c>
      <c r="BH150" s="312" t="e">
        <f t="shared" si="136"/>
        <v>#N/A</v>
      </c>
      <c r="BI150" s="312" t="e">
        <f t="shared" si="137"/>
        <v>#N/A</v>
      </c>
      <c r="BJ150" s="312" t="e">
        <f t="shared" si="138"/>
        <v>#N/A</v>
      </c>
      <c r="BK150" s="312" t="e">
        <f t="shared" si="139"/>
        <v>#N/A</v>
      </c>
      <c r="BL150" s="312" t="e">
        <f t="shared" si="140"/>
        <v>#N/A</v>
      </c>
      <c r="BM150" s="312">
        <f t="shared" si="141"/>
        <v>22</v>
      </c>
      <c r="BN150" s="312">
        <f t="shared" si="142"/>
        <v>22</v>
      </c>
      <c r="BO150" s="312">
        <f t="shared" si="143"/>
        <v>22</v>
      </c>
      <c r="BQ150" s="312" t="e">
        <f>VLOOKUP(AB150,Stieren!$C$5:$D$52,2,FALSE)</f>
        <v>#N/A</v>
      </c>
      <c r="BR150" s="312" t="e">
        <f>VLOOKUP(AB150,percentage!BY$2:CJ$49,2)</f>
        <v>#N/A</v>
      </c>
      <c r="BS150" s="312" t="e">
        <f>VLOOKUP(BR150,Stieren!$C$5:$D$52,2,FALSE)</f>
        <v>#N/A</v>
      </c>
      <c r="BT150" s="312" t="e">
        <f>VLOOKUP(AB150,percentage!BY$2:CJ$49,3)</f>
        <v>#N/A</v>
      </c>
      <c r="BU150" s="312" t="e">
        <f>VLOOKUP(BT150,Stieren!$C$5:$D$52,2,FALSE)</f>
        <v>#N/A</v>
      </c>
      <c r="BV150" s="312" t="e">
        <f>VLOOKUP(AB150,percentage!BY$2:CJ$49,4)</f>
        <v>#N/A</v>
      </c>
      <c r="BW150" s="312" t="e">
        <f>VLOOKUP(BV150,Stieren!$C$5:$D$52,2,FALSE)</f>
        <v>#N/A</v>
      </c>
      <c r="BX150" s="312" t="e">
        <f>VLOOKUP(AB150,percentage!BY$2:CJ$49,5)</f>
        <v>#N/A</v>
      </c>
      <c r="BY150" s="312" t="e">
        <f>VLOOKUP(BX150,Stieren!$C$5:$D$52,2,FALSE)</f>
        <v>#N/A</v>
      </c>
      <c r="BZ150" s="312" t="e">
        <f>VLOOKUP(AB150,percentage!BY$2:CJ$49,6)</f>
        <v>#N/A</v>
      </c>
      <c r="CA150" s="312" t="e">
        <f>VLOOKUP(BZ150,Stieren!$C$5:$D$52,2,FALSE)</f>
        <v>#N/A</v>
      </c>
      <c r="CB150" s="312" t="e">
        <f>VLOOKUP(AB150,percentage!BY$2:CJ$49,7)</f>
        <v>#N/A</v>
      </c>
      <c r="CC150" s="312" t="e">
        <f>VLOOKUP(CB150,Stieren!$C$5:$D$52,2,FALSE)</f>
        <v>#N/A</v>
      </c>
      <c r="CD150" s="312" t="e">
        <f>VLOOKUP(AB150,percentage!BY$2:CJ$49,8)</f>
        <v>#N/A</v>
      </c>
      <c r="CE150" s="312" t="e">
        <f>VLOOKUP(CD150,Stieren!$C$5:$D$52,2,FALSE)</f>
        <v>#N/A</v>
      </c>
      <c r="CF150" s="312" t="e">
        <f>VLOOKUP(AB150,percentage!BY$2:CJ$49,9)</f>
        <v>#N/A</v>
      </c>
      <c r="CG150" s="312" t="e">
        <f>VLOOKUP(CF150,Stieren!$C$5:$D$52,2,FALSE)</f>
        <v>#N/A</v>
      </c>
      <c r="CH150" s="312" t="e">
        <f>VLOOKUP(AB150,percentage!BY$2:CJ$49,10)</f>
        <v>#N/A</v>
      </c>
      <c r="CI150" s="312" t="e">
        <f>VLOOKUP(CH150,Stieren!$C$5:$D$52,2,FALSE)</f>
        <v>#N/A</v>
      </c>
      <c r="CJ150" s="312" t="e">
        <f>VLOOKUP(AB150,percentage!BY$2:CJ$49,11)</f>
        <v>#N/A</v>
      </c>
      <c r="CK150" s="312" t="e">
        <f>VLOOKUP(CJ150,Stieren!$C$5:$D$52,2,FALSE)</f>
        <v>#N/A</v>
      </c>
      <c r="CL150" s="312" t="e">
        <f>VLOOKUP(AB150,percentage!BY$2:CJ$49,12)</f>
        <v>#N/A</v>
      </c>
      <c r="CM150" s="312" t="e">
        <f>VLOOKUP(CL150,Stieren!$C$5:$D$52,2,FALSE)</f>
        <v>#N/A</v>
      </c>
      <c r="CN150" s="312">
        <v>22</v>
      </c>
      <c r="CO150" s="312">
        <v>22</v>
      </c>
      <c r="CP150" s="312">
        <v>22</v>
      </c>
    </row>
    <row r="151" spans="27:94">
      <c r="AA151" s="312">
        <f>Koeien!B152</f>
        <v>0</v>
      </c>
      <c r="AB151" s="312">
        <f>Koeien!D152</f>
        <v>0</v>
      </c>
      <c r="AD151" s="312" t="e">
        <f t="shared" si="108"/>
        <v>#N/A</v>
      </c>
      <c r="AE151" s="312" t="e">
        <f t="shared" si="109"/>
        <v>#N/A</v>
      </c>
      <c r="AF151" s="312" t="e">
        <f t="shared" si="110"/>
        <v>#N/A</v>
      </c>
      <c r="AG151" s="312" t="e">
        <f t="shared" si="111"/>
        <v>#N/A</v>
      </c>
      <c r="AH151" s="312" t="e">
        <f t="shared" si="112"/>
        <v>#N/A</v>
      </c>
      <c r="AI151" s="312" t="e">
        <f t="shared" si="113"/>
        <v>#N/A</v>
      </c>
      <c r="AJ151" s="312" t="e">
        <f t="shared" si="114"/>
        <v>#N/A</v>
      </c>
      <c r="AK151" s="312" t="e">
        <f t="shared" si="115"/>
        <v>#N/A</v>
      </c>
      <c r="AL151" s="312" t="e">
        <f t="shared" si="116"/>
        <v>#N/A</v>
      </c>
      <c r="AO151" s="312" t="e">
        <f t="shared" si="117"/>
        <v>#N/A</v>
      </c>
      <c r="AP151" s="312" t="e">
        <f t="shared" si="118"/>
        <v>#N/A</v>
      </c>
      <c r="AQ151" s="312" t="e">
        <f t="shared" si="119"/>
        <v>#N/A</v>
      </c>
      <c r="AR151" s="312" t="e">
        <f t="shared" si="120"/>
        <v>#N/A</v>
      </c>
      <c r="AS151" s="312" t="e">
        <f t="shared" si="121"/>
        <v>#N/A</v>
      </c>
      <c r="AT151" s="312" t="e">
        <f t="shared" si="122"/>
        <v>#N/A</v>
      </c>
      <c r="AU151" s="312" t="e">
        <f t="shared" si="123"/>
        <v>#N/A</v>
      </c>
      <c r="AV151" s="312" t="e">
        <f t="shared" si="124"/>
        <v>#N/A</v>
      </c>
      <c r="AW151" s="312" t="e">
        <f t="shared" si="125"/>
        <v>#N/A</v>
      </c>
      <c r="AX151" s="312" t="e">
        <f t="shared" si="126"/>
        <v>#N/A</v>
      </c>
      <c r="AY151" s="312" t="e">
        <f t="shared" si="127"/>
        <v>#N/A</v>
      </c>
      <c r="AZ151" s="312" t="e">
        <f t="shared" si="128"/>
        <v>#N/A</v>
      </c>
      <c r="BA151" s="312" t="e">
        <f t="shared" si="129"/>
        <v>#N/A</v>
      </c>
      <c r="BB151" s="312" t="e">
        <f t="shared" si="130"/>
        <v>#N/A</v>
      </c>
      <c r="BC151" s="312" t="e">
        <f t="shared" si="131"/>
        <v>#N/A</v>
      </c>
      <c r="BD151" s="312" t="e">
        <f t="shared" si="132"/>
        <v>#N/A</v>
      </c>
      <c r="BE151" s="312" t="e">
        <f t="shared" si="133"/>
        <v>#N/A</v>
      </c>
      <c r="BF151" s="312" t="e">
        <f t="shared" si="134"/>
        <v>#N/A</v>
      </c>
      <c r="BG151" s="312" t="e">
        <f t="shared" si="135"/>
        <v>#N/A</v>
      </c>
      <c r="BH151" s="312" t="e">
        <f t="shared" si="136"/>
        <v>#N/A</v>
      </c>
      <c r="BI151" s="312" t="e">
        <f t="shared" si="137"/>
        <v>#N/A</v>
      </c>
      <c r="BJ151" s="312" t="e">
        <f t="shared" si="138"/>
        <v>#N/A</v>
      </c>
      <c r="BK151" s="312" t="e">
        <f t="shared" si="139"/>
        <v>#N/A</v>
      </c>
      <c r="BL151" s="312" t="e">
        <f t="shared" si="140"/>
        <v>#N/A</v>
      </c>
      <c r="BM151" s="312">
        <f t="shared" si="141"/>
        <v>22</v>
      </c>
      <c r="BN151" s="312">
        <f t="shared" si="142"/>
        <v>22</v>
      </c>
      <c r="BO151" s="312">
        <f t="shared" si="143"/>
        <v>22</v>
      </c>
      <c r="BQ151" s="312" t="e">
        <f>VLOOKUP(AB151,Stieren!$C$5:$D$52,2,FALSE)</f>
        <v>#N/A</v>
      </c>
      <c r="BR151" s="312" t="e">
        <f>VLOOKUP(AB151,percentage!BY$2:CJ$49,2)</f>
        <v>#N/A</v>
      </c>
      <c r="BS151" s="312" t="e">
        <f>VLOOKUP(BR151,Stieren!$C$5:$D$52,2,FALSE)</f>
        <v>#N/A</v>
      </c>
      <c r="BT151" s="312" t="e">
        <f>VLOOKUP(AB151,percentage!BY$2:CJ$49,3)</f>
        <v>#N/A</v>
      </c>
      <c r="BU151" s="312" t="e">
        <f>VLOOKUP(BT151,Stieren!$C$5:$D$52,2,FALSE)</f>
        <v>#N/A</v>
      </c>
      <c r="BV151" s="312" t="e">
        <f>VLOOKUP(AB151,percentage!BY$2:CJ$49,4)</f>
        <v>#N/A</v>
      </c>
      <c r="BW151" s="312" t="e">
        <f>VLOOKUP(BV151,Stieren!$C$5:$D$52,2,FALSE)</f>
        <v>#N/A</v>
      </c>
      <c r="BX151" s="312" t="e">
        <f>VLOOKUP(AB151,percentage!BY$2:CJ$49,5)</f>
        <v>#N/A</v>
      </c>
      <c r="BY151" s="312" t="e">
        <f>VLOOKUP(BX151,Stieren!$C$5:$D$52,2,FALSE)</f>
        <v>#N/A</v>
      </c>
      <c r="BZ151" s="312" t="e">
        <f>VLOOKUP(AB151,percentage!BY$2:CJ$49,6)</f>
        <v>#N/A</v>
      </c>
      <c r="CA151" s="312" t="e">
        <f>VLOOKUP(BZ151,Stieren!$C$5:$D$52,2,FALSE)</f>
        <v>#N/A</v>
      </c>
      <c r="CB151" s="312" t="e">
        <f>VLOOKUP(AB151,percentage!BY$2:CJ$49,7)</f>
        <v>#N/A</v>
      </c>
      <c r="CC151" s="312" t="e">
        <f>VLOOKUP(CB151,Stieren!$C$5:$D$52,2,FALSE)</f>
        <v>#N/A</v>
      </c>
      <c r="CD151" s="312" t="e">
        <f>VLOOKUP(AB151,percentage!BY$2:CJ$49,8)</f>
        <v>#N/A</v>
      </c>
      <c r="CE151" s="312" t="e">
        <f>VLOOKUP(CD151,Stieren!$C$5:$D$52,2,FALSE)</f>
        <v>#N/A</v>
      </c>
      <c r="CF151" s="312" t="e">
        <f>VLOOKUP(AB151,percentage!BY$2:CJ$49,9)</f>
        <v>#N/A</v>
      </c>
      <c r="CG151" s="312" t="e">
        <f>VLOOKUP(CF151,Stieren!$C$5:$D$52,2,FALSE)</f>
        <v>#N/A</v>
      </c>
      <c r="CH151" s="312" t="e">
        <f>VLOOKUP(AB151,percentage!BY$2:CJ$49,10)</f>
        <v>#N/A</v>
      </c>
      <c r="CI151" s="312" t="e">
        <f>VLOOKUP(CH151,Stieren!$C$5:$D$52,2,FALSE)</f>
        <v>#N/A</v>
      </c>
      <c r="CJ151" s="312" t="e">
        <f>VLOOKUP(AB151,percentage!BY$2:CJ$49,11)</f>
        <v>#N/A</v>
      </c>
      <c r="CK151" s="312" t="e">
        <f>VLOOKUP(CJ151,Stieren!$C$5:$D$52,2,FALSE)</f>
        <v>#N/A</v>
      </c>
      <c r="CL151" s="312" t="e">
        <f>VLOOKUP(AB151,percentage!BY$2:CJ$49,12)</f>
        <v>#N/A</v>
      </c>
      <c r="CM151" s="312" t="e">
        <f>VLOOKUP(CL151,Stieren!$C$5:$D$52,2,FALSE)</f>
        <v>#N/A</v>
      </c>
      <c r="CN151" s="312">
        <v>22</v>
      </c>
      <c r="CO151" s="312">
        <v>22</v>
      </c>
      <c r="CP151" s="312">
        <v>22</v>
      </c>
    </row>
    <row r="152" spans="27:94">
      <c r="AA152" s="312">
        <f>Koeien!B153</f>
        <v>0</v>
      </c>
      <c r="AB152" s="312">
        <f>Koeien!D153</f>
        <v>0</v>
      </c>
      <c r="AD152" s="312" t="e">
        <f t="shared" si="108"/>
        <v>#N/A</v>
      </c>
      <c r="AE152" s="312" t="e">
        <f t="shared" si="109"/>
        <v>#N/A</v>
      </c>
      <c r="AF152" s="312" t="e">
        <f t="shared" si="110"/>
        <v>#N/A</v>
      </c>
      <c r="AG152" s="312" t="e">
        <f t="shared" si="111"/>
        <v>#N/A</v>
      </c>
      <c r="AH152" s="312" t="e">
        <f t="shared" si="112"/>
        <v>#N/A</v>
      </c>
      <c r="AI152" s="312" t="e">
        <f t="shared" si="113"/>
        <v>#N/A</v>
      </c>
      <c r="AJ152" s="312" t="e">
        <f t="shared" si="114"/>
        <v>#N/A</v>
      </c>
      <c r="AK152" s="312" t="e">
        <f t="shared" si="115"/>
        <v>#N/A</v>
      </c>
      <c r="AL152" s="312" t="e">
        <f t="shared" si="116"/>
        <v>#N/A</v>
      </c>
      <c r="AO152" s="312" t="e">
        <f t="shared" si="117"/>
        <v>#N/A</v>
      </c>
      <c r="AP152" s="312" t="e">
        <f t="shared" si="118"/>
        <v>#N/A</v>
      </c>
      <c r="AQ152" s="312" t="e">
        <f t="shared" si="119"/>
        <v>#N/A</v>
      </c>
      <c r="AR152" s="312" t="e">
        <f t="shared" si="120"/>
        <v>#N/A</v>
      </c>
      <c r="AS152" s="312" t="e">
        <f t="shared" si="121"/>
        <v>#N/A</v>
      </c>
      <c r="AT152" s="312" t="e">
        <f t="shared" si="122"/>
        <v>#N/A</v>
      </c>
      <c r="AU152" s="312" t="e">
        <f t="shared" si="123"/>
        <v>#N/A</v>
      </c>
      <c r="AV152" s="312" t="e">
        <f t="shared" si="124"/>
        <v>#N/A</v>
      </c>
      <c r="AW152" s="312" t="e">
        <f t="shared" si="125"/>
        <v>#N/A</v>
      </c>
      <c r="AX152" s="312" t="e">
        <f t="shared" si="126"/>
        <v>#N/A</v>
      </c>
      <c r="AY152" s="312" t="e">
        <f t="shared" si="127"/>
        <v>#N/A</v>
      </c>
      <c r="AZ152" s="312" t="e">
        <f t="shared" si="128"/>
        <v>#N/A</v>
      </c>
      <c r="BA152" s="312" t="e">
        <f t="shared" si="129"/>
        <v>#N/A</v>
      </c>
      <c r="BB152" s="312" t="e">
        <f t="shared" si="130"/>
        <v>#N/A</v>
      </c>
      <c r="BC152" s="312" t="e">
        <f t="shared" si="131"/>
        <v>#N/A</v>
      </c>
      <c r="BD152" s="312" t="e">
        <f t="shared" si="132"/>
        <v>#N/A</v>
      </c>
      <c r="BE152" s="312" t="e">
        <f t="shared" si="133"/>
        <v>#N/A</v>
      </c>
      <c r="BF152" s="312" t="e">
        <f t="shared" si="134"/>
        <v>#N/A</v>
      </c>
      <c r="BG152" s="312" t="e">
        <f t="shared" si="135"/>
        <v>#N/A</v>
      </c>
      <c r="BH152" s="312" t="e">
        <f t="shared" si="136"/>
        <v>#N/A</v>
      </c>
      <c r="BI152" s="312" t="e">
        <f t="shared" si="137"/>
        <v>#N/A</v>
      </c>
      <c r="BJ152" s="312" t="e">
        <f t="shared" si="138"/>
        <v>#N/A</v>
      </c>
      <c r="BK152" s="312" t="e">
        <f t="shared" si="139"/>
        <v>#N/A</v>
      </c>
      <c r="BL152" s="312" t="e">
        <f t="shared" si="140"/>
        <v>#N/A</v>
      </c>
      <c r="BM152" s="312">
        <f t="shared" si="141"/>
        <v>22</v>
      </c>
      <c r="BN152" s="312">
        <f t="shared" si="142"/>
        <v>22</v>
      </c>
      <c r="BO152" s="312">
        <f t="shared" si="143"/>
        <v>22</v>
      </c>
      <c r="BQ152" s="312" t="e">
        <f>VLOOKUP(AB152,Stieren!$C$5:$D$52,2,FALSE)</f>
        <v>#N/A</v>
      </c>
      <c r="BR152" s="312" t="e">
        <f>VLOOKUP(AB152,percentage!BY$2:CJ$49,2)</f>
        <v>#N/A</v>
      </c>
      <c r="BS152" s="312" t="e">
        <f>VLOOKUP(BR152,Stieren!$C$5:$D$52,2,FALSE)</f>
        <v>#N/A</v>
      </c>
      <c r="BT152" s="312" t="e">
        <f>VLOOKUP(AB152,percentage!BY$2:CJ$49,3)</f>
        <v>#N/A</v>
      </c>
      <c r="BU152" s="312" t="e">
        <f>VLOOKUP(BT152,Stieren!$C$5:$D$52,2,FALSE)</f>
        <v>#N/A</v>
      </c>
      <c r="BV152" s="312" t="e">
        <f>VLOOKUP(AB152,percentage!BY$2:CJ$49,4)</f>
        <v>#N/A</v>
      </c>
      <c r="BW152" s="312" t="e">
        <f>VLOOKUP(BV152,Stieren!$C$5:$D$52,2,FALSE)</f>
        <v>#N/A</v>
      </c>
      <c r="BX152" s="312" t="e">
        <f>VLOOKUP(AB152,percentage!BY$2:CJ$49,5)</f>
        <v>#N/A</v>
      </c>
      <c r="BY152" s="312" t="e">
        <f>VLOOKUP(BX152,Stieren!$C$5:$D$52,2,FALSE)</f>
        <v>#N/A</v>
      </c>
      <c r="BZ152" s="312" t="e">
        <f>VLOOKUP(AB152,percentage!BY$2:CJ$49,6)</f>
        <v>#N/A</v>
      </c>
      <c r="CA152" s="312" t="e">
        <f>VLOOKUP(BZ152,Stieren!$C$5:$D$52,2,FALSE)</f>
        <v>#N/A</v>
      </c>
      <c r="CB152" s="312" t="e">
        <f>VLOOKUP(AB152,percentage!BY$2:CJ$49,7)</f>
        <v>#N/A</v>
      </c>
      <c r="CC152" s="312" t="e">
        <f>VLOOKUP(CB152,Stieren!$C$5:$D$52,2,FALSE)</f>
        <v>#N/A</v>
      </c>
      <c r="CD152" s="312" t="e">
        <f>VLOOKUP(AB152,percentage!BY$2:CJ$49,8)</f>
        <v>#N/A</v>
      </c>
      <c r="CE152" s="312" t="e">
        <f>VLOOKUP(CD152,Stieren!$C$5:$D$52,2,FALSE)</f>
        <v>#N/A</v>
      </c>
      <c r="CF152" s="312" t="e">
        <f>VLOOKUP(AB152,percentage!BY$2:CJ$49,9)</f>
        <v>#N/A</v>
      </c>
      <c r="CG152" s="312" t="e">
        <f>VLOOKUP(CF152,Stieren!$C$5:$D$52,2,FALSE)</f>
        <v>#N/A</v>
      </c>
      <c r="CH152" s="312" t="e">
        <f>VLOOKUP(AB152,percentage!BY$2:CJ$49,10)</f>
        <v>#N/A</v>
      </c>
      <c r="CI152" s="312" t="e">
        <f>VLOOKUP(CH152,Stieren!$C$5:$D$52,2,FALSE)</f>
        <v>#N/A</v>
      </c>
      <c r="CJ152" s="312" t="e">
        <f>VLOOKUP(AB152,percentage!BY$2:CJ$49,11)</f>
        <v>#N/A</v>
      </c>
      <c r="CK152" s="312" t="e">
        <f>VLOOKUP(CJ152,Stieren!$C$5:$D$52,2,FALSE)</f>
        <v>#N/A</v>
      </c>
      <c r="CL152" s="312" t="e">
        <f>VLOOKUP(AB152,percentage!BY$2:CJ$49,12)</f>
        <v>#N/A</v>
      </c>
      <c r="CM152" s="312" t="e">
        <f>VLOOKUP(CL152,Stieren!$C$5:$D$52,2,FALSE)</f>
        <v>#N/A</v>
      </c>
      <c r="CN152" s="312">
        <v>22</v>
      </c>
      <c r="CO152" s="312">
        <v>22</v>
      </c>
      <c r="CP152" s="312">
        <v>22</v>
      </c>
    </row>
    <row r="153" spans="27:94">
      <c r="AA153" s="312">
        <f>Koeien!B154</f>
        <v>0</v>
      </c>
      <c r="AB153" s="312">
        <f>Koeien!D154</f>
        <v>0</v>
      </c>
      <c r="AD153" s="312" t="e">
        <f t="shared" si="108"/>
        <v>#N/A</v>
      </c>
      <c r="AE153" s="312" t="e">
        <f t="shared" si="109"/>
        <v>#N/A</v>
      </c>
      <c r="AF153" s="312" t="e">
        <f t="shared" si="110"/>
        <v>#N/A</v>
      </c>
      <c r="AG153" s="312" t="e">
        <f t="shared" si="111"/>
        <v>#N/A</v>
      </c>
      <c r="AH153" s="312" t="e">
        <f t="shared" si="112"/>
        <v>#N/A</v>
      </c>
      <c r="AI153" s="312" t="e">
        <f t="shared" si="113"/>
        <v>#N/A</v>
      </c>
      <c r="AJ153" s="312" t="e">
        <f t="shared" si="114"/>
        <v>#N/A</v>
      </c>
      <c r="AK153" s="312" t="e">
        <f t="shared" si="115"/>
        <v>#N/A</v>
      </c>
      <c r="AL153" s="312" t="e">
        <f t="shared" si="116"/>
        <v>#N/A</v>
      </c>
      <c r="AO153" s="312" t="e">
        <f t="shared" si="117"/>
        <v>#N/A</v>
      </c>
      <c r="AP153" s="312" t="e">
        <f t="shared" si="118"/>
        <v>#N/A</v>
      </c>
      <c r="AQ153" s="312" t="e">
        <f t="shared" si="119"/>
        <v>#N/A</v>
      </c>
      <c r="AR153" s="312" t="e">
        <f t="shared" si="120"/>
        <v>#N/A</v>
      </c>
      <c r="AS153" s="312" t="e">
        <f t="shared" si="121"/>
        <v>#N/A</v>
      </c>
      <c r="AT153" s="312" t="e">
        <f t="shared" si="122"/>
        <v>#N/A</v>
      </c>
      <c r="AU153" s="312" t="e">
        <f t="shared" si="123"/>
        <v>#N/A</v>
      </c>
      <c r="AV153" s="312" t="e">
        <f t="shared" si="124"/>
        <v>#N/A</v>
      </c>
      <c r="AW153" s="312" t="e">
        <f t="shared" si="125"/>
        <v>#N/A</v>
      </c>
      <c r="AX153" s="312" t="e">
        <f t="shared" si="126"/>
        <v>#N/A</v>
      </c>
      <c r="AY153" s="312" t="e">
        <f t="shared" si="127"/>
        <v>#N/A</v>
      </c>
      <c r="AZ153" s="312" t="e">
        <f t="shared" si="128"/>
        <v>#N/A</v>
      </c>
      <c r="BA153" s="312" t="e">
        <f t="shared" si="129"/>
        <v>#N/A</v>
      </c>
      <c r="BB153" s="312" t="e">
        <f t="shared" si="130"/>
        <v>#N/A</v>
      </c>
      <c r="BC153" s="312" t="e">
        <f t="shared" si="131"/>
        <v>#N/A</v>
      </c>
      <c r="BD153" s="312" t="e">
        <f t="shared" si="132"/>
        <v>#N/A</v>
      </c>
      <c r="BE153" s="312" t="e">
        <f t="shared" si="133"/>
        <v>#N/A</v>
      </c>
      <c r="BF153" s="312" t="e">
        <f t="shared" si="134"/>
        <v>#N/A</v>
      </c>
      <c r="BG153" s="312" t="e">
        <f t="shared" si="135"/>
        <v>#N/A</v>
      </c>
      <c r="BH153" s="312" t="e">
        <f t="shared" si="136"/>
        <v>#N/A</v>
      </c>
      <c r="BI153" s="312" t="e">
        <f t="shared" si="137"/>
        <v>#N/A</v>
      </c>
      <c r="BJ153" s="312" t="e">
        <f t="shared" si="138"/>
        <v>#N/A</v>
      </c>
      <c r="BK153" s="312" t="e">
        <f t="shared" si="139"/>
        <v>#N/A</v>
      </c>
      <c r="BL153" s="312" t="e">
        <f t="shared" si="140"/>
        <v>#N/A</v>
      </c>
      <c r="BM153" s="312">
        <f t="shared" si="141"/>
        <v>22</v>
      </c>
      <c r="BN153" s="312">
        <f t="shared" si="142"/>
        <v>22</v>
      </c>
      <c r="BO153" s="312">
        <f t="shared" si="143"/>
        <v>22</v>
      </c>
      <c r="BQ153" s="312" t="e">
        <f>VLOOKUP(AB153,Stieren!$C$5:$D$52,2,FALSE)</f>
        <v>#N/A</v>
      </c>
      <c r="BR153" s="312" t="e">
        <f>VLOOKUP(AB153,percentage!BY$2:CJ$49,2)</f>
        <v>#N/A</v>
      </c>
      <c r="BS153" s="312" t="e">
        <f>VLOOKUP(BR153,Stieren!$C$5:$D$52,2,FALSE)</f>
        <v>#N/A</v>
      </c>
      <c r="BT153" s="312" t="e">
        <f>VLOOKUP(AB153,percentage!BY$2:CJ$49,3)</f>
        <v>#N/A</v>
      </c>
      <c r="BU153" s="312" t="e">
        <f>VLOOKUP(BT153,Stieren!$C$5:$D$52,2,FALSE)</f>
        <v>#N/A</v>
      </c>
      <c r="BV153" s="312" t="e">
        <f>VLOOKUP(AB153,percentage!BY$2:CJ$49,4)</f>
        <v>#N/A</v>
      </c>
      <c r="BW153" s="312" t="e">
        <f>VLOOKUP(BV153,Stieren!$C$5:$D$52,2,FALSE)</f>
        <v>#N/A</v>
      </c>
      <c r="BX153" s="312" t="e">
        <f>VLOOKUP(AB153,percentage!BY$2:CJ$49,5)</f>
        <v>#N/A</v>
      </c>
      <c r="BY153" s="312" t="e">
        <f>VLOOKUP(BX153,Stieren!$C$5:$D$52,2,FALSE)</f>
        <v>#N/A</v>
      </c>
      <c r="BZ153" s="312" t="e">
        <f>VLOOKUP(AB153,percentage!BY$2:CJ$49,6)</f>
        <v>#N/A</v>
      </c>
      <c r="CA153" s="312" t="e">
        <f>VLOOKUP(BZ153,Stieren!$C$5:$D$52,2,FALSE)</f>
        <v>#N/A</v>
      </c>
      <c r="CB153" s="312" t="e">
        <f>VLOOKUP(AB153,percentage!BY$2:CJ$49,7)</f>
        <v>#N/A</v>
      </c>
      <c r="CC153" s="312" t="e">
        <f>VLOOKUP(CB153,Stieren!$C$5:$D$52,2,FALSE)</f>
        <v>#N/A</v>
      </c>
      <c r="CD153" s="312" t="e">
        <f>VLOOKUP(AB153,percentage!BY$2:CJ$49,8)</f>
        <v>#N/A</v>
      </c>
      <c r="CE153" s="312" t="e">
        <f>VLOOKUP(CD153,Stieren!$C$5:$D$52,2,FALSE)</f>
        <v>#N/A</v>
      </c>
      <c r="CF153" s="312" t="e">
        <f>VLOOKUP(AB153,percentage!BY$2:CJ$49,9)</f>
        <v>#N/A</v>
      </c>
      <c r="CG153" s="312" t="e">
        <f>VLOOKUP(CF153,Stieren!$C$5:$D$52,2,FALSE)</f>
        <v>#N/A</v>
      </c>
      <c r="CH153" s="312" t="e">
        <f>VLOOKUP(AB153,percentage!BY$2:CJ$49,10)</f>
        <v>#N/A</v>
      </c>
      <c r="CI153" s="312" t="e">
        <f>VLOOKUP(CH153,Stieren!$C$5:$D$52,2,FALSE)</f>
        <v>#N/A</v>
      </c>
      <c r="CJ153" s="312" t="e">
        <f>VLOOKUP(AB153,percentage!BY$2:CJ$49,11)</f>
        <v>#N/A</v>
      </c>
      <c r="CK153" s="312" t="e">
        <f>VLOOKUP(CJ153,Stieren!$C$5:$D$52,2,FALSE)</f>
        <v>#N/A</v>
      </c>
      <c r="CL153" s="312" t="e">
        <f>VLOOKUP(AB153,percentage!BY$2:CJ$49,12)</f>
        <v>#N/A</v>
      </c>
      <c r="CM153" s="312" t="e">
        <f>VLOOKUP(CL153,Stieren!$C$5:$D$52,2,FALSE)</f>
        <v>#N/A</v>
      </c>
      <c r="CN153" s="312">
        <v>22</v>
      </c>
      <c r="CO153" s="312">
        <v>22</v>
      </c>
      <c r="CP153" s="312">
        <v>22</v>
      </c>
    </row>
    <row r="154" spans="27:94">
      <c r="AA154" s="312">
        <f>Koeien!B155</f>
        <v>0</v>
      </c>
      <c r="AB154" s="312">
        <f>Koeien!D155</f>
        <v>0</v>
      </c>
      <c r="AD154" s="312" t="e">
        <f t="shared" si="108"/>
        <v>#N/A</v>
      </c>
      <c r="AE154" s="312" t="e">
        <f t="shared" si="109"/>
        <v>#N/A</v>
      </c>
      <c r="AF154" s="312" t="e">
        <f t="shared" si="110"/>
        <v>#N/A</v>
      </c>
      <c r="AG154" s="312" t="e">
        <f t="shared" si="111"/>
        <v>#N/A</v>
      </c>
      <c r="AH154" s="312" t="e">
        <f t="shared" si="112"/>
        <v>#N/A</v>
      </c>
      <c r="AI154" s="312" t="e">
        <f t="shared" si="113"/>
        <v>#N/A</v>
      </c>
      <c r="AJ154" s="312" t="e">
        <f t="shared" si="114"/>
        <v>#N/A</v>
      </c>
      <c r="AK154" s="312" t="e">
        <f t="shared" si="115"/>
        <v>#N/A</v>
      </c>
      <c r="AL154" s="312" t="e">
        <f t="shared" si="116"/>
        <v>#N/A</v>
      </c>
      <c r="AO154" s="312" t="e">
        <f t="shared" si="117"/>
        <v>#N/A</v>
      </c>
      <c r="AP154" s="312" t="e">
        <f t="shared" si="118"/>
        <v>#N/A</v>
      </c>
      <c r="AQ154" s="312" t="e">
        <f t="shared" si="119"/>
        <v>#N/A</v>
      </c>
      <c r="AR154" s="312" t="e">
        <f t="shared" si="120"/>
        <v>#N/A</v>
      </c>
      <c r="AS154" s="312" t="e">
        <f t="shared" si="121"/>
        <v>#N/A</v>
      </c>
      <c r="AT154" s="312" t="e">
        <f t="shared" si="122"/>
        <v>#N/A</v>
      </c>
      <c r="AU154" s="312" t="e">
        <f t="shared" si="123"/>
        <v>#N/A</v>
      </c>
      <c r="AV154" s="312" t="e">
        <f t="shared" si="124"/>
        <v>#N/A</v>
      </c>
      <c r="AW154" s="312" t="e">
        <f t="shared" si="125"/>
        <v>#N/A</v>
      </c>
      <c r="AX154" s="312" t="e">
        <f t="shared" si="126"/>
        <v>#N/A</v>
      </c>
      <c r="AY154" s="312" t="e">
        <f t="shared" si="127"/>
        <v>#N/A</v>
      </c>
      <c r="AZ154" s="312" t="e">
        <f t="shared" si="128"/>
        <v>#N/A</v>
      </c>
      <c r="BA154" s="312" t="e">
        <f t="shared" si="129"/>
        <v>#N/A</v>
      </c>
      <c r="BB154" s="312" t="e">
        <f t="shared" si="130"/>
        <v>#N/A</v>
      </c>
      <c r="BC154" s="312" t="e">
        <f t="shared" si="131"/>
        <v>#N/A</v>
      </c>
      <c r="BD154" s="312" t="e">
        <f t="shared" si="132"/>
        <v>#N/A</v>
      </c>
      <c r="BE154" s="312" t="e">
        <f t="shared" si="133"/>
        <v>#N/A</v>
      </c>
      <c r="BF154" s="312" t="e">
        <f t="shared" si="134"/>
        <v>#N/A</v>
      </c>
      <c r="BG154" s="312" t="e">
        <f t="shared" si="135"/>
        <v>#N/A</v>
      </c>
      <c r="BH154" s="312" t="e">
        <f t="shared" si="136"/>
        <v>#N/A</v>
      </c>
      <c r="BI154" s="312" t="e">
        <f t="shared" si="137"/>
        <v>#N/A</v>
      </c>
      <c r="BJ154" s="312" t="e">
        <f t="shared" si="138"/>
        <v>#N/A</v>
      </c>
      <c r="BK154" s="312" t="e">
        <f t="shared" si="139"/>
        <v>#N/A</v>
      </c>
      <c r="BL154" s="312" t="e">
        <f t="shared" si="140"/>
        <v>#N/A</v>
      </c>
      <c r="BM154" s="312">
        <f t="shared" si="141"/>
        <v>22</v>
      </c>
      <c r="BN154" s="312">
        <f t="shared" si="142"/>
        <v>22</v>
      </c>
      <c r="BO154" s="312">
        <f t="shared" si="143"/>
        <v>22</v>
      </c>
      <c r="BQ154" s="312" t="e">
        <f>VLOOKUP(AB154,Stieren!$C$5:$D$52,2,FALSE)</f>
        <v>#N/A</v>
      </c>
      <c r="BR154" s="312" t="e">
        <f>VLOOKUP(AB154,percentage!BY$2:CJ$49,2)</f>
        <v>#N/A</v>
      </c>
      <c r="BS154" s="312" t="e">
        <f>VLOOKUP(BR154,Stieren!$C$5:$D$52,2,FALSE)</f>
        <v>#N/A</v>
      </c>
      <c r="BT154" s="312" t="e">
        <f>VLOOKUP(AB154,percentage!BY$2:CJ$49,3)</f>
        <v>#N/A</v>
      </c>
      <c r="BU154" s="312" t="e">
        <f>VLOOKUP(BT154,Stieren!$C$5:$D$52,2,FALSE)</f>
        <v>#N/A</v>
      </c>
      <c r="BV154" s="312" t="e">
        <f>VLOOKUP(AB154,percentage!BY$2:CJ$49,4)</f>
        <v>#N/A</v>
      </c>
      <c r="BW154" s="312" t="e">
        <f>VLOOKUP(BV154,Stieren!$C$5:$D$52,2,FALSE)</f>
        <v>#N/A</v>
      </c>
      <c r="BX154" s="312" t="e">
        <f>VLOOKUP(AB154,percentage!BY$2:CJ$49,5)</f>
        <v>#N/A</v>
      </c>
      <c r="BY154" s="312" t="e">
        <f>VLOOKUP(BX154,Stieren!$C$5:$D$52,2,FALSE)</f>
        <v>#N/A</v>
      </c>
      <c r="BZ154" s="312" t="e">
        <f>VLOOKUP(AB154,percentage!BY$2:CJ$49,6)</f>
        <v>#N/A</v>
      </c>
      <c r="CA154" s="312" t="e">
        <f>VLOOKUP(BZ154,Stieren!$C$5:$D$52,2,FALSE)</f>
        <v>#N/A</v>
      </c>
      <c r="CB154" s="312" t="e">
        <f>VLOOKUP(AB154,percentage!BY$2:CJ$49,7)</f>
        <v>#N/A</v>
      </c>
      <c r="CC154" s="312" t="e">
        <f>VLOOKUP(CB154,Stieren!$C$5:$D$52,2,FALSE)</f>
        <v>#N/A</v>
      </c>
      <c r="CD154" s="312" t="e">
        <f>VLOOKUP(AB154,percentage!BY$2:CJ$49,8)</f>
        <v>#N/A</v>
      </c>
      <c r="CE154" s="312" t="e">
        <f>VLOOKUP(CD154,Stieren!$C$5:$D$52,2,FALSE)</f>
        <v>#N/A</v>
      </c>
      <c r="CF154" s="312" t="e">
        <f>VLOOKUP(AB154,percentage!BY$2:CJ$49,9)</f>
        <v>#N/A</v>
      </c>
      <c r="CG154" s="312" t="e">
        <f>VLOOKUP(CF154,Stieren!$C$5:$D$52,2,FALSE)</f>
        <v>#N/A</v>
      </c>
      <c r="CH154" s="312" t="e">
        <f>VLOOKUP(AB154,percentage!BY$2:CJ$49,10)</f>
        <v>#N/A</v>
      </c>
      <c r="CI154" s="312" t="e">
        <f>VLOOKUP(CH154,Stieren!$C$5:$D$52,2,FALSE)</f>
        <v>#N/A</v>
      </c>
      <c r="CJ154" s="312" t="e">
        <f>VLOOKUP(AB154,percentage!BY$2:CJ$49,11)</f>
        <v>#N/A</v>
      </c>
      <c r="CK154" s="312" t="e">
        <f>VLOOKUP(CJ154,Stieren!$C$5:$D$52,2,FALSE)</f>
        <v>#N/A</v>
      </c>
      <c r="CL154" s="312" t="e">
        <f>VLOOKUP(AB154,percentage!BY$2:CJ$49,12)</f>
        <v>#N/A</v>
      </c>
      <c r="CM154" s="312" t="e">
        <f>VLOOKUP(CL154,Stieren!$C$5:$D$52,2,FALSE)</f>
        <v>#N/A</v>
      </c>
      <c r="CN154" s="312">
        <v>22</v>
      </c>
      <c r="CO154" s="312">
        <v>22</v>
      </c>
      <c r="CP154" s="312">
        <v>22</v>
      </c>
    </row>
    <row r="155" spans="27:94">
      <c r="AA155" s="312">
        <f>Koeien!B156</f>
        <v>0</v>
      </c>
      <c r="AB155" s="312">
        <f>Koeien!D156</f>
        <v>0</v>
      </c>
      <c r="AD155" s="312" t="e">
        <f t="shared" si="108"/>
        <v>#N/A</v>
      </c>
      <c r="AE155" s="312" t="e">
        <f t="shared" si="109"/>
        <v>#N/A</v>
      </c>
      <c r="AF155" s="312" t="e">
        <f t="shared" si="110"/>
        <v>#N/A</v>
      </c>
      <c r="AG155" s="312" t="e">
        <f t="shared" si="111"/>
        <v>#N/A</v>
      </c>
      <c r="AH155" s="312" t="e">
        <f t="shared" si="112"/>
        <v>#N/A</v>
      </c>
      <c r="AI155" s="312" t="e">
        <f t="shared" si="113"/>
        <v>#N/A</v>
      </c>
      <c r="AJ155" s="312" t="e">
        <f t="shared" si="114"/>
        <v>#N/A</v>
      </c>
      <c r="AK155" s="312" t="e">
        <f t="shared" si="115"/>
        <v>#N/A</v>
      </c>
      <c r="AL155" s="312" t="e">
        <f t="shared" si="116"/>
        <v>#N/A</v>
      </c>
      <c r="AO155" s="312" t="e">
        <f t="shared" si="117"/>
        <v>#N/A</v>
      </c>
      <c r="AP155" s="312" t="e">
        <f t="shared" si="118"/>
        <v>#N/A</v>
      </c>
      <c r="AQ155" s="312" t="e">
        <f t="shared" si="119"/>
        <v>#N/A</v>
      </c>
      <c r="AR155" s="312" t="e">
        <f t="shared" si="120"/>
        <v>#N/A</v>
      </c>
      <c r="AS155" s="312" t="e">
        <f t="shared" si="121"/>
        <v>#N/A</v>
      </c>
      <c r="AT155" s="312" t="e">
        <f t="shared" si="122"/>
        <v>#N/A</v>
      </c>
      <c r="AU155" s="312" t="e">
        <f t="shared" si="123"/>
        <v>#N/A</v>
      </c>
      <c r="AV155" s="312" t="e">
        <f t="shared" si="124"/>
        <v>#N/A</v>
      </c>
      <c r="AW155" s="312" t="e">
        <f t="shared" si="125"/>
        <v>#N/A</v>
      </c>
      <c r="AX155" s="312" t="e">
        <f t="shared" si="126"/>
        <v>#N/A</v>
      </c>
      <c r="AY155" s="312" t="e">
        <f t="shared" si="127"/>
        <v>#N/A</v>
      </c>
      <c r="AZ155" s="312" t="e">
        <f t="shared" si="128"/>
        <v>#N/A</v>
      </c>
      <c r="BA155" s="312" t="e">
        <f t="shared" si="129"/>
        <v>#N/A</v>
      </c>
      <c r="BB155" s="312" t="e">
        <f t="shared" si="130"/>
        <v>#N/A</v>
      </c>
      <c r="BC155" s="312" t="e">
        <f t="shared" si="131"/>
        <v>#N/A</v>
      </c>
      <c r="BD155" s="312" t="e">
        <f t="shared" si="132"/>
        <v>#N/A</v>
      </c>
      <c r="BE155" s="312" t="e">
        <f t="shared" si="133"/>
        <v>#N/A</v>
      </c>
      <c r="BF155" s="312" t="e">
        <f t="shared" si="134"/>
        <v>#N/A</v>
      </c>
      <c r="BG155" s="312" t="e">
        <f t="shared" si="135"/>
        <v>#N/A</v>
      </c>
      <c r="BH155" s="312" t="e">
        <f t="shared" si="136"/>
        <v>#N/A</v>
      </c>
      <c r="BI155" s="312" t="e">
        <f t="shared" si="137"/>
        <v>#N/A</v>
      </c>
      <c r="BJ155" s="312" t="e">
        <f t="shared" si="138"/>
        <v>#N/A</v>
      </c>
      <c r="BK155" s="312" t="e">
        <f t="shared" si="139"/>
        <v>#N/A</v>
      </c>
      <c r="BL155" s="312" t="e">
        <f t="shared" si="140"/>
        <v>#N/A</v>
      </c>
      <c r="BM155" s="312">
        <f t="shared" si="141"/>
        <v>22</v>
      </c>
      <c r="BN155" s="312">
        <f t="shared" si="142"/>
        <v>22</v>
      </c>
      <c r="BO155" s="312">
        <f t="shared" si="143"/>
        <v>22</v>
      </c>
      <c r="BQ155" s="312" t="e">
        <f>VLOOKUP(AB155,Stieren!$C$5:$D$52,2,FALSE)</f>
        <v>#N/A</v>
      </c>
      <c r="BR155" s="312" t="e">
        <f>VLOOKUP(AB155,percentage!BY$2:CJ$49,2)</f>
        <v>#N/A</v>
      </c>
      <c r="BS155" s="312" t="e">
        <f>VLOOKUP(BR155,Stieren!$C$5:$D$52,2,FALSE)</f>
        <v>#N/A</v>
      </c>
      <c r="BT155" s="312" t="e">
        <f>VLOOKUP(AB155,percentage!BY$2:CJ$49,3)</f>
        <v>#N/A</v>
      </c>
      <c r="BU155" s="312" t="e">
        <f>VLOOKUP(BT155,Stieren!$C$5:$D$52,2,FALSE)</f>
        <v>#N/A</v>
      </c>
      <c r="BV155" s="312" t="e">
        <f>VLOOKUP(AB155,percentage!BY$2:CJ$49,4)</f>
        <v>#N/A</v>
      </c>
      <c r="BW155" s="312" t="e">
        <f>VLOOKUP(BV155,Stieren!$C$5:$D$52,2,FALSE)</f>
        <v>#N/A</v>
      </c>
      <c r="BX155" s="312" t="e">
        <f>VLOOKUP(AB155,percentage!BY$2:CJ$49,5)</f>
        <v>#N/A</v>
      </c>
      <c r="BY155" s="312" t="e">
        <f>VLOOKUP(BX155,Stieren!$C$5:$D$52,2,FALSE)</f>
        <v>#N/A</v>
      </c>
      <c r="BZ155" s="312" t="e">
        <f>VLOOKUP(AB155,percentage!BY$2:CJ$49,6)</f>
        <v>#N/A</v>
      </c>
      <c r="CA155" s="312" t="e">
        <f>VLOOKUP(BZ155,Stieren!$C$5:$D$52,2,FALSE)</f>
        <v>#N/A</v>
      </c>
      <c r="CB155" s="312" t="e">
        <f>VLOOKUP(AB155,percentage!BY$2:CJ$49,7)</f>
        <v>#N/A</v>
      </c>
      <c r="CC155" s="312" t="e">
        <f>VLOOKUP(CB155,Stieren!$C$5:$D$52,2,FALSE)</f>
        <v>#N/A</v>
      </c>
      <c r="CD155" s="312" t="e">
        <f>VLOOKUP(AB155,percentage!BY$2:CJ$49,8)</f>
        <v>#N/A</v>
      </c>
      <c r="CE155" s="312" t="e">
        <f>VLOOKUP(CD155,Stieren!$C$5:$D$52,2,FALSE)</f>
        <v>#N/A</v>
      </c>
      <c r="CF155" s="312" t="e">
        <f>VLOOKUP(AB155,percentage!BY$2:CJ$49,9)</f>
        <v>#N/A</v>
      </c>
      <c r="CG155" s="312" t="e">
        <f>VLOOKUP(CF155,Stieren!$C$5:$D$52,2,FALSE)</f>
        <v>#N/A</v>
      </c>
      <c r="CH155" s="312" t="e">
        <f>VLOOKUP(AB155,percentage!BY$2:CJ$49,10)</f>
        <v>#N/A</v>
      </c>
      <c r="CI155" s="312" t="e">
        <f>VLOOKUP(CH155,Stieren!$C$5:$D$52,2,FALSE)</f>
        <v>#N/A</v>
      </c>
      <c r="CJ155" s="312" t="e">
        <f>VLOOKUP(AB155,percentage!BY$2:CJ$49,11)</f>
        <v>#N/A</v>
      </c>
      <c r="CK155" s="312" t="e">
        <f>VLOOKUP(CJ155,Stieren!$C$5:$D$52,2,FALSE)</f>
        <v>#N/A</v>
      </c>
      <c r="CL155" s="312" t="e">
        <f>VLOOKUP(AB155,percentage!BY$2:CJ$49,12)</f>
        <v>#N/A</v>
      </c>
      <c r="CM155" s="312" t="e">
        <f>VLOOKUP(CL155,Stieren!$C$5:$D$52,2,FALSE)</f>
        <v>#N/A</v>
      </c>
      <c r="CN155" s="312">
        <v>22</v>
      </c>
      <c r="CO155" s="312">
        <v>22</v>
      </c>
      <c r="CP155" s="312">
        <v>22</v>
      </c>
    </row>
    <row r="156" spans="27:94">
      <c r="AA156" s="312">
        <f>Koeien!B157</f>
        <v>0</v>
      </c>
      <c r="AB156" s="312">
        <f>Koeien!D157</f>
        <v>0</v>
      </c>
      <c r="AD156" s="312" t="e">
        <f t="shared" si="108"/>
        <v>#N/A</v>
      </c>
      <c r="AE156" s="312" t="e">
        <f t="shared" si="109"/>
        <v>#N/A</v>
      </c>
      <c r="AF156" s="312" t="e">
        <f t="shared" si="110"/>
        <v>#N/A</v>
      </c>
      <c r="AG156" s="312" t="e">
        <f t="shared" si="111"/>
        <v>#N/A</v>
      </c>
      <c r="AH156" s="312" t="e">
        <f t="shared" si="112"/>
        <v>#N/A</v>
      </c>
      <c r="AI156" s="312" t="e">
        <f t="shared" si="113"/>
        <v>#N/A</v>
      </c>
      <c r="AJ156" s="312" t="e">
        <f t="shared" si="114"/>
        <v>#N/A</v>
      </c>
      <c r="AK156" s="312" t="e">
        <f t="shared" si="115"/>
        <v>#N/A</v>
      </c>
      <c r="AL156" s="312" t="e">
        <f t="shared" si="116"/>
        <v>#N/A</v>
      </c>
      <c r="AO156" s="312" t="e">
        <f t="shared" si="117"/>
        <v>#N/A</v>
      </c>
      <c r="AP156" s="312" t="e">
        <f t="shared" si="118"/>
        <v>#N/A</v>
      </c>
      <c r="AQ156" s="312" t="e">
        <f t="shared" si="119"/>
        <v>#N/A</v>
      </c>
      <c r="AR156" s="312" t="e">
        <f t="shared" si="120"/>
        <v>#N/A</v>
      </c>
      <c r="AS156" s="312" t="e">
        <f t="shared" si="121"/>
        <v>#N/A</v>
      </c>
      <c r="AT156" s="312" t="e">
        <f t="shared" si="122"/>
        <v>#N/A</v>
      </c>
      <c r="AU156" s="312" t="e">
        <f t="shared" si="123"/>
        <v>#N/A</v>
      </c>
      <c r="AV156" s="312" t="e">
        <f t="shared" si="124"/>
        <v>#N/A</v>
      </c>
      <c r="AW156" s="312" t="e">
        <f t="shared" si="125"/>
        <v>#N/A</v>
      </c>
      <c r="AX156" s="312" t="e">
        <f t="shared" si="126"/>
        <v>#N/A</v>
      </c>
      <c r="AY156" s="312" t="e">
        <f t="shared" si="127"/>
        <v>#N/A</v>
      </c>
      <c r="AZ156" s="312" t="e">
        <f t="shared" si="128"/>
        <v>#N/A</v>
      </c>
      <c r="BA156" s="312" t="e">
        <f t="shared" si="129"/>
        <v>#N/A</v>
      </c>
      <c r="BB156" s="312" t="e">
        <f t="shared" si="130"/>
        <v>#N/A</v>
      </c>
      <c r="BC156" s="312" t="e">
        <f t="shared" si="131"/>
        <v>#N/A</v>
      </c>
      <c r="BD156" s="312" t="e">
        <f t="shared" si="132"/>
        <v>#N/A</v>
      </c>
      <c r="BE156" s="312" t="e">
        <f t="shared" si="133"/>
        <v>#N/A</v>
      </c>
      <c r="BF156" s="312" t="e">
        <f t="shared" si="134"/>
        <v>#N/A</v>
      </c>
      <c r="BG156" s="312" t="e">
        <f t="shared" si="135"/>
        <v>#N/A</v>
      </c>
      <c r="BH156" s="312" t="e">
        <f t="shared" si="136"/>
        <v>#N/A</v>
      </c>
      <c r="BI156" s="312" t="e">
        <f t="shared" si="137"/>
        <v>#N/A</v>
      </c>
      <c r="BJ156" s="312" t="e">
        <f t="shared" si="138"/>
        <v>#N/A</v>
      </c>
      <c r="BK156" s="312" t="e">
        <f t="shared" si="139"/>
        <v>#N/A</v>
      </c>
      <c r="BL156" s="312" t="e">
        <f t="shared" si="140"/>
        <v>#N/A</v>
      </c>
      <c r="BM156" s="312">
        <f t="shared" si="141"/>
        <v>22</v>
      </c>
      <c r="BN156" s="312">
        <f t="shared" si="142"/>
        <v>22</v>
      </c>
      <c r="BO156" s="312">
        <f t="shared" si="143"/>
        <v>22</v>
      </c>
      <c r="BQ156" s="312" t="e">
        <f>VLOOKUP(AB156,Stieren!$C$5:$D$52,2,FALSE)</f>
        <v>#N/A</v>
      </c>
      <c r="BR156" s="312" t="e">
        <f>VLOOKUP(AB156,percentage!BY$2:CJ$49,2)</f>
        <v>#N/A</v>
      </c>
      <c r="BS156" s="312" t="e">
        <f>VLOOKUP(BR156,Stieren!$C$5:$D$52,2,FALSE)</f>
        <v>#N/A</v>
      </c>
      <c r="BT156" s="312" t="e">
        <f>VLOOKUP(AB156,percentage!BY$2:CJ$49,3)</f>
        <v>#N/A</v>
      </c>
      <c r="BU156" s="312" t="e">
        <f>VLOOKUP(BT156,Stieren!$C$5:$D$52,2,FALSE)</f>
        <v>#N/A</v>
      </c>
      <c r="BV156" s="312" t="e">
        <f>VLOOKUP(AB156,percentage!BY$2:CJ$49,4)</f>
        <v>#N/A</v>
      </c>
      <c r="BW156" s="312" t="e">
        <f>VLOOKUP(BV156,Stieren!$C$5:$D$52,2,FALSE)</f>
        <v>#N/A</v>
      </c>
      <c r="BX156" s="312" t="e">
        <f>VLOOKUP(AB156,percentage!BY$2:CJ$49,5)</f>
        <v>#N/A</v>
      </c>
      <c r="BY156" s="312" t="e">
        <f>VLOOKUP(BX156,Stieren!$C$5:$D$52,2,FALSE)</f>
        <v>#N/A</v>
      </c>
      <c r="BZ156" s="312" t="e">
        <f>VLOOKUP(AB156,percentage!BY$2:CJ$49,6)</f>
        <v>#N/A</v>
      </c>
      <c r="CA156" s="312" t="e">
        <f>VLOOKUP(BZ156,Stieren!$C$5:$D$52,2,FALSE)</f>
        <v>#N/A</v>
      </c>
      <c r="CB156" s="312" t="e">
        <f>VLOOKUP(AB156,percentage!BY$2:CJ$49,7)</f>
        <v>#N/A</v>
      </c>
      <c r="CC156" s="312" t="e">
        <f>VLOOKUP(CB156,Stieren!$C$5:$D$52,2,FALSE)</f>
        <v>#N/A</v>
      </c>
      <c r="CD156" s="312" t="e">
        <f>VLOOKUP(AB156,percentage!BY$2:CJ$49,8)</f>
        <v>#N/A</v>
      </c>
      <c r="CE156" s="312" t="e">
        <f>VLOOKUP(CD156,Stieren!$C$5:$D$52,2,FALSE)</f>
        <v>#N/A</v>
      </c>
      <c r="CF156" s="312" t="e">
        <f>VLOOKUP(AB156,percentage!BY$2:CJ$49,9)</f>
        <v>#N/A</v>
      </c>
      <c r="CG156" s="312" t="e">
        <f>VLOOKUP(CF156,Stieren!$C$5:$D$52,2,FALSE)</f>
        <v>#N/A</v>
      </c>
      <c r="CH156" s="312" t="e">
        <f>VLOOKUP(AB156,percentage!BY$2:CJ$49,10)</f>
        <v>#N/A</v>
      </c>
      <c r="CI156" s="312" t="e">
        <f>VLOOKUP(CH156,Stieren!$C$5:$D$52,2,FALSE)</f>
        <v>#N/A</v>
      </c>
      <c r="CJ156" s="312" t="e">
        <f>VLOOKUP(AB156,percentage!BY$2:CJ$49,11)</f>
        <v>#N/A</v>
      </c>
      <c r="CK156" s="312" t="e">
        <f>VLOOKUP(CJ156,Stieren!$C$5:$D$52,2,FALSE)</f>
        <v>#N/A</v>
      </c>
      <c r="CL156" s="312" t="e">
        <f>VLOOKUP(AB156,percentage!BY$2:CJ$49,12)</f>
        <v>#N/A</v>
      </c>
      <c r="CM156" s="312" t="e">
        <f>VLOOKUP(CL156,Stieren!$C$5:$D$52,2,FALSE)</f>
        <v>#N/A</v>
      </c>
      <c r="CN156" s="312">
        <v>22</v>
      </c>
      <c r="CO156" s="312">
        <v>22</v>
      </c>
      <c r="CP156" s="312">
        <v>22</v>
      </c>
    </row>
    <row r="157" spans="27:94">
      <c r="AA157" s="312">
        <f>Koeien!B158</f>
        <v>0</v>
      </c>
      <c r="AB157" s="312">
        <f>Koeien!D158</f>
        <v>0</v>
      </c>
      <c r="AD157" s="312" t="e">
        <f t="shared" si="108"/>
        <v>#N/A</v>
      </c>
      <c r="AE157" s="312" t="e">
        <f t="shared" si="109"/>
        <v>#N/A</v>
      </c>
      <c r="AF157" s="312" t="e">
        <f t="shared" si="110"/>
        <v>#N/A</v>
      </c>
      <c r="AG157" s="312" t="e">
        <f t="shared" si="111"/>
        <v>#N/A</v>
      </c>
      <c r="AH157" s="312" t="e">
        <f t="shared" si="112"/>
        <v>#N/A</v>
      </c>
      <c r="AI157" s="312" t="e">
        <f t="shared" si="113"/>
        <v>#N/A</v>
      </c>
      <c r="AJ157" s="312" t="e">
        <f t="shared" si="114"/>
        <v>#N/A</v>
      </c>
      <c r="AK157" s="312" t="e">
        <f t="shared" si="115"/>
        <v>#N/A</v>
      </c>
      <c r="AL157" s="312" t="e">
        <f t="shared" si="116"/>
        <v>#N/A</v>
      </c>
      <c r="AO157" s="312" t="e">
        <f t="shared" si="117"/>
        <v>#N/A</v>
      </c>
      <c r="AP157" s="312" t="e">
        <f t="shared" si="118"/>
        <v>#N/A</v>
      </c>
      <c r="AQ157" s="312" t="e">
        <f t="shared" si="119"/>
        <v>#N/A</v>
      </c>
      <c r="AR157" s="312" t="e">
        <f t="shared" si="120"/>
        <v>#N/A</v>
      </c>
      <c r="AS157" s="312" t="e">
        <f t="shared" si="121"/>
        <v>#N/A</v>
      </c>
      <c r="AT157" s="312" t="e">
        <f t="shared" si="122"/>
        <v>#N/A</v>
      </c>
      <c r="AU157" s="312" t="e">
        <f t="shared" si="123"/>
        <v>#N/A</v>
      </c>
      <c r="AV157" s="312" t="e">
        <f t="shared" si="124"/>
        <v>#N/A</v>
      </c>
      <c r="AW157" s="312" t="e">
        <f t="shared" si="125"/>
        <v>#N/A</v>
      </c>
      <c r="AX157" s="312" t="e">
        <f t="shared" si="126"/>
        <v>#N/A</v>
      </c>
      <c r="AY157" s="312" t="e">
        <f t="shared" si="127"/>
        <v>#N/A</v>
      </c>
      <c r="AZ157" s="312" t="e">
        <f t="shared" si="128"/>
        <v>#N/A</v>
      </c>
      <c r="BA157" s="312" t="e">
        <f t="shared" si="129"/>
        <v>#N/A</v>
      </c>
      <c r="BB157" s="312" t="e">
        <f t="shared" si="130"/>
        <v>#N/A</v>
      </c>
      <c r="BC157" s="312" t="e">
        <f t="shared" si="131"/>
        <v>#N/A</v>
      </c>
      <c r="BD157" s="312" t="e">
        <f t="shared" si="132"/>
        <v>#N/A</v>
      </c>
      <c r="BE157" s="312" t="e">
        <f t="shared" si="133"/>
        <v>#N/A</v>
      </c>
      <c r="BF157" s="312" t="e">
        <f t="shared" si="134"/>
        <v>#N/A</v>
      </c>
      <c r="BG157" s="312" t="e">
        <f t="shared" si="135"/>
        <v>#N/A</v>
      </c>
      <c r="BH157" s="312" t="e">
        <f t="shared" si="136"/>
        <v>#N/A</v>
      </c>
      <c r="BI157" s="312" t="e">
        <f t="shared" si="137"/>
        <v>#N/A</v>
      </c>
      <c r="BJ157" s="312" t="e">
        <f t="shared" si="138"/>
        <v>#N/A</v>
      </c>
      <c r="BK157" s="312" t="e">
        <f t="shared" si="139"/>
        <v>#N/A</v>
      </c>
      <c r="BL157" s="312" t="e">
        <f t="shared" si="140"/>
        <v>#N/A</v>
      </c>
      <c r="BM157" s="312">
        <f t="shared" si="141"/>
        <v>22</v>
      </c>
      <c r="BN157" s="312">
        <f t="shared" si="142"/>
        <v>22</v>
      </c>
      <c r="BO157" s="312">
        <f t="shared" si="143"/>
        <v>22</v>
      </c>
      <c r="BQ157" s="312" t="e">
        <f>VLOOKUP(AB157,Stieren!$C$5:$D$52,2,FALSE)</f>
        <v>#N/A</v>
      </c>
      <c r="BR157" s="312" t="e">
        <f>VLOOKUP(AB157,percentage!BY$2:CJ$49,2)</f>
        <v>#N/A</v>
      </c>
      <c r="BS157" s="312" t="e">
        <f>VLOOKUP(BR157,Stieren!$C$5:$D$52,2,FALSE)</f>
        <v>#N/A</v>
      </c>
      <c r="BT157" s="312" t="e">
        <f>VLOOKUP(AB157,percentage!BY$2:CJ$49,3)</f>
        <v>#N/A</v>
      </c>
      <c r="BU157" s="312" t="e">
        <f>VLOOKUP(BT157,Stieren!$C$5:$D$52,2,FALSE)</f>
        <v>#N/A</v>
      </c>
      <c r="BV157" s="312" t="e">
        <f>VLOOKUP(AB157,percentage!BY$2:CJ$49,4)</f>
        <v>#N/A</v>
      </c>
      <c r="BW157" s="312" t="e">
        <f>VLOOKUP(BV157,Stieren!$C$5:$D$52,2,FALSE)</f>
        <v>#N/A</v>
      </c>
      <c r="BX157" s="312" t="e">
        <f>VLOOKUP(AB157,percentage!BY$2:CJ$49,5)</f>
        <v>#N/A</v>
      </c>
      <c r="BY157" s="312" t="e">
        <f>VLOOKUP(BX157,Stieren!$C$5:$D$52,2,FALSE)</f>
        <v>#N/A</v>
      </c>
      <c r="BZ157" s="312" t="e">
        <f>VLOOKUP(AB157,percentage!BY$2:CJ$49,6)</f>
        <v>#N/A</v>
      </c>
      <c r="CA157" s="312" t="e">
        <f>VLOOKUP(BZ157,Stieren!$C$5:$D$52,2,FALSE)</f>
        <v>#N/A</v>
      </c>
      <c r="CB157" s="312" t="e">
        <f>VLOOKUP(AB157,percentage!BY$2:CJ$49,7)</f>
        <v>#N/A</v>
      </c>
      <c r="CC157" s="312" t="e">
        <f>VLOOKUP(CB157,Stieren!$C$5:$D$52,2,FALSE)</f>
        <v>#N/A</v>
      </c>
      <c r="CD157" s="312" t="e">
        <f>VLOOKUP(AB157,percentage!BY$2:CJ$49,8)</f>
        <v>#N/A</v>
      </c>
      <c r="CE157" s="312" t="e">
        <f>VLOOKUP(CD157,Stieren!$C$5:$D$52,2,FALSE)</f>
        <v>#N/A</v>
      </c>
      <c r="CF157" s="312" t="e">
        <f>VLOOKUP(AB157,percentage!BY$2:CJ$49,9)</f>
        <v>#N/A</v>
      </c>
      <c r="CG157" s="312" t="e">
        <f>VLOOKUP(CF157,Stieren!$C$5:$D$52,2,FALSE)</f>
        <v>#N/A</v>
      </c>
      <c r="CH157" s="312" t="e">
        <f>VLOOKUP(AB157,percentage!BY$2:CJ$49,10)</f>
        <v>#N/A</v>
      </c>
      <c r="CI157" s="312" t="e">
        <f>VLOOKUP(CH157,Stieren!$C$5:$D$52,2,FALSE)</f>
        <v>#N/A</v>
      </c>
      <c r="CJ157" s="312" t="e">
        <f>VLOOKUP(AB157,percentage!BY$2:CJ$49,11)</f>
        <v>#N/A</v>
      </c>
      <c r="CK157" s="312" t="e">
        <f>VLOOKUP(CJ157,Stieren!$C$5:$D$52,2,FALSE)</f>
        <v>#N/A</v>
      </c>
      <c r="CL157" s="312" t="e">
        <f>VLOOKUP(AB157,percentage!BY$2:CJ$49,12)</f>
        <v>#N/A</v>
      </c>
      <c r="CM157" s="312" t="e">
        <f>VLOOKUP(CL157,Stieren!$C$5:$D$52,2,FALSE)</f>
        <v>#N/A</v>
      </c>
      <c r="CN157" s="312">
        <v>22</v>
      </c>
      <c r="CO157" s="312">
        <v>22</v>
      </c>
      <c r="CP157" s="312">
        <v>22</v>
      </c>
    </row>
    <row r="158" spans="27:94">
      <c r="AA158" s="312">
        <f>Koeien!B159</f>
        <v>0</v>
      </c>
      <c r="AB158" s="312">
        <f>Koeien!D159</f>
        <v>0</v>
      </c>
      <c r="AD158" s="312" t="e">
        <f t="shared" si="108"/>
        <v>#N/A</v>
      </c>
      <c r="AE158" s="312" t="e">
        <f t="shared" si="109"/>
        <v>#N/A</v>
      </c>
      <c r="AF158" s="312" t="e">
        <f t="shared" si="110"/>
        <v>#N/A</v>
      </c>
      <c r="AG158" s="312" t="e">
        <f t="shared" si="111"/>
        <v>#N/A</v>
      </c>
      <c r="AH158" s="312" t="e">
        <f t="shared" si="112"/>
        <v>#N/A</v>
      </c>
      <c r="AI158" s="312" t="e">
        <f t="shared" si="113"/>
        <v>#N/A</v>
      </c>
      <c r="AJ158" s="312" t="e">
        <f t="shared" si="114"/>
        <v>#N/A</v>
      </c>
      <c r="AK158" s="312" t="e">
        <f t="shared" si="115"/>
        <v>#N/A</v>
      </c>
      <c r="AL158" s="312" t="e">
        <f t="shared" si="116"/>
        <v>#N/A</v>
      </c>
      <c r="AO158" s="312" t="e">
        <f t="shared" si="117"/>
        <v>#N/A</v>
      </c>
      <c r="AP158" s="312" t="e">
        <f t="shared" si="118"/>
        <v>#N/A</v>
      </c>
      <c r="AQ158" s="312" t="e">
        <f t="shared" si="119"/>
        <v>#N/A</v>
      </c>
      <c r="AR158" s="312" t="e">
        <f t="shared" si="120"/>
        <v>#N/A</v>
      </c>
      <c r="AS158" s="312" t="e">
        <f t="shared" si="121"/>
        <v>#N/A</v>
      </c>
      <c r="AT158" s="312" t="e">
        <f t="shared" si="122"/>
        <v>#N/A</v>
      </c>
      <c r="AU158" s="312" t="e">
        <f t="shared" si="123"/>
        <v>#N/A</v>
      </c>
      <c r="AV158" s="312" t="e">
        <f t="shared" si="124"/>
        <v>#N/A</v>
      </c>
      <c r="AW158" s="312" t="e">
        <f t="shared" si="125"/>
        <v>#N/A</v>
      </c>
      <c r="AX158" s="312" t="e">
        <f t="shared" si="126"/>
        <v>#N/A</v>
      </c>
      <c r="AY158" s="312" t="e">
        <f t="shared" si="127"/>
        <v>#N/A</v>
      </c>
      <c r="AZ158" s="312" t="e">
        <f t="shared" si="128"/>
        <v>#N/A</v>
      </c>
      <c r="BA158" s="312" t="e">
        <f t="shared" si="129"/>
        <v>#N/A</v>
      </c>
      <c r="BB158" s="312" t="e">
        <f t="shared" si="130"/>
        <v>#N/A</v>
      </c>
      <c r="BC158" s="312" t="e">
        <f t="shared" si="131"/>
        <v>#N/A</v>
      </c>
      <c r="BD158" s="312" t="e">
        <f t="shared" si="132"/>
        <v>#N/A</v>
      </c>
      <c r="BE158" s="312" t="e">
        <f t="shared" si="133"/>
        <v>#N/A</v>
      </c>
      <c r="BF158" s="312" t="e">
        <f t="shared" si="134"/>
        <v>#N/A</v>
      </c>
      <c r="BG158" s="312" t="e">
        <f t="shared" si="135"/>
        <v>#N/A</v>
      </c>
      <c r="BH158" s="312" t="e">
        <f t="shared" si="136"/>
        <v>#N/A</v>
      </c>
      <c r="BI158" s="312" t="e">
        <f t="shared" si="137"/>
        <v>#N/A</v>
      </c>
      <c r="BJ158" s="312" t="e">
        <f t="shared" si="138"/>
        <v>#N/A</v>
      </c>
      <c r="BK158" s="312" t="e">
        <f t="shared" si="139"/>
        <v>#N/A</v>
      </c>
      <c r="BL158" s="312" t="e">
        <f t="shared" si="140"/>
        <v>#N/A</v>
      </c>
      <c r="BM158" s="312">
        <f t="shared" si="141"/>
        <v>22</v>
      </c>
      <c r="BN158" s="312">
        <f t="shared" si="142"/>
        <v>22</v>
      </c>
      <c r="BO158" s="312">
        <f t="shared" si="143"/>
        <v>22</v>
      </c>
      <c r="BQ158" s="312" t="e">
        <f>VLOOKUP(AB158,Stieren!$C$5:$D$52,2,FALSE)</f>
        <v>#N/A</v>
      </c>
      <c r="BR158" s="312" t="e">
        <f>VLOOKUP(AB158,percentage!BY$2:CJ$49,2)</f>
        <v>#N/A</v>
      </c>
      <c r="BS158" s="312" t="e">
        <f>VLOOKUP(BR158,Stieren!$C$5:$D$52,2,FALSE)</f>
        <v>#N/A</v>
      </c>
      <c r="BT158" s="312" t="e">
        <f>VLOOKUP(AB158,percentage!BY$2:CJ$49,3)</f>
        <v>#N/A</v>
      </c>
      <c r="BU158" s="312" t="e">
        <f>VLOOKUP(BT158,Stieren!$C$5:$D$52,2,FALSE)</f>
        <v>#N/A</v>
      </c>
      <c r="BV158" s="312" t="e">
        <f>VLOOKUP(AB158,percentage!BY$2:CJ$49,4)</f>
        <v>#N/A</v>
      </c>
      <c r="BW158" s="312" t="e">
        <f>VLOOKUP(BV158,Stieren!$C$5:$D$52,2,FALSE)</f>
        <v>#N/A</v>
      </c>
      <c r="BX158" s="312" t="e">
        <f>VLOOKUP(AB158,percentage!BY$2:CJ$49,5)</f>
        <v>#N/A</v>
      </c>
      <c r="BY158" s="312" t="e">
        <f>VLOOKUP(BX158,Stieren!$C$5:$D$52,2,FALSE)</f>
        <v>#N/A</v>
      </c>
      <c r="BZ158" s="312" t="e">
        <f>VLOOKUP(AB158,percentage!BY$2:CJ$49,6)</f>
        <v>#N/A</v>
      </c>
      <c r="CA158" s="312" t="e">
        <f>VLOOKUP(BZ158,Stieren!$C$5:$D$52,2,FALSE)</f>
        <v>#N/A</v>
      </c>
      <c r="CB158" s="312" t="e">
        <f>VLOOKUP(AB158,percentage!BY$2:CJ$49,7)</f>
        <v>#N/A</v>
      </c>
      <c r="CC158" s="312" t="e">
        <f>VLOOKUP(CB158,Stieren!$C$5:$D$52,2,FALSE)</f>
        <v>#N/A</v>
      </c>
      <c r="CD158" s="312" t="e">
        <f>VLOOKUP(AB158,percentage!BY$2:CJ$49,8)</f>
        <v>#N/A</v>
      </c>
      <c r="CE158" s="312" t="e">
        <f>VLOOKUP(CD158,Stieren!$C$5:$D$52,2,FALSE)</f>
        <v>#N/A</v>
      </c>
      <c r="CF158" s="312" t="e">
        <f>VLOOKUP(AB158,percentage!BY$2:CJ$49,9)</f>
        <v>#N/A</v>
      </c>
      <c r="CG158" s="312" t="e">
        <f>VLOOKUP(CF158,Stieren!$C$5:$D$52,2,FALSE)</f>
        <v>#N/A</v>
      </c>
      <c r="CH158" s="312" t="e">
        <f>VLOOKUP(AB158,percentage!BY$2:CJ$49,10)</f>
        <v>#N/A</v>
      </c>
      <c r="CI158" s="312" t="e">
        <f>VLOOKUP(CH158,Stieren!$C$5:$D$52,2,FALSE)</f>
        <v>#N/A</v>
      </c>
      <c r="CJ158" s="312" t="e">
        <f>VLOOKUP(AB158,percentage!BY$2:CJ$49,11)</f>
        <v>#N/A</v>
      </c>
      <c r="CK158" s="312" t="e">
        <f>VLOOKUP(CJ158,Stieren!$C$5:$D$52,2,FALSE)</f>
        <v>#N/A</v>
      </c>
      <c r="CL158" s="312" t="e">
        <f>VLOOKUP(AB158,percentage!BY$2:CJ$49,12)</f>
        <v>#N/A</v>
      </c>
      <c r="CM158" s="312" t="e">
        <f>VLOOKUP(CL158,Stieren!$C$5:$D$52,2,FALSE)</f>
        <v>#N/A</v>
      </c>
      <c r="CN158" s="312">
        <v>22</v>
      </c>
      <c r="CO158" s="312">
        <v>22</v>
      </c>
      <c r="CP158" s="312">
        <v>22</v>
      </c>
    </row>
    <row r="159" spans="27:94">
      <c r="AA159" s="312">
        <f>Koeien!B160</f>
        <v>0</v>
      </c>
      <c r="AB159" s="312">
        <f>Koeien!D160</f>
        <v>0</v>
      </c>
      <c r="AD159" s="312" t="e">
        <f t="shared" si="108"/>
        <v>#N/A</v>
      </c>
      <c r="AE159" s="312" t="e">
        <f t="shared" si="109"/>
        <v>#N/A</v>
      </c>
      <c r="AF159" s="312" t="e">
        <f t="shared" si="110"/>
        <v>#N/A</v>
      </c>
      <c r="AG159" s="312" t="e">
        <f t="shared" si="111"/>
        <v>#N/A</v>
      </c>
      <c r="AH159" s="312" t="e">
        <f t="shared" si="112"/>
        <v>#N/A</v>
      </c>
      <c r="AI159" s="312" t="e">
        <f t="shared" si="113"/>
        <v>#N/A</v>
      </c>
      <c r="AJ159" s="312" t="e">
        <f t="shared" si="114"/>
        <v>#N/A</v>
      </c>
      <c r="AK159" s="312" t="e">
        <f t="shared" si="115"/>
        <v>#N/A</v>
      </c>
      <c r="AL159" s="312" t="e">
        <f t="shared" si="116"/>
        <v>#N/A</v>
      </c>
      <c r="AO159" s="312" t="e">
        <f t="shared" si="117"/>
        <v>#N/A</v>
      </c>
      <c r="AP159" s="312" t="e">
        <f t="shared" si="118"/>
        <v>#N/A</v>
      </c>
      <c r="AQ159" s="312" t="e">
        <f t="shared" si="119"/>
        <v>#N/A</v>
      </c>
      <c r="AR159" s="312" t="e">
        <f t="shared" si="120"/>
        <v>#N/A</v>
      </c>
      <c r="AS159" s="312" t="e">
        <f t="shared" si="121"/>
        <v>#N/A</v>
      </c>
      <c r="AT159" s="312" t="e">
        <f t="shared" si="122"/>
        <v>#N/A</v>
      </c>
      <c r="AU159" s="312" t="e">
        <f t="shared" si="123"/>
        <v>#N/A</v>
      </c>
      <c r="AV159" s="312" t="e">
        <f t="shared" si="124"/>
        <v>#N/A</v>
      </c>
      <c r="AW159" s="312" t="e">
        <f t="shared" si="125"/>
        <v>#N/A</v>
      </c>
      <c r="AX159" s="312" t="e">
        <f t="shared" si="126"/>
        <v>#N/A</v>
      </c>
      <c r="AY159" s="312" t="e">
        <f t="shared" si="127"/>
        <v>#N/A</v>
      </c>
      <c r="AZ159" s="312" t="e">
        <f t="shared" si="128"/>
        <v>#N/A</v>
      </c>
      <c r="BA159" s="312" t="e">
        <f t="shared" si="129"/>
        <v>#N/A</v>
      </c>
      <c r="BB159" s="312" t="e">
        <f t="shared" si="130"/>
        <v>#N/A</v>
      </c>
      <c r="BC159" s="312" t="e">
        <f t="shared" si="131"/>
        <v>#N/A</v>
      </c>
      <c r="BD159" s="312" t="e">
        <f t="shared" si="132"/>
        <v>#N/A</v>
      </c>
      <c r="BE159" s="312" t="e">
        <f t="shared" si="133"/>
        <v>#N/A</v>
      </c>
      <c r="BF159" s="312" t="e">
        <f t="shared" si="134"/>
        <v>#N/A</v>
      </c>
      <c r="BG159" s="312" t="e">
        <f t="shared" si="135"/>
        <v>#N/A</v>
      </c>
      <c r="BH159" s="312" t="e">
        <f t="shared" si="136"/>
        <v>#N/A</v>
      </c>
      <c r="BI159" s="312" t="e">
        <f t="shared" si="137"/>
        <v>#N/A</v>
      </c>
      <c r="BJ159" s="312" t="e">
        <f t="shared" si="138"/>
        <v>#N/A</v>
      </c>
      <c r="BK159" s="312" t="e">
        <f t="shared" si="139"/>
        <v>#N/A</v>
      </c>
      <c r="BL159" s="312" t="e">
        <f t="shared" si="140"/>
        <v>#N/A</v>
      </c>
      <c r="BM159" s="312">
        <f t="shared" si="141"/>
        <v>22</v>
      </c>
      <c r="BN159" s="312">
        <f t="shared" si="142"/>
        <v>22</v>
      </c>
      <c r="BO159" s="312">
        <f t="shared" si="143"/>
        <v>22</v>
      </c>
      <c r="BQ159" s="312" t="e">
        <f>VLOOKUP(AB159,Stieren!$C$5:$D$52,2,FALSE)</f>
        <v>#N/A</v>
      </c>
      <c r="BR159" s="312" t="e">
        <f>VLOOKUP(AB159,percentage!BY$2:CJ$49,2)</f>
        <v>#N/A</v>
      </c>
      <c r="BS159" s="312" t="e">
        <f>VLOOKUP(BR159,Stieren!$C$5:$D$52,2,FALSE)</f>
        <v>#N/A</v>
      </c>
      <c r="BT159" s="312" t="e">
        <f>VLOOKUP(AB159,percentage!BY$2:CJ$49,3)</f>
        <v>#N/A</v>
      </c>
      <c r="BU159" s="312" t="e">
        <f>VLOOKUP(BT159,Stieren!$C$5:$D$52,2,FALSE)</f>
        <v>#N/A</v>
      </c>
      <c r="BV159" s="312" t="e">
        <f>VLOOKUP(AB159,percentage!BY$2:CJ$49,4)</f>
        <v>#N/A</v>
      </c>
      <c r="BW159" s="312" t="e">
        <f>VLOOKUP(BV159,Stieren!$C$5:$D$52,2,FALSE)</f>
        <v>#N/A</v>
      </c>
      <c r="BX159" s="312" t="e">
        <f>VLOOKUP(AB159,percentage!BY$2:CJ$49,5)</f>
        <v>#N/A</v>
      </c>
      <c r="BY159" s="312" t="e">
        <f>VLOOKUP(BX159,Stieren!$C$5:$D$52,2,FALSE)</f>
        <v>#N/A</v>
      </c>
      <c r="BZ159" s="312" t="e">
        <f>VLOOKUP(AB159,percentage!BY$2:CJ$49,6)</f>
        <v>#N/A</v>
      </c>
      <c r="CA159" s="312" t="e">
        <f>VLOOKUP(BZ159,Stieren!$C$5:$D$52,2,FALSE)</f>
        <v>#N/A</v>
      </c>
      <c r="CB159" s="312" t="e">
        <f>VLOOKUP(AB159,percentage!BY$2:CJ$49,7)</f>
        <v>#N/A</v>
      </c>
      <c r="CC159" s="312" t="e">
        <f>VLOOKUP(CB159,Stieren!$C$5:$D$52,2,FALSE)</f>
        <v>#N/A</v>
      </c>
      <c r="CD159" s="312" t="e">
        <f>VLOOKUP(AB159,percentage!BY$2:CJ$49,8)</f>
        <v>#N/A</v>
      </c>
      <c r="CE159" s="312" t="e">
        <f>VLOOKUP(CD159,Stieren!$C$5:$D$52,2,FALSE)</f>
        <v>#N/A</v>
      </c>
      <c r="CF159" s="312" t="e">
        <f>VLOOKUP(AB159,percentage!BY$2:CJ$49,9)</f>
        <v>#N/A</v>
      </c>
      <c r="CG159" s="312" t="e">
        <f>VLOOKUP(CF159,Stieren!$C$5:$D$52,2,FALSE)</f>
        <v>#N/A</v>
      </c>
      <c r="CH159" s="312" t="e">
        <f>VLOOKUP(AB159,percentage!BY$2:CJ$49,10)</f>
        <v>#N/A</v>
      </c>
      <c r="CI159" s="312" t="e">
        <f>VLOOKUP(CH159,Stieren!$C$5:$D$52,2,FALSE)</f>
        <v>#N/A</v>
      </c>
      <c r="CJ159" s="312" t="e">
        <f>VLOOKUP(AB159,percentage!BY$2:CJ$49,11)</f>
        <v>#N/A</v>
      </c>
      <c r="CK159" s="312" t="e">
        <f>VLOOKUP(CJ159,Stieren!$C$5:$D$52,2,FALSE)</f>
        <v>#N/A</v>
      </c>
      <c r="CL159" s="312" t="e">
        <f>VLOOKUP(AB159,percentage!BY$2:CJ$49,12)</f>
        <v>#N/A</v>
      </c>
      <c r="CM159" s="312" t="e">
        <f>VLOOKUP(CL159,Stieren!$C$5:$D$52,2,FALSE)</f>
        <v>#N/A</v>
      </c>
      <c r="CN159" s="312">
        <v>22</v>
      </c>
      <c r="CO159" s="312">
        <v>22</v>
      </c>
      <c r="CP159" s="312">
        <v>22</v>
      </c>
    </row>
    <row r="160" spans="27:94">
      <c r="AA160" s="312">
        <f>Koeien!B161</f>
        <v>0</v>
      </c>
      <c r="AB160" s="312">
        <f>Koeien!D161</f>
        <v>0</v>
      </c>
      <c r="AD160" s="312" t="e">
        <f t="shared" si="108"/>
        <v>#N/A</v>
      </c>
      <c r="AE160" s="312" t="e">
        <f t="shared" si="109"/>
        <v>#N/A</v>
      </c>
      <c r="AF160" s="312" t="e">
        <f t="shared" si="110"/>
        <v>#N/A</v>
      </c>
      <c r="AG160" s="312" t="e">
        <f t="shared" si="111"/>
        <v>#N/A</v>
      </c>
      <c r="AH160" s="312" t="e">
        <f t="shared" si="112"/>
        <v>#N/A</v>
      </c>
      <c r="AI160" s="312" t="e">
        <f t="shared" si="113"/>
        <v>#N/A</v>
      </c>
      <c r="AJ160" s="312" t="e">
        <f t="shared" si="114"/>
        <v>#N/A</v>
      </c>
      <c r="AK160" s="312" t="e">
        <f t="shared" si="115"/>
        <v>#N/A</v>
      </c>
      <c r="AL160" s="312" t="e">
        <f t="shared" si="116"/>
        <v>#N/A</v>
      </c>
      <c r="AO160" s="312" t="e">
        <f t="shared" si="117"/>
        <v>#N/A</v>
      </c>
      <c r="AP160" s="312" t="e">
        <f t="shared" si="118"/>
        <v>#N/A</v>
      </c>
      <c r="AQ160" s="312" t="e">
        <f t="shared" si="119"/>
        <v>#N/A</v>
      </c>
      <c r="AR160" s="312" t="e">
        <f t="shared" si="120"/>
        <v>#N/A</v>
      </c>
      <c r="AS160" s="312" t="e">
        <f t="shared" si="121"/>
        <v>#N/A</v>
      </c>
      <c r="AT160" s="312" t="e">
        <f t="shared" si="122"/>
        <v>#N/A</v>
      </c>
      <c r="AU160" s="312" t="e">
        <f t="shared" si="123"/>
        <v>#N/A</v>
      </c>
      <c r="AV160" s="312" t="e">
        <f t="shared" si="124"/>
        <v>#N/A</v>
      </c>
      <c r="AW160" s="312" t="e">
        <f t="shared" si="125"/>
        <v>#N/A</v>
      </c>
      <c r="AX160" s="312" t="e">
        <f t="shared" si="126"/>
        <v>#N/A</v>
      </c>
      <c r="AY160" s="312" t="e">
        <f t="shared" si="127"/>
        <v>#N/A</v>
      </c>
      <c r="AZ160" s="312" t="e">
        <f t="shared" si="128"/>
        <v>#N/A</v>
      </c>
      <c r="BA160" s="312" t="e">
        <f t="shared" si="129"/>
        <v>#N/A</v>
      </c>
      <c r="BB160" s="312" t="e">
        <f t="shared" si="130"/>
        <v>#N/A</v>
      </c>
      <c r="BC160" s="312" t="e">
        <f t="shared" si="131"/>
        <v>#N/A</v>
      </c>
      <c r="BD160" s="312" t="e">
        <f t="shared" si="132"/>
        <v>#N/A</v>
      </c>
      <c r="BE160" s="312" t="e">
        <f t="shared" si="133"/>
        <v>#N/A</v>
      </c>
      <c r="BF160" s="312" t="e">
        <f t="shared" si="134"/>
        <v>#N/A</v>
      </c>
      <c r="BG160" s="312" t="e">
        <f t="shared" si="135"/>
        <v>#N/A</v>
      </c>
      <c r="BH160" s="312" t="e">
        <f t="shared" si="136"/>
        <v>#N/A</v>
      </c>
      <c r="BI160" s="312" t="e">
        <f t="shared" si="137"/>
        <v>#N/A</v>
      </c>
      <c r="BJ160" s="312" t="e">
        <f t="shared" si="138"/>
        <v>#N/A</v>
      </c>
      <c r="BK160" s="312" t="e">
        <f t="shared" si="139"/>
        <v>#N/A</v>
      </c>
      <c r="BL160" s="312" t="e">
        <f t="shared" si="140"/>
        <v>#N/A</v>
      </c>
      <c r="BM160" s="312">
        <f t="shared" si="141"/>
        <v>22</v>
      </c>
      <c r="BN160" s="312">
        <f t="shared" si="142"/>
        <v>22</v>
      </c>
      <c r="BO160" s="312">
        <f t="shared" si="143"/>
        <v>22</v>
      </c>
      <c r="BQ160" s="312" t="e">
        <f>VLOOKUP(AB160,Stieren!$C$5:$D$52,2,FALSE)</f>
        <v>#N/A</v>
      </c>
      <c r="BR160" s="312" t="e">
        <f>VLOOKUP(AB160,percentage!BY$2:CJ$49,2)</f>
        <v>#N/A</v>
      </c>
      <c r="BS160" s="312" t="e">
        <f>VLOOKUP(BR160,Stieren!$C$5:$D$52,2,FALSE)</f>
        <v>#N/A</v>
      </c>
      <c r="BT160" s="312" t="e">
        <f>VLOOKUP(AB160,percentage!BY$2:CJ$49,3)</f>
        <v>#N/A</v>
      </c>
      <c r="BU160" s="312" t="e">
        <f>VLOOKUP(BT160,Stieren!$C$5:$D$52,2,FALSE)</f>
        <v>#N/A</v>
      </c>
      <c r="BV160" s="312" t="e">
        <f>VLOOKUP(AB160,percentage!BY$2:CJ$49,4)</f>
        <v>#N/A</v>
      </c>
      <c r="BW160" s="312" t="e">
        <f>VLOOKUP(BV160,Stieren!$C$5:$D$52,2,FALSE)</f>
        <v>#N/A</v>
      </c>
      <c r="BX160" s="312" t="e">
        <f>VLOOKUP(AB160,percentage!BY$2:CJ$49,5)</f>
        <v>#N/A</v>
      </c>
      <c r="BY160" s="312" t="e">
        <f>VLOOKUP(BX160,Stieren!$C$5:$D$52,2,FALSE)</f>
        <v>#N/A</v>
      </c>
      <c r="BZ160" s="312" t="e">
        <f>VLOOKUP(AB160,percentage!BY$2:CJ$49,6)</f>
        <v>#N/A</v>
      </c>
      <c r="CA160" s="312" t="e">
        <f>VLOOKUP(BZ160,Stieren!$C$5:$D$52,2,FALSE)</f>
        <v>#N/A</v>
      </c>
      <c r="CB160" s="312" t="e">
        <f>VLOOKUP(AB160,percentage!BY$2:CJ$49,7)</f>
        <v>#N/A</v>
      </c>
      <c r="CC160" s="312" t="e">
        <f>VLOOKUP(CB160,Stieren!$C$5:$D$52,2,FALSE)</f>
        <v>#N/A</v>
      </c>
      <c r="CD160" s="312" t="e">
        <f>VLOOKUP(AB160,percentage!BY$2:CJ$49,8)</f>
        <v>#N/A</v>
      </c>
      <c r="CE160" s="312" t="e">
        <f>VLOOKUP(CD160,Stieren!$C$5:$D$52,2,FALSE)</f>
        <v>#N/A</v>
      </c>
      <c r="CF160" s="312" t="e">
        <f>VLOOKUP(AB160,percentage!BY$2:CJ$49,9)</f>
        <v>#N/A</v>
      </c>
      <c r="CG160" s="312" t="e">
        <f>VLOOKUP(CF160,Stieren!$C$5:$D$52,2,FALSE)</f>
        <v>#N/A</v>
      </c>
      <c r="CH160" s="312" t="e">
        <f>VLOOKUP(AB160,percentage!BY$2:CJ$49,10)</f>
        <v>#N/A</v>
      </c>
      <c r="CI160" s="312" t="e">
        <f>VLOOKUP(CH160,Stieren!$C$5:$D$52,2,FALSE)</f>
        <v>#N/A</v>
      </c>
      <c r="CJ160" s="312" t="e">
        <f>VLOOKUP(AB160,percentage!BY$2:CJ$49,11)</f>
        <v>#N/A</v>
      </c>
      <c r="CK160" s="312" t="e">
        <f>VLOOKUP(CJ160,Stieren!$C$5:$D$52,2,FALSE)</f>
        <v>#N/A</v>
      </c>
      <c r="CL160" s="312" t="e">
        <f>VLOOKUP(AB160,percentage!BY$2:CJ$49,12)</f>
        <v>#N/A</v>
      </c>
      <c r="CM160" s="312" t="e">
        <f>VLOOKUP(CL160,Stieren!$C$5:$D$52,2,FALSE)</f>
        <v>#N/A</v>
      </c>
      <c r="CN160" s="312">
        <v>22</v>
      </c>
      <c r="CO160" s="312">
        <v>22</v>
      </c>
      <c r="CP160" s="312">
        <v>22</v>
      </c>
    </row>
    <row r="161" spans="27:94">
      <c r="AA161" s="312">
        <f>Koeien!B162</f>
        <v>0</v>
      </c>
      <c r="AB161" s="312">
        <f>Koeien!D162</f>
        <v>0</v>
      </c>
      <c r="AD161" s="312" t="e">
        <f t="shared" si="108"/>
        <v>#N/A</v>
      </c>
      <c r="AE161" s="312" t="e">
        <f t="shared" si="109"/>
        <v>#N/A</v>
      </c>
      <c r="AF161" s="312" t="e">
        <f t="shared" si="110"/>
        <v>#N/A</v>
      </c>
      <c r="AG161" s="312" t="e">
        <f t="shared" si="111"/>
        <v>#N/A</v>
      </c>
      <c r="AH161" s="312" t="e">
        <f t="shared" si="112"/>
        <v>#N/A</v>
      </c>
      <c r="AI161" s="312" t="e">
        <f t="shared" si="113"/>
        <v>#N/A</v>
      </c>
      <c r="AJ161" s="312" t="e">
        <f t="shared" si="114"/>
        <v>#N/A</v>
      </c>
      <c r="AK161" s="312" t="e">
        <f t="shared" si="115"/>
        <v>#N/A</v>
      </c>
      <c r="AL161" s="312" t="e">
        <f t="shared" si="116"/>
        <v>#N/A</v>
      </c>
      <c r="AO161" s="312" t="e">
        <f t="shared" si="117"/>
        <v>#N/A</v>
      </c>
      <c r="AP161" s="312" t="e">
        <f t="shared" si="118"/>
        <v>#N/A</v>
      </c>
      <c r="AQ161" s="312" t="e">
        <f t="shared" si="119"/>
        <v>#N/A</v>
      </c>
      <c r="AR161" s="312" t="e">
        <f t="shared" si="120"/>
        <v>#N/A</v>
      </c>
      <c r="AS161" s="312" t="e">
        <f t="shared" si="121"/>
        <v>#N/A</v>
      </c>
      <c r="AT161" s="312" t="e">
        <f t="shared" si="122"/>
        <v>#N/A</v>
      </c>
      <c r="AU161" s="312" t="e">
        <f t="shared" si="123"/>
        <v>#N/A</v>
      </c>
      <c r="AV161" s="312" t="e">
        <f t="shared" si="124"/>
        <v>#N/A</v>
      </c>
      <c r="AW161" s="312" t="e">
        <f t="shared" si="125"/>
        <v>#N/A</v>
      </c>
      <c r="AX161" s="312" t="e">
        <f t="shared" si="126"/>
        <v>#N/A</v>
      </c>
      <c r="AY161" s="312" t="e">
        <f t="shared" si="127"/>
        <v>#N/A</v>
      </c>
      <c r="AZ161" s="312" t="e">
        <f t="shared" si="128"/>
        <v>#N/A</v>
      </c>
      <c r="BA161" s="312" t="e">
        <f t="shared" si="129"/>
        <v>#N/A</v>
      </c>
      <c r="BB161" s="312" t="e">
        <f t="shared" si="130"/>
        <v>#N/A</v>
      </c>
      <c r="BC161" s="312" t="e">
        <f t="shared" si="131"/>
        <v>#N/A</v>
      </c>
      <c r="BD161" s="312" t="e">
        <f t="shared" si="132"/>
        <v>#N/A</v>
      </c>
      <c r="BE161" s="312" t="e">
        <f t="shared" si="133"/>
        <v>#N/A</v>
      </c>
      <c r="BF161" s="312" t="e">
        <f t="shared" si="134"/>
        <v>#N/A</v>
      </c>
      <c r="BG161" s="312" t="e">
        <f t="shared" si="135"/>
        <v>#N/A</v>
      </c>
      <c r="BH161" s="312" t="e">
        <f t="shared" si="136"/>
        <v>#N/A</v>
      </c>
      <c r="BI161" s="312" t="e">
        <f t="shared" si="137"/>
        <v>#N/A</v>
      </c>
      <c r="BJ161" s="312" t="e">
        <f t="shared" si="138"/>
        <v>#N/A</v>
      </c>
      <c r="BK161" s="312" t="e">
        <f t="shared" si="139"/>
        <v>#N/A</v>
      </c>
      <c r="BL161" s="312" t="e">
        <f t="shared" si="140"/>
        <v>#N/A</v>
      </c>
      <c r="BM161" s="312">
        <f t="shared" si="141"/>
        <v>22</v>
      </c>
      <c r="BN161" s="312">
        <f t="shared" si="142"/>
        <v>22</v>
      </c>
      <c r="BO161" s="312">
        <f t="shared" si="143"/>
        <v>22</v>
      </c>
      <c r="BQ161" s="312" t="e">
        <f>VLOOKUP(AB161,Stieren!$C$5:$D$52,2,FALSE)</f>
        <v>#N/A</v>
      </c>
      <c r="BR161" s="312" t="e">
        <f>VLOOKUP(AB161,percentage!BY$2:CJ$49,2)</f>
        <v>#N/A</v>
      </c>
      <c r="BS161" s="312" t="e">
        <f>VLOOKUP(BR161,Stieren!$C$5:$D$52,2,FALSE)</f>
        <v>#N/A</v>
      </c>
      <c r="BT161" s="312" t="e">
        <f>VLOOKUP(AB161,percentage!BY$2:CJ$49,3)</f>
        <v>#N/A</v>
      </c>
      <c r="BU161" s="312" t="e">
        <f>VLOOKUP(BT161,Stieren!$C$5:$D$52,2,FALSE)</f>
        <v>#N/A</v>
      </c>
      <c r="BV161" s="312" t="e">
        <f>VLOOKUP(AB161,percentage!BY$2:CJ$49,4)</f>
        <v>#N/A</v>
      </c>
      <c r="BW161" s="312" t="e">
        <f>VLOOKUP(BV161,Stieren!$C$5:$D$52,2,FALSE)</f>
        <v>#N/A</v>
      </c>
      <c r="BX161" s="312" t="e">
        <f>VLOOKUP(AB161,percentage!BY$2:CJ$49,5)</f>
        <v>#N/A</v>
      </c>
      <c r="BY161" s="312" t="e">
        <f>VLOOKUP(BX161,Stieren!$C$5:$D$52,2,FALSE)</f>
        <v>#N/A</v>
      </c>
      <c r="BZ161" s="312" t="e">
        <f>VLOOKUP(AB161,percentage!BY$2:CJ$49,6)</f>
        <v>#N/A</v>
      </c>
      <c r="CA161" s="312" t="e">
        <f>VLOOKUP(BZ161,Stieren!$C$5:$D$52,2,FALSE)</f>
        <v>#N/A</v>
      </c>
      <c r="CB161" s="312" t="e">
        <f>VLOOKUP(AB161,percentage!BY$2:CJ$49,7)</f>
        <v>#N/A</v>
      </c>
      <c r="CC161" s="312" t="e">
        <f>VLOOKUP(CB161,Stieren!$C$5:$D$52,2,FALSE)</f>
        <v>#N/A</v>
      </c>
      <c r="CD161" s="312" t="e">
        <f>VLOOKUP(AB161,percentage!BY$2:CJ$49,8)</f>
        <v>#N/A</v>
      </c>
      <c r="CE161" s="312" t="e">
        <f>VLOOKUP(CD161,Stieren!$C$5:$D$52,2,FALSE)</f>
        <v>#N/A</v>
      </c>
      <c r="CF161" s="312" t="e">
        <f>VLOOKUP(AB161,percentage!BY$2:CJ$49,9)</f>
        <v>#N/A</v>
      </c>
      <c r="CG161" s="312" t="e">
        <f>VLOOKUP(CF161,Stieren!$C$5:$D$52,2,FALSE)</f>
        <v>#N/A</v>
      </c>
      <c r="CH161" s="312" t="e">
        <f>VLOOKUP(AB161,percentage!BY$2:CJ$49,10)</f>
        <v>#N/A</v>
      </c>
      <c r="CI161" s="312" t="e">
        <f>VLOOKUP(CH161,Stieren!$C$5:$D$52,2,FALSE)</f>
        <v>#N/A</v>
      </c>
      <c r="CJ161" s="312" t="e">
        <f>VLOOKUP(AB161,percentage!BY$2:CJ$49,11)</f>
        <v>#N/A</v>
      </c>
      <c r="CK161" s="312" t="e">
        <f>VLOOKUP(CJ161,Stieren!$C$5:$D$52,2,FALSE)</f>
        <v>#N/A</v>
      </c>
      <c r="CL161" s="312" t="e">
        <f>VLOOKUP(AB161,percentage!BY$2:CJ$49,12)</f>
        <v>#N/A</v>
      </c>
      <c r="CM161" s="312" t="e">
        <f>VLOOKUP(CL161,Stieren!$C$5:$D$52,2,FALSE)</f>
        <v>#N/A</v>
      </c>
      <c r="CN161" s="312">
        <v>22</v>
      </c>
      <c r="CO161" s="312">
        <v>22</v>
      </c>
      <c r="CP161" s="312">
        <v>22</v>
      </c>
    </row>
    <row r="162" spans="27:94">
      <c r="AA162" s="312">
        <f>Koeien!B163</f>
        <v>0</v>
      </c>
      <c r="AB162" s="312">
        <f>Koeien!D163</f>
        <v>0</v>
      </c>
      <c r="AD162" s="312" t="e">
        <f t="shared" si="108"/>
        <v>#N/A</v>
      </c>
      <c r="AE162" s="312" t="e">
        <f t="shared" si="109"/>
        <v>#N/A</v>
      </c>
      <c r="AF162" s="312" t="e">
        <f t="shared" si="110"/>
        <v>#N/A</v>
      </c>
      <c r="AG162" s="312" t="e">
        <f t="shared" si="111"/>
        <v>#N/A</v>
      </c>
      <c r="AH162" s="312" t="e">
        <f t="shared" si="112"/>
        <v>#N/A</v>
      </c>
      <c r="AI162" s="312" t="e">
        <f t="shared" si="113"/>
        <v>#N/A</v>
      </c>
      <c r="AJ162" s="312" t="e">
        <f t="shared" si="114"/>
        <v>#N/A</v>
      </c>
      <c r="AK162" s="312" t="e">
        <f t="shared" si="115"/>
        <v>#N/A</v>
      </c>
      <c r="AL162" s="312" t="e">
        <f t="shared" si="116"/>
        <v>#N/A</v>
      </c>
      <c r="AO162" s="312" t="e">
        <f t="shared" si="117"/>
        <v>#N/A</v>
      </c>
      <c r="AP162" s="312" t="e">
        <f t="shared" si="118"/>
        <v>#N/A</v>
      </c>
      <c r="AQ162" s="312" t="e">
        <f t="shared" si="119"/>
        <v>#N/A</v>
      </c>
      <c r="AR162" s="312" t="e">
        <f t="shared" si="120"/>
        <v>#N/A</v>
      </c>
      <c r="AS162" s="312" t="e">
        <f t="shared" si="121"/>
        <v>#N/A</v>
      </c>
      <c r="AT162" s="312" t="e">
        <f t="shared" si="122"/>
        <v>#N/A</v>
      </c>
      <c r="AU162" s="312" t="e">
        <f t="shared" si="123"/>
        <v>#N/A</v>
      </c>
      <c r="AV162" s="312" t="e">
        <f t="shared" si="124"/>
        <v>#N/A</v>
      </c>
      <c r="AW162" s="312" t="e">
        <f t="shared" si="125"/>
        <v>#N/A</v>
      </c>
      <c r="AX162" s="312" t="e">
        <f t="shared" si="126"/>
        <v>#N/A</v>
      </c>
      <c r="AY162" s="312" t="e">
        <f t="shared" si="127"/>
        <v>#N/A</v>
      </c>
      <c r="AZ162" s="312" t="e">
        <f t="shared" si="128"/>
        <v>#N/A</v>
      </c>
      <c r="BA162" s="312" t="e">
        <f t="shared" si="129"/>
        <v>#N/A</v>
      </c>
      <c r="BB162" s="312" t="e">
        <f t="shared" si="130"/>
        <v>#N/A</v>
      </c>
      <c r="BC162" s="312" t="e">
        <f t="shared" si="131"/>
        <v>#N/A</v>
      </c>
      <c r="BD162" s="312" t="e">
        <f t="shared" si="132"/>
        <v>#N/A</v>
      </c>
      <c r="BE162" s="312" t="e">
        <f t="shared" si="133"/>
        <v>#N/A</v>
      </c>
      <c r="BF162" s="312" t="e">
        <f t="shared" si="134"/>
        <v>#N/A</v>
      </c>
      <c r="BG162" s="312" t="e">
        <f t="shared" si="135"/>
        <v>#N/A</v>
      </c>
      <c r="BH162" s="312" t="e">
        <f t="shared" si="136"/>
        <v>#N/A</v>
      </c>
      <c r="BI162" s="312" t="e">
        <f t="shared" si="137"/>
        <v>#N/A</v>
      </c>
      <c r="BJ162" s="312" t="e">
        <f t="shared" si="138"/>
        <v>#N/A</v>
      </c>
      <c r="BK162" s="312" t="e">
        <f t="shared" si="139"/>
        <v>#N/A</v>
      </c>
      <c r="BL162" s="312" t="e">
        <f t="shared" si="140"/>
        <v>#N/A</v>
      </c>
      <c r="BM162" s="312">
        <f t="shared" si="141"/>
        <v>22</v>
      </c>
      <c r="BN162" s="312">
        <f t="shared" si="142"/>
        <v>22</v>
      </c>
      <c r="BO162" s="312">
        <f t="shared" si="143"/>
        <v>22</v>
      </c>
      <c r="BQ162" s="312" t="e">
        <f>VLOOKUP(AB162,Stieren!$C$5:$D$52,2,FALSE)</f>
        <v>#N/A</v>
      </c>
      <c r="BR162" s="312" t="e">
        <f>VLOOKUP(AB162,percentage!BY$2:CJ$49,2)</f>
        <v>#N/A</v>
      </c>
      <c r="BS162" s="312" t="e">
        <f>VLOOKUP(BR162,Stieren!$C$5:$D$52,2,FALSE)</f>
        <v>#N/A</v>
      </c>
      <c r="BT162" s="312" t="e">
        <f>VLOOKUP(AB162,percentage!BY$2:CJ$49,3)</f>
        <v>#N/A</v>
      </c>
      <c r="BU162" s="312" t="e">
        <f>VLOOKUP(BT162,Stieren!$C$5:$D$52,2,FALSE)</f>
        <v>#N/A</v>
      </c>
      <c r="BV162" s="312" t="e">
        <f>VLOOKUP(AB162,percentage!BY$2:CJ$49,4)</f>
        <v>#N/A</v>
      </c>
      <c r="BW162" s="312" t="e">
        <f>VLOOKUP(BV162,Stieren!$C$5:$D$52,2,FALSE)</f>
        <v>#N/A</v>
      </c>
      <c r="BX162" s="312" t="e">
        <f>VLOOKUP(AB162,percentage!BY$2:CJ$49,5)</f>
        <v>#N/A</v>
      </c>
      <c r="BY162" s="312" t="e">
        <f>VLOOKUP(BX162,Stieren!$C$5:$D$52,2,FALSE)</f>
        <v>#N/A</v>
      </c>
      <c r="BZ162" s="312" t="e">
        <f>VLOOKUP(AB162,percentage!BY$2:CJ$49,6)</f>
        <v>#N/A</v>
      </c>
      <c r="CA162" s="312" t="e">
        <f>VLOOKUP(BZ162,Stieren!$C$5:$D$52,2,FALSE)</f>
        <v>#N/A</v>
      </c>
      <c r="CB162" s="312" t="e">
        <f>VLOOKUP(AB162,percentage!BY$2:CJ$49,7)</f>
        <v>#N/A</v>
      </c>
      <c r="CC162" s="312" t="e">
        <f>VLOOKUP(CB162,Stieren!$C$5:$D$52,2,FALSE)</f>
        <v>#N/A</v>
      </c>
      <c r="CD162" s="312" t="e">
        <f>VLOOKUP(AB162,percentage!BY$2:CJ$49,8)</f>
        <v>#N/A</v>
      </c>
      <c r="CE162" s="312" t="e">
        <f>VLOOKUP(CD162,Stieren!$C$5:$D$52,2,FALSE)</f>
        <v>#N/A</v>
      </c>
      <c r="CF162" s="312" t="e">
        <f>VLOOKUP(AB162,percentage!BY$2:CJ$49,9)</f>
        <v>#N/A</v>
      </c>
      <c r="CG162" s="312" t="e">
        <f>VLOOKUP(CF162,Stieren!$C$5:$D$52,2,FALSE)</f>
        <v>#N/A</v>
      </c>
      <c r="CH162" s="312" t="e">
        <f>VLOOKUP(AB162,percentage!BY$2:CJ$49,10)</f>
        <v>#N/A</v>
      </c>
      <c r="CI162" s="312" t="e">
        <f>VLOOKUP(CH162,Stieren!$C$5:$D$52,2,FALSE)</f>
        <v>#N/A</v>
      </c>
      <c r="CJ162" s="312" t="e">
        <f>VLOOKUP(AB162,percentage!BY$2:CJ$49,11)</f>
        <v>#N/A</v>
      </c>
      <c r="CK162" s="312" t="e">
        <f>VLOOKUP(CJ162,Stieren!$C$5:$D$52,2,FALSE)</f>
        <v>#N/A</v>
      </c>
      <c r="CL162" s="312" t="e">
        <f>VLOOKUP(AB162,percentage!BY$2:CJ$49,12)</f>
        <v>#N/A</v>
      </c>
      <c r="CM162" s="312" t="e">
        <f>VLOOKUP(CL162,Stieren!$C$5:$D$52,2,FALSE)</f>
        <v>#N/A</v>
      </c>
      <c r="CN162" s="312">
        <v>22</v>
      </c>
      <c r="CO162" s="312">
        <v>22</v>
      </c>
      <c r="CP162" s="312">
        <v>22</v>
      </c>
    </row>
    <row r="163" spans="27:94">
      <c r="AA163" s="312">
        <f>Koeien!B164</f>
        <v>0</v>
      </c>
      <c r="AB163" s="312">
        <f>Koeien!D164</f>
        <v>0</v>
      </c>
      <c r="AD163" s="312" t="e">
        <f t="shared" si="108"/>
        <v>#N/A</v>
      </c>
      <c r="AE163" s="312" t="e">
        <f t="shared" si="109"/>
        <v>#N/A</v>
      </c>
      <c r="AF163" s="312" t="e">
        <f t="shared" si="110"/>
        <v>#N/A</v>
      </c>
      <c r="AG163" s="312" t="e">
        <f t="shared" si="111"/>
        <v>#N/A</v>
      </c>
      <c r="AH163" s="312" t="e">
        <f t="shared" si="112"/>
        <v>#N/A</v>
      </c>
      <c r="AI163" s="312" t="e">
        <f t="shared" si="113"/>
        <v>#N/A</v>
      </c>
      <c r="AJ163" s="312" t="e">
        <f t="shared" si="114"/>
        <v>#N/A</v>
      </c>
      <c r="AK163" s="312" t="e">
        <f t="shared" si="115"/>
        <v>#N/A</v>
      </c>
      <c r="AL163" s="312" t="e">
        <f t="shared" si="116"/>
        <v>#N/A</v>
      </c>
      <c r="AO163" s="312" t="e">
        <f t="shared" si="117"/>
        <v>#N/A</v>
      </c>
      <c r="AP163" s="312" t="e">
        <f t="shared" si="118"/>
        <v>#N/A</v>
      </c>
      <c r="AQ163" s="312" t="e">
        <f t="shared" si="119"/>
        <v>#N/A</v>
      </c>
      <c r="AR163" s="312" t="e">
        <f t="shared" si="120"/>
        <v>#N/A</v>
      </c>
      <c r="AS163" s="312" t="e">
        <f t="shared" si="121"/>
        <v>#N/A</v>
      </c>
      <c r="AT163" s="312" t="e">
        <f t="shared" si="122"/>
        <v>#N/A</v>
      </c>
      <c r="AU163" s="312" t="e">
        <f t="shared" si="123"/>
        <v>#N/A</v>
      </c>
      <c r="AV163" s="312" t="e">
        <f t="shared" si="124"/>
        <v>#N/A</v>
      </c>
      <c r="AW163" s="312" t="e">
        <f t="shared" si="125"/>
        <v>#N/A</v>
      </c>
      <c r="AX163" s="312" t="e">
        <f t="shared" si="126"/>
        <v>#N/A</v>
      </c>
      <c r="AY163" s="312" t="e">
        <f t="shared" si="127"/>
        <v>#N/A</v>
      </c>
      <c r="AZ163" s="312" t="e">
        <f t="shared" si="128"/>
        <v>#N/A</v>
      </c>
      <c r="BA163" s="312" t="e">
        <f t="shared" si="129"/>
        <v>#N/A</v>
      </c>
      <c r="BB163" s="312" t="e">
        <f t="shared" si="130"/>
        <v>#N/A</v>
      </c>
      <c r="BC163" s="312" t="e">
        <f t="shared" si="131"/>
        <v>#N/A</v>
      </c>
      <c r="BD163" s="312" t="e">
        <f t="shared" si="132"/>
        <v>#N/A</v>
      </c>
      <c r="BE163" s="312" t="e">
        <f t="shared" si="133"/>
        <v>#N/A</v>
      </c>
      <c r="BF163" s="312" t="e">
        <f t="shared" si="134"/>
        <v>#N/A</v>
      </c>
      <c r="BG163" s="312" t="e">
        <f t="shared" si="135"/>
        <v>#N/A</v>
      </c>
      <c r="BH163" s="312" t="e">
        <f t="shared" si="136"/>
        <v>#N/A</v>
      </c>
      <c r="BI163" s="312" t="e">
        <f t="shared" si="137"/>
        <v>#N/A</v>
      </c>
      <c r="BJ163" s="312" t="e">
        <f t="shared" si="138"/>
        <v>#N/A</v>
      </c>
      <c r="BK163" s="312" t="e">
        <f t="shared" si="139"/>
        <v>#N/A</v>
      </c>
      <c r="BL163" s="312" t="e">
        <f t="shared" si="140"/>
        <v>#N/A</v>
      </c>
      <c r="BM163" s="312">
        <f t="shared" si="141"/>
        <v>22</v>
      </c>
      <c r="BN163" s="312">
        <f t="shared" si="142"/>
        <v>22</v>
      </c>
      <c r="BO163" s="312">
        <f t="shared" si="143"/>
        <v>22</v>
      </c>
      <c r="BQ163" s="312" t="e">
        <f>VLOOKUP(AB163,Stieren!$C$5:$D$52,2,FALSE)</f>
        <v>#N/A</v>
      </c>
      <c r="BR163" s="312" t="e">
        <f>VLOOKUP(AB163,percentage!BY$2:CJ$49,2)</f>
        <v>#N/A</v>
      </c>
      <c r="BS163" s="312" t="e">
        <f>VLOOKUP(BR163,Stieren!$C$5:$D$52,2,FALSE)</f>
        <v>#N/A</v>
      </c>
      <c r="BT163" s="312" t="e">
        <f>VLOOKUP(AB163,percentage!BY$2:CJ$49,3)</f>
        <v>#N/A</v>
      </c>
      <c r="BU163" s="312" t="e">
        <f>VLOOKUP(BT163,Stieren!$C$5:$D$52,2,FALSE)</f>
        <v>#N/A</v>
      </c>
      <c r="BV163" s="312" t="e">
        <f>VLOOKUP(AB163,percentage!BY$2:CJ$49,4)</f>
        <v>#N/A</v>
      </c>
      <c r="BW163" s="312" t="e">
        <f>VLOOKUP(BV163,Stieren!$C$5:$D$52,2,FALSE)</f>
        <v>#N/A</v>
      </c>
      <c r="BX163" s="312" t="e">
        <f>VLOOKUP(AB163,percentage!BY$2:CJ$49,5)</f>
        <v>#N/A</v>
      </c>
      <c r="BY163" s="312" t="e">
        <f>VLOOKUP(BX163,Stieren!$C$5:$D$52,2,FALSE)</f>
        <v>#N/A</v>
      </c>
      <c r="BZ163" s="312" t="e">
        <f>VLOOKUP(AB163,percentage!BY$2:CJ$49,6)</f>
        <v>#N/A</v>
      </c>
      <c r="CA163" s="312" t="e">
        <f>VLOOKUP(BZ163,Stieren!$C$5:$D$52,2,FALSE)</f>
        <v>#N/A</v>
      </c>
      <c r="CB163" s="312" t="e">
        <f>VLOOKUP(AB163,percentage!BY$2:CJ$49,7)</f>
        <v>#N/A</v>
      </c>
      <c r="CC163" s="312" t="e">
        <f>VLOOKUP(CB163,Stieren!$C$5:$D$52,2,FALSE)</f>
        <v>#N/A</v>
      </c>
      <c r="CD163" s="312" t="e">
        <f>VLOOKUP(AB163,percentage!BY$2:CJ$49,8)</f>
        <v>#N/A</v>
      </c>
      <c r="CE163" s="312" t="e">
        <f>VLOOKUP(CD163,Stieren!$C$5:$D$52,2,FALSE)</f>
        <v>#N/A</v>
      </c>
      <c r="CF163" s="312" t="e">
        <f>VLOOKUP(AB163,percentage!BY$2:CJ$49,9)</f>
        <v>#N/A</v>
      </c>
      <c r="CG163" s="312" t="e">
        <f>VLOOKUP(CF163,Stieren!$C$5:$D$52,2,FALSE)</f>
        <v>#N/A</v>
      </c>
      <c r="CH163" s="312" t="e">
        <f>VLOOKUP(AB163,percentage!BY$2:CJ$49,10)</f>
        <v>#N/A</v>
      </c>
      <c r="CI163" s="312" t="e">
        <f>VLOOKUP(CH163,Stieren!$C$5:$D$52,2,FALSE)</f>
        <v>#N/A</v>
      </c>
      <c r="CJ163" s="312" t="e">
        <f>VLOOKUP(AB163,percentage!BY$2:CJ$49,11)</f>
        <v>#N/A</v>
      </c>
      <c r="CK163" s="312" t="e">
        <f>VLOOKUP(CJ163,Stieren!$C$5:$D$52,2,FALSE)</f>
        <v>#N/A</v>
      </c>
      <c r="CL163" s="312" t="e">
        <f>VLOOKUP(AB163,percentage!BY$2:CJ$49,12)</f>
        <v>#N/A</v>
      </c>
      <c r="CM163" s="312" t="e">
        <f>VLOOKUP(CL163,Stieren!$C$5:$D$52,2,FALSE)</f>
        <v>#N/A</v>
      </c>
      <c r="CN163" s="312">
        <v>22</v>
      </c>
      <c r="CO163" s="312">
        <v>22</v>
      </c>
      <c r="CP163" s="312">
        <v>22</v>
      </c>
    </row>
    <row r="164" spans="27:94">
      <c r="AA164" s="312">
        <f>Koeien!B165</f>
        <v>0</v>
      </c>
      <c r="AB164" s="312">
        <f>Koeien!D165</f>
        <v>0</v>
      </c>
      <c r="AD164" s="312" t="e">
        <f t="shared" si="108"/>
        <v>#N/A</v>
      </c>
      <c r="AE164" s="312" t="e">
        <f t="shared" si="109"/>
        <v>#N/A</v>
      </c>
      <c r="AF164" s="312" t="e">
        <f t="shared" si="110"/>
        <v>#N/A</v>
      </c>
      <c r="AG164" s="312" t="e">
        <f t="shared" si="111"/>
        <v>#N/A</v>
      </c>
      <c r="AH164" s="312" t="e">
        <f t="shared" si="112"/>
        <v>#N/A</v>
      </c>
      <c r="AI164" s="312" t="e">
        <f t="shared" si="113"/>
        <v>#N/A</v>
      </c>
      <c r="AJ164" s="312" t="e">
        <f t="shared" si="114"/>
        <v>#N/A</v>
      </c>
      <c r="AK164" s="312" t="e">
        <f t="shared" si="115"/>
        <v>#N/A</v>
      </c>
      <c r="AL164" s="312" t="e">
        <f t="shared" si="116"/>
        <v>#N/A</v>
      </c>
      <c r="AO164" s="312" t="e">
        <f t="shared" si="117"/>
        <v>#N/A</v>
      </c>
      <c r="AP164" s="312" t="e">
        <f t="shared" si="118"/>
        <v>#N/A</v>
      </c>
      <c r="AQ164" s="312" t="e">
        <f t="shared" si="119"/>
        <v>#N/A</v>
      </c>
      <c r="AR164" s="312" t="e">
        <f t="shared" si="120"/>
        <v>#N/A</v>
      </c>
      <c r="AS164" s="312" t="e">
        <f t="shared" si="121"/>
        <v>#N/A</v>
      </c>
      <c r="AT164" s="312" t="e">
        <f t="shared" si="122"/>
        <v>#N/A</v>
      </c>
      <c r="AU164" s="312" t="e">
        <f t="shared" si="123"/>
        <v>#N/A</v>
      </c>
      <c r="AV164" s="312" t="e">
        <f t="shared" si="124"/>
        <v>#N/A</v>
      </c>
      <c r="AW164" s="312" t="e">
        <f t="shared" si="125"/>
        <v>#N/A</v>
      </c>
      <c r="AX164" s="312" t="e">
        <f t="shared" si="126"/>
        <v>#N/A</v>
      </c>
      <c r="AY164" s="312" t="e">
        <f t="shared" si="127"/>
        <v>#N/A</v>
      </c>
      <c r="AZ164" s="312" t="e">
        <f t="shared" si="128"/>
        <v>#N/A</v>
      </c>
      <c r="BA164" s="312" t="e">
        <f t="shared" si="129"/>
        <v>#N/A</v>
      </c>
      <c r="BB164" s="312" t="e">
        <f t="shared" si="130"/>
        <v>#N/A</v>
      </c>
      <c r="BC164" s="312" t="e">
        <f t="shared" si="131"/>
        <v>#N/A</v>
      </c>
      <c r="BD164" s="312" t="e">
        <f t="shared" si="132"/>
        <v>#N/A</v>
      </c>
      <c r="BE164" s="312" t="e">
        <f t="shared" si="133"/>
        <v>#N/A</v>
      </c>
      <c r="BF164" s="312" t="e">
        <f t="shared" si="134"/>
        <v>#N/A</v>
      </c>
      <c r="BG164" s="312" t="e">
        <f t="shared" si="135"/>
        <v>#N/A</v>
      </c>
      <c r="BH164" s="312" t="e">
        <f t="shared" si="136"/>
        <v>#N/A</v>
      </c>
      <c r="BI164" s="312" t="e">
        <f t="shared" si="137"/>
        <v>#N/A</v>
      </c>
      <c r="BJ164" s="312" t="e">
        <f t="shared" si="138"/>
        <v>#N/A</v>
      </c>
      <c r="BK164" s="312" t="e">
        <f t="shared" si="139"/>
        <v>#N/A</v>
      </c>
      <c r="BL164" s="312" t="e">
        <f t="shared" si="140"/>
        <v>#N/A</v>
      </c>
      <c r="BM164" s="312">
        <f t="shared" si="141"/>
        <v>22</v>
      </c>
      <c r="BN164" s="312">
        <f t="shared" si="142"/>
        <v>22</v>
      </c>
      <c r="BO164" s="312">
        <f t="shared" si="143"/>
        <v>22</v>
      </c>
      <c r="BQ164" s="312" t="e">
        <f>VLOOKUP(AB164,Stieren!$C$5:$D$52,2,FALSE)</f>
        <v>#N/A</v>
      </c>
      <c r="BR164" s="312" t="e">
        <f>VLOOKUP(AB164,percentage!BY$2:CJ$49,2)</f>
        <v>#N/A</v>
      </c>
      <c r="BS164" s="312" t="e">
        <f>VLOOKUP(BR164,Stieren!$C$5:$D$52,2,FALSE)</f>
        <v>#N/A</v>
      </c>
      <c r="BT164" s="312" t="e">
        <f>VLOOKUP(AB164,percentage!BY$2:CJ$49,3)</f>
        <v>#N/A</v>
      </c>
      <c r="BU164" s="312" t="e">
        <f>VLOOKUP(BT164,Stieren!$C$5:$D$52,2,FALSE)</f>
        <v>#N/A</v>
      </c>
      <c r="BV164" s="312" t="e">
        <f>VLOOKUP(AB164,percentage!BY$2:CJ$49,4)</f>
        <v>#N/A</v>
      </c>
      <c r="BW164" s="312" t="e">
        <f>VLOOKUP(BV164,Stieren!$C$5:$D$52,2,FALSE)</f>
        <v>#N/A</v>
      </c>
      <c r="BX164" s="312" t="e">
        <f>VLOOKUP(AB164,percentage!BY$2:CJ$49,5)</f>
        <v>#N/A</v>
      </c>
      <c r="BY164" s="312" t="e">
        <f>VLOOKUP(BX164,Stieren!$C$5:$D$52,2,FALSE)</f>
        <v>#N/A</v>
      </c>
      <c r="BZ164" s="312" t="e">
        <f>VLOOKUP(AB164,percentage!BY$2:CJ$49,6)</f>
        <v>#N/A</v>
      </c>
      <c r="CA164" s="312" t="e">
        <f>VLOOKUP(BZ164,Stieren!$C$5:$D$52,2,FALSE)</f>
        <v>#N/A</v>
      </c>
      <c r="CB164" s="312" t="e">
        <f>VLOOKUP(AB164,percentage!BY$2:CJ$49,7)</f>
        <v>#N/A</v>
      </c>
      <c r="CC164" s="312" t="e">
        <f>VLOOKUP(CB164,Stieren!$C$5:$D$52,2,FALSE)</f>
        <v>#N/A</v>
      </c>
      <c r="CD164" s="312" t="e">
        <f>VLOOKUP(AB164,percentage!BY$2:CJ$49,8)</f>
        <v>#N/A</v>
      </c>
      <c r="CE164" s="312" t="e">
        <f>VLOOKUP(CD164,Stieren!$C$5:$D$52,2,FALSE)</f>
        <v>#N/A</v>
      </c>
      <c r="CF164" s="312" t="e">
        <f>VLOOKUP(AB164,percentage!BY$2:CJ$49,9)</f>
        <v>#N/A</v>
      </c>
      <c r="CG164" s="312" t="e">
        <f>VLOOKUP(CF164,Stieren!$C$5:$D$52,2,FALSE)</f>
        <v>#N/A</v>
      </c>
      <c r="CH164" s="312" t="e">
        <f>VLOOKUP(AB164,percentage!BY$2:CJ$49,10)</f>
        <v>#N/A</v>
      </c>
      <c r="CI164" s="312" t="e">
        <f>VLOOKUP(CH164,Stieren!$C$5:$D$52,2,FALSE)</f>
        <v>#N/A</v>
      </c>
      <c r="CJ164" s="312" t="e">
        <f>VLOOKUP(AB164,percentage!BY$2:CJ$49,11)</f>
        <v>#N/A</v>
      </c>
      <c r="CK164" s="312" t="e">
        <f>VLOOKUP(CJ164,Stieren!$C$5:$D$52,2,FALSE)</f>
        <v>#N/A</v>
      </c>
      <c r="CL164" s="312" t="e">
        <f>VLOOKUP(AB164,percentage!BY$2:CJ$49,12)</f>
        <v>#N/A</v>
      </c>
      <c r="CM164" s="312" t="e">
        <f>VLOOKUP(CL164,Stieren!$C$5:$D$52,2,FALSE)</f>
        <v>#N/A</v>
      </c>
      <c r="CN164" s="312">
        <v>22</v>
      </c>
      <c r="CO164" s="312">
        <v>22</v>
      </c>
      <c r="CP164" s="312">
        <v>22</v>
      </c>
    </row>
    <row r="165" spans="27:94">
      <c r="AA165" s="312">
        <f>Koeien!B166</f>
        <v>0</v>
      </c>
      <c r="AB165" s="312">
        <f>Koeien!D166</f>
        <v>0</v>
      </c>
      <c r="AD165" s="312" t="e">
        <f t="shared" si="108"/>
        <v>#N/A</v>
      </c>
      <c r="AE165" s="312" t="e">
        <f t="shared" si="109"/>
        <v>#N/A</v>
      </c>
      <c r="AF165" s="312" t="e">
        <f t="shared" si="110"/>
        <v>#N/A</v>
      </c>
      <c r="AG165" s="312" t="e">
        <f t="shared" si="111"/>
        <v>#N/A</v>
      </c>
      <c r="AH165" s="312" t="e">
        <f t="shared" si="112"/>
        <v>#N/A</v>
      </c>
      <c r="AI165" s="312" t="e">
        <f t="shared" si="113"/>
        <v>#N/A</v>
      </c>
      <c r="AJ165" s="312" t="e">
        <f t="shared" si="114"/>
        <v>#N/A</v>
      </c>
      <c r="AK165" s="312" t="e">
        <f t="shared" si="115"/>
        <v>#N/A</v>
      </c>
      <c r="AL165" s="312" t="e">
        <f t="shared" si="116"/>
        <v>#N/A</v>
      </c>
      <c r="AO165" s="312" t="e">
        <f t="shared" si="117"/>
        <v>#N/A</v>
      </c>
      <c r="AP165" s="312" t="e">
        <f t="shared" si="118"/>
        <v>#N/A</v>
      </c>
      <c r="AQ165" s="312" t="e">
        <f t="shared" si="119"/>
        <v>#N/A</v>
      </c>
      <c r="AR165" s="312" t="e">
        <f t="shared" si="120"/>
        <v>#N/A</v>
      </c>
      <c r="AS165" s="312" t="e">
        <f t="shared" si="121"/>
        <v>#N/A</v>
      </c>
      <c r="AT165" s="312" t="e">
        <f t="shared" si="122"/>
        <v>#N/A</v>
      </c>
      <c r="AU165" s="312" t="e">
        <f t="shared" si="123"/>
        <v>#N/A</v>
      </c>
      <c r="AV165" s="312" t="e">
        <f t="shared" si="124"/>
        <v>#N/A</v>
      </c>
      <c r="AW165" s="312" t="e">
        <f t="shared" si="125"/>
        <v>#N/A</v>
      </c>
      <c r="AX165" s="312" t="e">
        <f t="shared" si="126"/>
        <v>#N/A</v>
      </c>
      <c r="AY165" s="312" t="e">
        <f t="shared" si="127"/>
        <v>#N/A</v>
      </c>
      <c r="AZ165" s="312" t="e">
        <f t="shared" si="128"/>
        <v>#N/A</v>
      </c>
      <c r="BA165" s="312" t="e">
        <f t="shared" si="129"/>
        <v>#N/A</v>
      </c>
      <c r="BB165" s="312" t="e">
        <f t="shared" si="130"/>
        <v>#N/A</v>
      </c>
      <c r="BC165" s="312" t="e">
        <f t="shared" si="131"/>
        <v>#N/A</v>
      </c>
      <c r="BD165" s="312" t="e">
        <f t="shared" si="132"/>
        <v>#N/A</v>
      </c>
      <c r="BE165" s="312" t="e">
        <f t="shared" si="133"/>
        <v>#N/A</v>
      </c>
      <c r="BF165" s="312" t="e">
        <f t="shared" si="134"/>
        <v>#N/A</v>
      </c>
      <c r="BG165" s="312" t="e">
        <f t="shared" si="135"/>
        <v>#N/A</v>
      </c>
      <c r="BH165" s="312" t="e">
        <f t="shared" si="136"/>
        <v>#N/A</v>
      </c>
      <c r="BI165" s="312" t="e">
        <f t="shared" si="137"/>
        <v>#N/A</v>
      </c>
      <c r="BJ165" s="312" t="e">
        <f t="shared" si="138"/>
        <v>#N/A</v>
      </c>
      <c r="BK165" s="312" t="e">
        <f t="shared" si="139"/>
        <v>#N/A</v>
      </c>
      <c r="BL165" s="312" t="e">
        <f t="shared" si="140"/>
        <v>#N/A</v>
      </c>
      <c r="BM165" s="312">
        <f t="shared" si="141"/>
        <v>22</v>
      </c>
      <c r="BN165" s="312">
        <f t="shared" si="142"/>
        <v>22</v>
      </c>
      <c r="BO165" s="312">
        <f t="shared" si="143"/>
        <v>22</v>
      </c>
      <c r="BQ165" s="312" t="e">
        <f>VLOOKUP(AB165,Stieren!$C$5:$D$52,2,FALSE)</f>
        <v>#N/A</v>
      </c>
      <c r="BR165" s="312" t="e">
        <f>VLOOKUP(AB165,percentage!BY$2:CJ$49,2)</f>
        <v>#N/A</v>
      </c>
      <c r="BS165" s="312" t="e">
        <f>VLOOKUP(BR165,Stieren!$C$5:$D$52,2,FALSE)</f>
        <v>#N/A</v>
      </c>
      <c r="BT165" s="312" t="e">
        <f>VLOOKUP(AB165,percentage!BY$2:CJ$49,3)</f>
        <v>#N/A</v>
      </c>
      <c r="BU165" s="312" t="e">
        <f>VLOOKUP(BT165,Stieren!$C$5:$D$52,2,FALSE)</f>
        <v>#N/A</v>
      </c>
      <c r="BV165" s="312" t="e">
        <f>VLOOKUP(AB165,percentage!BY$2:CJ$49,4)</f>
        <v>#N/A</v>
      </c>
      <c r="BW165" s="312" t="e">
        <f>VLOOKUP(BV165,Stieren!$C$5:$D$52,2,FALSE)</f>
        <v>#N/A</v>
      </c>
      <c r="BX165" s="312" t="e">
        <f>VLOOKUP(AB165,percentage!BY$2:CJ$49,5)</f>
        <v>#N/A</v>
      </c>
      <c r="BY165" s="312" t="e">
        <f>VLOOKUP(BX165,Stieren!$C$5:$D$52,2,FALSE)</f>
        <v>#N/A</v>
      </c>
      <c r="BZ165" s="312" t="e">
        <f>VLOOKUP(AB165,percentage!BY$2:CJ$49,6)</f>
        <v>#N/A</v>
      </c>
      <c r="CA165" s="312" t="e">
        <f>VLOOKUP(BZ165,Stieren!$C$5:$D$52,2,FALSE)</f>
        <v>#N/A</v>
      </c>
      <c r="CB165" s="312" t="e">
        <f>VLOOKUP(AB165,percentage!BY$2:CJ$49,7)</f>
        <v>#N/A</v>
      </c>
      <c r="CC165" s="312" t="e">
        <f>VLOOKUP(CB165,Stieren!$C$5:$D$52,2,FALSE)</f>
        <v>#N/A</v>
      </c>
      <c r="CD165" s="312" t="e">
        <f>VLOOKUP(AB165,percentage!BY$2:CJ$49,8)</f>
        <v>#N/A</v>
      </c>
      <c r="CE165" s="312" t="e">
        <f>VLOOKUP(CD165,Stieren!$C$5:$D$52,2,FALSE)</f>
        <v>#N/A</v>
      </c>
      <c r="CF165" s="312" t="e">
        <f>VLOOKUP(AB165,percentage!BY$2:CJ$49,9)</f>
        <v>#N/A</v>
      </c>
      <c r="CG165" s="312" t="e">
        <f>VLOOKUP(CF165,Stieren!$C$5:$D$52,2,FALSE)</f>
        <v>#N/A</v>
      </c>
      <c r="CH165" s="312" t="e">
        <f>VLOOKUP(AB165,percentage!BY$2:CJ$49,10)</f>
        <v>#N/A</v>
      </c>
      <c r="CI165" s="312" t="e">
        <f>VLOOKUP(CH165,Stieren!$C$5:$D$52,2,FALSE)</f>
        <v>#N/A</v>
      </c>
      <c r="CJ165" s="312" t="e">
        <f>VLOOKUP(AB165,percentage!BY$2:CJ$49,11)</f>
        <v>#N/A</v>
      </c>
      <c r="CK165" s="312" t="e">
        <f>VLOOKUP(CJ165,Stieren!$C$5:$D$52,2,FALSE)</f>
        <v>#N/A</v>
      </c>
      <c r="CL165" s="312" t="e">
        <f>VLOOKUP(AB165,percentage!BY$2:CJ$49,12)</f>
        <v>#N/A</v>
      </c>
      <c r="CM165" s="312" t="e">
        <f>VLOOKUP(CL165,Stieren!$C$5:$D$52,2,FALSE)</f>
        <v>#N/A</v>
      </c>
      <c r="CN165" s="312">
        <v>22</v>
      </c>
      <c r="CO165" s="312">
        <v>22</v>
      </c>
      <c r="CP165" s="312">
        <v>22</v>
      </c>
    </row>
    <row r="166" spans="27:94">
      <c r="AA166" s="312">
        <f>Koeien!B167</f>
        <v>0</v>
      </c>
      <c r="AB166" s="312">
        <f>Koeien!D167</f>
        <v>0</v>
      </c>
      <c r="AD166" s="312" t="e">
        <f t="shared" si="108"/>
        <v>#N/A</v>
      </c>
      <c r="AE166" s="312" t="e">
        <f t="shared" si="109"/>
        <v>#N/A</v>
      </c>
      <c r="AF166" s="312" t="e">
        <f t="shared" si="110"/>
        <v>#N/A</v>
      </c>
      <c r="AG166" s="312" t="e">
        <f t="shared" si="111"/>
        <v>#N/A</v>
      </c>
      <c r="AH166" s="312" t="e">
        <f t="shared" si="112"/>
        <v>#N/A</v>
      </c>
      <c r="AI166" s="312" t="e">
        <f t="shared" si="113"/>
        <v>#N/A</v>
      </c>
      <c r="AJ166" s="312" t="e">
        <f t="shared" si="114"/>
        <v>#N/A</v>
      </c>
      <c r="AK166" s="312" t="e">
        <f t="shared" si="115"/>
        <v>#N/A</v>
      </c>
      <c r="AL166" s="312" t="e">
        <f t="shared" si="116"/>
        <v>#N/A</v>
      </c>
      <c r="AO166" s="312" t="e">
        <f t="shared" si="117"/>
        <v>#N/A</v>
      </c>
      <c r="AP166" s="312" t="e">
        <f t="shared" si="118"/>
        <v>#N/A</v>
      </c>
      <c r="AQ166" s="312" t="e">
        <f t="shared" si="119"/>
        <v>#N/A</v>
      </c>
      <c r="AR166" s="312" t="e">
        <f t="shared" si="120"/>
        <v>#N/A</v>
      </c>
      <c r="AS166" s="312" t="e">
        <f t="shared" si="121"/>
        <v>#N/A</v>
      </c>
      <c r="AT166" s="312" t="e">
        <f t="shared" si="122"/>
        <v>#N/A</v>
      </c>
      <c r="AU166" s="312" t="e">
        <f t="shared" si="123"/>
        <v>#N/A</v>
      </c>
      <c r="AV166" s="312" t="e">
        <f t="shared" si="124"/>
        <v>#N/A</v>
      </c>
      <c r="AW166" s="312" t="e">
        <f t="shared" si="125"/>
        <v>#N/A</v>
      </c>
      <c r="AX166" s="312" t="e">
        <f t="shared" si="126"/>
        <v>#N/A</v>
      </c>
      <c r="AY166" s="312" t="e">
        <f t="shared" si="127"/>
        <v>#N/A</v>
      </c>
      <c r="AZ166" s="312" t="e">
        <f t="shared" si="128"/>
        <v>#N/A</v>
      </c>
      <c r="BA166" s="312" t="e">
        <f t="shared" si="129"/>
        <v>#N/A</v>
      </c>
      <c r="BB166" s="312" t="e">
        <f t="shared" si="130"/>
        <v>#N/A</v>
      </c>
      <c r="BC166" s="312" t="e">
        <f t="shared" si="131"/>
        <v>#N/A</v>
      </c>
      <c r="BD166" s="312" t="e">
        <f t="shared" si="132"/>
        <v>#N/A</v>
      </c>
      <c r="BE166" s="312" t="e">
        <f t="shared" si="133"/>
        <v>#N/A</v>
      </c>
      <c r="BF166" s="312" t="e">
        <f t="shared" si="134"/>
        <v>#N/A</v>
      </c>
      <c r="BG166" s="312" t="e">
        <f t="shared" si="135"/>
        <v>#N/A</v>
      </c>
      <c r="BH166" s="312" t="e">
        <f t="shared" si="136"/>
        <v>#N/A</v>
      </c>
      <c r="BI166" s="312" t="e">
        <f t="shared" si="137"/>
        <v>#N/A</v>
      </c>
      <c r="BJ166" s="312" t="e">
        <f t="shared" si="138"/>
        <v>#N/A</v>
      </c>
      <c r="BK166" s="312" t="e">
        <f t="shared" si="139"/>
        <v>#N/A</v>
      </c>
      <c r="BL166" s="312" t="e">
        <f t="shared" si="140"/>
        <v>#N/A</v>
      </c>
      <c r="BM166" s="312">
        <f t="shared" si="141"/>
        <v>22</v>
      </c>
      <c r="BN166" s="312">
        <f t="shared" si="142"/>
        <v>22</v>
      </c>
      <c r="BO166" s="312">
        <f t="shared" si="143"/>
        <v>22</v>
      </c>
      <c r="BQ166" s="312" t="e">
        <f>VLOOKUP(AB166,Stieren!$C$5:$D$52,2,FALSE)</f>
        <v>#N/A</v>
      </c>
      <c r="BR166" s="312" t="e">
        <f>VLOOKUP(AB166,percentage!BY$2:CJ$49,2)</f>
        <v>#N/A</v>
      </c>
      <c r="BS166" s="312" t="e">
        <f>VLOOKUP(BR166,Stieren!$C$5:$D$52,2,FALSE)</f>
        <v>#N/A</v>
      </c>
      <c r="BT166" s="312" t="e">
        <f>VLOOKUP(AB166,percentage!BY$2:CJ$49,3)</f>
        <v>#N/A</v>
      </c>
      <c r="BU166" s="312" t="e">
        <f>VLOOKUP(BT166,Stieren!$C$5:$D$52,2,FALSE)</f>
        <v>#N/A</v>
      </c>
      <c r="BV166" s="312" t="e">
        <f>VLOOKUP(AB166,percentage!BY$2:CJ$49,4)</f>
        <v>#N/A</v>
      </c>
      <c r="BW166" s="312" t="e">
        <f>VLOOKUP(BV166,Stieren!$C$5:$D$52,2,FALSE)</f>
        <v>#N/A</v>
      </c>
      <c r="BX166" s="312" t="e">
        <f>VLOOKUP(AB166,percentage!BY$2:CJ$49,5)</f>
        <v>#N/A</v>
      </c>
      <c r="BY166" s="312" t="e">
        <f>VLOOKUP(BX166,Stieren!$C$5:$D$52,2,FALSE)</f>
        <v>#N/A</v>
      </c>
      <c r="BZ166" s="312" t="e">
        <f>VLOOKUP(AB166,percentage!BY$2:CJ$49,6)</f>
        <v>#N/A</v>
      </c>
      <c r="CA166" s="312" t="e">
        <f>VLOOKUP(BZ166,Stieren!$C$5:$D$52,2,FALSE)</f>
        <v>#N/A</v>
      </c>
      <c r="CB166" s="312" t="e">
        <f>VLOOKUP(AB166,percentage!BY$2:CJ$49,7)</f>
        <v>#N/A</v>
      </c>
      <c r="CC166" s="312" t="e">
        <f>VLOOKUP(CB166,Stieren!$C$5:$D$52,2,FALSE)</f>
        <v>#N/A</v>
      </c>
      <c r="CD166" s="312" t="e">
        <f>VLOOKUP(AB166,percentage!BY$2:CJ$49,8)</f>
        <v>#N/A</v>
      </c>
      <c r="CE166" s="312" t="e">
        <f>VLOOKUP(CD166,Stieren!$C$5:$D$52,2,FALSE)</f>
        <v>#N/A</v>
      </c>
      <c r="CF166" s="312" t="e">
        <f>VLOOKUP(AB166,percentage!BY$2:CJ$49,9)</f>
        <v>#N/A</v>
      </c>
      <c r="CG166" s="312" t="e">
        <f>VLOOKUP(CF166,Stieren!$C$5:$D$52,2,FALSE)</f>
        <v>#N/A</v>
      </c>
      <c r="CH166" s="312" t="e">
        <f>VLOOKUP(AB166,percentage!BY$2:CJ$49,10)</f>
        <v>#N/A</v>
      </c>
      <c r="CI166" s="312" t="e">
        <f>VLOOKUP(CH166,Stieren!$C$5:$D$52,2,FALSE)</f>
        <v>#N/A</v>
      </c>
      <c r="CJ166" s="312" t="e">
        <f>VLOOKUP(AB166,percentage!BY$2:CJ$49,11)</f>
        <v>#N/A</v>
      </c>
      <c r="CK166" s="312" t="e">
        <f>VLOOKUP(CJ166,Stieren!$C$5:$D$52,2,FALSE)</f>
        <v>#N/A</v>
      </c>
      <c r="CL166" s="312" t="e">
        <f>VLOOKUP(AB166,percentage!BY$2:CJ$49,12)</f>
        <v>#N/A</v>
      </c>
      <c r="CM166" s="312" t="e">
        <f>VLOOKUP(CL166,Stieren!$C$5:$D$52,2,FALSE)</f>
        <v>#N/A</v>
      </c>
      <c r="CN166" s="312">
        <v>22</v>
      </c>
      <c r="CO166" s="312">
        <v>22</v>
      </c>
      <c r="CP166" s="312">
        <v>22</v>
      </c>
    </row>
    <row r="167" spans="27:94">
      <c r="AA167" s="312">
        <f>Koeien!B168</f>
        <v>0</v>
      </c>
      <c r="AB167" s="312">
        <f>Koeien!D168</f>
        <v>0</v>
      </c>
      <c r="AD167" s="312" t="e">
        <f t="shared" si="108"/>
        <v>#N/A</v>
      </c>
      <c r="AE167" s="312" t="e">
        <f t="shared" si="109"/>
        <v>#N/A</v>
      </c>
      <c r="AF167" s="312" t="e">
        <f t="shared" si="110"/>
        <v>#N/A</v>
      </c>
      <c r="AG167" s="312" t="e">
        <f t="shared" si="111"/>
        <v>#N/A</v>
      </c>
      <c r="AH167" s="312" t="e">
        <f t="shared" si="112"/>
        <v>#N/A</v>
      </c>
      <c r="AI167" s="312" t="e">
        <f t="shared" si="113"/>
        <v>#N/A</v>
      </c>
      <c r="AJ167" s="312" t="e">
        <f t="shared" si="114"/>
        <v>#N/A</v>
      </c>
      <c r="AK167" s="312" t="e">
        <f t="shared" si="115"/>
        <v>#N/A</v>
      </c>
      <c r="AL167" s="312" t="e">
        <f t="shared" si="116"/>
        <v>#N/A</v>
      </c>
      <c r="AO167" s="312" t="e">
        <f t="shared" si="117"/>
        <v>#N/A</v>
      </c>
      <c r="AP167" s="312" t="e">
        <f t="shared" si="118"/>
        <v>#N/A</v>
      </c>
      <c r="AQ167" s="312" t="e">
        <f t="shared" si="119"/>
        <v>#N/A</v>
      </c>
      <c r="AR167" s="312" t="e">
        <f t="shared" si="120"/>
        <v>#N/A</v>
      </c>
      <c r="AS167" s="312" t="e">
        <f t="shared" si="121"/>
        <v>#N/A</v>
      </c>
      <c r="AT167" s="312" t="e">
        <f t="shared" si="122"/>
        <v>#N/A</v>
      </c>
      <c r="AU167" s="312" t="e">
        <f t="shared" si="123"/>
        <v>#N/A</v>
      </c>
      <c r="AV167" s="312" t="e">
        <f t="shared" si="124"/>
        <v>#N/A</v>
      </c>
      <c r="AW167" s="312" t="e">
        <f t="shared" si="125"/>
        <v>#N/A</v>
      </c>
      <c r="AX167" s="312" t="e">
        <f t="shared" si="126"/>
        <v>#N/A</v>
      </c>
      <c r="AY167" s="312" t="e">
        <f t="shared" si="127"/>
        <v>#N/A</v>
      </c>
      <c r="AZ167" s="312" t="e">
        <f t="shared" si="128"/>
        <v>#N/A</v>
      </c>
      <c r="BA167" s="312" t="e">
        <f t="shared" si="129"/>
        <v>#N/A</v>
      </c>
      <c r="BB167" s="312" t="e">
        <f t="shared" si="130"/>
        <v>#N/A</v>
      </c>
      <c r="BC167" s="312" t="e">
        <f t="shared" si="131"/>
        <v>#N/A</v>
      </c>
      <c r="BD167" s="312" t="e">
        <f t="shared" si="132"/>
        <v>#N/A</v>
      </c>
      <c r="BE167" s="312" t="e">
        <f t="shared" si="133"/>
        <v>#N/A</v>
      </c>
      <c r="BF167" s="312" t="e">
        <f t="shared" si="134"/>
        <v>#N/A</v>
      </c>
      <c r="BG167" s="312" t="e">
        <f t="shared" si="135"/>
        <v>#N/A</v>
      </c>
      <c r="BH167" s="312" t="e">
        <f t="shared" si="136"/>
        <v>#N/A</v>
      </c>
      <c r="BI167" s="312" t="e">
        <f t="shared" si="137"/>
        <v>#N/A</v>
      </c>
      <c r="BJ167" s="312" t="e">
        <f t="shared" si="138"/>
        <v>#N/A</v>
      </c>
      <c r="BK167" s="312" t="e">
        <f t="shared" si="139"/>
        <v>#N/A</v>
      </c>
      <c r="BL167" s="312" t="e">
        <f t="shared" si="140"/>
        <v>#N/A</v>
      </c>
      <c r="BM167" s="312">
        <f t="shared" si="141"/>
        <v>22</v>
      </c>
      <c r="BN167" s="312">
        <f t="shared" si="142"/>
        <v>22</v>
      </c>
      <c r="BO167" s="312">
        <f t="shared" si="143"/>
        <v>22</v>
      </c>
      <c r="BQ167" s="312" t="e">
        <f>VLOOKUP(AB167,Stieren!$C$5:$D$52,2,FALSE)</f>
        <v>#N/A</v>
      </c>
      <c r="BR167" s="312" t="e">
        <f>VLOOKUP(AB167,percentage!BY$2:CJ$49,2)</f>
        <v>#N/A</v>
      </c>
      <c r="BS167" s="312" t="e">
        <f>VLOOKUP(BR167,Stieren!$C$5:$D$52,2,FALSE)</f>
        <v>#N/A</v>
      </c>
      <c r="BT167" s="312" t="e">
        <f>VLOOKUP(AB167,percentage!BY$2:CJ$49,3)</f>
        <v>#N/A</v>
      </c>
      <c r="BU167" s="312" t="e">
        <f>VLOOKUP(BT167,Stieren!$C$5:$D$52,2,FALSE)</f>
        <v>#N/A</v>
      </c>
      <c r="BV167" s="312" t="e">
        <f>VLOOKUP(AB167,percentage!BY$2:CJ$49,4)</f>
        <v>#N/A</v>
      </c>
      <c r="BW167" s="312" t="e">
        <f>VLOOKUP(BV167,Stieren!$C$5:$D$52,2,FALSE)</f>
        <v>#N/A</v>
      </c>
      <c r="BX167" s="312" t="e">
        <f>VLOOKUP(AB167,percentage!BY$2:CJ$49,5)</f>
        <v>#N/A</v>
      </c>
      <c r="BY167" s="312" t="e">
        <f>VLOOKUP(BX167,Stieren!$C$5:$D$52,2,FALSE)</f>
        <v>#N/A</v>
      </c>
      <c r="BZ167" s="312" t="e">
        <f>VLOOKUP(AB167,percentage!BY$2:CJ$49,6)</f>
        <v>#N/A</v>
      </c>
      <c r="CA167" s="312" t="e">
        <f>VLOOKUP(BZ167,Stieren!$C$5:$D$52,2,FALSE)</f>
        <v>#N/A</v>
      </c>
      <c r="CB167" s="312" t="e">
        <f>VLOOKUP(AB167,percentage!BY$2:CJ$49,7)</f>
        <v>#N/A</v>
      </c>
      <c r="CC167" s="312" t="e">
        <f>VLOOKUP(CB167,Stieren!$C$5:$D$52,2,FALSE)</f>
        <v>#N/A</v>
      </c>
      <c r="CD167" s="312" t="e">
        <f>VLOOKUP(AB167,percentage!BY$2:CJ$49,8)</f>
        <v>#N/A</v>
      </c>
      <c r="CE167" s="312" t="e">
        <f>VLOOKUP(CD167,Stieren!$C$5:$D$52,2,FALSE)</f>
        <v>#N/A</v>
      </c>
      <c r="CF167" s="312" t="e">
        <f>VLOOKUP(AB167,percentage!BY$2:CJ$49,9)</f>
        <v>#N/A</v>
      </c>
      <c r="CG167" s="312" t="e">
        <f>VLOOKUP(CF167,Stieren!$C$5:$D$52,2,FALSE)</f>
        <v>#N/A</v>
      </c>
      <c r="CH167" s="312" t="e">
        <f>VLOOKUP(AB167,percentage!BY$2:CJ$49,10)</f>
        <v>#N/A</v>
      </c>
      <c r="CI167" s="312" t="e">
        <f>VLOOKUP(CH167,Stieren!$C$5:$D$52,2,FALSE)</f>
        <v>#N/A</v>
      </c>
      <c r="CJ167" s="312" t="e">
        <f>VLOOKUP(AB167,percentage!BY$2:CJ$49,11)</f>
        <v>#N/A</v>
      </c>
      <c r="CK167" s="312" t="e">
        <f>VLOOKUP(CJ167,Stieren!$C$5:$D$52,2,FALSE)</f>
        <v>#N/A</v>
      </c>
      <c r="CL167" s="312" t="e">
        <f>VLOOKUP(AB167,percentage!BY$2:CJ$49,12)</f>
        <v>#N/A</v>
      </c>
      <c r="CM167" s="312" t="e">
        <f>VLOOKUP(CL167,Stieren!$C$5:$D$52,2,FALSE)</f>
        <v>#N/A</v>
      </c>
      <c r="CN167" s="312">
        <v>22</v>
      </c>
      <c r="CO167" s="312">
        <v>22</v>
      </c>
      <c r="CP167" s="312">
        <v>22</v>
      </c>
    </row>
    <row r="168" spans="27:94">
      <c r="AA168" s="312">
        <f>Koeien!B169</f>
        <v>0</v>
      </c>
      <c r="AB168" s="312">
        <f>Koeien!D169</f>
        <v>0</v>
      </c>
      <c r="AD168" s="312" t="e">
        <f t="shared" si="108"/>
        <v>#N/A</v>
      </c>
      <c r="AE168" s="312" t="e">
        <f t="shared" si="109"/>
        <v>#N/A</v>
      </c>
      <c r="AF168" s="312" t="e">
        <f t="shared" si="110"/>
        <v>#N/A</v>
      </c>
      <c r="AG168" s="312" t="e">
        <f t="shared" si="111"/>
        <v>#N/A</v>
      </c>
      <c r="AH168" s="312" t="e">
        <f t="shared" si="112"/>
        <v>#N/A</v>
      </c>
      <c r="AI168" s="312" t="e">
        <f t="shared" si="113"/>
        <v>#N/A</v>
      </c>
      <c r="AJ168" s="312" t="e">
        <f t="shared" si="114"/>
        <v>#N/A</v>
      </c>
      <c r="AK168" s="312" t="e">
        <f t="shared" si="115"/>
        <v>#N/A</v>
      </c>
      <c r="AL168" s="312" t="e">
        <f t="shared" si="116"/>
        <v>#N/A</v>
      </c>
      <c r="AO168" s="312" t="e">
        <f t="shared" si="117"/>
        <v>#N/A</v>
      </c>
      <c r="AP168" s="312" t="e">
        <f t="shared" si="118"/>
        <v>#N/A</v>
      </c>
      <c r="AQ168" s="312" t="e">
        <f t="shared" si="119"/>
        <v>#N/A</v>
      </c>
      <c r="AR168" s="312" t="e">
        <f t="shared" si="120"/>
        <v>#N/A</v>
      </c>
      <c r="AS168" s="312" t="e">
        <f t="shared" si="121"/>
        <v>#N/A</v>
      </c>
      <c r="AT168" s="312" t="e">
        <f t="shared" si="122"/>
        <v>#N/A</v>
      </c>
      <c r="AU168" s="312" t="e">
        <f t="shared" si="123"/>
        <v>#N/A</v>
      </c>
      <c r="AV168" s="312" t="e">
        <f t="shared" si="124"/>
        <v>#N/A</v>
      </c>
      <c r="AW168" s="312" t="e">
        <f t="shared" si="125"/>
        <v>#N/A</v>
      </c>
      <c r="AX168" s="312" t="e">
        <f t="shared" si="126"/>
        <v>#N/A</v>
      </c>
      <c r="AY168" s="312" t="e">
        <f t="shared" si="127"/>
        <v>#N/A</v>
      </c>
      <c r="AZ168" s="312" t="e">
        <f t="shared" si="128"/>
        <v>#N/A</v>
      </c>
      <c r="BA168" s="312" t="e">
        <f t="shared" si="129"/>
        <v>#N/A</v>
      </c>
      <c r="BB168" s="312" t="e">
        <f t="shared" si="130"/>
        <v>#N/A</v>
      </c>
      <c r="BC168" s="312" t="e">
        <f t="shared" si="131"/>
        <v>#N/A</v>
      </c>
      <c r="BD168" s="312" t="e">
        <f t="shared" si="132"/>
        <v>#N/A</v>
      </c>
      <c r="BE168" s="312" t="e">
        <f t="shared" si="133"/>
        <v>#N/A</v>
      </c>
      <c r="BF168" s="312" t="e">
        <f t="shared" si="134"/>
        <v>#N/A</v>
      </c>
      <c r="BG168" s="312" t="e">
        <f t="shared" si="135"/>
        <v>#N/A</v>
      </c>
      <c r="BH168" s="312" t="e">
        <f t="shared" si="136"/>
        <v>#N/A</v>
      </c>
      <c r="BI168" s="312" t="e">
        <f t="shared" si="137"/>
        <v>#N/A</v>
      </c>
      <c r="BJ168" s="312" t="e">
        <f t="shared" si="138"/>
        <v>#N/A</v>
      </c>
      <c r="BK168" s="312" t="e">
        <f t="shared" si="139"/>
        <v>#N/A</v>
      </c>
      <c r="BL168" s="312" t="e">
        <f t="shared" si="140"/>
        <v>#N/A</v>
      </c>
      <c r="BM168" s="312">
        <f t="shared" si="141"/>
        <v>22</v>
      </c>
      <c r="BN168" s="312">
        <f t="shared" si="142"/>
        <v>22</v>
      </c>
      <c r="BO168" s="312">
        <f t="shared" si="143"/>
        <v>22</v>
      </c>
      <c r="BQ168" s="312" t="e">
        <f>VLOOKUP(AB168,Stieren!$C$5:$D$52,2,FALSE)</f>
        <v>#N/A</v>
      </c>
      <c r="BR168" s="312" t="e">
        <f>VLOOKUP(AB168,percentage!BY$2:CJ$49,2)</f>
        <v>#N/A</v>
      </c>
      <c r="BS168" s="312" t="e">
        <f>VLOOKUP(BR168,Stieren!$C$5:$D$52,2,FALSE)</f>
        <v>#N/A</v>
      </c>
      <c r="BT168" s="312" t="e">
        <f>VLOOKUP(AB168,percentage!BY$2:CJ$49,3)</f>
        <v>#N/A</v>
      </c>
      <c r="BU168" s="312" t="e">
        <f>VLOOKUP(BT168,Stieren!$C$5:$D$52,2,FALSE)</f>
        <v>#N/A</v>
      </c>
      <c r="BV168" s="312" t="e">
        <f>VLOOKUP(AB168,percentage!BY$2:CJ$49,4)</f>
        <v>#N/A</v>
      </c>
      <c r="BW168" s="312" t="e">
        <f>VLOOKUP(BV168,Stieren!$C$5:$D$52,2,FALSE)</f>
        <v>#N/A</v>
      </c>
      <c r="BX168" s="312" t="e">
        <f>VLOOKUP(AB168,percentage!BY$2:CJ$49,5)</f>
        <v>#N/A</v>
      </c>
      <c r="BY168" s="312" t="e">
        <f>VLOOKUP(BX168,Stieren!$C$5:$D$52,2,FALSE)</f>
        <v>#N/A</v>
      </c>
      <c r="BZ168" s="312" t="e">
        <f>VLOOKUP(AB168,percentage!BY$2:CJ$49,6)</f>
        <v>#N/A</v>
      </c>
      <c r="CA168" s="312" t="e">
        <f>VLOOKUP(BZ168,Stieren!$C$5:$D$52,2,FALSE)</f>
        <v>#N/A</v>
      </c>
      <c r="CB168" s="312" t="e">
        <f>VLOOKUP(AB168,percentage!BY$2:CJ$49,7)</f>
        <v>#N/A</v>
      </c>
      <c r="CC168" s="312" t="e">
        <f>VLOOKUP(CB168,Stieren!$C$5:$D$52,2,FALSE)</f>
        <v>#N/A</v>
      </c>
      <c r="CD168" s="312" t="e">
        <f>VLOOKUP(AB168,percentage!BY$2:CJ$49,8)</f>
        <v>#N/A</v>
      </c>
      <c r="CE168" s="312" t="e">
        <f>VLOOKUP(CD168,Stieren!$C$5:$D$52,2,FALSE)</f>
        <v>#N/A</v>
      </c>
      <c r="CF168" s="312" t="e">
        <f>VLOOKUP(AB168,percentage!BY$2:CJ$49,9)</f>
        <v>#N/A</v>
      </c>
      <c r="CG168" s="312" t="e">
        <f>VLOOKUP(CF168,Stieren!$C$5:$D$52,2,FALSE)</f>
        <v>#N/A</v>
      </c>
      <c r="CH168" s="312" t="e">
        <f>VLOOKUP(AB168,percentage!BY$2:CJ$49,10)</f>
        <v>#N/A</v>
      </c>
      <c r="CI168" s="312" t="e">
        <f>VLOOKUP(CH168,Stieren!$C$5:$D$52,2,FALSE)</f>
        <v>#N/A</v>
      </c>
      <c r="CJ168" s="312" t="e">
        <f>VLOOKUP(AB168,percentage!BY$2:CJ$49,11)</f>
        <v>#N/A</v>
      </c>
      <c r="CK168" s="312" t="e">
        <f>VLOOKUP(CJ168,Stieren!$C$5:$D$52,2,FALSE)</f>
        <v>#N/A</v>
      </c>
      <c r="CL168" s="312" t="e">
        <f>VLOOKUP(AB168,percentage!BY$2:CJ$49,12)</f>
        <v>#N/A</v>
      </c>
      <c r="CM168" s="312" t="e">
        <f>VLOOKUP(CL168,Stieren!$C$5:$D$52,2,FALSE)</f>
        <v>#N/A</v>
      </c>
      <c r="CN168" s="312">
        <v>22</v>
      </c>
      <c r="CO168" s="312">
        <v>22</v>
      </c>
      <c r="CP168" s="312">
        <v>22</v>
      </c>
    </row>
    <row r="169" spans="27:94">
      <c r="AA169" s="312">
        <f>Koeien!B170</f>
        <v>0</v>
      </c>
      <c r="AB169" s="312">
        <f>Koeien!D170</f>
        <v>0</v>
      </c>
      <c r="AD169" s="312" t="e">
        <f t="shared" si="108"/>
        <v>#N/A</v>
      </c>
      <c r="AE169" s="312" t="e">
        <f t="shared" si="109"/>
        <v>#N/A</v>
      </c>
      <c r="AF169" s="312" t="e">
        <f t="shared" si="110"/>
        <v>#N/A</v>
      </c>
      <c r="AG169" s="312" t="e">
        <f t="shared" si="111"/>
        <v>#N/A</v>
      </c>
      <c r="AH169" s="312" t="e">
        <f t="shared" si="112"/>
        <v>#N/A</v>
      </c>
      <c r="AI169" s="312" t="e">
        <f t="shared" si="113"/>
        <v>#N/A</v>
      </c>
      <c r="AJ169" s="312" t="e">
        <f t="shared" si="114"/>
        <v>#N/A</v>
      </c>
      <c r="AK169" s="312" t="e">
        <f t="shared" si="115"/>
        <v>#N/A</v>
      </c>
      <c r="AL169" s="312" t="e">
        <f t="shared" si="116"/>
        <v>#N/A</v>
      </c>
      <c r="AO169" s="312" t="e">
        <f t="shared" si="117"/>
        <v>#N/A</v>
      </c>
      <c r="AP169" s="312" t="e">
        <f t="shared" si="118"/>
        <v>#N/A</v>
      </c>
      <c r="AQ169" s="312" t="e">
        <f t="shared" si="119"/>
        <v>#N/A</v>
      </c>
      <c r="AR169" s="312" t="e">
        <f t="shared" si="120"/>
        <v>#N/A</v>
      </c>
      <c r="AS169" s="312" t="e">
        <f t="shared" si="121"/>
        <v>#N/A</v>
      </c>
      <c r="AT169" s="312" t="e">
        <f t="shared" si="122"/>
        <v>#N/A</v>
      </c>
      <c r="AU169" s="312" t="e">
        <f t="shared" si="123"/>
        <v>#N/A</v>
      </c>
      <c r="AV169" s="312" t="e">
        <f t="shared" si="124"/>
        <v>#N/A</v>
      </c>
      <c r="AW169" s="312" t="e">
        <f t="shared" si="125"/>
        <v>#N/A</v>
      </c>
      <c r="AX169" s="312" t="e">
        <f t="shared" si="126"/>
        <v>#N/A</v>
      </c>
      <c r="AY169" s="312" t="e">
        <f t="shared" si="127"/>
        <v>#N/A</v>
      </c>
      <c r="AZ169" s="312" t="e">
        <f t="shared" si="128"/>
        <v>#N/A</v>
      </c>
      <c r="BA169" s="312" t="e">
        <f t="shared" si="129"/>
        <v>#N/A</v>
      </c>
      <c r="BB169" s="312" t="e">
        <f t="shared" si="130"/>
        <v>#N/A</v>
      </c>
      <c r="BC169" s="312" t="e">
        <f t="shared" si="131"/>
        <v>#N/A</v>
      </c>
      <c r="BD169" s="312" t="e">
        <f t="shared" si="132"/>
        <v>#N/A</v>
      </c>
      <c r="BE169" s="312" t="e">
        <f t="shared" si="133"/>
        <v>#N/A</v>
      </c>
      <c r="BF169" s="312" t="e">
        <f t="shared" si="134"/>
        <v>#N/A</v>
      </c>
      <c r="BG169" s="312" t="e">
        <f t="shared" si="135"/>
        <v>#N/A</v>
      </c>
      <c r="BH169" s="312" t="e">
        <f t="shared" si="136"/>
        <v>#N/A</v>
      </c>
      <c r="BI169" s="312" t="e">
        <f t="shared" si="137"/>
        <v>#N/A</v>
      </c>
      <c r="BJ169" s="312" t="e">
        <f t="shared" si="138"/>
        <v>#N/A</v>
      </c>
      <c r="BK169" s="312" t="e">
        <f t="shared" si="139"/>
        <v>#N/A</v>
      </c>
      <c r="BL169" s="312" t="e">
        <f t="shared" si="140"/>
        <v>#N/A</v>
      </c>
      <c r="BM169" s="312">
        <f t="shared" si="141"/>
        <v>22</v>
      </c>
      <c r="BN169" s="312">
        <f t="shared" si="142"/>
        <v>22</v>
      </c>
      <c r="BO169" s="312">
        <f t="shared" si="143"/>
        <v>22</v>
      </c>
      <c r="BQ169" s="312" t="e">
        <f>VLOOKUP(AB169,Stieren!$C$5:$D$52,2,FALSE)</f>
        <v>#N/A</v>
      </c>
      <c r="BR169" s="312" t="e">
        <f>VLOOKUP(AB169,percentage!BY$2:CJ$49,2)</f>
        <v>#N/A</v>
      </c>
      <c r="BS169" s="312" t="e">
        <f>VLOOKUP(BR169,Stieren!$C$5:$D$52,2,FALSE)</f>
        <v>#N/A</v>
      </c>
      <c r="BT169" s="312" t="e">
        <f>VLOOKUP(AB169,percentage!BY$2:CJ$49,3)</f>
        <v>#N/A</v>
      </c>
      <c r="BU169" s="312" t="e">
        <f>VLOOKUP(BT169,Stieren!$C$5:$D$52,2,FALSE)</f>
        <v>#N/A</v>
      </c>
      <c r="BV169" s="312" t="e">
        <f>VLOOKUP(AB169,percentage!BY$2:CJ$49,4)</f>
        <v>#N/A</v>
      </c>
      <c r="BW169" s="312" t="e">
        <f>VLOOKUP(BV169,Stieren!$C$5:$D$52,2,FALSE)</f>
        <v>#N/A</v>
      </c>
      <c r="BX169" s="312" t="e">
        <f>VLOOKUP(AB169,percentage!BY$2:CJ$49,5)</f>
        <v>#N/A</v>
      </c>
      <c r="BY169" s="312" t="e">
        <f>VLOOKUP(BX169,Stieren!$C$5:$D$52,2,FALSE)</f>
        <v>#N/A</v>
      </c>
      <c r="BZ169" s="312" t="e">
        <f>VLOOKUP(AB169,percentage!BY$2:CJ$49,6)</f>
        <v>#N/A</v>
      </c>
      <c r="CA169" s="312" t="e">
        <f>VLOOKUP(BZ169,Stieren!$C$5:$D$52,2,FALSE)</f>
        <v>#N/A</v>
      </c>
      <c r="CB169" s="312" t="e">
        <f>VLOOKUP(AB169,percentage!BY$2:CJ$49,7)</f>
        <v>#N/A</v>
      </c>
      <c r="CC169" s="312" t="e">
        <f>VLOOKUP(CB169,Stieren!$C$5:$D$52,2,FALSE)</f>
        <v>#N/A</v>
      </c>
      <c r="CD169" s="312" t="e">
        <f>VLOOKUP(AB169,percentage!BY$2:CJ$49,8)</f>
        <v>#N/A</v>
      </c>
      <c r="CE169" s="312" t="e">
        <f>VLOOKUP(CD169,Stieren!$C$5:$D$52,2,FALSE)</f>
        <v>#N/A</v>
      </c>
      <c r="CF169" s="312" t="e">
        <f>VLOOKUP(AB169,percentage!BY$2:CJ$49,9)</f>
        <v>#N/A</v>
      </c>
      <c r="CG169" s="312" t="e">
        <f>VLOOKUP(CF169,Stieren!$C$5:$D$52,2,FALSE)</f>
        <v>#N/A</v>
      </c>
      <c r="CH169" s="312" t="e">
        <f>VLOOKUP(AB169,percentage!BY$2:CJ$49,10)</f>
        <v>#N/A</v>
      </c>
      <c r="CI169" s="312" t="e">
        <f>VLOOKUP(CH169,Stieren!$C$5:$D$52,2,FALSE)</f>
        <v>#N/A</v>
      </c>
      <c r="CJ169" s="312" t="e">
        <f>VLOOKUP(AB169,percentage!BY$2:CJ$49,11)</f>
        <v>#N/A</v>
      </c>
      <c r="CK169" s="312" t="e">
        <f>VLOOKUP(CJ169,Stieren!$C$5:$D$52,2,FALSE)</f>
        <v>#N/A</v>
      </c>
      <c r="CL169" s="312" t="e">
        <f>VLOOKUP(AB169,percentage!BY$2:CJ$49,12)</f>
        <v>#N/A</v>
      </c>
      <c r="CM169" s="312" t="e">
        <f>VLOOKUP(CL169,Stieren!$C$5:$D$52,2,FALSE)</f>
        <v>#N/A</v>
      </c>
      <c r="CN169" s="312">
        <v>22</v>
      </c>
      <c r="CO169" s="312">
        <v>22</v>
      </c>
      <c r="CP169" s="312">
        <v>22</v>
      </c>
    </row>
    <row r="170" spans="27:94">
      <c r="AA170" s="312">
        <f>Koeien!B171</f>
        <v>0</v>
      </c>
      <c r="AB170" s="312">
        <f>Koeien!D171</f>
        <v>0</v>
      </c>
      <c r="AD170" s="312" t="e">
        <f t="shared" si="108"/>
        <v>#N/A</v>
      </c>
      <c r="AE170" s="312" t="e">
        <f t="shared" si="109"/>
        <v>#N/A</v>
      </c>
      <c r="AF170" s="312" t="e">
        <f t="shared" si="110"/>
        <v>#N/A</v>
      </c>
      <c r="AG170" s="312" t="e">
        <f t="shared" si="111"/>
        <v>#N/A</v>
      </c>
      <c r="AH170" s="312" t="e">
        <f t="shared" si="112"/>
        <v>#N/A</v>
      </c>
      <c r="AI170" s="312" t="e">
        <f t="shared" si="113"/>
        <v>#N/A</v>
      </c>
      <c r="AJ170" s="312" t="e">
        <f t="shared" si="114"/>
        <v>#N/A</v>
      </c>
      <c r="AK170" s="312" t="e">
        <f t="shared" si="115"/>
        <v>#N/A</v>
      </c>
      <c r="AL170" s="312" t="e">
        <f t="shared" si="116"/>
        <v>#N/A</v>
      </c>
      <c r="AO170" s="312" t="e">
        <f t="shared" si="117"/>
        <v>#N/A</v>
      </c>
      <c r="AP170" s="312" t="e">
        <f t="shared" si="118"/>
        <v>#N/A</v>
      </c>
      <c r="AQ170" s="312" t="e">
        <f t="shared" si="119"/>
        <v>#N/A</v>
      </c>
      <c r="AR170" s="312" t="e">
        <f t="shared" si="120"/>
        <v>#N/A</v>
      </c>
      <c r="AS170" s="312" t="e">
        <f t="shared" si="121"/>
        <v>#N/A</v>
      </c>
      <c r="AT170" s="312" t="e">
        <f t="shared" si="122"/>
        <v>#N/A</v>
      </c>
      <c r="AU170" s="312" t="e">
        <f t="shared" si="123"/>
        <v>#N/A</v>
      </c>
      <c r="AV170" s="312" t="e">
        <f t="shared" si="124"/>
        <v>#N/A</v>
      </c>
      <c r="AW170" s="312" t="e">
        <f t="shared" si="125"/>
        <v>#N/A</v>
      </c>
      <c r="AX170" s="312" t="e">
        <f t="shared" si="126"/>
        <v>#N/A</v>
      </c>
      <c r="AY170" s="312" t="e">
        <f t="shared" si="127"/>
        <v>#N/A</v>
      </c>
      <c r="AZ170" s="312" t="e">
        <f t="shared" si="128"/>
        <v>#N/A</v>
      </c>
      <c r="BA170" s="312" t="e">
        <f t="shared" si="129"/>
        <v>#N/A</v>
      </c>
      <c r="BB170" s="312" t="e">
        <f t="shared" si="130"/>
        <v>#N/A</v>
      </c>
      <c r="BC170" s="312" t="e">
        <f t="shared" si="131"/>
        <v>#N/A</v>
      </c>
      <c r="BD170" s="312" t="e">
        <f t="shared" si="132"/>
        <v>#N/A</v>
      </c>
      <c r="BE170" s="312" t="e">
        <f t="shared" si="133"/>
        <v>#N/A</v>
      </c>
      <c r="BF170" s="312" t="e">
        <f t="shared" si="134"/>
        <v>#N/A</v>
      </c>
      <c r="BG170" s="312" t="e">
        <f t="shared" si="135"/>
        <v>#N/A</v>
      </c>
      <c r="BH170" s="312" t="e">
        <f t="shared" si="136"/>
        <v>#N/A</v>
      </c>
      <c r="BI170" s="312" t="e">
        <f t="shared" si="137"/>
        <v>#N/A</v>
      </c>
      <c r="BJ170" s="312" t="e">
        <f t="shared" si="138"/>
        <v>#N/A</v>
      </c>
      <c r="BK170" s="312" t="e">
        <f t="shared" si="139"/>
        <v>#N/A</v>
      </c>
      <c r="BL170" s="312" t="e">
        <f t="shared" si="140"/>
        <v>#N/A</v>
      </c>
      <c r="BM170" s="312">
        <f t="shared" si="141"/>
        <v>22</v>
      </c>
      <c r="BN170" s="312">
        <f t="shared" si="142"/>
        <v>22</v>
      </c>
      <c r="BO170" s="312">
        <f t="shared" si="143"/>
        <v>22</v>
      </c>
      <c r="BQ170" s="312" t="e">
        <f>VLOOKUP(AB170,Stieren!$C$5:$D$52,2,FALSE)</f>
        <v>#N/A</v>
      </c>
      <c r="BR170" s="312" t="e">
        <f>VLOOKUP(AB170,percentage!BY$2:CJ$49,2)</f>
        <v>#N/A</v>
      </c>
      <c r="BS170" s="312" t="e">
        <f>VLOOKUP(BR170,Stieren!$C$5:$D$52,2,FALSE)</f>
        <v>#N/A</v>
      </c>
      <c r="BT170" s="312" t="e">
        <f>VLOOKUP(AB170,percentage!BY$2:CJ$49,3)</f>
        <v>#N/A</v>
      </c>
      <c r="BU170" s="312" t="e">
        <f>VLOOKUP(BT170,Stieren!$C$5:$D$52,2,FALSE)</f>
        <v>#N/A</v>
      </c>
      <c r="BV170" s="312" t="e">
        <f>VLOOKUP(AB170,percentage!BY$2:CJ$49,4)</f>
        <v>#N/A</v>
      </c>
      <c r="BW170" s="312" t="e">
        <f>VLOOKUP(BV170,Stieren!$C$5:$D$52,2,FALSE)</f>
        <v>#N/A</v>
      </c>
      <c r="BX170" s="312" t="e">
        <f>VLOOKUP(AB170,percentage!BY$2:CJ$49,5)</f>
        <v>#N/A</v>
      </c>
      <c r="BY170" s="312" t="e">
        <f>VLOOKUP(BX170,Stieren!$C$5:$D$52,2,FALSE)</f>
        <v>#N/A</v>
      </c>
      <c r="BZ170" s="312" t="e">
        <f>VLOOKUP(AB170,percentage!BY$2:CJ$49,6)</f>
        <v>#N/A</v>
      </c>
      <c r="CA170" s="312" t="e">
        <f>VLOOKUP(BZ170,Stieren!$C$5:$D$52,2,FALSE)</f>
        <v>#N/A</v>
      </c>
      <c r="CB170" s="312" t="e">
        <f>VLOOKUP(AB170,percentage!BY$2:CJ$49,7)</f>
        <v>#N/A</v>
      </c>
      <c r="CC170" s="312" t="e">
        <f>VLOOKUP(CB170,Stieren!$C$5:$D$52,2,FALSE)</f>
        <v>#N/A</v>
      </c>
      <c r="CD170" s="312" t="e">
        <f>VLOOKUP(AB170,percentage!BY$2:CJ$49,8)</f>
        <v>#N/A</v>
      </c>
      <c r="CE170" s="312" t="e">
        <f>VLOOKUP(CD170,Stieren!$C$5:$D$52,2,FALSE)</f>
        <v>#N/A</v>
      </c>
      <c r="CF170" s="312" t="e">
        <f>VLOOKUP(AB170,percentage!BY$2:CJ$49,9)</f>
        <v>#N/A</v>
      </c>
      <c r="CG170" s="312" t="e">
        <f>VLOOKUP(CF170,Stieren!$C$5:$D$52,2,FALSE)</f>
        <v>#N/A</v>
      </c>
      <c r="CH170" s="312" t="e">
        <f>VLOOKUP(AB170,percentage!BY$2:CJ$49,10)</f>
        <v>#N/A</v>
      </c>
      <c r="CI170" s="312" t="e">
        <f>VLOOKUP(CH170,Stieren!$C$5:$D$52,2,FALSE)</f>
        <v>#N/A</v>
      </c>
      <c r="CJ170" s="312" t="e">
        <f>VLOOKUP(AB170,percentage!BY$2:CJ$49,11)</f>
        <v>#N/A</v>
      </c>
      <c r="CK170" s="312" t="e">
        <f>VLOOKUP(CJ170,Stieren!$C$5:$D$52,2,FALSE)</f>
        <v>#N/A</v>
      </c>
      <c r="CL170" s="312" t="e">
        <f>VLOOKUP(AB170,percentage!BY$2:CJ$49,12)</f>
        <v>#N/A</v>
      </c>
      <c r="CM170" s="312" t="e">
        <f>VLOOKUP(CL170,Stieren!$C$5:$D$52,2,FALSE)</f>
        <v>#N/A</v>
      </c>
      <c r="CN170" s="312">
        <v>22</v>
      </c>
      <c r="CO170" s="312">
        <v>22</v>
      </c>
      <c r="CP170" s="312">
        <v>22</v>
      </c>
    </row>
    <row r="171" spans="27:94">
      <c r="AA171" s="312">
        <f>Koeien!B172</f>
        <v>0</v>
      </c>
      <c r="AB171" s="312">
        <f>Koeien!D172</f>
        <v>0</v>
      </c>
      <c r="AD171" s="312" t="e">
        <f t="shared" si="108"/>
        <v>#N/A</v>
      </c>
      <c r="AE171" s="312" t="e">
        <f t="shared" si="109"/>
        <v>#N/A</v>
      </c>
      <c r="AF171" s="312" t="e">
        <f t="shared" si="110"/>
        <v>#N/A</v>
      </c>
      <c r="AG171" s="312" t="e">
        <f t="shared" si="111"/>
        <v>#N/A</v>
      </c>
      <c r="AH171" s="312" t="e">
        <f t="shared" si="112"/>
        <v>#N/A</v>
      </c>
      <c r="AI171" s="312" t="e">
        <f t="shared" si="113"/>
        <v>#N/A</v>
      </c>
      <c r="AJ171" s="312" t="e">
        <f t="shared" si="114"/>
        <v>#N/A</v>
      </c>
      <c r="AK171" s="312" t="e">
        <f t="shared" si="115"/>
        <v>#N/A</v>
      </c>
      <c r="AL171" s="312" t="e">
        <f t="shared" si="116"/>
        <v>#N/A</v>
      </c>
      <c r="AO171" s="312" t="e">
        <f t="shared" si="117"/>
        <v>#N/A</v>
      </c>
      <c r="AP171" s="312" t="e">
        <f t="shared" si="118"/>
        <v>#N/A</v>
      </c>
      <c r="AQ171" s="312" t="e">
        <f t="shared" si="119"/>
        <v>#N/A</v>
      </c>
      <c r="AR171" s="312" t="e">
        <f t="shared" si="120"/>
        <v>#N/A</v>
      </c>
      <c r="AS171" s="312" t="e">
        <f t="shared" si="121"/>
        <v>#N/A</v>
      </c>
      <c r="AT171" s="312" t="e">
        <f t="shared" si="122"/>
        <v>#N/A</v>
      </c>
      <c r="AU171" s="312" t="e">
        <f t="shared" si="123"/>
        <v>#N/A</v>
      </c>
      <c r="AV171" s="312" t="e">
        <f t="shared" si="124"/>
        <v>#N/A</v>
      </c>
      <c r="AW171" s="312" t="e">
        <f t="shared" si="125"/>
        <v>#N/A</v>
      </c>
      <c r="AX171" s="312" t="e">
        <f t="shared" si="126"/>
        <v>#N/A</v>
      </c>
      <c r="AY171" s="312" t="e">
        <f t="shared" si="127"/>
        <v>#N/A</v>
      </c>
      <c r="AZ171" s="312" t="e">
        <f t="shared" si="128"/>
        <v>#N/A</v>
      </c>
      <c r="BA171" s="312" t="e">
        <f t="shared" si="129"/>
        <v>#N/A</v>
      </c>
      <c r="BB171" s="312" t="e">
        <f t="shared" si="130"/>
        <v>#N/A</v>
      </c>
      <c r="BC171" s="312" t="e">
        <f t="shared" si="131"/>
        <v>#N/A</v>
      </c>
      <c r="BD171" s="312" t="e">
        <f t="shared" si="132"/>
        <v>#N/A</v>
      </c>
      <c r="BE171" s="312" t="e">
        <f t="shared" si="133"/>
        <v>#N/A</v>
      </c>
      <c r="BF171" s="312" t="e">
        <f t="shared" si="134"/>
        <v>#N/A</v>
      </c>
      <c r="BG171" s="312" t="e">
        <f t="shared" si="135"/>
        <v>#N/A</v>
      </c>
      <c r="BH171" s="312" t="e">
        <f t="shared" si="136"/>
        <v>#N/A</v>
      </c>
      <c r="BI171" s="312" t="e">
        <f t="shared" si="137"/>
        <v>#N/A</v>
      </c>
      <c r="BJ171" s="312" t="e">
        <f t="shared" si="138"/>
        <v>#N/A</v>
      </c>
      <c r="BK171" s="312" t="e">
        <f t="shared" si="139"/>
        <v>#N/A</v>
      </c>
      <c r="BL171" s="312" t="e">
        <f t="shared" si="140"/>
        <v>#N/A</v>
      </c>
      <c r="BM171" s="312">
        <f t="shared" si="141"/>
        <v>22</v>
      </c>
      <c r="BN171" s="312">
        <f t="shared" si="142"/>
        <v>22</v>
      </c>
      <c r="BO171" s="312">
        <f t="shared" si="143"/>
        <v>22</v>
      </c>
      <c r="BQ171" s="312" t="e">
        <f>VLOOKUP(AB171,Stieren!$C$5:$D$52,2,FALSE)</f>
        <v>#N/A</v>
      </c>
      <c r="BR171" s="312" t="e">
        <f>VLOOKUP(AB171,percentage!BY$2:CJ$49,2)</f>
        <v>#N/A</v>
      </c>
      <c r="BS171" s="312" t="e">
        <f>VLOOKUP(BR171,Stieren!$C$5:$D$52,2,FALSE)</f>
        <v>#N/A</v>
      </c>
      <c r="BT171" s="312" t="e">
        <f>VLOOKUP(AB171,percentage!BY$2:CJ$49,3)</f>
        <v>#N/A</v>
      </c>
      <c r="BU171" s="312" t="e">
        <f>VLOOKUP(BT171,Stieren!$C$5:$D$52,2,FALSE)</f>
        <v>#N/A</v>
      </c>
      <c r="BV171" s="312" t="e">
        <f>VLOOKUP(AB171,percentage!BY$2:CJ$49,4)</f>
        <v>#N/A</v>
      </c>
      <c r="BW171" s="312" t="e">
        <f>VLOOKUP(BV171,Stieren!$C$5:$D$52,2,FALSE)</f>
        <v>#N/A</v>
      </c>
      <c r="BX171" s="312" t="e">
        <f>VLOOKUP(AB171,percentage!BY$2:CJ$49,5)</f>
        <v>#N/A</v>
      </c>
      <c r="BY171" s="312" t="e">
        <f>VLOOKUP(BX171,Stieren!$C$5:$D$52,2,FALSE)</f>
        <v>#N/A</v>
      </c>
      <c r="BZ171" s="312" t="e">
        <f>VLOOKUP(AB171,percentage!BY$2:CJ$49,6)</f>
        <v>#N/A</v>
      </c>
      <c r="CA171" s="312" t="e">
        <f>VLOOKUP(BZ171,Stieren!$C$5:$D$52,2,FALSE)</f>
        <v>#N/A</v>
      </c>
      <c r="CB171" s="312" t="e">
        <f>VLOOKUP(AB171,percentage!BY$2:CJ$49,7)</f>
        <v>#N/A</v>
      </c>
      <c r="CC171" s="312" t="e">
        <f>VLOOKUP(CB171,Stieren!$C$5:$D$52,2,FALSE)</f>
        <v>#N/A</v>
      </c>
      <c r="CD171" s="312" t="e">
        <f>VLOOKUP(AB171,percentage!BY$2:CJ$49,8)</f>
        <v>#N/A</v>
      </c>
      <c r="CE171" s="312" t="e">
        <f>VLOOKUP(CD171,Stieren!$C$5:$D$52,2,FALSE)</f>
        <v>#N/A</v>
      </c>
      <c r="CF171" s="312" t="e">
        <f>VLOOKUP(AB171,percentage!BY$2:CJ$49,9)</f>
        <v>#N/A</v>
      </c>
      <c r="CG171" s="312" t="e">
        <f>VLOOKUP(CF171,Stieren!$C$5:$D$52,2,FALSE)</f>
        <v>#N/A</v>
      </c>
      <c r="CH171" s="312" t="e">
        <f>VLOOKUP(AB171,percentage!BY$2:CJ$49,10)</f>
        <v>#N/A</v>
      </c>
      <c r="CI171" s="312" t="e">
        <f>VLOOKUP(CH171,Stieren!$C$5:$D$52,2,FALSE)</f>
        <v>#N/A</v>
      </c>
      <c r="CJ171" s="312" t="e">
        <f>VLOOKUP(AB171,percentage!BY$2:CJ$49,11)</f>
        <v>#N/A</v>
      </c>
      <c r="CK171" s="312" t="e">
        <f>VLOOKUP(CJ171,Stieren!$C$5:$D$52,2,FALSE)</f>
        <v>#N/A</v>
      </c>
      <c r="CL171" s="312" t="e">
        <f>VLOOKUP(AB171,percentage!BY$2:CJ$49,12)</f>
        <v>#N/A</v>
      </c>
      <c r="CM171" s="312" t="e">
        <f>VLOOKUP(CL171,Stieren!$C$5:$D$52,2,FALSE)</f>
        <v>#N/A</v>
      </c>
      <c r="CN171" s="312">
        <v>22</v>
      </c>
      <c r="CO171" s="312">
        <v>22</v>
      </c>
      <c r="CP171" s="312">
        <v>22</v>
      </c>
    </row>
    <row r="172" spans="27:94">
      <c r="AA172" s="312">
        <f>Koeien!B173</f>
        <v>0</v>
      </c>
      <c r="AB172" s="312">
        <f>Koeien!D173</f>
        <v>0</v>
      </c>
      <c r="AD172" s="312" t="e">
        <f t="shared" si="108"/>
        <v>#N/A</v>
      </c>
      <c r="AE172" s="312" t="e">
        <f t="shared" si="109"/>
        <v>#N/A</v>
      </c>
      <c r="AF172" s="312" t="e">
        <f t="shared" si="110"/>
        <v>#N/A</v>
      </c>
      <c r="AG172" s="312" t="e">
        <f t="shared" si="111"/>
        <v>#N/A</v>
      </c>
      <c r="AH172" s="312" t="e">
        <f t="shared" si="112"/>
        <v>#N/A</v>
      </c>
      <c r="AI172" s="312" t="e">
        <f t="shared" si="113"/>
        <v>#N/A</v>
      </c>
      <c r="AJ172" s="312" t="e">
        <f t="shared" si="114"/>
        <v>#N/A</v>
      </c>
      <c r="AK172" s="312" t="e">
        <f t="shared" si="115"/>
        <v>#N/A</v>
      </c>
      <c r="AL172" s="312" t="e">
        <f t="shared" si="116"/>
        <v>#N/A</v>
      </c>
      <c r="AO172" s="312" t="e">
        <f t="shared" si="117"/>
        <v>#N/A</v>
      </c>
      <c r="AP172" s="312" t="e">
        <f t="shared" si="118"/>
        <v>#N/A</v>
      </c>
      <c r="AQ172" s="312" t="e">
        <f t="shared" si="119"/>
        <v>#N/A</v>
      </c>
      <c r="AR172" s="312" t="e">
        <f t="shared" si="120"/>
        <v>#N/A</v>
      </c>
      <c r="AS172" s="312" t="e">
        <f t="shared" si="121"/>
        <v>#N/A</v>
      </c>
      <c r="AT172" s="312" t="e">
        <f t="shared" si="122"/>
        <v>#N/A</v>
      </c>
      <c r="AU172" s="312" t="e">
        <f t="shared" si="123"/>
        <v>#N/A</v>
      </c>
      <c r="AV172" s="312" t="e">
        <f t="shared" si="124"/>
        <v>#N/A</v>
      </c>
      <c r="AW172" s="312" t="e">
        <f t="shared" si="125"/>
        <v>#N/A</v>
      </c>
      <c r="AX172" s="312" t="e">
        <f t="shared" si="126"/>
        <v>#N/A</v>
      </c>
      <c r="AY172" s="312" t="e">
        <f t="shared" si="127"/>
        <v>#N/A</v>
      </c>
      <c r="AZ172" s="312" t="e">
        <f t="shared" si="128"/>
        <v>#N/A</v>
      </c>
      <c r="BA172" s="312" t="e">
        <f t="shared" si="129"/>
        <v>#N/A</v>
      </c>
      <c r="BB172" s="312" t="e">
        <f t="shared" si="130"/>
        <v>#N/A</v>
      </c>
      <c r="BC172" s="312" t="e">
        <f t="shared" si="131"/>
        <v>#N/A</v>
      </c>
      <c r="BD172" s="312" t="e">
        <f t="shared" si="132"/>
        <v>#N/A</v>
      </c>
      <c r="BE172" s="312" t="e">
        <f t="shared" si="133"/>
        <v>#N/A</v>
      </c>
      <c r="BF172" s="312" t="e">
        <f t="shared" si="134"/>
        <v>#N/A</v>
      </c>
      <c r="BG172" s="312" t="e">
        <f t="shared" si="135"/>
        <v>#N/A</v>
      </c>
      <c r="BH172" s="312" t="e">
        <f t="shared" si="136"/>
        <v>#N/A</v>
      </c>
      <c r="BI172" s="312" t="e">
        <f t="shared" si="137"/>
        <v>#N/A</v>
      </c>
      <c r="BJ172" s="312" t="e">
        <f t="shared" si="138"/>
        <v>#N/A</v>
      </c>
      <c r="BK172" s="312" t="e">
        <f t="shared" si="139"/>
        <v>#N/A</v>
      </c>
      <c r="BL172" s="312" t="e">
        <f t="shared" si="140"/>
        <v>#N/A</v>
      </c>
      <c r="BM172" s="312">
        <f t="shared" si="141"/>
        <v>22</v>
      </c>
      <c r="BN172" s="312">
        <f t="shared" si="142"/>
        <v>22</v>
      </c>
      <c r="BO172" s="312">
        <f t="shared" si="143"/>
        <v>22</v>
      </c>
      <c r="BQ172" s="312" t="e">
        <f>VLOOKUP(AB172,Stieren!$C$5:$D$52,2,FALSE)</f>
        <v>#N/A</v>
      </c>
      <c r="BR172" s="312" t="e">
        <f>VLOOKUP(AB172,percentage!BY$2:CJ$49,2)</f>
        <v>#N/A</v>
      </c>
      <c r="BS172" s="312" t="e">
        <f>VLOOKUP(BR172,Stieren!$C$5:$D$52,2,FALSE)</f>
        <v>#N/A</v>
      </c>
      <c r="BT172" s="312" t="e">
        <f>VLOOKUP(AB172,percentage!BY$2:CJ$49,3)</f>
        <v>#N/A</v>
      </c>
      <c r="BU172" s="312" t="e">
        <f>VLOOKUP(BT172,Stieren!$C$5:$D$52,2,FALSE)</f>
        <v>#N/A</v>
      </c>
      <c r="BV172" s="312" t="e">
        <f>VLOOKUP(AB172,percentage!BY$2:CJ$49,4)</f>
        <v>#N/A</v>
      </c>
      <c r="BW172" s="312" t="e">
        <f>VLOOKUP(BV172,Stieren!$C$5:$D$52,2,FALSE)</f>
        <v>#N/A</v>
      </c>
      <c r="BX172" s="312" t="e">
        <f>VLOOKUP(AB172,percentage!BY$2:CJ$49,5)</f>
        <v>#N/A</v>
      </c>
      <c r="BY172" s="312" t="e">
        <f>VLOOKUP(BX172,Stieren!$C$5:$D$52,2,FALSE)</f>
        <v>#N/A</v>
      </c>
      <c r="BZ172" s="312" t="e">
        <f>VLOOKUP(AB172,percentage!BY$2:CJ$49,6)</f>
        <v>#N/A</v>
      </c>
      <c r="CA172" s="312" t="e">
        <f>VLOOKUP(BZ172,Stieren!$C$5:$D$52,2,FALSE)</f>
        <v>#N/A</v>
      </c>
      <c r="CB172" s="312" t="e">
        <f>VLOOKUP(AB172,percentage!BY$2:CJ$49,7)</f>
        <v>#N/A</v>
      </c>
      <c r="CC172" s="312" t="e">
        <f>VLOOKUP(CB172,Stieren!$C$5:$D$52,2,FALSE)</f>
        <v>#N/A</v>
      </c>
      <c r="CD172" s="312" t="e">
        <f>VLOOKUP(AB172,percentage!BY$2:CJ$49,8)</f>
        <v>#N/A</v>
      </c>
      <c r="CE172" s="312" t="e">
        <f>VLOOKUP(CD172,Stieren!$C$5:$D$52,2,FALSE)</f>
        <v>#N/A</v>
      </c>
      <c r="CF172" s="312" t="e">
        <f>VLOOKUP(AB172,percentage!BY$2:CJ$49,9)</f>
        <v>#N/A</v>
      </c>
      <c r="CG172" s="312" t="e">
        <f>VLOOKUP(CF172,Stieren!$C$5:$D$52,2,FALSE)</f>
        <v>#N/A</v>
      </c>
      <c r="CH172" s="312" t="e">
        <f>VLOOKUP(AB172,percentage!BY$2:CJ$49,10)</f>
        <v>#N/A</v>
      </c>
      <c r="CI172" s="312" t="e">
        <f>VLOOKUP(CH172,Stieren!$C$5:$D$52,2,FALSE)</f>
        <v>#N/A</v>
      </c>
      <c r="CJ172" s="312" t="e">
        <f>VLOOKUP(AB172,percentage!BY$2:CJ$49,11)</f>
        <v>#N/A</v>
      </c>
      <c r="CK172" s="312" t="e">
        <f>VLOOKUP(CJ172,Stieren!$C$5:$D$52,2,FALSE)</f>
        <v>#N/A</v>
      </c>
      <c r="CL172" s="312" t="e">
        <f>VLOOKUP(AB172,percentage!BY$2:CJ$49,12)</f>
        <v>#N/A</v>
      </c>
      <c r="CM172" s="312" t="e">
        <f>VLOOKUP(CL172,Stieren!$C$5:$D$52,2,FALSE)</f>
        <v>#N/A</v>
      </c>
      <c r="CN172" s="312">
        <v>22</v>
      </c>
      <c r="CO172" s="312">
        <v>22</v>
      </c>
      <c r="CP172" s="312">
        <v>22</v>
      </c>
    </row>
    <row r="173" spans="27:94">
      <c r="AA173" s="312">
        <f>Koeien!B174</f>
        <v>0</v>
      </c>
      <c r="AB173" s="312">
        <f>Koeien!D174</f>
        <v>0</v>
      </c>
      <c r="AD173" s="312" t="e">
        <f t="shared" si="108"/>
        <v>#N/A</v>
      </c>
      <c r="AE173" s="312" t="e">
        <f t="shared" si="109"/>
        <v>#N/A</v>
      </c>
      <c r="AF173" s="312" t="e">
        <f t="shared" si="110"/>
        <v>#N/A</v>
      </c>
      <c r="AG173" s="312" t="e">
        <f t="shared" si="111"/>
        <v>#N/A</v>
      </c>
      <c r="AH173" s="312" t="e">
        <f t="shared" si="112"/>
        <v>#N/A</v>
      </c>
      <c r="AI173" s="312" t="e">
        <f t="shared" si="113"/>
        <v>#N/A</v>
      </c>
      <c r="AJ173" s="312" t="e">
        <f t="shared" si="114"/>
        <v>#N/A</v>
      </c>
      <c r="AK173" s="312" t="e">
        <f t="shared" si="115"/>
        <v>#N/A</v>
      </c>
      <c r="AL173" s="312" t="e">
        <f t="shared" si="116"/>
        <v>#N/A</v>
      </c>
      <c r="AO173" s="312" t="e">
        <f t="shared" si="117"/>
        <v>#N/A</v>
      </c>
      <c r="AP173" s="312" t="e">
        <f t="shared" si="118"/>
        <v>#N/A</v>
      </c>
      <c r="AQ173" s="312" t="e">
        <f t="shared" si="119"/>
        <v>#N/A</v>
      </c>
      <c r="AR173" s="312" t="e">
        <f t="shared" si="120"/>
        <v>#N/A</v>
      </c>
      <c r="AS173" s="312" t="e">
        <f t="shared" si="121"/>
        <v>#N/A</v>
      </c>
      <c r="AT173" s="312" t="e">
        <f t="shared" si="122"/>
        <v>#N/A</v>
      </c>
      <c r="AU173" s="312" t="e">
        <f t="shared" si="123"/>
        <v>#N/A</v>
      </c>
      <c r="AV173" s="312" t="e">
        <f t="shared" si="124"/>
        <v>#N/A</v>
      </c>
      <c r="AW173" s="312" t="e">
        <f t="shared" si="125"/>
        <v>#N/A</v>
      </c>
      <c r="AX173" s="312" t="e">
        <f t="shared" si="126"/>
        <v>#N/A</v>
      </c>
      <c r="AY173" s="312" t="e">
        <f t="shared" si="127"/>
        <v>#N/A</v>
      </c>
      <c r="AZ173" s="312" t="e">
        <f t="shared" si="128"/>
        <v>#N/A</v>
      </c>
      <c r="BA173" s="312" t="e">
        <f t="shared" si="129"/>
        <v>#N/A</v>
      </c>
      <c r="BB173" s="312" t="e">
        <f t="shared" si="130"/>
        <v>#N/A</v>
      </c>
      <c r="BC173" s="312" t="e">
        <f t="shared" si="131"/>
        <v>#N/A</v>
      </c>
      <c r="BD173" s="312" t="e">
        <f t="shared" si="132"/>
        <v>#N/A</v>
      </c>
      <c r="BE173" s="312" t="e">
        <f t="shared" si="133"/>
        <v>#N/A</v>
      </c>
      <c r="BF173" s="312" t="e">
        <f t="shared" si="134"/>
        <v>#N/A</v>
      </c>
      <c r="BG173" s="312" t="e">
        <f t="shared" si="135"/>
        <v>#N/A</v>
      </c>
      <c r="BH173" s="312" t="e">
        <f t="shared" si="136"/>
        <v>#N/A</v>
      </c>
      <c r="BI173" s="312" t="e">
        <f t="shared" si="137"/>
        <v>#N/A</v>
      </c>
      <c r="BJ173" s="312" t="e">
        <f t="shared" si="138"/>
        <v>#N/A</v>
      </c>
      <c r="BK173" s="312" t="e">
        <f t="shared" si="139"/>
        <v>#N/A</v>
      </c>
      <c r="BL173" s="312" t="e">
        <f t="shared" si="140"/>
        <v>#N/A</v>
      </c>
      <c r="BM173" s="312">
        <f t="shared" si="141"/>
        <v>22</v>
      </c>
      <c r="BN173" s="312">
        <f t="shared" si="142"/>
        <v>22</v>
      </c>
      <c r="BO173" s="312">
        <f t="shared" si="143"/>
        <v>22</v>
      </c>
      <c r="BQ173" s="312" t="e">
        <f>VLOOKUP(AB173,Stieren!$C$5:$D$52,2,FALSE)</f>
        <v>#N/A</v>
      </c>
      <c r="BR173" s="312" t="e">
        <f>VLOOKUP(AB173,percentage!BY$2:CJ$49,2)</f>
        <v>#N/A</v>
      </c>
      <c r="BS173" s="312" t="e">
        <f>VLOOKUP(BR173,Stieren!$C$5:$D$52,2,FALSE)</f>
        <v>#N/A</v>
      </c>
      <c r="BT173" s="312" t="e">
        <f>VLOOKUP(AB173,percentage!BY$2:CJ$49,3)</f>
        <v>#N/A</v>
      </c>
      <c r="BU173" s="312" t="e">
        <f>VLOOKUP(BT173,Stieren!$C$5:$D$52,2,FALSE)</f>
        <v>#N/A</v>
      </c>
      <c r="BV173" s="312" t="e">
        <f>VLOOKUP(AB173,percentage!BY$2:CJ$49,4)</f>
        <v>#N/A</v>
      </c>
      <c r="BW173" s="312" t="e">
        <f>VLOOKUP(BV173,Stieren!$C$5:$D$52,2,FALSE)</f>
        <v>#N/A</v>
      </c>
      <c r="BX173" s="312" t="e">
        <f>VLOOKUP(AB173,percentage!BY$2:CJ$49,5)</f>
        <v>#N/A</v>
      </c>
      <c r="BY173" s="312" t="e">
        <f>VLOOKUP(BX173,Stieren!$C$5:$D$52,2,FALSE)</f>
        <v>#N/A</v>
      </c>
      <c r="BZ173" s="312" t="e">
        <f>VLOOKUP(AB173,percentage!BY$2:CJ$49,6)</f>
        <v>#N/A</v>
      </c>
      <c r="CA173" s="312" t="e">
        <f>VLOOKUP(BZ173,Stieren!$C$5:$D$52,2,FALSE)</f>
        <v>#N/A</v>
      </c>
      <c r="CB173" s="312" t="e">
        <f>VLOOKUP(AB173,percentage!BY$2:CJ$49,7)</f>
        <v>#N/A</v>
      </c>
      <c r="CC173" s="312" t="e">
        <f>VLOOKUP(CB173,Stieren!$C$5:$D$52,2,FALSE)</f>
        <v>#N/A</v>
      </c>
      <c r="CD173" s="312" t="e">
        <f>VLOOKUP(AB173,percentage!BY$2:CJ$49,8)</f>
        <v>#N/A</v>
      </c>
      <c r="CE173" s="312" t="e">
        <f>VLOOKUP(CD173,Stieren!$C$5:$D$52,2,FALSE)</f>
        <v>#N/A</v>
      </c>
      <c r="CF173" s="312" t="e">
        <f>VLOOKUP(AB173,percentage!BY$2:CJ$49,9)</f>
        <v>#N/A</v>
      </c>
      <c r="CG173" s="312" t="e">
        <f>VLOOKUP(CF173,Stieren!$C$5:$D$52,2,FALSE)</f>
        <v>#N/A</v>
      </c>
      <c r="CH173" s="312" t="e">
        <f>VLOOKUP(AB173,percentage!BY$2:CJ$49,10)</f>
        <v>#N/A</v>
      </c>
      <c r="CI173" s="312" t="e">
        <f>VLOOKUP(CH173,Stieren!$C$5:$D$52,2,FALSE)</f>
        <v>#N/A</v>
      </c>
      <c r="CJ173" s="312" t="e">
        <f>VLOOKUP(AB173,percentage!BY$2:CJ$49,11)</f>
        <v>#N/A</v>
      </c>
      <c r="CK173" s="312" t="e">
        <f>VLOOKUP(CJ173,Stieren!$C$5:$D$52,2,FALSE)</f>
        <v>#N/A</v>
      </c>
      <c r="CL173" s="312" t="e">
        <f>VLOOKUP(AB173,percentage!BY$2:CJ$49,12)</f>
        <v>#N/A</v>
      </c>
      <c r="CM173" s="312" t="e">
        <f>VLOOKUP(CL173,Stieren!$C$5:$D$52,2,FALSE)</f>
        <v>#N/A</v>
      </c>
      <c r="CN173" s="312">
        <v>22</v>
      </c>
      <c r="CO173" s="312">
        <v>22</v>
      </c>
      <c r="CP173" s="312">
        <v>22</v>
      </c>
    </row>
    <row r="174" spans="27:94">
      <c r="AA174" s="312">
        <f>Koeien!B175</f>
        <v>0</v>
      </c>
      <c r="AB174" s="312">
        <f>Koeien!D175</f>
        <v>0</v>
      </c>
      <c r="AD174" s="312" t="e">
        <f t="shared" si="108"/>
        <v>#N/A</v>
      </c>
      <c r="AE174" s="312" t="e">
        <f t="shared" si="109"/>
        <v>#N/A</v>
      </c>
      <c r="AF174" s="312" t="e">
        <f t="shared" si="110"/>
        <v>#N/A</v>
      </c>
      <c r="AG174" s="312" t="e">
        <f t="shared" si="111"/>
        <v>#N/A</v>
      </c>
      <c r="AH174" s="312" t="e">
        <f t="shared" si="112"/>
        <v>#N/A</v>
      </c>
      <c r="AI174" s="312" t="e">
        <f t="shared" si="113"/>
        <v>#N/A</v>
      </c>
      <c r="AJ174" s="312" t="e">
        <f t="shared" si="114"/>
        <v>#N/A</v>
      </c>
      <c r="AK174" s="312" t="e">
        <f t="shared" si="115"/>
        <v>#N/A</v>
      </c>
      <c r="AL174" s="312" t="e">
        <f t="shared" si="116"/>
        <v>#N/A</v>
      </c>
      <c r="AO174" s="312" t="e">
        <f t="shared" si="117"/>
        <v>#N/A</v>
      </c>
      <c r="AP174" s="312" t="e">
        <f t="shared" si="118"/>
        <v>#N/A</v>
      </c>
      <c r="AQ174" s="312" t="e">
        <f t="shared" si="119"/>
        <v>#N/A</v>
      </c>
      <c r="AR174" s="312" t="e">
        <f t="shared" si="120"/>
        <v>#N/A</v>
      </c>
      <c r="AS174" s="312" t="e">
        <f t="shared" si="121"/>
        <v>#N/A</v>
      </c>
      <c r="AT174" s="312" t="e">
        <f t="shared" si="122"/>
        <v>#N/A</v>
      </c>
      <c r="AU174" s="312" t="e">
        <f t="shared" si="123"/>
        <v>#N/A</v>
      </c>
      <c r="AV174" s="312" t="e">
        <f t="shared" si="124"/>
        <v>#N/A</v>
      </c>
      <c r="AW174" s="312" t="e">
        <f t="shared" si="125"/>
        <v>#N/A</v>
      </c>
      <c r="AX174" s="312" t="e">
        <f t="shared" si="126"/>
        <v>#N/A</v>
      </c>
      <c r="AY174" s="312" t="e">
        <f t="shared" si="127"/>
        <v>#N/A</v>
      </c>
      <c r="AZ174" s="312" t="e">
        <f t="shared" si="128"/>
        <v>#N/A</v>
      </c>
      <c r="BA174" s="312" t="e">
        <f t="shared" si="129"/>
        <v>#N/A</v>
      </c>
      <c r="BB174" s="312" t="e">
        <f t="shared" si="130"/>
        <v>#N/A</v>
      </c>
      <c r="BC174" s="312" t="e">
        <f t="shared" si="131"/>
        <v>#N/A</v>
      </c>
      <c r="BD174" s="312" t="e">
        <f t="shared" si="132"/>
        <v>#N/A</v>
      </c>
      <c r="BE174" s="312" t="e">
        <f t="shared" si="133"/>
        <v>#N/A</v>
      </c>
      <c r="BF174" s="312" t="e">
        <f t="shared" si="134"/>
        <v>#N/A</v>
      </c>
      <c r="BG174" s="312" t="e">
        <f t="shared" si="135"/>
        <v>#N/A</v>
      </c>
      <c r="BH174" s="312" t="e">
        <f t="shared" si="136"/>
        <v>#N/A</v>
      </c>
      <c r="BI174" s="312" t="e">
        <f t="shared" si="137"/>
        <v>#N/A</v>
      </c>
      <c r="BJ174" s="312" t="e">
        <f t="shared" si="138"/>
        <v>#N/A</v>
      </c>
      <c r="BK174" s="312" t="e">
        <f t="shared" si="139"/>
        <v>#N/A</v>
      </c>
      <c r="BL174" s="312" t="e">
        <f t="shared" si="140"/>
        <v>#N/A</v>
      </c>
      <c r="BM174" s="312">
        <f t="shared" si="141"/>
        <v>22</v>
      </c>
      <c r="BN174" s="312">
        <f t="shared" si="142"/>
        <v>22</v>
      </c>
      <c r="BO174" s="312">
        <f t="shared" si="143"/>
        <v>22</v>
      </c>
      <c r="BQ174" s="312" t="e">
        <f>VLOOKUP(AB174,Stieren!$C$5:$D$52,2,FALSE)</f>
        <v>#N/A</v>
      </c>
      <c r="BR174" s="312" t="e">
        <f>VLOOKUP(AB174,percentage!BY$2:CJ$49,2)</f>
        <v>#N/A</v>
      </c>
      <c r="BS174" s="312" t="e">
        <f>VLOOKUP(BR174,Stieren!$C$5:$D$52,2,FALSE)</f>
        <v>#N/A</v>
      </c>
      <c r="BT174" s="312" t="e">
        <f>VLOOKUP(AB174,percentage!BY$2:CJ$49,3)</f>
        <v>#N/A</v>
      </c>
      <c r="BU174" s="312" t="e">
        <f>VLOOKUP(BT174,Stieren!$C$5:$D$52,2,FALSE)</f>
        <v>#N/A</v>
      </c>
      <c r="BV174" s="312" t="e">
        <f>VLOOKUP(AB174,percentage!BY$2:CJ$49,4)</f>
        <v>#N/A</v>
      </c>
      <c r="BW174" s="312" t="e">
        <f>VLOOKUP(BV174,Stieren!$C$5:$D$52,2,FALSE)</f>
        <v>#N/A</v>
      </c>
      <c r="BX174" s="312" t="e">
        <f>VLOOKUP(AB174,percentage!BY$2:CJ$49,5)</f>
        <v>#N/A</v>
      </c>
      <c r="BY174" s="312" t="e">
        <f>VLOOKUP(BX174,Stieren!$C$5:$D$52,2,FALSE)</f>
        <v>#N/A</v>
      </c>
      <c r="BZ174" s="312" t="e">
        <f>VLOOKUP(AB174,percentage!BY$2:CJ$49,6)</f>
        <v>#N/A</v>
      </c>
      <c r="CA174" s="312" t="e">
        <f>VLOOKUP(BZ174,Stieren!$C$5:$D$52,2,FALSE)</f>
        <v>#N/A</v>
      </c>
      <c r="CB174" s="312" t="e">
        <f>VLOOKUP(AB174,percentage!BY$2:CJ$49,7)</f>
        <v>#N/A</v>
      </c>
      <c r="CC174" s="312" t="e">
        <f>VLOOKUP(CB174,Stieren!$C$5:$D$52,2,FALSE)</f>
        <v>#N/A</v>
      </c>
      <c r="CD174" s="312" t="e">
        <f>VLOOKUP(AB174,percentage!BY$2:CJ$49,8)</f>
        <v>#N/A</v>
      </c>
      <c r="CE174" s="312" t="e">
        <f>VLOOKUP(CD174,Stieren!$C$5:$D$52,2,FALSE)</f>
        <v>#N/A</v>
      </c>
      <c r="CF174" s="312" t="e">
        <f>VLOOKUP(AB174,percentage!BY$2:CJ$49,9)</f>
        <v>#N/A</v>
      </c>
      <c r="CG174" s="312" t="e">
        <f>VLOOKUP(CF174,Stieren!$C$5:$D$52,2,FALSE)</f>
        <v>#N/A</v>
      </c>
      <c r="CH174" s="312" t="e">
        <f>VLOOKUP(AB174,percentage!BY$2:CJ$49,10)</f>
        <v>#N/A</v>
      </c>
      <c r="CI174" s="312" t="e">
        <f>VLOOKUP(CH174,Stieren!$C$5:$D$52,2,FALSE)</f>
        <v>#N/A</v>
      </c>
      <c r="CJ174" s="312" t="e">
        <f>VLOOKUP(AB174,percentage!BY$2:CJ$49,11)</f>
        <v>#N/A</v>
      </c>
      <c r="CK174" s="312" t="e">
        <f>VLOOKUP(CJ174,Stieren!$C$5:$D$52,2,FALSE)</f>
        <v>#N/A</v>
      </c>
      <c r="CL174" s="312" t="e">
        <f>VLOOKUP(AB174,percentage!BY$2:CJ$49,12)</f>
        <v>#N/A</v>
      </c>
      <c r="CM174" s="312" t="e">
        <f>VLOOKUP(CL174,Stieren!$C$5:$D$52,2,FALSE)</f>
        <v>#N/A</v>
      </c>
      <c r="CN174" s="312">
        <v>22</v>
      </c>
      <c r="CO174" s="312">
        <v>22</v>
      </c>
      <c r="CP174" s="312">
        <v>22</v>
      </c>
    </row>
    <row r="175" spans="27:94">
      <c r="AA175" s="312">
        <f>Koeien!B176</f>
        <v>0</v>
      </c>
      <c r="AB175" s="312">
        <f>Koeien!D176</f>
        <v>0</v>
      </c>
      <c r="AD175" s="312" t="e">
        <f t="shared" si="108"/>
        <v>#N/A</v>
      </c>
      <c r="AE175" s="312" t="e">
        <f t="shared" si="109"/>
        <v>#N/A</v>
      </c>
      <c r="AF175" s="312" t="e">
        <f t="shared" si="110"/>
        <v>#N/A</v>
      </c>
      <c r="AG175" s="312" t="e">
        <f t="shared" si="111"/>
        <v>#N/A</v>
      </c>
      <c r="AH175" s="312" t="e">
        <f t="shared" si="112"/>
        <v>#N/A</v>
      </c>
      <c r="AI175" s="312" t="e">
        <f t="shared" si="113"/>
        <v>#N/A</v>
      </c>
      <c r="AJ175" s="312" t="e">
        <f t="shared" si="114"/>
        <v>#N/A</v>
      </c>
      <c r="AK175" s="312" t="e">
        <f t="shared" si="115"/>
        <v>#N/A</v>
      </c>
      <c r="AL175" s="312" t="e">
        <f t="shared" si="116"/>
        <v>#N/A</v>
      </c>
      <c r="AO175" s="312" t="e">
        <f t="shared" si="117"/>
        <v>#N/A</v>
      </c>
      <c r="AP175" s="312" t="e">
        <f t="shared" si="118"/>
        <v>#N/A</v>
      </c>
      <c r="AQ175" s="312" t="e">
        <f t="shared" si="119"/>
        <v>#N/A</v>
      </c>
      <c r="AR175" s="312" t="e">
        <f t="shared" si="120"/>
        <v>#N/A</v>
      </c>
      <c r="AS175" s="312" t="e">
        <f t="shared" si="121"/>
        <v>#N/A</v>
      </c>
      <c r="AT175" s="312" t="e">
        <f t="shared" si="122"/>
        <v>#N/A</v>
      </c>
      <c r="AU175" s="312" t="e">
        <f t="shared" si="123"/>
        <v>#N/A</v>
      </c>
      <c r="AV175" s="312" t="e">
        <f t="shared" si="124"/>
        <v>#N/A</v>
      </c>
      <c r="AW175" s="312" t="e">
        <f t="shared" si="125"/>
        <v>#N/A</v>
      </c>
      <c r="AX175" s="312" t="e">
        <f t="shared" si="126"/>
        <v>#N/A</v>
      </c>
      <c r="AY175" s="312" t="e">
        <f t="shared" si="127"/>
        <v>#N/A</v>
      </c>
      <c r="AZ175" s="312" t="e">
        <f t="shared" si="128"/>
        <v>#N/A</v>
      </c>
      <c r="BA175" s="312" t="e">
        <f t="shared" si="129"/>
        <v>#N/A</v>
      </c>
      <c r="BB175" s="312" t="e">
        <f t="shared" si="130"/>
        <v>#N/A</v>
      </c>
      <c r="BC175" s="312" t="e">
        <f t="shared" si="131"/>
        <v>#N/A</v>
      </c>
      <c r="BD175" s="312" t="e">
        <f t="shared" si="132"/>
        <v>#N/A</v>
      </c>
      <c r="BE175" s="312" t="e">
        <f t="shared" si="133"/>
        <v>#N/A</v>
      </c>
      <c r="BF175" s="312" t="e">
        <f t="shared" si="134"/>
        <v>#N/A</v>
      </c>
      <c r="BG175" s="312" t="e">
        <f t="shared" si="135"/>
        <v>#N/A</v>
      </c>
      <c r="BH175" s="312" t="e">
        <f t="shared" si="136"/>
        <v>#N/A</v>
      </c>
      <c r="BI175" s="312" t="e">
        <f t="shared" si="137"/>
        <v>#N/A</v>
      </c>
      <c r="BJ175" s="312" t="e">
        <f t="shared" si="138"/>
        <v>#N/A</v>
      </c>
      <c r="BK175" s="312" t="e">
        <f t="shared" si="139"/>
        <v>#N/A</v>
      </c>
      <c r="BL175" s="312" t="e">
        <f t="shared" si="140"/>
        <v>#N/A</v>
      </c>
      <c r="BM175" s="312">
        <f t="shared" si="141"/>
        <v>22</v>
      </c>
      <c r="BN175" s="312">
        <f t="shared" si="142"/>
        <v>22</v>
      </c>
      <c r="BO175" s="312">
        <f t="shared" si="143"/>
        <v>22</v>
      </c>
      <c r="BQ175" s="312" t="e">
        <f>VLOOKUP(AB175,Stieren!$C$5:$D$52,2,FALSE)</f>
        <v>#N/A</v>
      </c>
      <c r="BR175" s="312" t="e">
        <f>VLOOKUP(AB175,percentage!BY$2:CJ$49,2)</f>
        <v>#N/A</v>
      </c>
      <c r="BS175" s="312" t="e">
        <f>VLOOKUP(BR175,Stieren!$C$5:$D$52,2,FALSE)</f>
        <v>#N/A</v>
      </c>
      <c r="BT175" s="312" t="e">
        <f>VLOOKUP(AB175,percentage!BY$2:CJ$49,3)</f>
        <v>#N/A</v>
      </c>
      <c r="BU175" s="312" t="e">
        <f>VLOOKUP(BT175,Stieren!$C$5:$D$52,2,FALSE)</f>
        <v>#N/A</v>
      </c>
      <c r="BV175" s="312" t="e">
        <f>VLOOKUP(AB175,percentage!BY$2:CJ$49,4)</f>
        <v>#N/A</v>
      </c>
      <c r="BW175" s="312" t="e">
        <f>VLOOKUP(BV175,Stieren!$C$5:$D$52,2,FALSE)</f>
        <v>#N/A</v>
      </c>
      <c r="BX175" s="312" t="e">
        <f>VLOOKUP(AB175,percentage!BY$2:CJ$49,5)</f>
        <v>#N/A</v>
      </c>
      <c r="BY175" s="312" t="e">
        <f>VLOOKUP(BX175,Stieren!$C$5:$D$52,2,FALSE)</f>
        <v>#N/A</v>
      </c>
      <c r="BZ175" s="312" t="e">
        <f>VLOOKUP(AB175,percentage!BY$2:CJ$49,6)</f>
        <v>#N/A</v>
      </c>
      <c r="CA175" s="312" t="e">
        <f>VLOOKUP(BZ175,Stieren!$C$5:$D$52,2,FALSE)</f>
        <v>#N/A</v>
      </c>
      <c r="CB175" s="312" t="e">
        <f>VLOOKUP(AB175,percentage!BY$2:CJ$49,7)</f>
        <v>#N/A</v>
      </c>
      <c r="CC175" s="312" t="e">
        <f>VLOOKUP(CB175,Stieren!$C$5:$D$52,2,FALSE)</f>
        <v>#N/A</v>
      </c>
      <c r="CD175" s="312" t="e">
        <f>VLOOKUP(AB175,percentage!BY$2:CJ$49,8)</f>
        <v>#N/A</v>
      </c>
      <c r="CE175" s="312" t="e">
        <f>VLOOKUP(CD175,Stieren!$C$5:$D$52,2,FALSE)</f>
        <v>#N/A</v>
      </c>
      <c r="CF175" s="312" t="e">
        <f>VLOOKUP(AB175,percentage!BY$2:CJ$49,9)</f>
        <v>#N/A</v>
      </c>
      <c r="CG175" s="312" t="e">
        <f>VLOOKUP(CF175,Stieren!$C$5:$D$52,2,FALSE)</f>
        <v>#N/A</v>
      </c>
      <c r="CH175" s="312" t="e">
        <f>VLOOKUP(AB175,percentage!BY$2:CJ$49,10)</f>
        <v>#N/A</v>
      </c>
      <c r="CI175" s="312" t="e">
        <f>VLOOKUP(CH175,Stieren!$C$5:$D$52,2,FALSE)</f>
        <v>#N/A</v>
      </c>
      <c r="CJ175" s="312" t="e">
        <f>VLOOKUP(AB175,percentage!BY$2:CJ$49,11)</f>
        <v>#N/A</v>
      </c>
      <c r="CK175" s="312" t="e">
        <f>VLOOKUP(CJ175,Stieren!$C$5:$D$52,2,FALSE)</f>
        <v>#N/A</v>
      </c>
      <c r="CL175" s="312" t="e">
        <f>VLOOKUP(AB175,percentage!BY$2:CJ$49,12)</f>
        <v>#N/A</v>
      </c>
      <c r="CM175" s="312" t="e">
        <f>VLOOKUP(CL175,Stieren!$C$5:$D$52,2,FALSE)</f>
        <v>#N/A</v>
      </c>
      <c r="CN175" s="312">
        <v>22</v>
      </c>
      <c r="CO175" s="312">
        <v>22</v>
      </c>
      <c r="CP175" s="312">
        <v>22</v>
      </c>
    </row>
    <row r="176" spans="27:94">
      <c r="AA176" s="312">
        <f>Koeien!B177</f>
        <v>0</v>
      </c>
      <c r="AB176" s="312">
        <f>Koeien!D177</f>
        <v>0</v>
      </c>
      <c r="AD176" s="312" t="e">
        <f t="shared" si="108"/>
        <v>#N/A</v>
      </c>
      <c r="AE176" s="312" t="e">
        <f t="shared" si="109"/>
        <v>#N/A</v>
      </c>
      <c r="AF176" s="312" t="e">
        <f t="shared" si="110"/>
        <v>#N/A</v>
      </c>
      <c r="AG176" s="312" t="e">
        <f t="shared" si="111"/>
        <v>#N/A</v>
      </c>
      <c r="AH176" s="312" t="e">
        <f t="shared" si="112"/>
        <v>#N/A</v>
      </c>
      <c r="AI176" s="312" t="e">
        <f t="shared" si="113"/>
        <v>#N/A</v>
      </c>
      <c r="AJ176" s="312" t="e">
        <f t="shared" si="114"/>
        <v>#N/A</v>
      </c>
      <c r="AK176" s="312" t="e">
        <f t="shared" si="115"/>
        <v>#N/A</v>
      </c>
      <c r="AL176" s="312" t="e">
        <f t="shared" si="116"/>
        <v>#N/A</v>
      </c>
      <c r="AO176" s="312" t="e">
        <f t="shared" si="117"/>
        <v>#N/A</v>
      </c>
      <c r="AP176" s="312" t="e">
        <f t="shared" si="118"/>
        <v>#N/A</v>
      </c>
      <c r="AQ176" s="312" t="e">
        <f t="shared" si="119"/>
        <v>#N/A</v>
      </c>
      <c r="AR176" s="312" t="e">
        <f t="shared" si="120"/>
        <v>#N/A</v>
      </c>
      <c r="AS176" s="312" t="e">
        <f t="shared" si="121"/>
        <v>#N/A</v>
      </c>
      <c r="AT176" s="312" t="e">
        <f t="shared" si="122"/>
        <v>#N/A</v>
      </c>
      <c r="AU176" s="312" t="e">
        <f t="shared" si="123"/>
        <v>#N/A</v>
      </c>
      <c r="AV176" s="312" t="e">
        <f t="shared" si="124"/>
        <v>#N/A</v>
      </c>
      <c r="AW176" s="312" t="e">
        <f t="shared" si="125"/>
        <v>#N/A</v>
      </c>
      <c r="AX176" s="312" t="e">
        <f t="shared" si="126"/>
        <v>#N/A</v>
      </c>
      <c r="AY176" s="312" t="e">
        <f t="shared" si="127"/>
        <v>#N/A</v>
      </c>
      <c r="AZ176" s="312" t="e">
        <f t="shared" si="128"/>
        <v>#N/A</v>
      </c>
      <c r="BA176" s="312" t="e">
        <f t="shared" si="129"/>
        <v>#N/A</v>
      </c>
      <c r="BB176" s="312" t="e">
        <f t="shared" si="130"/>
        <v>#N/A</v>
      </c>
      <c r="BC176" s="312" t="e">
        <f t="shared" si="131"/>
        <v>#N/A</v>
      </c>
      <c r="BD176" s="312" t="e">
        <f t="shared" si="132"/>
        <v>#N/A</v>
      </c>
      <c r="BE176" s="312" t="e">
        <f t="shared" si="133"/>
        <v>#N/A</v>
      </c>
      <c r="BF176" s="312" t="e">
        <f t="shared" si="134"/>
        <v>#N/A</v>
      </c>
      <c r="BG176" s="312" t="e">
        <f t="shared" si="135"/>
        <v>#N/A</v>
      </c>
      <c r="BH176" s="312" t="e">
        <f t="shared" si="136"/>
        <v>#N/A</v>
      </c>
      <c r="BI176" s="312" t="e">
        <f t="shared" si="137"/>
        <v>#N/A</v>
      </c>
      <c r="BJ176" s="312" t="e">
        <f t="shared" si="138"/>
        <v>#N/A</v>
      </c>
      <c r="BK176" s="312" t="e">
        <f t="shared" si="139"/>
        <v>#N/A</v>
      </c>
      <c r="BL176" s="312" t="e">
        <f t="shared" si="140"/>
        <v>#N/A</v>
      </c>
      <c r="BM176" s="312">
        <f t="shared" si="141"/>
        <v>22</v>
      </c>
      <c r="BN176" s="312">
        <f t="shared" si="142"/>
        <v>22</v>
      </c>
      <c r="BO176" s="312">
        <f t="shared" si="143"/>
        <v>22</v>
      </c>
      <c r="BQ176" s="312" t="e">
        <f>VLOOKUP(AB176,Stieren!$C$5:$D$52,2,FALSE)</f>
        <v>#N/A</v>
      </c>
      <c r="BR176" s="312" t="e">
        <f>VLOOKUP(AB176,percentage!BY$2:CJ$49,2)</f>
        <v>#N/A</v>
      </c>
      <c r="BS176" s="312" t="e">
        <f>VLOOKUP(BR176,Stieren!$C$5:$D$52,2,FALSE)</f>
        <v>#N/A</v>
      </c>
      <c r="BT176" s="312" t="e">
        <f>VLOOKUP(AB176,percentage!BY$2:CJ$49,3)</f>
        <v>#N/A</v>
      </c>
      <c r="BU176" s="312" t="e">
        <f>VLOOKUP(BT176,Stieren!$C$5:$D$52,2,FALSE)</f>
        <v>#N/A</v>
      </c>
      <c r="BV176" s="312" t="e">
        <f>VLOOKUP(AB176,percentage!BY$2:CJ$49,4)</f>
        <v>#N/A</v>
      </c>
      <c r="BW176" s="312" t="e">
        <f>VLOOKUP(BV176,Stieren!$C$5:$D$52,2,FALSE)</f>
        <v>#N/A</v>
      </c>
      <c r="BX176" s="312" t="e">
        <f>VLOOKUP(AB176,percentage!BY$2:CJ$49,5)</f>
        <v>#N/A</v>
      </c>
      <c r="BY176" s="312" t="e">
        <f>VLOOKUP(BX176,Stieren!$C$5:$D$52,2,FALSE)</f>
        <v>#N/A</v>
      </c>
      <c r="BZ176" s="312" t="e">
        <f>VLOOKUP(AB176,percentage!BY$2:CJ$49,6)</f>
        <v>#N/A</v>
      </c>
      <c r="CA176" s="312" t="e">
        <f>VLOOKUP(BZ176,Stieren!$C$5:$D$52,2,FALSE)</f>
        <v>#N/A</v>
      </c>
      <c r="CB176" s="312" t="e">
        <f>VLOOKUP(AB176,percentage!BY$2:CJ$49,7)</f>
        <v>#N/A</v>
      </c>
      <c r="CC176" s="312" t="e">
        <f>VLOOKUP(CB176,Stieren!$C$5:$D$52,2,FALSE)</f>
        <v>#N/A</v>
      </c>
      <c r="CD176" s="312" t="e">
        <f>VLOOKUP(AB176,percentage!BY$2:CJ$49,8)</f>
        <v>#N/A</v>
      </c>
      <c r="CE176" s="312" t="e">
        <f>VLOOKUP(CD176,Stieren!$C$5:$D$52,2,FALSE)</f>
        <v>#N/A</v>
      </c>
      <c r="CF176" s="312" t="e">
        <f>VLOOKUP(AB176,percentage!BY$2:CJ$49,9)</f>
        <v>#N/A</v>
      </c>
      <c r="CG176" s="312" t="e">
        <f>VLOOKUP(CF176,Stieren!$C$5:$D$52,2,FALSE)</f>
        <v>#N/A</v>
      </c>
      <c r="CH176" s="312" t="e">
        <f>VLOOKUP(AB176,percentage!BY$2:CJ$49,10)</f>
        <v>#N/A</v>
      </c>
      <c r="CI176" s="312" t="e">
        <f>VLOOKUP(CH176,Stieren!$C$5:$D$52,2,FALSE)</f>
        <v>#N/A</v>
      </c>
      <c r="CJ176" s="312" t="e">
        <f>VLOOKUP(AB176,percentage!BY$2:CJ$49,11)</f>
        <v>#N/A</v>
      </c>
      <c r="CK176" s="312" t="e">
        <f>VLOOKUP(CJ176,Stieren!$C$5:$D$52,2,FALSE)</f>
        <v>#N/A</v>
      </c>
      <c r="CL176" s="312" t="e">
        <f>VLOOKUP(AB176,percentage!BY$2:CJ$49,12)</f>
        <v>#N/A</v>
      </c>
      <c r="CM176" s="312" t="e">
        <f>VLOOKUP(CL176,Stieren!$C$5:$D$52,2,FALSE)</f>
        <v>#N/A</v>
      </c>
      <c r="CN176" s="312">
        <v>22</v>
      </c>
      <c r="CO176" s="312">
        <v>22</v>
      </c>
      <c r="CP176" s="312">
        <v>22</v>
      </c>
    </row>
    <row r="177" spans="27:94">
      <c r="AA177" s="312">
        <f>Koeien!B178</f>
        <v>0</v>
      </c>
      <c r="AB177" s="312">
        <f>Koeien!D178</f>
        <v>0</v>
      </c>
      <c r="AD177" s="312" t="e">
        <f t="shared" si="108"/>
        <v>#N/A</v>
      </c>
      <c r="AE177" s="312" t="e">
        <f t="shared" si="109"/>
        <v>#N/A</v>
      </c>
      <c r="AF177" s="312" t="e">
        <f t="shared" si="110"/>
        <v>#N/A</v>
      </c>
      <c r="AG177" s="312" t="e">
        <f t="shared" si="111"/>
        <v>#N/A</v>
      </c>
      <c r="AH177" s="312" t="e">
        <f t="shared" si="112"/>
        <v>#N/A</v>
      </c>
      <c r="AI177" s="312" t="e">
        <f t="shared" si="113"/>
        <v>#N/A</v>
      </c>
      <c r="AJ177" s="312" t="e">
        <f t="shared" si="114"/>
        <v>#N/A</v>
      </c>
      <c r="AK177" s="312" t="e">
        <f t="shared" si="115"/>
        <v>#N/A</v>
      </c>
      <c r="AL177" s="312" t="e">
        <f t="shared" si="116"/>
        <v>#N/A</v>
      </c>
      <c r="AO177" s="312" t="e">
        <f t="shared" si="117"/>
        <v>#N/A</v>
      </c>
      <c r="AP177" s="312" t="e">
        <f t="shared" si="118"/>
        <v>#N/A</v>
      </c>
      <c r="AQ177" s="312" t="e">
        <f t="shared" si="119"/>
        <v>#N/A</v>
      </c>
      <c r="AR177" s="312" t="e">
        <f t="shared" si="120"/>
        <v>#N/A</v>
      </c>
      <c r="AS177" s="312" t="e">
        <f t="shared" si="121"/>
        <v>#N/A</v>
      </c>
      <c r="AT177" s="312" t="e">
        <f t="shared" si="122"/>
        <v>#N/A</v>
      </c>
      <c r="AU177" s="312" t="e">
        <f t="shared" si="123"/>
        <v>#N/A</v>
      </c>
      <c r="AV177" s="312" t="e">
        <f t="shared" si="124"/>
        <v>#N/A</v>
      </c>
      <c r="AW177" s="312" t="e">
        <f t="shared" si="125"/>
        <v>#N/A</v>
      </c>
      <c r="AX177" s="312" t="e">
        <f t="shared" si="126"/>
        <v>#N/A</v>
      </c>
      <c r="AY177" s="312" t="e">
        <f t="shared" si="127"/>
        <v>#N/A</v>
      </c>
      <c r="AZ177" s="312" t="e">
        <f t="shared" si="128"/>
        <v>#N/A</v>
      </c>
      <c r="BA177" s="312" t="e">
        <f t="shared" si="129"/>
        <v>#N/A</v>
      </c>
      <c r="BB177" s="312" t="e">
        <f t="shared" si="130"/>
        <v>#N/A</v>
      </c>
      <c r="BC177" s="312" t="e">
        <f t="shared" si="131"/>
        <v>#N/A</v>
      </c>
      <c r="BD177" s="312" t="e">
        <f t="shared" si="132"/>
        <v>#N/A</v>
      </c>
      <c r="BE177" s="312" t="e">
        <f t="shared" si="133"/>
        <v>#N/A</v>
      </c>
      <c r="BF177" s="312" t="e">
        <f t="shared" si="134"/>
        <v>#N/A</v>
      </c>
      <c r="BG177" s="312" t="e">
        <f t="shared" si="135"/>
        <v>#N/A</v>
      </c>
      <c r="BH177" s="312" t="e">
        <f t="shared" si="136"/>
        <v>#N/A</v>
      </c>
      <c r="BI177" s="312" t="e">
        <f t="shared" si="137"/>
        <v>#N/A</v>
      </c>
      <c r="BJ177" s="312" t="e">
        <f t="shared" si="138"/>
        <v>#N/A</v>
      </c>
      <c r="BK177" s="312" t="e">
        <f t="shared" si="139"/>
        <v>#N/A</v>
      </c>
      <c r="BL177" s="312" t="e">
        <f t="shared" si="140"/>
        <v>#N/A</v>
      </c>
      <c r="BM177" s="312">
        <f t="shared" si="141"/>
        <v>22</v>
      </c>
      <c r="BN177" s="312">
        <f t="shared" si="142"/>
        <v>22</v>
      </c>
      <c r="BO177" s="312">
        <f t="shared" si="143"/>
        <v>22</v>
      </c>
      <c r="BQ177" s="312" t="e">
        <f>VLOOKUP(AB177,Stieren!$C$5:$D$52,2,FALSE)</f>
        <v>#N/A</v>
      </c>
      <c r="BR177" s="312" t="e">
        <f>VLOOKUP(AB177,percentage!BY$2:CJ$49,2)</f>
        <v>#N/A</v>
      </c>
      <c r="BS177" s="312" t="e">
        <f>VLOOKUP(BR177,Stieren!$C$5:$D$52,2,FALSE)</f>
        <v>#N/A</v>
      </c>
      <c r="BT177" s="312" t="e">
        <f>VLOOKUP(AB177,percentage!BY$2:CJ$49,3)</f>
        <v>#N/A</v>
      </c>
      <c r="BU177" s="312" t="e">
        <f>VLOOKUP(BT177,Stieren!$C$5:$D$52,2,FALSE)</f>
        <v>#N/A</v>
      </c>
      <c r="BV177" s="312" t="e">
        <f>VLOOKUP(AB177,percentage!BY$2:CJ$49,4)</f>
        <v>#N/A</v>
      </c>
      <c r="BW177" s="312" t="e">
        <f>VLOOKUP(BV177,Stieren!$C$5:$D$52,2,FALSE)</f>
        <v>#N/A</v>
      </c>
      <c r="BX177" s="312" t="e">
        <f>VLOOKUP(AB177,percentage!BY$2:CJ$49,5)</f>
        <v>#N/A</v>
      </c>
      <c r="BY177" s="312" t="e">
        <f>VLOOKUP(BX177,Stieren!$C$5:$D$52,2,FALSE)</f>
        <v>#N/A</v>
      </c>
      <c r="BZ177" s="312" t="e">
        <f>VLOOKUP(AB177,percentage!BY$2:CJ$49,6)</f>
        <v>#N/A</v>
      </c>
      <c r="CA177" s="312" t="e">
        <f>VLOOKUP(BZ177,Stieren!$C$5:$D$52,2,FALSE)</f>
        <v>#N/A</v>
      </c>
      <c r="CB177" s="312" t="e">
        <f>VLOOKUP(AB177,percentage!BY$2:CJ$49,7)</f>
        <v>#N/A</v>
      </c>
      <c r="CC177" s="312" t="e">
        <f>VLOOKUP(CB177,Stieren!$C$5:$D$52,2,FALSE)</f>
        <v>#N/A</v>
      </c>
      <c r="CD177" s="312" t="e">
        <f>VLOOKUP(AB177,percentage!BY$2:CJ$49,8)</f>
        <v>#N/A</v>
      </c>
      <c r="CE177" s="312" t="e">
        <f>VLOOKUP(CD177,Stieren!$C$5:$D$52,2,FALSE)</f>
        <v>#N/A</v>
      </c>
      <c r="CF177" s="312" t="e">
        <f>VLOOKUP(AB177,percentage!BY$2:CJ$49,9)</f>
        <v>#N/A</v>
      </c>
      <c r="CG177" s="312" t="e">
        <f>VLOOKUP(CF177,Stieren!$C$5:$D$52,2,FALSE)</f>
        <v>#N/A</v>
      </c>
      <c r="CH177" s="312" t="e">
        <f>VLOOKUP(AB177,percentage!BY$2:CJ$49,10)</f>
        <v>#N/A</v>
      </c>
      <c r="CI177" s="312" t="e">
        <f>VLOOKUP(CH177,Stieren!$C$5:$D$52,2,FALSE)</f>
        <v>#N/A</v>
      </c>
      <c r="CJ177" s="312" t="e">
        <f>VLOOKUP(AB177,percentage!BY$2:CJ$49,11)</f>
        <v>#N/A</v>
      </c>
      <c r="CK177" s="312" t="e">
        <f>VLOOKUP(CJ177,Stieren!$C$5:$D$52,2,FALSE)</f>
        <v>#N/A</v>
      </c>
      <c r="CL177" s="312" t="e">
        <f>VLOOKUP(AB177,percentage!BY$2:CJ$49,12)</f>
        <v>#N/A</v>
      </c>
      <c r="CM177" s="312" t="e">
        <f>VLOOKUP(CL177,Stieren!$C$5:$D$52,2,FALSE)</f>
        <v>#N/A</v>
      </c>
      <c r="CN177" s="312">
        <v>22</v>
      </c>
      <c r="CO177" s="312">
        <v>22</v>
      </c>
      <c r="CP177" s="312">
        <v>22</v>
      </c>
    </row>
    <row r="178" spans="27:94">
      <c r="AA178" s="312">
        <f>Koeien!B179</f>
        <v>0</v>
      </c>
      <c r="AB178" s="312">
        <f>Koeien!D179</f>
        <v>0</v>
      </c>
      <c r="AD178" s="312" t="e">
        <f t="shared" si="108"/>
        <v>#N/A</v>
      </c>
      <c r="AE178" s="312" t="e">
        <f t="shared" si="109"/>
        <v>#N/A</v>
      </c>
      <c r="AF178" s="312" t="e">
        <f t="shared" si="110"/>
        <v>#N/A</v>
      </c>
      <c r="AG178" s="312" t="e">
        <f t="shared" si="111"/>
        <v>#N/A</v>
      </c>
      <c r="AH178" s="312" t="e">
        <f t="shared" si="112"/>
        <v>#N/A</v>
      </c>
      <c r="AI178" s="312" t="e">
        <f t="shared" si="113"/>
        <v>#N/A</v>
      </c>
      <c r="AJ178" s="312" t="e">
        <f t="shared" si="114"/>
        <v>#N/A</v>
      </c>
      <c r="AK178" s="312" t="e">
        <f t="shared" si="115"/>
        <v>#N/A</v>
      </c>
      <c r="AL178" s="312" t="e">
        <f t="shared" si="116"/>
        <v>#N/A</v>
      </c>
      <c r="AO178" s="312" t="e">
        <f t="shared" si="117"/>
        <v>#N/A</v>
      </c>
      <c r="AP178" s="312" t="e">
        <f t="shared" si="118"/>
        <v>#N/A</v>
      </c>
      <c r="AQ178" s="312" t="e">
        <f t="shared" si="119"/>
        <v>#N/A</v>
      </c>
      <c r="AR178" s="312" t="e">
        <f t="shared" si="120"/>
        <v>#N/A</v>
      </c>
      <c r="AS178" s="312" t="e">
        <f t="shared" si="121"/>
        <v>#N/A</v>
      </c>
      <c r="AT178" s="312" t="e">
        <f t="shared" si="122"/>
        <v>#N/A</v>
      </c>
      <c r="AU178" s="312" t="e">
        <f t="shared" si="123"/>
        <v>#N/A</v>
      </c>
      <c r="AV178" s="312" t="e">
        <f t="shared" si="124"/>
        <v>#N/A</v>
      </c>
      <c r="AW178" s="312" t="e">
        <f t="shared" si="125"/>
        <v>#N/A</v>
      </c>
      <c r="AX178" s="312" t="e">
        <f t="shared" si="126"/>
        <v>#N/A</v>
      </c>
      <c r="AY178" s="312" t="e">
        <f t="shared" si="127"/>
        <v>#N/A</v>
      </c>
      <c r="AZ178" s="312" t="e">
        <f t="shared" si="128"/>
        <v>#N/A</v>
      </c>
      <c r="BA178" s="312" t="e">
        <f t="shared" si="129"/>
        <v>#N/A</v>
      </c>
      <c r="BB178" s="312" t="e">
        <f t="shared" si="130"/>
        <v>#N/A</v>
      </c>
      <c r="BC178" s="312" t="e">
        <f t="shared" si="131"/>
        <v>#N/A</v>
      </c>
      <c r="BD178" s="312" t="e">
        <f t="shared" si="132"/>
        <v>#N/A</v>
      </c>
      <c r="BE178" s="312" t="e">
        <f t="shared" si="133"/>
        <v>#N/A</v>
      </c>
      <c r="BF178" s="312" t="e">
        <f t="shared" si="134"/>
        <v>#N/A</v>
      </c>
      <c r="BG178" s="312" t="e">
        <f t="shared" si="135"/>
        <v>#N/A</v>
      </c>
      <c r="BH178" s="312" t="e">
        <f t="shared" si="136"/>
        <v>#N/A</v>
      </c>
      <c r="BI178" s="312" t="e">
        <f t="shared" si="137"/>
        <v>#N/A</v>
      </c>
      <c r="BJ178" s="312" t="e">
        <f t="shared" si="138"/>
        <v>#N/A</v>
      </c>
      <c r="BK178" s="312" t="e">
        <f t="shared" si="139"/>
        <v>#N/A</v>
      </c>
      <c r="BL178" s="312" t="e">
        <f t="shared" si="140"/>
        <v>#N/A</v>
      </c>
      <c r="BM178" s="312">
        <f t="shared" si="141"/>
        <v>22</v>
      </c>
      <c r="BN178" s="312">
        <f t="shared" si="142"/>
        <v>22</v>
      </c>
      <c r="BO178" s="312">
        <f t="shared" si="143"/>
        <v>22</v>
      </c>
      <c r="BQ178" s="312" t="e">
        <f>VLOOKUP(AB178,Stieren!$C$5:$D$52,2,FALSE)</f>
        <v>#N/A</v>
      </c>
      <c r="BR178" s="312" t="e">
        <f>VLOOKUP(AB178,percentage!BY$2:CJ$49,2)</f>
        <v>#N/A</v>
      </c>
      <c r="BS178" s="312" t="e">
        <f>VLOOKUP(BR178,Stieren!$C$5:$D$52,2,FALSE)</f>
        <v>#N/A</v>
      </c>
      <c r="BT178" s="312" t="e">
        <f>VLOOKUP(AB178,percentage!BY$2:CJ$49,3)</f>
        <v>#N/A</v>
      </c>
      <c r="BU178" s="312" t="e">
        <f>VLOOKUP(BT178,Stieren!$C$5:$D$52,2,FALSE)</f>
        <v>#N/A</v>
      </c>
      <c r="BV178" s="312" t="e">
        <f>VLOOKUP(AB178,percentage!BY$2:CJ$49,4)</f>
        <v>#N/A</v>
      </c>
      <c r="BW178" s="312" t="e">
        <f>VLOOKUP(BV178,Stieren!$C$5:$D$52,2,FALSE)</f>
        <v>#N/A</v>
      </c>
      <c r="BX178" s="312" t="e">
        <f>VLOOKUP(AB178,percentage!BY$2:CJ$49,5)</f>
        <v>#N/A</v>
      </c>
      <c r="BY178" s="312" t="e">
        <f>VLOOKUP(BX178,Stieren!$C$5:$D$52,2,FALSE)</f>
        <v>#N/A</v>
      </c>
      <c r="BZ178" s="312" t="e">
        <f>VLOOKUP(AB178,percentage!BY$2:CJ$49,6)</f>
        <v>#N/A</v>
      </c>
      <c r="CA178" s="312" t="e">
        <f>VLOOKUP(BZ178,Stieren!$C$5:$D$52,2,FALSE)</f>
        <v>#N/A</v>
      </c>
      <c r="CB178" s="312" t="e">
        <f>VLOOKUP(AB178,percentage!BY$2:CJ$49,7)</f>
        <v>#N/A</v>
      </c>
      <c r="CC178" s="312" t="e">
        <f>VLOOKUP(CB178,Stieren!$C$5:$D$52,2,FALSE)</f>
        <v>#N/A</v>
      </c>
      <c r="CD178" s="312" t="e">
        <f>VLOOKUP(AB178,percentage!BY$2:CJ$49,8)</f>
        <v>#N/A</v>
      </c>
      <c r="CE178" s="312" t="e">
        <f>VLOOKUP(CD178,Stieren!$C$5:$D$52,2,FALSE)</f>
        <v>#N/A</v>
      </c>
      <c r="CF178" s="312" t="e">
        <f>VLOOKUP(AB178,percentage!BY$2:CJ$49,9)</f>
        <v>#N/A</v>
      </c>
      <c r="CG178" s="312" t="e">
        <f>VLOOKUP(CF178,Stieren!$C$5:$D$52,2,FALSE)</f>
        <v>#N/A</v>
      </c>
      <c r="CH178" s="312" t="e">
        <f>VLOOKUP(AB178,percentage!BY$2:CJ$49,10)</f>
        <v>#N/A</v>
      </c>
      <c r="CI178" s="312" t="e">
        <f>VLOOKUP(CH178,Stieren!$C$5:$D$52,2,FALSE)</f>
        <v>#N/A</v>
      </c>
      <c r="CJ178" s="312" t="e">
        <f>VLOOKUP(AB178,percentage!BY$2:CJ$49,11)</f>
        <v>#N/A</v>
      </c>
      <c r="CK178" s="312" t="e">
        <f>VLOOKUP(CJ178,Stieren!$C$5:$D$52,2,FALSE)</f>
        <v>#N/A</v>
      </c>
      <c r="CL178" s="312" t="e">
        <f>VLOOKUP(AB178,percentage!BY$2:CJ$49,12)</f>
        <v>#N/A</v>
      </c>
      <c r="CM178" s="312" t="e">
        <f>VLOOKUP(CL178,Stieren!$C$5:$D$52,2,FALSE)</f>
        <v>#N/A</v>
      </c>
      <c r="CN178" s="312">
        <v>22</v>
      </c>
      <c r="CO178" s="312">
        <v>22</v>
      </c>
      <c r="CP178" s="312">
        <v>22</v>
      </c>
    </row>
    <row r="179" spans="27:94">
      <c r="AA179" s="312">
        <f>Koeien!B180</f>
        <v>0</v>
      </c>
      <c r="AB179" s="312">
        <f>Koeien!D180</f>
        <v>0</v>
      </c>
      <c r="AD179" s="312" t="e">
        <f t="shared" si="108"/>
        <v>#N/A</v>
      </c>
      <c r="AE179" s="312" t="e">
        <f t="shared" si="109"/>
        <v>#N/A</v>
      </c>
      <c r="AF179" s="312" t="e">
        <f t="shared" si="110"/>
        <v>#N/A</v>
      </c>
      <c r="AG179" s="312" t="e">
        <f t="shared" si="111"/>
        <v>#N/A</v>
      </c>
      <c r="AH179" s="312" t="e">
        <f t="shared" si="112"/>
        <v>#N/A</v>
      </c>
      <c r="AI179" s="312" t="e">
        <f t="shared" si="113"/>
        <v>#N/A</v>
      </c>
      <c r="AJ179" s="312" t="e">
        <f t="shared" si="114"/>
        <v>#N/A</v>
      </c>
      <c r="AK179" s="312" t="e">
        <f t="shared" si="115"/>
        <v>#N/A</v>
      </c>
      <c r="AL179" s="312" t="e">
        <f t="shared" si="116"/>
        <v>#N/A</v>
      </c>
      <c r="AO179" s="312" t="e">
        <f t="shared" si="117"/>
        <v>#N/A</v>
      </c>
      <c r="AP179" s="312" t="e">
        <f t="shared" si="118"/>
        <v>#N/A</v>
      </c>
      <c r="AQ179" s="312" t="e">
        <f t="shared" si="119"/>
        <v>#N/A</v>
      </c>
      <c r="AR179" s="312" t="e">
        <f t="shared" si="120"/>
        <v>#N/A</v>
      </c>
      <c r="AS179" s="312" t="e">
        <f t="shared" si="121"/>
        <v>#N/A</v>
      </c>
      <c r="AT179" s="312" t="e">
        <f t="shared" si="122"/>
        <v>#N/A</v>
      </c>
      <c r="AU179" s="312" t="e">
        <f t="shared" si="123"/>
        <v>#N/A</v>
      </c>
      <c r="AV179" s="312" t="e">
        <f t="shared" si="124"/>
        <v>#N/A</v>
      </c>
      <c r="AW179" s="312" t="e">
        <f t="shared" si="125"/>
        <v>#N/A</v>
      </c>
      <c r="AX179" s="312" t="e">
        <f t="shared" si="126"/>
        <v>#N/A</v>
      </c>
      <c r="AY179" s="312" t="e">
        <f t="shared" si="127"/>
        <v>#N/A</v>
      </c>
      <c r="AZ179" s="312" t="e">
        <f t="shared" si="128"/>
        <v>#N/A</v>
      </c>
      <c r="BA179" s="312" t="e">
        <f t="shared" si="129"/>
        <v>#N/A</v>
      </c>
      <c r="BB179" s="312" t="e">
        <f t="shared" si="130"/>
        <v>#N/A</v>
      </c>
      <c r="BC179" s="312" t="e">
        <f t="shared" si="131"/>
        <v>#N/A</v>
      </c>
      <c r="BD179" s="312" t="e">
        <f t="shared" si="132"/>
        <v>#N/A</v>
      </c>
      <c r="BE179" s="312" t="e">
        <f t="shared" si="133"/>
        <v>#N/A</v>
      </c>
      <c r="BF179" s="312" t="e">
        <f t="shared" si="134"/>
        <v>#N/A</v>
      </c>
      <c r="BG179" s="312" t="e">
        <f t="shared" si="135"/>
        <v>#N/A</v>
      </c>
      <c r="BH179" s="312" t="e">
        <f t="shared" si="136"/>
        <v>#N/A</v>
      </c>
      <c r="BI179" s="312" t="e">
        <f t="shared" si="137"/>
        <v>#N/A</v>
      </c>
      <c r="BJ179" s="312" t="e">
        <f t="shared" si="138"/>
        <v>#N/A</v>
      </c>
      <c r="BK179" s="312" t="e">
        <f t="shared" si="139"/>
        <v>#N/A</v>
      </c>
      <c r="BL179" s="312" t="e">
        <f t="shared" si="140"/>
        <v>#N/A</v>
      </c>
      <c r="BM179" s="312">
        <f t="shared" si="141"/>
        <v>22</v>
      </c>
      <c r="BN179" s="312">
        <f t="shared" si="142"/>
        <v>22</v>
      </c>
      <c r="BO179" s="312">
        <f t="shared" si="143"/>
        <v>22</v>
      </c>
      <c r="BQ179" s="312" t="e">
        <f>VLOOKUP(AB179,Stieren!$C$5:$D$52,2,FALSE)</f>
        <v>#N/A</v>
      </c>
      <c r="BR179" s="312" t="e">
        <f>VLOOKUP(AB179,percentage!BY$2:CJ$49,2)</f>
        <v>#N/A</v>
      </c>
      <c r="BS179" s="312" t="e">
        <f>VLOOKUP(BR179,Stieren!$C$5:$D$52,2,FALSE)</f>
        <v>#N/A</v>
      </c>
      <c r="BT179" s="312" t="e">
        <f>VLOOKUP(AB179,percentage!BY$2:CJ$49,3)</f>
        <v>#N/A</v>
      </c>
      <c r="BU179" s="312" t="e">
        <f>VLOOKUP(BT179,Stieren!$C$5:$D$52,2,FALSE)</f>
        <v>#N/A</v>
      </c>
      <c r="BV179" s="312" t="e">
        <f>VLOOKUP(AB179,percentage!BY$2:CJ$49,4)</f>
        <v>#N/A</v>
      </c>
      <c r="BW179" s="312" t="e">
        <f>VLOOKUP(BV179,Stieren!$C$5:$D$52,2,FALSE)</f>
        <v>#N/A</v>
      </c>
      <c r="BX179" s="312" t="e">
        <f>VLOOKUP(AB179,percentage!BY$2:CJ$49,5)</f>
        <v>#N/A</v>
      </c>
      <c r="BY179" s="312" t="e">
        <f>VLOOKUP(BX179,Stieren!$C$5:$D$52,2,FALSE)</f>
        <v>#N/A</v>
      </c>
      <c r="BZ179" s="312" t="e">
        <f>VLOOKUP(AB179,percentage!BY$2:CJ$49,6)</f>
        <v>#N/A</v>
      </c>
      <c r="CA179" s="312" t="e">
        <f>VLOOKUP(BZ179,Stieren!$C$5:$D$52,2,FALSE)</f>
        <v>#N/A</v>
      </c>
      <c r="CB179" s="312" t="e">
        <f>VLOOKUP(AB179,percentage!BY$2:CJ$49,7)</f>
        <v>#N/A</v>
      </c>
      <c r="CC179" s="312" t="e">
        <f>VLOOKUP(CB179,Stieren!$C$5:$D$52,2,FALSE)</f>
        <v>#N/A</v>
      </c>
      <c r="CD179" s="312" t="e">
        <f>VLOOKUP(AB179,percentage!BY$2:CJ$49,8)</f>
        <v>#N/A</v>
      </c>
      <c r="CE179" s="312" t="e">
        <f>VLOOKUP(CD179,Stieren!$C$5:$D$52,2,FALSE)</f>
        <v>#N/A</v>
      </c>
      <c r="CF179" s="312" t="e">
        <f>VLOOKUP(AB179,percentage!BY$2:CJ$49,9)</f>
        <v>#N/A</v>
      </c>
      <c r="CG179" s="312" t="e">
        <f>VLOOKUP(CF179,Stieren!$C$5:$D$52,2,FALSE)</f>
        <v>#N/A</v>
      </c>
      <c r="CH179" s="312" t="e">
        <f>VLOOKUP(AB179,percentage!BY$2:CJ$49,10)</f>
        <v>#N/A</v>
      </c>
      <c r="CI179" s="312" t="e">
        <f>VLOOKUP(CH179,Stieren!$C$5:$D$52,2,FALSE)</f>
        <v>#N/A</v>
      </c>
      <c r="CJ179" s="312" t="e">
        <f>VLOOKUP(AB179,percentage!BY$2:CJ$49,11)</f>
        <v>#N/A</v>
      </c>
      <c r="CK179" s="312" t="e">
        <f>VLOOKUP(CJ179,Stieren!$C$5:$D$52,2,FALSE)</f>
        <v>#N/A</v>
      </c>
      <c r="CL179" s="312" t="e">
        <f>VLOOKUP(AB179,percentage!BY$2:CJ$49,12)</f>
        <v>#N/A</v>
      </c>
      <c r="CM179" s="312" t="e">
        <f>VLOOKUP(CL179,Stieren!$C$5:$D$52,2,FALSE)</f>
        <v>#N/A</v>
      </c>
      <c r="CN179" s="312">
        <v>22</v>
      </c>
      <c r="CO179" s="312">
        <v>22</v>
      </c>
      <c r="CP179" s="312">
        <v>22</v>
      </c>
    </row>
    <row r="180" spans="27:94">
      <c r="AA180" s="312">
        <f>Koeien!B181</f>
        <v>0</v>
      </c>
      <c r="AB180" s="312">
        <f>Koeien!D181</f>
        <v>0</v>
      </c>
      <c r="AD180" s="312" t="e">
        <f t="shared" si="108"/>
        <v>#N/A</v>
      </c>
      <c r="AE180" s="312" t="e">
        <f t="shared" si="109"/>
        <v>#N/A</v>
      </c>
      <c r="AF180" s="312" t="e">
        <f t="shared" si="110"/>
        <v>#N/A</v>
      </c>
      <c r="AG180" s="312" t="e">
        <f t="shared" si="111"/>
        <v>#N/A</v>
      </c>
      <c r="AH180" s="312" t="e">
        <f t="shared" si="112"/>
        <v>#N/A</v>
      </c>
      <c r="AI180" s="312" t="e">
        <f t="shared" si="113"/>
        <v>#N/A</v>
      </c>
      <c r="AJ180" s="312" t="e">
        <f t="shared" si="114"/>
        <v>#N/A</v>
      </c>
      <c r="AK180" s="312" t="e">
        <f t="shared" si="115"/>
        <v>#N/A</v>
      </c>
      <c r="AL180" s="312" t="e">
        <f t="shared" si="116"/>
        <v>#N/A</v>
      </c>
      <c r="AO180" s="312" t="e">
        <f t="shared" si="117"/>
        <v>#N/A</v>
      </c>
      <c r="AP180" s="312" t="e">
        <f t="shared" si="118"/>
        <v>#N/A</v>
      </c>
      <c r="AQ180" s="312" t="e">
        <f t="shared" si="119"/>
        <v>#N/A</v>
      </c>
      <c r="AR180" s="312" t="e">
        <f t="shared" si="120"/>
        <v>#N/A</v>
      </c>
      <c r="AS180" s="312" t="e">
        <f t="shared" si="121"/>
        <v>#N/A</v>
      </c>
      <c r="AT180" s="312" t="e">
        <f t="shared" si="122"/>
        <v>#N/A</v>
      </c>
      <c r="AU180" s="312" t="e">
        <f t="shared" si="123"/>
        <v>#N/A</v>
      </c>
      <c r="AV180" s="312" t="e">
        <f t="shared" si="124"/>
        <v>#N/A</v>
      </c>
      <c r="AW180" s="312" t="e">
        <f t="shared" si="125"/>
        <v>#N/A</v>
      </c>
      <c r="AX180" s="312" t="e">
        <f t="shared" si="126"/>
        <v>#N/A</v>
      </c>
      <c r="AY180" s="312" t="e">
        <f t="shared" si="127"/>
        <v>#N/A</v>
      </c>
      <c r="AZ180" s="312" t="e">
        <f t="shared" si="128"/>
        <v>#N/A</v>
      </c>
      <c r="BA180" s="312" t="e">
        <f t="shared" si="129"/>
        <v>#N/A</v>
      </c>
      <c r="BB180" s="312" t="e">
        <f t="shared" si="130"/>
        <v>#N/A</v>
      </c>
      <c r="BC180" s="312" t="e">
        <f t="shared" si="131"/>
        <v>#N/A</v>
      </c>
      <c r="BD180" s="312" t="e">
        <f t="shared" si="132"/>
        <v>#N/A</v>
      </c>
      <c r="BE180" s="312" t="e">
        <f t="shared" si="133"/>
        <v>#N/A</v>
      </c>
      <c r="BF180" s="312" t="e">
        <f t="shared" si="134"/>
        <v>#N/A</v>
      </c>
      <c r="BG180" s="312" t="e">
        <f t="shared" si="135"/>
        <v>#N/A</v>
      </c>
      <c r="BH180" s="312" t="e">
        <f t="shared" si="136"/>
        <v>#N/A</v>
      </c>
      <c r="BI180" s="312" t="e">
        <f t="shared" si="137"/>
        <v>#N/A</v>
      </c>
      <c r="BJ180" s="312" t="e">
        <f t="shared" si="138"/>
        <v>#N/A</v>
      </c>
      <c r="BK180" s="312" t="e">
        <f t="shared" si="139"/>
        <v>#N/A</v>
      </c>
      <c r="BL180" s="312" t="e">
        <f t="shared" si="140"/>
        <v>#N/A</v>
      </c>
      <c r="BM180" s="312">
        <f t="shared" si="141"/>
        <v>22</v>
      </c>
      <c r="BN180" s="312">
        <f t="shared" si="142"/>
        <v>22</v>
      </c>
      <c r="BO180" s="312">
        <f t="shared" si="143"/>
        <v>22</v>
      </c>
      <c r="BQ180" s="312" t="e">
        <f>VLOOKUP(AB180,Stieren!$C$5:$D$52,2,FALSE)</f>
        <v>#N/A</v>
      </c>
      <c r="BR180" s="312" t="e">
        <f>VLOOKUP(AB180,percentage!BY$2:CJ$49,2)</f>
        <v>#N/A</v>
      </c>
      <c r="BS180" s="312" t="e">
        <f>VLOOKUP(BR180,Stieren!$C$5:$D$52,2,FALSE)</f>
        <v>#N/A</v>
      </c>
      <c r="BT180" s="312" t="e">
        <f>VLOOKUP(AB180,percentage!BY$2:CJ$49,3)</f>
        <v>#N/A</v>
      </c>
      <c r="BU180" s="312" t="e">
        <f>VLOOKUP(BT180,Stieren!$C$5:$D$52,2,FALSE)</f>
        <v>#N/A</v>
      </c>
      <c r="BV180" s="312" t="e">
        <f>VLOOKUP(AB180,percentage!BY$2:CJ$49,4)</f>
        <v>#N/A</v>
      </c>
      <c r="BW180" s="312" t="e">
        <f>VLOOKUP(BV180,Stieren!$C$5:$D$52,2,FALSE)</f>
        <v>#N/A</v>
      </c>
      <c r="BX180" s="312" t="e">
        <f>VLOOKUP(AB180,percentage!BY$2:CJ$49,5)</f>
        <v>#N/A</v>
      </c>
      <c r="BY180" s="312" t="e">
        <f>VLOOKUP(BX180,Stieren!$C$5:$D$52,2,FALSE)</f>
        <v>#N/A</v>
      </c>
      <c r="BZ180" s="312" t="e">
        <f>VLOOKUP(AB180,percentage!BY$2:CJ$49,6)</f>
        <v>#N/A</v>
      </c>
      <c r="CA180" s="312" t="e">
        <f>VLOOKUP(BZ180,Stieren!$C$5:$D$52,2,FALSE)</f>
        <v>#N/A</v>
      </c>
      <c r="CB180" s="312" t="e">
        <f>VLOOKUP(AB180,percentage!BY$2:CJ$49,7)</f>
        <v>#N/A</v>
      </c>
      <c r="CC180" s="312" t="e">
        <f>VLOOKUP(CB180,Stieren!$C$5:$D$52,2,FALSE)</f>
        <v>#N/A</v>
      </c>
      <c r="CD180" s="312" t="e">
        <f>VLOOKUP(AB180,percentage!BY$2:CJ$49,8)</f>
        <v>#N/A</v>
      </c>
      <c r="CE180" s="312" t="e">
        <f>VLOOKUP(CD180,Stieren!$C$5:$D$52,2,FALSE)</f>
        <v>#N/A</v>
      </c>
      <c r="CF180" s="312" t="e">
        <f>VLOOKUP(AB180,percentage!BY$2:CJ$49,9)</f>
        <v>#N/A</v>
      </c>
      <c r="CG180" s="312" t="e">
        <f>VLOOKUP(CF180,Stieren!$C$5:$D$52,2,FALSE)</f>
        <v>#N/A</v>
      </c>
      <c r="CH180" s="312" t="e">
        <f>VLOOKUP(AB180,percentage!BY$2:CJ$49,10)</f>
        <v>#N/A</v>
      </c>
      <c r="CI180" s="312" t="e">
        <f>VLOOKUP(CH180,Stieren!$C$5:$D$52,2,FALSE)</f>
        <v>#N/A</v>
      </c>
      <c r="CJ180" s="312" t="e">
        <f>VLOOKUP(AB180,percentage!BY$2:CJ$49,11)</f>
        <v>#N/A</v>
      </c>
      <c r="CK180" s="312" t="e">
        <f>VLOOKUP(CJ180,Stieren!$C$5:$D$52,2,FALSE)</f>
        <v>#N/A</v>
      </c>
      <c r="CL180" s="312" t="e">
        <f>VLOOKUP(AB180,percentage!BY$2:CJ$49,12)</f>
        <v>#N/A</v>
      </c>
      <c r="CM180" s="312" t="e">
        <f>VLOOKUP(CL180,Stieren!$C$5:$D$52,2,FALSE)</f>
        <v>#N/A</v>
      </c>
      <c r="CN180" s="312">
        <v>22</v>
      </c>
      <c r="CO180" s="312">
        <v>22</v>
      </c>
      <c r="CP180" s="312">
        <v>22</v>
      </c>
    </row>
    <row r="181" spans="27:94">
      <c r="AA181" s="312">
        <f>Koeien!B182</f>
        <v>0</v>
      </c>
      <c r="AB181" s="312">
        <f>Koeien!D182</f>
        <v>0</v>
      </c>
      <c r="AD181" s="312" t="e">
        <f t="shared" si="108"/>
        <v>#N/A</v>
      </c>
      <c r="AE181" s="312" t="e">
        <f t="shared" si="109"/>
        <v>#N/A</v>
      </c>
      <c r="AF181" s="312" t="e">
        <f t="shared" si="110"/>
        <v>#N/A</v>
      </c>
      <c r="AG181" s="312" t="e">
        <f t="shared" si="111"/>
        <v>#N/A</v>
      </c>
      <c r="AH181" s="312" t="e">
        <f t="shared" si="112"/>
        <v>#N/A</v>
      </c>
      <c r="AI181" s="312" t="e">
        <f t="shared" si="113"/>
        <v>#N/A</v>
      </c>
      <c r="AJ181" s="312" t="e">
        <f t="shared" si="114"/>
        <v>#N/A</v>
      </c>
      <c r="AK181" s="312" t="e">
        <f t="shared" si="115"/>
        <v>#N/A</v>
      </c>
      <c r="AL181" s="312" t="e">
        <f t="shared" si="116"/>
        <v>#N/A</v>
      </c>
      <c r="AO181" s="312" t="e">
        <f t="shared" si="117"/>
        <v>#N/A</v>
      </c>
      <c r="AP181" s="312" t="e">
        <f t="shared" si="118"/>
        <v>#N/A</v>
      </c>
      <c r="AQ181" s="312" t="e">
        <f t="shared" si="119"/>
        <v>#N/A</v>
      </c>
      <c r="AR181" s="312" t="e">
        <f t="shared" si="120"/>
        <v>#N/A</v>
      </c>
      <c r="AS181" s="312" t="e">
        <f t="shared" si="121"/>
        <v>#N/A</v>
      </c>
      <c r="AT181" s="312" t="e">
        <f t="shared" si="122"/>
        <v>#N/A</v>
      </c>
      <c r="AU181" s="312" t="e">
        <f t="shared" si="123"/>
        <v>#N/A</v>
      </c>
      <c r="AV181" s="312" t="e">
        <f t="shared" si="124"/>
        <v>#N/A</v>
      </c>
      <c r="AW181" s="312" t="e">
        <f t="shared" si="125"/>
        <v>#N/A</v>
      </c>
      <c r="AX181" s="312" t="e">
        <f t="shared" si="126"/>
        <v>#N/A</v>
      </c>
      <c r="AY181" s="312" t="e">
        <f t="shared" si="127"/>
        <v>#N/A</v>
      </c>
      <c r="AZ181" s="312" t="e">
        <f t="shared" si="128"/>
        <v>#N/A</v>
      </c>
      <c r="BA181" s="312" t="e">
        <f t="shared" si="129"/>
        <v>#N/A</v>
      </c>
      <c r="BB181" s="312" t="e">
        <f t="shared" si="130"/>
        <v>#N/A</v>
      </c>
      <c r="BC181" s="312" t="e">
        <f t="shared" si="131"/>
        <v>#N/A</v>
      </c>
      <c r="BD181" s="312" t="e">
        <f t="shared" si="132"/>
        <v>#N/A</v>
      </c>
      <c r="BE181" s="312" t="e">
        <f t="shared" si="133"/>
        <v>#N/A</v>
      </c>
      <c r="BF181" s="312" t="e">
        <f t="shared" si="134"/>
        <v>#N/A</v>
      </c>
      <c r="BG181" s="312" t="e">
        <f t="shared" si="135"/>
        <v>#N/A</v>
      </c>
      <c r="BH181" s="312" t="e">
        <f t="shared" si="136"/>
        <v>#N/A</v>
      </c>
      <c r="BI181" s="312" t="e">
        <f t="shared" si="137"/>
        <v>#N/A</v>
      </c>
      <c r="BJ181" s="312" t="e">
        <f t="shared" si="138"/>
        <v>#N/A</v>
      </c>
      <c r="BK181" s="312" t="e">
        <f t="shared" si="139"/>
        <v>#N/A</v>
      </c>
      <c r="BL181" s="312" t="e">
        <f t="shared" si="140"/>
        <v>#N/A</v>
      </c>
      <c r="BM181" s="312">
        <f t="shared" si="141"/>
        <v>22</v>
      </c>
      <c r="BN181" s="312">
        <f t="shared" si="142"/>
        <v>22</v>
      </c>
      <c r="BO181" s="312">
        <f t="shared" si="143"/>
        <v>22</v>
      </c>
      <c r="BQ181" s="312" t="e">
        <f>VLOOKUP(AB181,Stieren!$C$5:$D$52,2,FALSE)</f>
        <v>#N/A</v>
      </c>
      <c r="BR181" s="312" t="e">
        <f>VLOOKUP(AB181,percentage!BY$2:CJ$49,2)</f>
        <v>#N/A</v>
      </c>
      <c r="BS181" s="312" t="e">
        <f>VLOOKUP(BR181,Stieren!$C$5:$D$52,2,FALSE)</f>
        <v>#N/A</v>
      </c>
      <c r="BT181" s="312" t="e">
        <f>VLOOKUP(AB181,percentage!BY$2:CJ$49,3)</f>
        <v>#N/A</v>
      </c>
      <c r="BU181" s="312" t="e">
        <f>VLOOKUP(BT181,Stieren!$C$5:$D$52,2,FALSE)</f>
        <v>#N/A</v>
      </c>
      <c r="BV181" s="312" t="e">
        <f>VLOOKUP(AB181,percentage!BY$2:CJ$49,4)</f>
        <v>#N/A</v>
      </c>
      <c r="BW181" s="312" t="e">
        <f>VLOOKUP(BV181,Stieren!$C$5:$D$52,2,FALSE)</f>
        <v>#N/A</v>
      </c>
      <c r="BX181" s="312" t="e">
        <f>VLOOKUP(AB181,percentage!BY$2:CJ$49,5)</f>
        <v>#N/A</v>
      </c>
      <c r="BY181" s="312" t="e">
        <f>VLOOKUP(BX181,Stieren!$C$5:$D$52,2,FALSE)</f>
        <v>#N/A</v>
      </c>
      <c r="BZ181" s="312" t="e">
        <f>VLOOKUP(AB181,percentage!BY$2:CJ$49,6)</f>
        <v>#N/A</v>
      </c>
      <c r="CA181" s="312" t="e">
        <f>VLOOKUP(BZ181,Stieren!$C$5:$D$52,2,FALSE)</f>
        <v>#N/A</v>
      </c>
      <c r="CB181" s="312" t="e">
        <f>VLOOKUP(AB181,percentage!BY$2:CJ$49,7)</f>
        <v>#N/A</v>
      </c>
      <c r="CC181" s="312" t="e">
        <f>VLOOKUP(CB181,Stieren!$C$5:$D$52,2,FALSE)</f>
        <v>#N/A</v>
      </c>
      <c r="CD181" s="312" t="e">
        <f>VLOOKUP(AB181,percentage!BY$2:CJ$49,8)</f>
        <v>#N/A</v>
      </c>
      <c r="CE181" s="312" t="e">
        <f>VLOOKUP(CD181,Stieren!$C$5:$D$52,2,FALSE)</f>
        <v>#N/A</v>
      </c>
      <c r="CF181" s="312" t="e">
        <f>VLOOKUP(AB181,percentage!BY$2:CJ$49,9)</f>
        <v>#N/A</v>
      </c>
      <c r="CG181" s="312" t="e">
        <f>VLOOKUP(CF181,Stieren!$C$5:$D$52,2,FALSE)</f>
        <v>#N/A</v>
      </c>
      <c r="CH181" s="312" t="e">
        <f>VLOOKUP(AB181,percentage!BY$2:CJ$49,10)</f>
        <v>#N/A</v>
      </c>
      <c r="CI181" s="312" t="e">
        <f>VLOOKUP(CH181,Stieren!$C$5:$D$52,2,FALSE)</f>
        <v>#N/A</v>
      </c>
      <c r="CJ181" s="312" t="e">
        <f>VLOOKUP(AB181,percentage!BY$2:CJ$49,11)</f>
        <v>#N/A</v>
      </c>
      <c r="CK181" s="312" t="e">
        <f>VLOOKUP(CJ181,Stieren!$C$5:$D$52,2,FALSE)</f>
        <v>#N/A</v>
      </c>
      <c r="CL181" s="312" t="e">
        <f>VLOOKUP(AB181,percentage!BY$2:CJ$49,12)</f>
        <v>#N/A</v>
      </c>
      <c r="CM181" s="312" t="e">
        <f>VLOOKUP(CL181,Stieren!$C$5:$D$52,2,FALSE)</f>
        <v>#N/A</v>
      </c>
      <c r="CN181" s="312">
        <v>22</v>
      </c>
      <c r="CO181" s="312">
        <v>22</v>
      </c>
      <c r="CP181" s="312">
        <v>22</v>
      </c>
    </row>
    <row r="182" spans="27:94">
      <c r="AA182" s="312">
        <f>Koeien!B183</f>
        <v>0</v>
      </c>
      <c r="AB182" s="312">
        <f>Koeien!D183</f>
        <v>0</v>
      </c>
      <c r="AD182" s="312" t="e">
        <f t="shared" si="108"/>
        <v>#N/A</v>
      </c>
      <c r="AE182" s="312" t="e">
        <f t="shared" si="109"/>
        <v>#N/A</v>
      </c>
      <c r="AF182" s="312" t="e">
        <f t="shared" si="110"/>
        <v>#N/A</v>
      </c>
      <c r="AG182" s="312" t="e">
        <f t="shared" si="111"/>
        <v>#N/A</v>
      </c>
      <c r="AH182" s="312" t="e">
        <f t="shared" si="112"/>
        <v>#N/A</v>
      </c>
      <c r="AI182" s="312" t="e">
        <f t="shared" si="113"/>
        <v>#N/A</v>
      </c>
      <c r="AJ182" s="312" t="e">
        <f t="shared" si="114"/>
        <v>#N/A</v>
      </c>
      <c r="AK182" s="312" t="e">
        <f t="shared" si="115"/>
        <v>#N/A</v>
      </c>
      <c r="AL182" s="312" t="e">
        <f t="shared" si="116"/>
        <v>#N/A</v>
      </c>
      <c r="AO182" s="312" t="e">
        <f t="shared" si="117"/>
        <v>#N/A</v>
      </c>
      <c r="AP182" s="312" t="e">
        <f t="shared" si="118"/>
        <v>#N/A</v>
      </c>
      <c r="AQ182" s="312" t="e">
        <f t="shared" si="119"/>
        <v>#N/A</v>
      </c>
      <c r="AR182" s="312" t="e">
        <f t="shared" si="120"/>
        <v>#N/A</v>
      </c>
      <c r="AS182" s="312" t="e">
        <f t="shared" si="121"/>
        <v>#N/A</v>
      </c>
      <c r="AT182" s="312" t="e">
        <f t="shared" si="122"/>
        <v>#N/A</v>
      </c>
      <c r="AU182" s="312" t="e">
        <f t="shared" si="123"/>
        <v>#N/A</v>
      </c>
      <c r="AV182" s="312" t="e">
        <f t="shared" si="124"/>
        <v>#N/A</v>
      </c>
      <c r="AW182" s="312" t="e">
        <f t="shared" si="125"/>
        <v>#N/A</v>
      </c>
      <c r="AX182" s="312" t="e">
        <f t="shared" si="126"/>
        <v>#N/A</v>
      </c>
      <c r="AY182" s="312" t="e">
        <f t="shared" si="127"/>
        <v>#N/A</v>
      </c>
      <c r="AZ182" s="312" t="e">
        <f t="shared" si="128"/>
        <v>#N/A</v>
      </c>
      <c r="BA182" s="312" t="e">
        <f t="shared" si="129"/>
        <v>#N/A</v>
      </c>
      <c r="BB182" s="312" t="e">
        <f t="shared" si="130"/>
        <v>#N/A</v>
      </c>
      <c r="BC182" s="312" t="e">
        <f t="shared" si="131"/>
        <v>#N/A</v>
      </c>
      <c r="BD182" s="312" t="e">
        <f t="shared" si="132"/>
        <v>#N/A</v>
      </c>
      <c r="BE182" s="312" t="e">
        <f t="shared" si="133"/>
        <v>#N/A</v>
      </c>
      <c r="BF182" s="312" t="e">
        <f t="shared" si="134"/>
        <v>#N/A</v>
      </c>
      <c r="BG182" s="312" t="e">
        <f t="shared" si="135"/>
        <v>#N/A</v>
      </c>
      <c r="BH182" s="312" t="e">
        <f t="shared" si="136"/>
        <v>#N/A</v>
      </c>
      <c r="BI182" s="312" t="e">
        <f t="shared" si="137"/>
        <v>#N/A</v>
      </c>
      <c r="BJ182" s="312" t="e">
        <f t="shared" si="138"/>
        <v>#N/A</v>
      </c>
      <c r="BK182" s="312" t="e">
        <f t="shared" si="139"/>
        <v>#N/A</v>
      </c>
      <c r="BL182" s="312" t="e">
        <f t="shared" si="140"/>
        <v>#N/A</v>
      </c>
      <c r="BM182" s="312">
        <f t="shared" si="141"/>
        <v>22</v>
      </c>
      <c r="BN182" s="312">
        <f t="shared" si="142"/>
        <v>22</v>
      </c>
      <c r="BO182" s="312">
        <f t="shared" si="143"/>
        <v>22</v>
      </c>
      <c r="BQ182" s="312" t="e">
        <f>VLOOKUP(AB182,Stieren!$C$5:$D$52,2,FALSE)</f>
        <v>#N/A</v>
      </c>
      <c r="BR182" s="312" t="e">
        <f>VLOOKUP(AB182,percentage!BY$2:CJ$49,2)</f>
        <v>#N/A</v>
      </c>
      <c r="BS182" s="312" t="e">
        <f>VLOOKUP(BR182,Stieren!$C$5:$D$52,2,FALSE)</f>
        <v>#N/A</v>
      </c>
      <c r="BT182" s="312" t="e">
        <f>VLOOKUP(AB182,percentage!BY$2:CJ$49,3)</f>
        <v>#N/A</v>
      </c>
      <c r="BU182" s="312" t="e">
        <f>VLOOKUP(BT182,Stieren!$C$5:$D$52,2,FALSE)</f>
        <v>#N/A</v>
      </c>
      <c r="BV182" s="312" t="e">
        <f>VLOOKUP(AB182,percentage!BY$2:CJ$49,4)</f>
        <v>#N/A</v>
      </c>
      <c r="BW182" s="312" t="e">
        <f>VLOOKUP(BV182,Stieren!$C$5:$D$52,2,FALSE)</f>
        <v>#N/A</v>
      </c>
      <c r="BX182" s="312" t="e">
        <f>VLOOKUP(AB182,percentage!BY$2:CJ$49,5)</f>
        <v>#N/A</v>
      </c>
      <c r="BY182" s="312" t="e">
        <f>VLOOKUP(BX182,Stieren!$C$5:$D$52,2,FALSE)</f>
        <v>#N/A</v>
      </c>
      <c r="BZ182" s="312" t="e">
        <f>VLOOKUP(AB182,percentage!BY$2:CJ$49,6)</f>
        <v>#N/A</v>
      </c>
      <c r="CA182" s="312" t="e">
        <f>VLOOKUP(BZ182,Stieren!$C$5:$D$52,2,FALSE)</f>
        <v>#N/A</v>
      </c>
      <c r="CB182" s="312" t="e">
        <f>VLOOKUP(AB182,percentage!BY$2:CJ$49,7)</f>
        <v>#N/A</v>
      </c>
      <c r="CC182" s="312" t="e">
        <f>VLOOKUP(CB182,Stieren!$C$5:$D$52,2,FALSE)</f>
        <v>#N/A</v>
      </c>
      <c r="CD182" s="312" t="e">
        <f>VLOOKUP(AB182,percentage!BY$2:CJ$49,8)</f>
        <v>#N/A</v>
      </c>
      <c r="CE182" s="312" t="e">
        <f>VLOOKUP(CD182,Stieren!$C$5:$D$52,2,FALSE)</f>
        <v>#N/A</v>
      </c>
      <c r="CF182" s="312" t="e">
        <f>VLOOKUP(AB182,percentage!BY$2:CJ$49,9)</f>
        <v>#N/A</v>
      </c>
      <c r="CG182" s="312" t="e">
        <f>VLOOKUP(CF182,Stieren!$C$5:$D$52,2,FALSE)</f>
        <v>#N/A</v>
      </c>
      <c r="CH182" s="312" t="e">
        <f>VLOOKUP(AB182,percentage!BY$2:CJ$49,10)</f>
        <v>#N/A</v>
      </c>
      <c r="CI182" s="312" t="e">
        <f>VLOOKUP(CH182,Stieren!$C$5:$D$52,2,FALSE)</f>
        <v>#N/A</v>
      </c>
      <c r="CJ182" s="312" t="e">
        <f>VLOOKUP(AB182,percentage!BY$2:CJ$49,11)</f>
        <v>#N/A</v>
      </c>
      <c r="CK182" s="312" t="e">
        <f>VLOOKUP(CJ182,Stieren!$C$5:$D$52,2,FALSE)</f>
        <v>#N/A</v>
      </c>
      <c r="CL182" s="312" t="e">
        <f>VLOOKUP(AB182,percentage!BY$2:CJ$49,12)</f>
        <v>#N/A</v>
      </c>
      <c r="CM182" s="312" t="e">
        <f>VLOOKUP(CL182,Stieren!$C$5:$D$52,2,FALSE)</f>
        <v>#N/A</v>
      </c>
      <c r="CN182" s="312">
        <v>22</v>
      </c>
      <c r="CO182" s="312">
        <v>22</v>
      </c>
      <c r="CP182" s="312">
        <v>22</v>
      </c>
    </row>
    <row r="183" spans="27:94">
      <c r="AA183" s="312">
        <f>Koeien!B184</f>
        <v>0</v>
      </c>
      <c r="AB183" s="312">
        <f>Koeien!D184</f>
        <v>0</v>
      </c>
      <c r="AD183" s="312" t="e">
        <f t="shared" si="108"/>
        <v>#N/A</v>
      </c>
      <c r="AE183" s="312" t="e">
        <f t="shared" si="109"/>
        <v>#N/A</v>
      </c>
      <c r="AF183" s="312" t="e">
        <f t="shared" si="110"/>
        <v>#N/A</v>
      </c>
      <c r="AG183" s="312" t="e">
        <f t="shared" si="111"/>
        <v>#N/A</v>
      </c>
      <c r="AH183" s="312" t="e">
        <f t="shared" si="112"/>
        <v>#N/A</v>
      </c>
      <c r="AI183" s="312" t="e">
        <f t="shared" si="113"/>
        <v>#N/A</v>
      </c>
      <c r="AJ183" s="312" t="e">
        <f t="shared" si="114"/>
        <v>#N/A</v>
      </c>
      <c r="AK183" s="312" t="e">
        <f t="shared" si="115"/>
        <v>#N/A</v>
      </c>
      <c r="AL183" s="312" t="e">
        <f t="shared" si="116"/>
        <v>#N/A</v>
      </c>
      <c r="AO183" s="312" t="e">
        <f t="shared" si="117"/>
        <v>#N/A</v>
      </c>
      <c r="AP183" s="312" t="e">
        <f t="shared" si="118"/>
        <v>#N/A</v>
      </c>
      <c r="AQ183" s="312" t="e">
        <f t="shared" si="119"/>
        <v>#N/A</v>
      </c>
      <c r="AR183" s="312" t="e">
        <f t="shared" si="120"/>
        <v>#N/A</v>
      </c>
      <c r="AS183" s="312" t="e">
        <f t="shared" si="121"/>
        <v>#N/A</v>
      </c>
      <c r="AT183" s="312" t="e">
        <f t="shared" si="122"/>
        <v>#N/A</v>
      </c>
      <c r="AU183" s="312" t="e">
        <f t="shared" si="123"/>
        <v>#N/A</v>
      </c>
      <c r="AV183" s="312" t="e">
        <f t="shared" si="124"/>
        <v>#N/A</v>
      </c>
      <c r="AW183" s="312" t="e">
        <f t="shared" si="125"/>
        <v>#N/A</v>
      </c>
      <c r="AX183" s="312" t="e">
        <f t="shared" si="126"/>
        <v>#N/A</v>
      </c>
      <c r="AY183" s="312" t="e">
        <f t="shared" si="127"/>
        <v>#N/A</v>
      </c>
      <c r="AZ183" s="312" t="e">
        <f t="shared" si="128"/>
        <v>#N/A</v>
      </c>
      <c r="BA183" s="312" t="e">
        <f t="shared" si="129"/>
        <v>#N/A</v>
      </c>
      <c r="BB183" s="312" t="e">
        <f t="shared" si="130"/>
        <v>#N/A</v>
      </c>
      <c r="BC183" s="312" t="e">
        <f t="shared" si="131"/>
        <v>#N/A</v>
      </c>
      <c r="BD183" s="312" t="e">
        <f t="shared" si="132"/>
        <v>#N/A</v>
      </c>
      <c r="BE183" s="312" t="e">
        <f t="shared" si="133"/>
        <v>#N/A</v>
      </c>
      <c r="BF183" s="312" t="e">
        <f t="shared" si="134"/>
        <v>#N/A</v>
      </c>
      <c r="BG183" s="312" t="e">
        <f t="shared" si="135"/>
        <v>#N/A</v>
      </c>
      <c r="BH183" s="312" t="e">
        <f t="shared" si="136"/>
        <v>#N/A</v>
      </c>
      <c r="BI183" s="312" t="e">
        <f t="shared" si="137"/>
        <v>#N/A</v>
      </c>
      <c r="BJ183" s="312" t="e">
        <f t="shared" si="138"/>
        <v>#N/A</v>
      </c>
      <c r="BK183" s="312" t="e">
        <f t="shared" si="139"/>
        <v>#N/A</v>
      </c>
      <c r="BL183" s="312" t="e">
        <f t="shared" si="140"/>
        <v>#N/A</v>
      </c>
      <c r="BM183" s="312">
        <f t="shared" si="141"/>
        <v>22</v>
      </c>
      <c r="BN183" s="312">
        <f t="shared" si="142"/>
        <v>22</v>
      </c>
      <c r="BO183" s="312">
        <f t="shared" si="143"/>
        <v>22</v>
      </c>
      <c r="BQ183" s="312" t="e">
        <f>VLOOKUP(AB183,Stieren!$C$5:$D$52,2,FALSE)</f>
        <v>#N/A</v>
      </c>
      <c r="BR183" s="312" t="e">
        <f>VLOOKUP(AB183,percentage!BY$2:CJ$49,2)</f>
        <v>#N/A</v>
      </c>
      <c r="BS183" s="312" t="e">
        <f>VLOOKUP(BR183,Stieren!$C$5:$D$52,2,FALSE)</f>
        <v>#N/A</v>
      </c>
      <c r="BT183" s="312" t="e">
        <f>VLOOKUP(AB183,percentage!BY$2:CJ$49,3)</f>
        <v>#N/A</v>
      </c>
      <c r="BU183" s="312" t="e">
        <f>VLOOKUP(BT183,Stieren!$C$5:$D$52,2,FALSE)</f>
        <v>#N/A</v>
      </c>
      <c r="BV183" s="312" t="e">
        <f>VLOOKUP(AB183,percentage!BY$2:CJ$49,4)</f>
        <v>#N/A</v>
      </c>
      <c r="BW183" s="312" t="e">
        <f>VLOOKUP(BV183,Stieren!$C$5:$D$52,2,FALSE)</f>
        <v>#N/A</v>
      </c>
      <c r="BX183" s="312" t="e">
        <f>VLOOKUP(AB183,percentage!BY$2:CJ$49,5)</f>
        <v>#N/A</v>
      </c>
      <c r="BY183" s="312" t="e">
        <f>VLOOKUP(BX183,Stieren!$C$5:$D$52,2,FALSE)</f>
        <v>#N/A</v>
      </c>
      <c r="BZ183" s="312" t="e">
        <f>VLOOKUP(AB183,percentage!BY$2:CJ$49,6)</f>
        <v>#N/A</v>
      </c>
      <c r="CA183" s="312" t="e">
        <f>VLOOKUP(BZ183,Stieren!$C$5:$D$52,2,FALSE)</f>
        <v>#N/A</v>
      </c>
      <c r="CB183" s="312" t="e">
        <f>VLOOKUP(AB183,percentage!BY$2:CJ$49,7)</f>
        <v>#N/A</v>
      </c>
      <c r="CC183" s="312" t="e">
        <f>VLOOKUP(CB183,Stieren!$C$5:$D$52,2,FALSE)</f>
        <v>#N/A</v>
      </c>
      <c r="CD183" s="312" t="e">
        <f>VLOOKUP(AB183,percentage!BY$2:CJ$49,8)</f>
        <v>#N/A</v>
      </c>
      <c r="CE183" s="312" t="e">
        <f>VLOOKUP(CD183,Stieren!$C$5:$D$52,2,FALSE)</f>
        <v>#N/A</v>
      </c>
      <c r="CF183" s="312" t="e">
        <f>VLOOKUP(AB183,percentage!BY$2:CJ$49,9)</f>
        <v>#N/A</v>
      </c>
      <c r="CG183" s="312" t="e">
        <f>VLOOKUP(CF183,Stieren!$C$5:$D$52,2,FALSE)</f>
        <v>#N/A</v>
      </c>
      <c r="CH183" s="312" t="e">
        <f>VLOOKUP(AB183,percentage!BY$2:CJ$49,10)</f>
        <v>#N/A</v>
      </c>
      <c r="CI183" s="312" t="e">
        <f>VLOOKUP(CH183,Stieren!$C$5:$D$52,2,FALSE)</f>
        <v>#N/A</v>
      </c>
      <c r="CJ183" s="312" t="e">
        <f>VLOOKUP(AB183,percentage!BY$2:CJ$49,11)</f>
        <v>#N/A</v>
      </c>
      <c r="CK183" s="312" t="e">
        <f>VLOOKUP(CJ183,Stieren!$C$5:$D$52,2,FALSE)</f>
        <v>#N/A</v>
      </c>
      <c r="CL183" s="312" t="e">
        <f>VLOOKUP(AB183,percentage!BY$2:CJ$49,12)</f>
        <v>#N/A</v>
      </c>
      <c r="CM183" s="312" t="e">
        <f>VLOOKUP(CL183,Stieren!$C$5:$D$52,2,FALSE)</f>
        <v>#N/A</v>
      </c>
      <c r="CN183" s="312">
        <v>22</v>
      </c>
      <c r="CO183" s="312">
        <v>22</v>
      </c>
      <c r="CP183" s="312">
        <v>22</v>
      </c>
    </row>
    <row r="184" spans="27:94">
      <c r="AA184" s="312">
        <f>Koeien!B185</f>
        <v>0</v>
      </c>
      <c r="AB184" s="312">
        <f>Koeien!D185</f>
        <v>0</v>
      </c>
      <c r="AD184" s="312" t="e">
        <f t="shared" si="108"/>
        <v>#N/A</v>
      </c>
      <c r="AE184" s="312" t="e">
        <f t="shared" si="109"/>
        <v>#N/A</v>
      </c>
      <c r="AF184" s="312" t="e">
        <f t="shared" si="110"/>
        <v>#N/A</v>
      </c>
      <c r="AG184" s="312" t="e">
        <f t="shared" si="111"/>
        <v>#N/A</v>
      </c>
      <c r="AH184" s="312" t="e">
        <f t="shared" si="112"/>
        <v>#N/A</v>
      </c>
      <c r="AI184" s="312" t="e">
        <f t="shared" si="113"/>
        <v>#N/A</v>
      </c>
      <c r="AJ184" s="312" t="e">
        <f t="shared" si="114"/>
        <v>#N/A</v>
      </c>
      <c r="AK184" s="312" t="e">
        <f t="shared" si="115"/>
        <v>#N/A</v>
      </c>
      <c r="AL184" s="312" t="e">
        <f t="shared" si="116"/>
        <v>#N/A</v>
      </c>
      <c r="AO184" s="312" t="e">
        <f t="shared" si="117"/>
        <v>#N/A</v>
      </c>
      <c r="AP184" s="312" t="e">
        <f t="shared" si="118"/>
        <v>#N/A</v>
      </c>
      <c r="AQ184" s="312" t="e">
        <f t="shared" si="119"/>
        <v>#N/A</v>
      </c>
      <c r="AR184" s="312" t="e">
        <f t="shared" si="120"/>
        <v>#N/A</v>
      </c>
      <c r="AS184" s="312" t="e">
        <f t="shared" si="121"/>
        <v>#N/A</v>
      </c>
      <c r="AT184" s="312" t="e">
        <f t="shared" si="122"/>
        <v>#N/A</v>
      </c>
      <c r="AU184" s="312" t="e">
        <f t="shared" si="123"/>
        <v>#N/A</v>
      </c>
      <c r="AV184" s="312" t="e">
        <f t="shared" si="124"/>
        <v>#N/A</v>
      </c>
      <c r="AW184" s="312" t="e">
        <f t="shared" si="125"/>
        <v>#N/A</v>
      </c>
      <c r="AX184" s="312" t="e">
        <f t="shared" si="126"/>
        <v>#N/A</v>
      </c>
      <c r="AY184" s="312" t="e">
        <f t="shared" si="127"/>
        <v>#N/A</v>
      </c>
      <c r="AZ184" s="312" t="e">
        <f t="shared" si="128"/>
        <v>#N/A</v>
      </c>
      <c r="BA184" s="312" t="e">
        <f t="shared" si="129"/>
        <v>#N/A</v>
      </c>
      <c r="BB184" s="312" t="e">
        <f t="shared" si="130"/>
        <v>#N/A</v>
      </c>
      <c r="BC184" s="312" t="e">
        <f t="shared" si="131"/>
        <v>#N/A</v>
      </c>
      <c r="BD184" s="312" t="e">
        <f t="shared" si="132"/>
        <v>#N/A</v>
      </c>
      <c r="BE184" s="312" t="e">
        <f t="shared" si="133"/>
        <v>#N/A</v>
      </c>
      <c r="BF184" s="312" t="e">
        <f t="shared" si="134"/>
        <v>#N/A</v>
      </c>
      <c r="BG184" s="312" t="e">
        <f t="shared" si="135"/>
        <v>#N/A</v>
      </c>
      <c r="BH184" s="312" t="e">
        <f t="shared" si="136"/>
        <v>#N/A</v>
      </c>
      <c r="BI184" s="312" t="e">
        <f t="shared" si="137"/>
        <v>#N/A</v>
      </c>
      <c r="BJ184" s="312" t="e">
        <f t="shared" si="138"/>
        <v>#N/A</v>
      </c>
      <c r="BK184" s="312" t="e">
        <f t="shared" si="139"/>
        <v>#N/A</v>
      </c>
      <c r="BL184" s="312" t="e">
        <f t="shared" si="140"/>
        <v>#N/A</v>
      </c>
      <c r="BM184" s="312">
        <f t="shared" si="141"/>
        <v>22</v>
      </c>
      <c r="BN184" s="312">
        <f t="shared" si="142"/>
        <v>22</v>
      </c>
      <c r="BO184" s="312">
        <f t="shared" si="143"/>
        <v>22</v>
      </c>
      <c r="BQ184" s="312" t="e">
        <f>VLOOKUP(AB184,Stieren!$C$5:$D$52,2,FALSE)</f>
        <v>#N/A</v>
      </c>
      <c r="BR184" s="312" t="e">
        <f>VLOOKUP(AB184,percentage!BY$2:CJ$49,2)</f>
        <v>#N/A</v>
      </c>
      <c r="BS184" s="312" t="e">
        <f>VLOOKUP(BR184,Stieren!$C$5:$D$52,2,FALSE)</f>
        <v>#N/A</v>
      </c>
      <c r="BT184" s="312" t="e">
        <f>VLOOKUP(AB184,percentage!BY$2:CJ$49,3)</f>
        <v>#N/A</v>
      </c>
      <c r="BU184" s="312" t="e">
        <f>VLOOKUP(BT184,Stieren!$C$5:$D$52,2,FALSE)</f>
        <v>#N/A</v>
      </c>
      <c r="BV184" s="312" t="e">
        <f>VLOOKUP(AB184,percentage!BY$2:CJ$49,4)</f>
        <v>#N/A</v>
      </c>
      <c r="BW184" s="312" t="e">
        <f>VLOOKUP(BV184,Stieren!$C$5:$D$52,2,FALSE)</f>
        <v>#N/A</v>
      </c>
      <c r="BX184" s="312" t="e">
        <f>VLOOKUP(AB184,percentage!BY$2:CJ$49,5)</f>
        <v>#N/A</v>
      </c>
      <c r="BY184" s="312" t="e">
        <f>VLOOKUP(BX184,Stieren!$C$5:$D$52,2,FALSE)</f>
        <v>#N/A</v>
      </c>
      <c r="BZ184" s="312" t="e">
        <f>VLOOKUP(AB184,percentage!BY$2:CJ$49,6)</f>
        <v>#N/A</v>
      </c>
      <c r="CA184" s="312" t="e">
        <f>VLOOKUP(BZ184,Stieren!$C$5:$D$52,2,FALSE)</f>
        <v>#N/A</v>
      </c>
      <c r="CB184" s="312" t="e">
        <f>VLOOKUP(AB184,percentage!BY$2:CJ$49,7)</f>
        <v>#N/A</v>
      </c>
      <c r="CC184" s="312" t="e">
        <f>VLOOKUP(CB184,Stieren!$C$5:$D$52,2,FALSE)</f>
        <v>#N/A</v>
      </c>
      <c r="CD184" s="312" t="e">
        <f>VLOOKUP(AB184,percentage!BY$2:CJ$49,8)</f>
        <v>#N/A</v>
      </c>
      <c r="CE184" s="312" t="e">
        <f>VLOOKUP(CD184,Stieren!$C$5:$D$52,2,FALSE)</f>
        <v>#N/A</v>
      </c>
      <c r="CF184" s="312" t="e">
        <f>VLOOKUP(AB184,percentage!BY$2:CJ$49,9)</f>
        <v>#N/A</v>
      </c>
      <c r="CG184" s="312" t="e">
        <f>VLOOKUP(CF184,Stieren!$C$5:$D$52,2,FALSE)</f>
        <v>#N/A</v>
      </c>
      <c r="CH184" s="312" t="e">
        <f>VLOOKUP(AB184,percentage!BY$2:CJ$49,10)</f>
        <v>#N/A</v>
      </c>
      <c r="CI184" s="312" t="e">
        <f>VLOOKUP(CH184,Stieren!$C$5:$D$52,2,FALSE)</f>
        <v>#N/A</v>
      </c>
      <c r="CJ184" s="312" t="e">
        <f>VLOOKUP(AB184,percentage!BY$2:CJ$49,11)</f>
        <v>#N/A</v>
      </c>
      <c r="CK184" s="312" t="e">
        <f>VLOOKUP(CJ184,Stieren!$C$5:$D$52,2,FALSE)</f>
        <v>#N/A</v>
      </c>
      <c r="CL184" s="312" t="e">
        <f>VLOOKUP(AB184,percentage!BY$2:CJ$49,12)</f>
        <v>#N/A</v>
      </c>
      <c r="CM184" s="312" t="e">
        <f>VLOOKUP(CL184,Stieren!$C$5:$D$52,2,FALSE)</f>
        <v>#N/A</v>
      </c>
      <c r="CN184" s="312">
        <v>22</v>
      </c>
      <c r="CO184" s="312">
        <v>22</v>
      </c>
      <c r="CP184" s="312">
        <v>22</v>
      </c>
    </row>
    <row r="185" spans="27:94">
      <c r="AA185" s="312">
        <f>Koeien!B186</f>
        <v>0</v>
      </c>
      <c r="AB185" s="312">
        <f>Koeien!D186</f>
        <v>0</v>
      </c>
      <c r="AD185" s="312" t="e">
        <f t="shared" si="108"/>
        <v>#N/A</v>
      </c>
      <c r="AE185" s="312" t="e">
        <f t="shared" si="109"/>
        <v>#N/A</v>
      </c>
      <c r="AF185" s="312" t="e">
        <f t="shared" si="110"/>
        <v>#N/A</v>
      </c>
      <c r="AG185" s="312" t="e">
        <f t="shared" si="111"/>
        <v>#N/A</v>
      </c>
      <c r="AH185" s="312" t="e">
        <f t="shared" si="112"/>
        <v>#N/A</v>
      </c>
      <c r="AI185" s="312" t="e">
        <f t="shared" si="113"/>
        <v>#N/A</v>
      </c>
      <c r="AJ185" s="312" t="e">
        <f t="shared" si="114"/>
        <v>#N/A</v>
      </c>
      <c r="AK185" s="312" t="e">
        <f t="shared" si="115"/>
        <v>#N/A</v>
      </c>
      <c r="AL185" s="312" t="e">
        <f t="shared" si="116"/>
        <v>#N/A</v>
      </c>
      <c r="AO185" s="312" t="e">
        <f t="shared" si="117"/>
        <v>#N/A</v>
      </c>
      <c r="AP185" s="312" t="e">
        <f t="shared" si="118"/>
        <v>#N/A</v>
      </c>
      <c r="AQ185" s="312" t="e">
        <f t="shared" si="119"/>
        <v>#N/A</v>
      </c>
      <c r="AR185" s="312" t="e">
        <f t="shared" si="120"/>
        <v>#N/A</v>
      </c>
      <c r="AS185" s="312" t="e">
        <f t="shared" si="121"/>
        <v>#N/A</v>
      </c>
      <c r="AT185" s="312" t="e">
        <f t="shared" si="122"/>
        <v>#N/A</v>
      </c>
      <c r="AU185" s="312" t="e">
        <f t="shared" si="123"/>
        <v>#N/A</v>
      </c>
      <c r="AV185" s="312" t="e">
        <f t="shared" si="124"/>
        <v>#N/A</v>
      </c>
      <c r="AW185" s="312" t="e">
        <f t="shared" si="125"/>
        <v>#N/A</v>
      </c>
      <c r="AX185" s="312" t="e">
        <f t="shared" si="126"/>
        <v>#N/A</v>
      </c>
      <c r="AY185" s="312" t="e">
        <f t="shared" si="127"/>
        <v>#N/A</v>
      </c>
      <c r="AZ185" s="312" t="e">
        <f t="shared" si="128"/>
        <v>#N/A</v>
      </c>
      <c r="BA185" s="312" t="e">
        <f t="shared" si="129"/>
        <v>#N/A</v>
      </c>
      <c r="BB185" s="312" t="e">
        <f t="shared" si="130"/>
        <v>#N/A</v>
      </c>
      <c r="BC185" s="312" t="e">
        <f t="shared" si="131"/>
        <v>#N/A</v>
      </c>
      <c r="BD185" s="312" t="e">
        <f t="shared" si="132"/>
        <v>#N/A</v>
      </c>
      <c r="BE185" s="312" t="e">
        <f t="shared" si="133"/>
        <v>#N/A</v>
      </c>
      <c r="BF185" s="312" t="e">
        <f t="shared" si="134"/>
        <v>#N/A</v>
      </c>
      <c r="BG185" s="312" t="e">
        <f t="shared" si="135"/>
        <v>#N/A</v>
      </c>
      <c r="BH185" s="312" t="e">
        <f t="shared" si="136"/>
        <v>#N/A</v>
      </c>
      <c r="BI185" s="312" t="e">
        <f t="shared" si="137"/>
        <v>#N/A</v>
      </c>
      <c r="BJ185" s="312" t="e">
        <f t="shared" si="138"/>
        <v>#N/A</v>
      </c>
      <c r="BK185" s="312" t="e">
        <f t="shared" si="139"/>
        <v>#N/A</v>
      </c>
      <c r="BL185" s="312" t="e">
        <f t="shared" si="140"/>
        <v>#N/A</v>
      </c>
      <c r="BM185" s="312">
        <f t="shared" si="141"/>
        <v>22</v>
      </c>
      <c r="BN185" s="312">
        <f t="shared" si="142"/>
        <v>22</v>
      </c>
      <c r="BO185" s="312">
        <f t="shared" si="143"/>
        <v>22</v>
      </c>
      <c r="BQ185" s="312" t="e">
        <f>VLOOKUP(AB185,Stieren!$C$5:$D$52,2,FALSE)</f>
        <v>#N/A</v>
      </c>
      <c r="BR185" s="312" t="e">
        <f>VLOOKUP(AB185,percentage!BY$2:CJ$49,2)</f>
        <v>#N/A</v>
      </c>
      <c r="BS185" s="312" t="e">
        <f>VLOOKUP(BR185,Stieren!$C$5:$D$52,2,FALSE)</f>
        <v>#N/A</v>
      </c>
      <c r="BT185" s="312" t="e">
        <f>VLOOKUP(AB185,percentage!BY$2:CJ$49,3)</f>
        <v>#N/A</v>
      </c>
      <c r="BU185" s="312" t="e">
        <f>VLOOKUP(BT185,Stieren!$C$5:$D$52,2,FALSE)</f>
        <v>#N/A</v>
      </c>
      <c r="BV185" s="312" t="e">
        <f>VLOOKUP(AB185,percentage!BY$2:CJ$49,4)</f>
        <v>#N/A</v>
      </c>
      <c r="BW185" s="312" t="e">
        <f>VLOOKUP(BV185,Stieren!$C$5:$D$52,2,FALSE)</f>
        <v>#N/A</v>
      </c>
      <c r="BX185" s="312" t="e">
        <f>VLOOKUP(AB185,percentage!BY$2:CJ$49,5)</f>
        <v>#N/A</v>
      </c>
      <c r="BY185" s="312" t="e">
        <f>VLOOKUP(BX185,Stieren!$C$5:$D$52,2,FALSE)</f>
        <v>#N/A</v>
      </c>
      <c r="BZ185" s="312" t="e">
        <f>VLOOKUP(AB185,percentage!BY$2:CJ$49,6)</f>
        <v>#N/A</v>
      </c>
      <c r="CA185" s="312" t="e">
        <f>VLOOKUP(BZ185,Stieren!$C$5:$D$52,2,FALSE)</f>
        <v>#N/A</v>
      </c>
      <c r="CB185" s="312" t="e">
        <f>VLOOKUP(AB185,percentage!BY$2:CJ$49,7)</f>
        <v>#N/A</v>
      </c>
      <c r="CC185" s="312" t="e">
        <f>VLOOKUP(CB185,Stieren!$C$5:$D$52,2,FALSE)</f>
        <v>#N/A</v>
      </c>
      <c r="CD185" s="312" t="e">
        <f>VLOOKUP(AB185,percentage!BY$2:CJ$49,8)</f>
        <v>#N/A</v>
      </c>
      <c r="CE185" s="312" t="e">
        <f>VLOOKUP(CD185,Stieren!$C$5:$D$52,2,FALSE)</f>
        <v>#N/A</v>
      </c>
      <c r="CF185" s="312" t="e">
        <f>VLOOKUP(AB185,percentage!BY$2:CJ$49,9)</f>
        <v>#N/A</v>
      </c>
      <c r="CG185" s="312" t="e">
        <f>VLOOKUP(CF185,Stieren!$C$5:$D$52,2,FALSE)</f>
        <v>#N/A</v>
      </c>
      <c r="CH185" s="312" t="e">
        <f>VLOOKUP(AB185,percentage!BY$2:CJ$49,10)</f>
        <v>#N/A</v>
      </c>
      <c r="CI185" s="312" t="e">
        <f>VLOOKUP(CH185,Stieren!$C$5:$D$52,2,FALSE)</f>
        <v>#N/A</v>
      </c>
      <c r="CJ185" s="312" t="e">
        <f>VLOOKUP(AB185,percentage!BY$2:CJ$49,11)</f>
        <v>#N/A</v>
      </c>
      <c r="CK185" s="312" t="e">
        <f>VLOOKUP(CJ185,Stieren!$C$5:$D$52,2,FALSE)</f>
        <v>#N/A</v>
      </c>
      <c r="CL185" s="312" t="e">
        <f>VLOOKUP(AB185,percentage!BY$2:CJ$49,12)</f>
        <v>#N/A</v>
      </c>
      <c r="CM185" s="312" t="e">
        <f>VLOOKUP(CL185,Stieren!$C$5:$D$52,2,FALSE)</f>
        <v>#N/A</v>
      </c>
      <c r="CN185" s="312">
        <v>22</v>
      </c>
      <c r="CO185" s="312">
        <v>22</v>
      </c>
      <c r="CP185" s="312">
        <v>22</v>
      </c>
    </row>
    <row r="186" spans="27:94">
      <c r="AA186" s="312">
        <f>Koeien!B187</f>
        <v>0</v>
      </c>
      <c r="AB186" s="312">
        <f>Koeien!D187</f>
        <v>0</v>
      </c>
      <c r="AD186" s="312" t="e">
        <f t="shared" si="108"/>
        <v>#N/A</v>
      </c>
      <c r="AE186" s="312" t="e">
        <f t="shared" si="109"/>
        <v>#N/A</v>
      </c>
      <c r="AF186" s="312" t="e">
        <f t="shared" si="110"/>
        <v>#N/A</v>
      </c>
      <c r="AG186" s="312" t="e">
        <f t="shared" si="111"/>
        <v>#N/A</v>
      </c>
      <c r="AH186" s="312" t="e">
        <f t="shared" si="112"/>
        <v>#N/A</v>
      </c>
      <c r="AI186" s="312" t="e">
        <f t="shared" si="113"/>
        <v>#N/A</v>
      </c>
      <c r="AJ186" s="312" t="e">
        <f t="shared" si="114"/>
        <v>#N/A</v>
      </c>
      <c r="AK186" s="312" t="e">
        <f t="shared" si="115"/>
        <v>#N/A</v>
      </c>
      <c r="AL186" s="312" t="e">
        <f t="shared" si="116"/>
        <v>#N/A</v>
      </c>
      <c r="AO186" s="312" t="e">
        <f t="shared" si="117"/>
        <v>#N/A</v>
      </c>
      <c r="AP186" s="312" t="e">
        <f t="shared" si="118"/>
        <v>#N/A</v>
      </c>
      <c r="AQ186" s="312" t="e">
        <f t="shared" si="119"/>
        <v>#N/A</v>
      </c>
      <c r="AR186" s="312" t="e">
        <f t="shared" si="120"/>
        <v>#N/A</v>
      </c>
      <c r="AS186" s="312" t="e">
        <f t="shared" si="121"/>
        <v>#N/A</v>
      </c>
      <c r="AT186" s="312" t="e">
        <f t="shared" si="122"/>
        <v>#N/A</v>
      </c>
      <c r="AU186" s="312" t="e">
        <f t="shared" si="123"/>
        <v>#N/A</v>
      </c>
      <c r="AV186" s="312" t="e">
        <f t="shared" si="124"/>
        <v>#N/A</v>
      </c>
      <c r="AW186" s="312" t="e">
        <f t="shared" si="125"/>
        <v>#N/A</v>
      </c>
      <c r="AX186" s="312" t="e">
        <f t="shared" si="126"/>
        <v>#N/A</v>
      </c>
      <c r="AY186" s="312" t="e">
        <f t="shared" si="127"/>
        <v>#N/A</v>
      </c>
      <c r="AZ186" s="312" t="e">
        <f t="shared" si="128"/>
        <v>#N/A</v>
      </c>
      <c r="BA186" s="312" t="e">
        <f t="shared" si="129"/>
        <v>#N/A</v>
      </c>
      <c r="BB186" s="312" t="e">
        <f t="shared" si="130"/>
        <v>#N/A</v>
      </c>
      <c r="BC186" s="312" t="e">
        <f t="shared" si="131"/>
        <v>#N/A</v>
      </c>
      <c r="BD186" s="312" t="e">
        <f t="shared" si="132"/>
        <v>#N/A</v>
      </c>
      <c r="BE186" s="312" t="e">
        <f t="shared" si="133"/>
        <v>#N/A</v>
      </c>
      <c r="BF186" s="312" t="e">
        <f t="shared" si="134"/>
        <v>#N/A</v>
      </c>
      <c r="BG186" s="312" t="e">
        <f t="shared" si="135"/>
        <v>#N/A</v>
      </c>
      <c r="BH186" s="312" t="e">
        <f t="shared" si="136"/>
        <v>#N/A</v>
      </c>
      <c r="BI186" s="312" t="e">
        <f t="shared" si="137"/>
        <v>#N/A</v>
      </c>
      <c r="BJ186" s="312" t="e">
        <f t="shared" si="138"/>
        <v>#N/A</v>
      </c>
      <c r="BK186" s="312" t="e">
        <f t="shared" si="139"/>
        <v>#N/A</v>
      </c>
      <c r="BL186" s="312" t="e">
        <f t="shared" si="140"/>
        <v>#N/A</v>
      </c>
      <c r="BM186" s="312">
        <f t="shared" si="141"/>
        <v>22</v>
      </c>
      <c r="BN186" s="312">
        <f t="shared" si="142"/>
        <v>22</v>
      </c>
      <c r="BO186" s="312">
        <f t="shared" si="143"/>
        <v>22</v>
      </c>
      <c r="BQ186" s="312" t="e">
        <f>VLOOKUP(AB186,Stieren!$C$5:$D$52,2,FALSE)</f>
        <v>#N/A</v>
      </c>
      <c r="BR186" s="312" t="e">
        <f>VLOOKUP(AB186,percentage!BY$2:CJ$49,2)</f>
        <v>#N/A</v>
      </c>
      <c r="BS186" s="312" t="e">
        <f>VLOOKUP(BR186,Stieren!$C$5:$D$52,2,FALSE)</f>
        <v>#N/A</v>
      </c>
      <c r="BT186" s="312" t="e">
        <f>VLOOKUP(AB186,percentage!BY$2:CJ$49,3)</f>
        <v>#N/A</v>
      </c>
      <c r="BU186" s="312" t="e">
        <f>VLOOKUP(BT186,Stieren!$C$5:$D$52,2,FALSE)</f>
        <v>#N/A</v>
      </c>
      <c r="BV186" s="312" t="e">
        <f>VLOOKUP(AB186,percentage!BY$2:CJ$49,4)</f>
        <v>#N/A</v>
      </c>
      <c r="BW186" s="312" t="e">
        <f>VLOOKUP(BV186,Stieren!$C$5:$D$52,2,FALSE)</f>
        <v>#N/A</v>
      </c>
      <c r="BX186" s="312" t="e">
        <f>VLOOKUP(AB186,percentage!BY$2:CJ$49,5)</f>
        <v>#N/A</v>
      </c>
      <c r="BY186" s="312" t="e">
        <f>VLOOKUP(BX186,Stieren!$C$5:$D$52,2,FALSE)</f>
        <v>#N/A</v>
      </c>
      <c r="BZ186" s="312" t="e">
        <f>VLOOKUP(AB186,percentage!BY$2:CJ$49,6)</f>
        <v>#N/A</v>
      </c>
      <c r="CA186" s="312" t="e">
        <f>VLOOKUP(BZ186,Stieren!$C$5:$D$52,2,FALSE)</f>
        <v>#N/A</v>
      </c>
      <c r="CB186" s="312" t="e">
        <f>VLOOKUP(AB186,percentage!BY$2:CJ$49,7)</f>
        <v>#N/A</v>
      </c>
      <c r="CC186" s="312" t="e">
        <f>VLOOKUP(CB186,Stieren!$C$5:$D$52,2,FALSE)</f>
        <v>#N/A</v>
      </c>
      <c r="CD186" s="312" t="e">
        <f>VLOOKUP(AB186,percentage!BY$2:CJ$49,8)</f>
        <v>#N/A</v>
      </c>
      <c r="CE186" s="312" t="e">
        <f>VLOOKUP(CD186,Stieren!$C$5:$D$52,2,FALSE)</f>
        <v>#N/A</v>
      </c>
      <c r="CF186" s="312" t="e">
        <f>VLOOKUP(AB186,percentage!BY$2:CJ$49,9)</f>
        <v>#N/A</v>
      </c>
      <c r="CG186" s="312" t="e">
        <f>VLOOKUP(CF186,Stieren!$C$5:$D$52,2,FALSE)</f>
        <v>#N/A</v>
      </c>
      <c r="CH186" s="312" t="e">
        <f>VLOOKUP(AB186,percentage!BY$2:CJ$49,10)</f>
        <v>#N/A</v>
      </c>
      <c r="CI186" s="312" t="e">
        <f>VLOOKUP(CH186,Stieren!$C$5:$D$52,2,FALSE)</f>
        <v>#N/A</v>
      </c>
      <c r="CJ186" s="312" t="e">
        <f>VLOOKUP(AB186,percentage!BY$2:CJ$49,11)</f>
        <v>#N/A</v>
      </c>
      <c r="CK186" s="312" t="e">
        <f>VLOOKUP(CJ186,Stieren!$C$5:$D$52,2,FALSE)</f>
        <v>#N/A</v>
      </c>
      <c r="CL186" s="312" t="e">
        <f>VLOOKUP(AB186,percentage!BY$2:CJ$49,12)</f>
        <v>#N/A</v>
      </c>
      <c r="CM186" s="312" t="e">
        <f>VLOOKUP(CL186,Stieren!$C$5:$D$52,2,FALSE)</f>
        <v>#N/A</v>
      </c>
      <c r="CN186" s="312">
        <v>22</v>
      </c>
      <c r="CO186" s="312">
        <v>22</v>
      </c>
      <c r="CP186" s="312">
        <v>22</v>
      </c>
    </row>
    <row r="187" spans="27:94">
      <c r="AA187" s="312">
        <f>Koeien!B188</f>
        <v>0</v>
      </c>
      <c r="AB187" s="312">
        <f>Koeien!D188</f>
        <v>0</v>
      </c>
      <c r="AD187" s="312" t="e">
        <f t="shared" si="108"/>
        <v>#N/A</v>
      </c>
      <c r="AE187" s="312" t="e">
        <f t="shared" si="109"/>
        <v>#N/A</v>
      </c>
      <c r="AF187" s="312" t="e">
        <f t="shared" si="110"/>
        <v>#N/A</v>
      </c>
      <c r="AG187" s="312" t="e">
        <f t="shared" si="111"/>
        <v>#N/A</v>
      </c>
      <c r="AH187" s="312" t="e">
        <f t="shared" si="112"/>
        <v>#N/A</v>
      </c>
      <c r="AI187" s="312" t="e">
        <f t="shared" si="113"/>
        <v>#N/A</v>
      </c>
      <c r="AJ187" s="312" t="e">
        <f t="shared" si="114"/>
        <v>#N/A</v>
      </c>
      <c r="AK187" s="312" t="e">
        <f t="shared" si="115"/>
        <v>#N/A</v>
      </c>
      <c r="AL187" s="312" t="e">
        <f t="shared" si="116"/>
        <v>#N/A</v>
      </c>
      <c r="AO187" s="312" t="e">
        <f t="shared" si="117"/>
        <v>#N/A</v>
      </c>
      <c r="AP187" s="312" t="e">
        <f t="shared" si="118"/>
        <v>#N/A</v>
      </c>
      <c r="AQ187" s="312" t="e">
        <f t="shared" si="119"/>
        <v>#N/A</v>
      </c>
      <c r="AR187" s="312" t="e">
        <f t="shared" si="120"/>
        <v>#N/A</v>
      </c>
      <c r="AS187" s="312" t="e">
        <f t="shared" si="121"/>
        <v>#N/A</v>
      </c>
      <c r="AT187" s="312" t="e">
        <f t="shared" si="122"/>
        <v>#N/A</v>
      </c>
      <c r="AU187" s="312" t="e">
        <f t="shared" si="123"/>
        <v>#N/A</v>
      </c>
      <c r="AV187" s="312" t="e">
        <f t="shared" si="124"/>
        <v>#N/A</v>
      </c>
      <c r="AW187" s="312" t="e">
        <f t="shared" si="125"/>
        <v>#N/A</v>
      </c>
      <c r="AX187" s="312" t="e">
        <f t="shared" si="126"/>
        <v>#N/A</v>
      </c>
      <c r="AY187" s="312" t="e">
        <f t="shared" si="127"/>
        <v>#N/A</v>
      </c>
      <c r="AZ187" s="312" t="e">
        <f t="shared" si="128"/>
        <v>#N/A</v>
      </c>
      <c r="BA187" s="312" t="e">
        <f t="shared" si="129"/>
        <v>#N/A</v>
      </c>
      <c r="BB187" s="312" t="e">
        <f t="shared" si="130"/>
        <v>#N/A</v>
      </c>
      <c r="BC187" s="312" t="e">
        <f t="shared" si="131"/>
        <v>#N/A</v>
      </c>
      <c r="BD187" s="312" t="e">
        <f t="shared" si="132"/>
        <v>#N/A</v>
      </c>
      <c r="BE187" s="312" t="e">
        <f t="shared" si="133"/>
        <v>#N/A</v>
      </c>
      <c r="BF187" s="312" t="e">
        <f t="shared" si="134"/>
        <v>#N/A</v>
      </c>
      <c r="BG187" s="312" t="e">
        <f t="shared" si="135"/>
        <v>#N/A</v>
      </c>
      <c r="BH187" s="312" t="e">
        <f t="shared" si="136"/>
        <v>#N/A</v>
      </c>
      <c r="BI187" s="312" t="e">
        <f t="shared" si="137"/>
        <v>#N/A</v>
      </c>
      <c r="BJ187" s="312" t="e">
        <f t="shared" si="138"/>
        <v>#N/A</v>
      </c>
      <c r="BK187" s="312" t="e">
        <f t="shared" si="139"/>
        <v>#N/A</v>
      </c>
      <c r="BL187" s="312" t="e">
        <f t="shared" si="140"/>
        <v>#N/A</v>
      </c>
      <c r="BM187" s="312">
        <f t="shared" si="141"/>
        <v>22</v>
      </c>
      <c r="BN187" s="312">
        <f t="shared" si="142"/>
        <v>22</v>
      </c>
      <c r="BO187" s="312">
        <f t="shared" si="143"/>
        <v>22</v>
      </c>
      <c r="BQ187" s="312" t="e">
        <f>VLOOKUP(AB187,Stieren!$C$5:$D$52,2,FALSE)</f>
        <v>#N/A</v>
      </c>
      <c r="BR187" s="312" t="e">
        <f>VLOOKUP(AB187,percentage!BY$2:CJ$49,2)</f>
        <v>#N/A</v>
      </c>
      <c r="BS187" s="312" t="e">
        <f>VLOOKUP(BR187,Stieren!$C$5:$D$52,2,FALSE)</f>
        <v>#N/A</v>
      </c>
      <c r="BT187" s="312" t="e">
        <f>VLOOKUP(AB187,percentage!BY$2:CJ$49,3)</f>
        <v>#N/A</v>
      </c>
      <c r="BU187" s="312" t="e">
        <f>VLOOKUP(BT187,Stieren!$C$5:$D$52,2,FALSE)</f>
        <v>#N/A</v>
      </c>
      <c r="BV187" s="312" t="e">
        <f>VLOOKUP(AB187,percentage!BY$2:CJ$49,4)</f>
        <v>#N/A</v>
      </c>
      <c r="BW187" s="312" t="e">
        <f>VLOOKUP(BV187,Stieren!$C$5:$D$52,2,FALSE)</f>
        <v>#N/A</v>
      </c>
      <c r="BX187" s="312" t="e">
        <f>VLOOKUP(AB187,percentage!BY$2:CJ$49,5)</f>
        <v>#N/A</v>
      </c>
      <c r="BY187" s="312" t="e">
        <f>VLOOKUP(BX187,Stieren!$C$5:$D$52,2,FALSE)</f>
        <v>#N/A</v>
      </c>
      <c r="BZ187" s="312" t="e">
        <f>VLOOKUP(AB187,percentage!BY$2:CJ$49,6)</f>
        <v>#N/A</v>
      </c>
      <c r="CA187" s="312" t="e">
        <f>VLOOKUP(BZ187,Stieren!$C$5:$D$52,2,FALSE)</f>
        <v>#N/A</v>
      </c>
      <c r="CB187" s="312" t="e">
        <f>VLOOKUP(AB187,percentage!BY$2:CJ$49,7)</f>
        <v>#N/A</v>
      </c>
      <c r="CC187" s="312" t="e">
        <f>VLOOKUP(CB187,Stieren!$C$5:$D$52,2,FALSE)</f>
        <v>#N/A</v>
      </c>
      <c r="CD187" s="312" t="e">
        <f>VLOOKUP(AB187,percentage!BY$2:CJ$49,8)</f>
        <v>#N/A</v>
      </c>
      <c r="CE187" s="312" t="e">
        <f>VLOOKUP(CD187,Stieren!$C$5:$D$52,2,FALSE)</f>
        <v>#N/A</v>
      </c>
      <c r="CF187" s="312" t="e">
        <f>VLOOKUP(AB187,percentage!BY$2:CJ$49,9)</f>
        <v>#N/A</v>
      </c>
      <c r="CG187" s="312" t="e">
        <f>VLOOKUP(CF187,Stieren!$C$5:$D$52,2,FALSE)</f>
        <v>#N/A</v>
      </c>
      <c r="CH187" s="312" t="e">
        <f>VLOOKUP(AB187,percentage!BY$2:CJ$49,10)</f>
        <v>#N/A</v>
      </c>
      <c r="CI187" s="312" t="e">
        <f>VLOOKUP(CH187,Stieren!$C$5:$D$52,2,FALSE)</f>
        <v>#N/A</v>
      </c>
      <c r="CJ187" s="312" t="e">
        <f>VLOOKUP(AB187,percentage!BY$2:CJ$49,11)</f>
        <v>#N/A</v>
      </c>
      <c r="CK187" s="312" t="e">
        <f>VLOOKUP(CJ187,Stieren!$C$5:$D$52,2,FALSE)</f>
        <v>#N/A</v>
      </c>
      <c r="CL187" s="312" t="e">
        <f>VLOOKUP(AB187,percentage!BY$2:CJ$49,12)</f>
        <v>#N/A</v>
      </c>
      <c r="CM187" s="312" t="e">
        <f>VLOOKUP(CL187,Stieren!$C$5:$D$52,2,FALSE)</f>
        <v>#N/A</v>
      </c>
      <c r="CN187" s="312">
        <v>22</v>
      </c>
      <c r="CO187" s="312">
        <v>22</v>
      </c>
      <c r="CP187" s="312">
        <v>22</v>
      </c>
    </row>
    <row r="188" spans="27:94">
      <c r="AA188" s="312">
        <f>Koeien!B189</f>
        <v>0</v>
      </c>
      <c r="AB188" s="312">
        <f>Koeien!D189</f>
        <v>0</v>
      </c>
      <c r="AD188" s="312" t="e">
        <f t="shared" si="108"/>
        <v>#N/A</v>
      </c>
      <c r="AE188" s="312" t="e">
        <f t="shared" si="109"/>
        <v>#N/A</v>
      </c>
      <c r="AF188" s="312" t="e">
        <f t="shared" si="110"/>
        <v>#N/A</v>
      </c>
      <c r="AG188" s="312" t="e">
        <f t="shared" si="111"/>
        <v>#N/A</v>
      </c>
      <c r="AH188" s="312" t="e">
        <f t="shared" si="112"/>
        <v>#N/A</v>
      </c>
      <c r="AI188" s="312" t="e">
        <f t="shared" si="113"/>
        <v>#N/A</v>
      </c>
      <c r="AJ188" s="312" t="e">
        <f t="shared" si="114"/>
        <v>#N/A</v>
      </c>
      <c r="AK188" s="312" t="e">
        <f t="shared" si="115"/>
        <v>#N/A</v>
      </c>
      <c r="AL188" s="312" t="e">
        <f t="shared" si="116"/>
        <v>#N/A</v>
      </c>
      <c r="AO188" s="312" t="e">
        <f t="shared" si="117"/>
        <v>#N/A</v>
      </c>
      <c r="AP188" s="312" t="e">
        <f t="shared" si="118"/>
        <v>#N/A</v>
      </c>
      <c r="AQ188" s="312" t="e">
        <f t="shared" si="119"/>
        <v>#N/A</v>
      </c>
      <c r="AR188" s="312" t="e">
        <f t="shared" si="120"/>
        <v>#N/A</v>
      </c>
      <c r="AS188" s="312" t="e">
        <f t="shared" si="121"/>
        <v>#N/A</v>
      </c>
      <c r="AT188" s="312" t="e">
        <f t="shared" si="122"/>
        <v>#N/A</v>
      </c>
      <c r="AU188" s="312" t="e">
        <f t="shared" si="123"/>
        <v>#N/A</v>
      </c>
      <c r="AV188" s="312" t="e">
        <f t="shared" si="124"/>
        <v>#N/A</v>
      </c>
      <c r="AW188" s="312" t="e">
        <f t="shared" si="125"/>
        <v>#N/A</v>
      </c>
      <c r="AX188" s="312" t="e">
        <f t="shared" si="126"/>
        <v>#N/A</v>
      </c>
      <c r="AY188" s="312" t="e">
        <f t="shared" si="127"/>
        <v>#N/A</v>
      </c>
      <c r="AZ188" s="312" t="e">
        <f t="shared" si="128"/>
        <v>#N/A</v>
      </c>
      <c r="BA188" s="312" t="e">
        <f t="shared" si="129"/>
        <v>#N/A</v>
      </c>
      <c r="BB188" s="312" t="e">
        <f t="shared" si="130"/>
        <v>#N/A</v>
      </c>
      <c r="BC188" s="312" t="e">
        <f t="shared" si="131"/>
        <v>#N/A</v>
      </c>
      <c r="BD188" s="312" t="e">
        <f t="shared" si="132"/>
        <v>#N/A</v>
      </c>
      <c r="BE188" s="312" t="e">
        <f t="shared" si="133"/>
        <v>#N/A</v>
      </c>
      <c r="BF188" s="312" t="e">
        <f t="shared" si="134"/>
        <v>#N/A</v>
      </c>
      <c r="BG188" s="312" t="e">
        <f t="shared" si="135"/>
        <v>#N/A</v>
      </c>
      <c r="BH188" s="312" t="e">
        <f t="shared" si="136"/>
        <v>#N/A</v>
      </c>
      <c r="BI188" s="312" t="e">
        <f t="shared" si="137"/>
        <v>#N/A</v>
      </c>
      <c r="BJ188" s="312" t="e">
        <f t="shared" si="138"/>
        <v>#N/A</v>
      </c>
      <c r="BK188" s="312" t="e">
        <f t="shared" si="139"/>
        <v>#N/A</v>
      </c>
      <c r="BL188" s="312" t="e">
        <f t="shared" si="140"/>
        <v>#N/A</v>
      </c>
      <c r="BM188" s="312">
        <f t="shared" si="141"/>
        <v>22</v>
      </c>
      <c r="BN188" s="312">
        <f t="shared" si="142"/>
        <v>22</v>
      </c>
      <c r="BO188" s="312">
        <f t="shared" si="143"/>
        <v>22</v>
      </c>
      <c r="BQ188" s="312" t="e">
        <f>VLOOKUP(AB188,Stieren!$C$5:$D$52,2,FALSE)</f>
        <v>#N/A</v>
      </c>
      <c r="BR188" s="312" t="e">
        <f>VLOOKUP(AB188,percentage!BY$2:CJ$49,2)</f>
        <v>#N/A</v>
      </c>
      <c r="BS188" s="312" t="e">
        <f>VLOOKUP(BR188,Stieren!$C$5:$D$52,2,FALSE)</f>
        <v>#N/A</v>
      </c>
      <c r="BT188" s="312" t="e">
        <f>VLOOKUP(AB188,percentage!BY$2:CJ$49,3)</f>
        <v>#N/A</v>
      </c>
      <c r="BU188" s="312" t="e">
        <f>VLOOKUP(BT188,Stieren!$C$5:$D$52,2,FALSE)</f>
        <v>#N/A</v>
      </c>
      <c r="BV188" s="312" t="e">
        <f>VLOOKUP(AB188,percentage!BY$2:CJ$49,4)</f>
        <v>#N/A</v>
      </c>
      <c r="BW188" s="312" t="e">
        <f>VLOOKUP(BV188,Stieren!$C$5:$D$52,2,FALSE)</f>
        <v>#N/A</v>
      </c>
      <c r="BX188" s="312" t="e">
        <f>VLOOKUP(AB188,percentage!BY$2:CJ$49,5)</f>
        <v>#N/A</v>
      </c>
      <c r="BY188" s="312" t="e">
        <f>VLOOKUP(BX188,Stieren!$C$5:$D$52,2,FALSE)</f>
        <v>#N/A</v>
      </c>
      <c r="BZ188" s="312" t="e">
        <f>VLOOKUP(AB188,percentage!BY$2:CJ$49,6)</f>
        <v>#N/A</v>
      </c>
      <c r="CA188" s="312" t="e">
        <f>VLOOKUP(BZ188,Stieren!$C$5:$D$52,2,FALSE)</f>
        <v>#N/A</v>
      </c>
      <c r="CB188" s="312" t="e">
        <f>VLOOKUP(AB188,percentage!BY$2:CJ$49,7)</f>
        <v>#N/A</v>
      </c>
      <c r="CC188" s="312" t="e">
        <f>VLOOKUP(CB188,Stieren!$C$5:$D$52,2,FALSE)</f>
        <v>#N/A</v>
      </c>
      <c r="CD188" s="312" t="e">
        <f>VLOOKUP(AB188,percentage!BY$2:CJ$49,8)</f>
        <v>#N/A</v>
      </c>
      <c r="CE188" s="312" t="e">
        <f>VLOOKUP(CD188,Stieren!$C$5:$D$52,2,FALSE)</f>
        <v>#N/A</v>
      </c>
      <c r="CF188" s="312" t="e">
        <f>VLOOKUP(AB188,percentage!BY$2:CJ$49,9)</f>
        <v>#N/A</v>
      </c>
      <c r="CG188" s="312" t="e">
        <f>VLOOKUP(CF188,Stieren!$C$5:$D$52,2,FALSE)</f>
        <v>#N/A</v>
      </c>
      <c r="CH188" s="312" t="e">
        <f>VLOOKUP(AB188,percentage!BY$2:CJ$49,10)</f>
        <v>#N/A</v>
      </c>
      <c r="CI188" s="312" t="e">
        <f>VLOOKUP(CH188,Stieren!$C$5:$D$52,2,FALSE)</f>
        <v>#N/A</v>
      </c>
      <c r="CJ188" s="312" t="e">
        <f>VLOOKUP(AB188,percentage!BY$2:CJ$49,11)</f>
        <v>#N/A</v>
      </c>
      <c r="CK188" s="312" t="e">
        <f>VLOOKUP(CJ188,Stieren!$C$5:$D$52,2,FALSE)</f>
        <v>#N/A</v>
      </c>
      <c r="CL188" s="312" t="e">
        <f>VLOOKUP(AB188,percentage!BY$2:CJ$49,12)</f>
        <v>#N/A</v>
      </c>
      <c r="CM188" s="312" t="e">
        <f>VLOOKUP(CL188,Stieren!$C$5:$D$52,2,FALSE)</f>
        <v>#N/A</v>
      </c>
      <c r="CN188" s="312">
        <v>22</v>
      </c>
      <c r="CO188" s="312">
        <v>22</v>
      </c>
      <c r="CP188" s="312">
        <v>22</v>
      </c>
    </row>
    <row r="189" spans="27:94">
      <c r="AA189" s="312">
        <f>Koeien!B190</f>
        <v>0</v>
      </c>
      <c r="AB189" s="312">
        <f>Koeien!D190</f>
        <v>0</v>
      </c>
      <c r="AD189" s="312" t="e">
        <f t="shared" si="108"/>
        <v>#N/A</v>
      </c>
      <c r="AE189" s="312" t="e">
        <f t="shared" si="109"/>
        <v>#N/A</v>
      </c>
      <c r="AF189" s="312" t="e">
        <f t="shared" si="110"/>
        <v>#N/A</v>
      </c>
      <c r="AG189" s="312" t="e">
        <f t="shared" si="111"/>
        <v>#N/A</v>
      </c>
      <c r="AH189" s="312" t="e">
        <f t="shared" si="112"/>
        <v>#N/A</v>
      </c>
      <c r="AI189" s="312" t="e">
        <f t="shared" si="113"/>
        <v>#N/A</v>
      </c>
      <c r="AJ189" s="312" t="e">
        <f t="shared" si="114"/>
        <v>#N/A</v>
      </c>
      <c r="AK189" s="312" t="e">
        <f t="shared" si="115"/>
        <v>#N/A</v>
      </c>
      <c r="AL189" s="312" t="e">
        <f t="shared" si="116"/>
        <v>#N/A</v>
      </c>
      <c r="AO189" s="312" t="e">
        <f t="shared" si="117"/>
        <v>#N/A</v>
      </c>
      <c r="AP189" s="312" t="e">
        <f t="shared" si="118"/>
        <v>#N/A</v>
      </c>
      <c r="AQ189" s="312" t="e">
        <f t="shared" si="119"/>
        <v>#N/A</v>
      </c>
      <c r="AR189" s="312" t="e">
        <f t="shared" si="120"/>
        <v>#N/A</v>
      </c>
      <c r="AS189" s="312" t="e">
        <f t="shared" si="121"/>
        <v>#N/A</v>
      </c>
      <c r="AT189" s="312" t="e">
        <f t="shared" si="122"/>
        <v>#N/A</v>
      </c>
      <c r="AU189" s="312" t="e">
        <f t="shared" si="123"/>
        <v>#N/A</v>
      </c>
      <c r="AV189" s="312" t="e">
        <f t="shared" si="124"/>
        <v>#N/A</v>
      </c>
      <c r="AW189" s="312" t="e">
        <f t="shared" si="125"/>
        <v>#N/A</v>
      </c>
      <c r="AX189" s="312" t="e">
        <f t="shared" si="126"/>
        <v>#N/A</v>
      </c>
      <c r="AY189" s="312" t="e">
        <f t="shared" si="127"/>
        <v>#N/A</v>
      </c>
      <c r="AZ189" s="312" t="e">
        <f t="shared" si="128"/>
        <v>#N/A</v>
      </c>
      <c r="BA189" s="312" t="e">
        <f t="shared" si="129"/>
        <v>#N/A</v>
      </c>
      <c r="BB189" s="312" t="e">
        <f t="shared" si="130"/>
        <v>#N/A</v>
      </c>
      <c r="BC189" s="312" t="e">
        <f t="shared" si="131"/>
        <v>#N/A</v>
      </c>
      <c r="BD189" s="312" t="e">
        <f t="shared" si="132"/>
        <v>#N/A</v>
      </c>
      <c r="BE189" s="312" t="e">
        <f t="shared" si="133"/>
        <v>#N/A</v>
      </c>
      <c r="BF189" s="312" t="e">
        <f t="shared" si="134"/>
        <v>#N/A</v>
      </c>
      <c r="BG189" s="312" t="e">
        <f t="shared" si="135"/>
        <v>#N/A</v>
      </c>
      <c r="BH189" s="312" t="e">
        <f t="shared" si="136"/>
        <v>#N/A</v>
      </c>
      <c r="BI189" s="312" t="e">
        <f t="shared" si="137"/>
        <v>#N/A</v>
      </c>
      <c r="BJ189" s="312" t="e">
        <f t="shared" si="138"/>
        <v>#N/A</v>
      </c>
      <c r="BK189" s="312" t="e">
        <f t="shared" si="139"/>
        <v>#N/A</v>
      </c>
      <c r="BL189" s="312" t="e">
        <f t="shared" si="140"/>
        <v>#N/A</v>
      </c>
      <c r="BM189" s="312">
        <f t="shared" si="141"/>
        <v>22</v>
      </c>
      <c r="BN189" s="312">
        <f t="shared" si="142"/>
        <v>22</v>
      </c>
      <c r="BO189" s="312">
        <f t="shared" si="143"/>
        <v>22</v>
      </c>
      <c r="BQ189" s="312" t="e">
        <f>VLOOKUP(AB189,Stieren!$C$5:$D$52,2,FALSE)</f>
        <v>#N/A</v>
      </c>
      <c r="BR189" s="312" t="e">
        <f>VLOOKUP(AB189,percentage!BY$2:CJ$49,2)</f>
        <v>#N/A</v>
      </c>
      <c r="BS189" s="312" t="e">
        <f>VLOOKUP(BR189,Stieren!$C$5:$D$52,2,FALSE)</f>
        <v>#N/A</v>
      </c>
      <c r="BT189" s="312" t="e">
        <f>VLOOKUP(AB189,percentage!BY$2:CJ$49,3)</f>
        <v>#N/A</v>
      </c>
      <c r="BU189" s="312" t="e">
        <f>VLOOKUP(BT189,Stieren!$C$5:$D$52,2,FALSE)</f>
        <v>#N/A</v>
      </c>
      <c r="BV189" s="312" t="e">
        <f>VLOOKUP(AB189,percentage!BY$2:CJ$49,4)</f>
        <v>#N/A</v>
      </c>
      <c r="BW189" s="312" t="e">
        <f>VLOOKUP(BV189,Stieren!$C$5:$D$52,2,FALSE)</f>
        <v>#N/A</v>
      </c>
      <c r="BX189" s="312" t="e">
        <f>VLOOKUP(AB189,percentage!BY$2:CJ$49,5)</f>
        <v>#N/A</v>
      </c>
      <c r="BY189" s="312" t="e">
        <f>VLOOKUP(BX189,Stieren!$C$5:$D$52,2,FALSE)</f>
        <v>#N/A</v>
      </c>
      <c r="BZ189" s="312" t="e">
        <f>VLOOKUP(AB189,percentage!BY$2:CJ$49,6)</f>
        <v>#N/A</v>
      </c>
      <c r="CA189" s="312" t="e">
        <f>VLOOKUP(BZ189,Stieren!$C$5:$D$52,2,FALSE)</f>
        <v>#N/A</v>
      </c>
      <c r="CB189" s="312" t="e">
        <f>VLOOKUP(AB189,percentage!BY$2:CJ$49,7)</f>
        <v>#N/A</v>
      </c>
      <c r="CC189" s="312" t="e">
        <f>VLOOKUP(CB189,Stieren!$C$5:$D$52,2,FALSE)</f>
        <v>#N/A</v>
      </c>
      <c r="CD189" s="312" t="e">
        <f>VLOOKUP(AB189,percentage!BY$2:CJ$49,8)</f>
        <v>#N/A</v>
      </c>
      <c r="CE189" s="312" t="e">
        <f>VLOOKUP(CD189,Stieren!$C$5:$D$52,2,FALSE)</f>
        <v>#N/A</v>
      </c>
      <c r="CF189" s="312" t="e">
        <f>VLOOKUP(AB189,percentage!BY$2:CJ$49,9)</f>
        <v>#N/A</v>
      </c>
      <c r="CG189" s="312" t="e">
        <f>VLOOKUP(CF189,Stieren!$C$5:$D$52,2,FALSE)</f>
        <v>#N/A</v>
      </c>
      <c r="CH189" s="312" t="e">
        <f>VLOOKUP(AB189,percentage!BY$2:CJ$49,10)</f>
        <v>#N/A</v>
      </c>
      <c r="CI189" s="312" t="e">
        <f>VLOOKUP(CH189,Stieren!$C$5:$D$52,2,FALSE)</f>
        <v>#N/A</v>
      </c>
      <c r="CJ189" s="312" t="e">
        <f>VLOOKUP(AB189,percentage!BY$2:CJ$49,11)</f>
        <v>#N/A</v>
      </c>
      <c r="CK189" s="312" t="e">
        <f>VLOOKUP(CJ189,Stieren!$C$5:$D$52,2,FALSE)</f>
        <v>#N/A</v>
      </c>
      <c r="CL189" s="312" t="e">
        <f>VLOOKUP(AB189,percentage!BY$2:CJ$49,12)</f>
        <v>#N/A</v>
      </c>
      <c r="CM189" s="312" t="e">
        <f>VLOOKUP(CL189,Stieren!$C$5:$D$52,2,FALSE)</f>
        <v>#N/A</v>
      </c>
      <c r="CN189" s="312">
        <v>22</v>
      </c>
      <c r="CO189" s="312">
        <v>22</v>
      </c>
      <c r="CP189" s="312">
        <v>22</v>
      </c>
    </row>
    <row r="190" spans="27:94">
      <c r="AA190" s="312">
        <f>Koeien!B191</f>
        <v>0</v>
      </c>
      <c r="AB190" s="312">
        <f>Koeien!D191</f>
        <v>0</v>
      </c>
      <c r="AD190" s="312" t="e">
        <f t="shared" si="108"/>
        <v>#N/A</v>
      </c>
      <c r="AE190" s="312" t="e">
        <f t="shared" si="109"/>
        <v>#N/A</v>
      </c>
      <c r="AF190" s="312" t="e">
        <f t="shared" si="110"/>
        <v>#N/A</v>
      </c>
      <c r="AG190" s="312" t="e">
        <f t="shared" si="111"/>
        <v>#N/A</v>
      </c>
      <c r="AH190" s="312" t="e">
        <f t="shared" si="112"/>
        <v>#N/A</v>
      </c>
      <c r="AI190" s="312" t="e">
        <f t="shared" si="113"/>
        <v>#N/A</v>
      </c>
      <c r="AJ190" s="312" t="e">
        <f t="shared" si="114"/>
        <v>#N/A</v>
      </c>
      <c r="AK190" s="312" t="e">
        <f t="shared" si="115"/>
        <v>#N/A</v>
      </c>
      <c r="AL190" s="312" t="e">
        <f t="shared" si="116"/>
        <v>#N/A</v>
      </c>
      <c r="AO190" s="312" t="e">
        <f t="shared" si="117"/>
        <v>#N/A</v>
      </c>
      <c r="AP190" s="312" t="e">
        <f t="shared" si="118"/>
        <v>#N/A</v>
      </c>
      <c r="AQ190" s="312" t="e">
        <f t="shared" si="119"/>
        <v>#N/A</v>
      </c>
      <c r="AR190" s="312" t="e">
        <f t="shared" si="120"/>
        <v>#N/A</v>
      </c>
      <c r="AS190" s="312" t="e">
        <f t="shared" si="121"/>
        <v>#N/A</v>
      </c>
      <c r="AT190" s="312" t="e">
        <f t="shared" si="122"/>
        <v>#N/A</v>
      </c>
      <c r="AU190" s="312" t="e">
        <f t="shared" si="123"/>
        <v>#N/A</v>
      </c>
      <c r="AV190" s="312" t="e">
        <f t="shared" si="124"/>
        <v>#N/A</v>
      </c>
      <c r="AW190" s="312" t="e">
        <f t="shared" si="125"/>
        <v>#N/A</v>
      </c>
      <c r="AX190" s="312" t="e">
        <f t="shared" si="126"/>
        <v>#N/A</v>
      </c>
      <c r="AY190" s="312" t="e">
        <f t="shared" si="127"/>
        <v>#N/A</v>
      </c>
      <c r="AZ190" s="312" t="e">
        <f t="shared" si="128"/>
        <v>#N/A</v>
      </c>
      <c r="BA190" s="312" t="e">
        <f t="shared" si="129"/>
        <v>#N/A</v>
      </c>
      <c r="BB190" s="312" t="e">
        <f t="shared" si="130"/>
        <v>#N/A</v>
      </c>
      <c r="BC190" s="312" t="e">
        <f t="shared" si="131"/>
        <v>#N/A</v>
      </c>
      <c r="BD190" s="312" t="e">
        <f t="shared" si="132"/>
        <v>#N/A</v>
      </c>
      <c r="BE190" s="312" t="e">
        <f t="shared" si="133"/>
        <v>#N/A</v>
      </c>
      <c r="BF190" s="312" t="e">
        <f t="shared" si="134"/>
        <v>#N/A</v>
      </c>
      <c r="BG190" s="312" t="e">
        <f t="shared" si="135"/>
        <v>#N/A</v>
      </c>
      <c r="BH190" s="312" t="e">
        <f t="shared" si="136"/>
        <v>#N/A</v>
      </c>
      <c r="BI190" s="312" t="e">
        <f t="shared" si="137"/>
        <v>#N/A</v>
      </c>
      <c r="BJ190" s="312" t="e">
        <f t="shared" si="138"/>
        <v>#N/A</v>
      </c>
      <c r="BK190" s="312" t="e">
        <f t="shared" si="139"/>
        <v>#N/A</v>
      </c>
      <c r="BL190" s="312" t="e">
        <f t="shared" si="140"/>
        <v>#N/A</v>
      </c>
      <c r="BM190" s="312">
        <f t="shared" si="141"/>
        <v>22</v>
      </c>
      <c r="BN190" s="312">
        <f t="shared" si="142"/>
        <v>22</v>
      </c>
      <c r="BO190" s="312">
        <f t="shared" si="143"/>
        <v>22</v>
      </c>
      <c r="BQ190" s="312" t="e">
        <f>VLOOKUP(AB190,Stieren!$C$5:$D$52,2,FALSE)</f>
        <v>#N/A</v>
      </c>
      <c r="BR190" s="312" t="e">
        <f>VLOOKUP(AB190,percentage!BY$2:CJ$49,2)</f>
        <v>#N/A</v>
      </c>
      <c r="BS190" s="312" t="e">
        <f>VLOOKUP(BR190,Stieren!$C$5:$D$52,2,FALSE)</f>
        <v>#N/A</v>
      </c>
      <c r="BT190" s="312" t="e">
        <f>VLOOKUP(AB190,percentage!BY$2:CJ$49,3)</f>
        <v>#N/A</v>
      </c>
      <c r="BU190" s="312" t="e">
        <f>VLOOKUP(BT190,Stieren!$C$5:$D$52,2,FALSE)</f>
        <v>#N/A</v>
      </c>
      <c r="BV190" s="312" t="e">
        <f>VLOOKUP(AB190,percentage!BY$2:CJ$49,4)</f>
        <v>#N/A</v>
      </c>
      <c r="BW190" s="312" t="e">
        <f>VLOOKUP(BV190,Stieren!$C$5:$D$52,2,FALSE)</f>
        <v>#N/A</v>
      </c>
      <c r="BX190" s="312" t="e">
        <f>VLOOKUP(AB190,percentage!BY$2:CJ$49,5)</f>
        <v>#N/A</v>
      </c>
      <c r="BY190" s="312" t="e">
        <f>VLOOKUP(BX190,Stieren!$C$5:$D$52,2,FALSE)</f>
        <v>#N/A</v>
      </c>
      <c r="BZ190" s="312" t="e">
        <f>VLOOKUP(AB190,percentage!BY$2:CJ$49,6)</f>
        <v>#N/A</v>
      </c>
      <c r="CA190" s="312" t="e">
        <f>VLOOKUP(BZ190,Stieren!$C$5:$D$52,2,FALSE)</f>
        <v>#N/A</v>
      </c>
      <c r="CB190" s="312" t="e">
        <f>VLOOKUP(AB190,percentage!BY$2:CJ$49,7)</f>
        <v>#N/A</v>
      </c>
      <c r="CC190" s="312" t="e">
        <f>VLOOKUP(CB190,Stieren!$C$5:$D$52,2,FALSE)</f>
        <v>#N/A</v>
      </c>
      <c r="CD190" s="312" t="e">
        <f>VLOOKUP(AB190,percentage!BY$2:CJ$49,8)</f>
        <v>#N/A</v>
      </c>
      <c r="CE190" s="312" t="e">
        <f>VLOOKUP(CD190,Stieren!$C$5:$D$52,2,FALSE)</f>
        <v>#N/A</v>
      </c>
      <c r="CF190" s="312" t="e">
        <f>VLOOKUP(AB190,percentage!BY$2:CJ$49,9)</f>
        <v>#N/A</v>
      </c>
      <c r="CG190" s="312" t="e">
        <f>VLOOKUP(CF190,Stieren!$C$5:$D$52,2,FALSE)</f>
        <v>#N/A</v>
      </c>
      <c r="CH190" s="312" t="e">
        <f>VLOOKUP(AB190,percentage!BY$2:CJ$49,10)</f>
        <v>#N/A</v>
      </c>
      <c r="CI190" s="312" t="e">
        <f>VLOOKUP(CH190,Stieren!$C$5:$D$52,2,FALSE)</f>
        <v>#N/A</v>
      </c>
      <c r="CJ190" s="312" t="e">
        <f>VLOOKUP(AB190,percentage!BY$2:CJ$49,11)</f>
        <v>#N/A</v>
      </c>
      <c r="CK190" s="312" t="e">
        <f>VLOOKUP(CJ190,Stieren!$C$5:$D$52,2,FALSE)</f>
        <v>#N/A</v>
      </c>
      <c r="CL190" s="312" t="e">
        <f>VLOOKUP(AB190,percentage!BY$2:CJ$49,12)</f>
        <v>#N/A</v>
      </c>
      <c r="CM190" s="312" t="e">
        <f>VLOOKUP(CL190,Stieren!$C$5:$D$52,2,FALSE)</f>
        <v>#N/A</v>
      </c>
      <c r="CN190" s="312">
        <v>22</v>
      </c>
      <c r="CO190" s="312">
        <v>22</v>
      </c>
      <c r="CP190" s="312">
        <v>22</v>
      </c>
    </row>
    <row r="191" spans="27:94">
      <c r="AA191" s="312">
        <f>Koeien!B192</f>
        <v>0</v>
      </c>
      <c r="AB191" s="312">
        <f>Koeien!D192</f>
        <v>0</v>
      </c>
      <c r="AD191" s="312" t="e">
        <f t="shared" si="108"/>
        <v>#N/A</v>
      </c>
      <c r="AE191" s="312" t="e">
        <f t="shared" si="109"/>
        <v>#N/A</v>
      </c>
      <c r="AF191" s="312" t="e">
        <f t="shared" si="110"/>
        <v>#N/A</v>
      </c>
      <c r="AG191" s="312" t="e">
        <f t="shared" si="111"/>
        <v>#N/A</v>
      </c>
      <c r="AH191" s="312" t="e">
        <f t="shared" si="112"/>
        <v>#N/A</v>
      </c>
      <c r="AI191" s="312" t="e">
        <f t="shared" si="113"/>
        <v>#N/A</v>
      </c>
      <c r="AJ191" s="312" t="e">
        <f t="shared" si="114"/>
        <v>#N/A</v>
      </c>
      <c r="AK191" s="312" t="e">
        <f t="shared" si="115"/>
        <v>#N/A</v>
      </c>
      <c r="AL191" s="312" t="e">
        <f t="shared" si="116"/>
        <v>#N/A</v>
      </c>
      <c r="AO191" s="312" t="e">
        <f t="shared" si="117"/>
        <v>#N/A</v>
      </c>
      <c r="AP191" s="312" t="e">
        <f t="shared" si="118"/>
        <v>#N/A</v>
      </c>
      <c r="AQ191" s="312" t="e">
        <f t="shared" si="119"/>
        <v>#N/A</v>
      </c>
      <c r="AR191" s="312" t="e">
        <f t="shared" si="120"/>
        <v>#N/A</v>
      </c>
      <c r="AS191" s="312" t="e">
        <f t="shared" si="121"/>
        <v>#N/A</v>
      </c>
      <c r="AT191" s="312" t="e">
        <f t="shared" si="122"/>
        <v>#N/A</v>
      </c>
      <c r="AU191" s="312" t="e">
        <f t="shared" si="123"/>
        <v>#N/A</v>
      </c>
      <c r="AV191" s="312" t="e">
        <f t="shared" si="124"/>
        <v>#N/A</v>
      </c>
      <c r="AW191" s="312" t="e">
        <f t="shared" si="125"/>
        <v>#N/A</v>
      </c>
      <c r="AX191" s="312" t="e">
        <f t="shared" si="126"/>
        <v>#N/A</v>
      </c>
      <c r="AY191" s="312" t="e">
        <f t="shared" si="127"/>
        <v>#N/A</v>
      </c>
      <c r="AZ191" s="312" t="e">
        <f t="shared" si="128"/>
        <v>#N/A</v>
      </c>
      <c r="BA191" s="312" t="e">
        <f t="shared" si="129"/>
        <v>#N/A</v>
      </c>
      <c r="BB191" s="312" t="e">
        <f t="shared" si="130"/>
        <v>#N/A</v>
      </c>
      <c r="BC191" s="312" t="e">
        <f t="shared" si="131"/>
        <v>#N/A</v>
      </c>
      <c r="BD191" s="312" t="e">
        <f t="shared" si="132"/>
        <v>#N/A</v>
      </c>
      <c r="BE191" s="312" t="e">
        <f t="shared" si="133"/>
        <v>#N/A</v>
      </c>
      <c r="BF191" s="312" t="e">
        <f t="shared" si="134"/>
        <v>#N/A</v>
      </c>
      <c r="BG191" s="312" t="e">
        <f t="shared" si="135"/>
        <v>#N/A</v>
      </c>
      <c r="BH191" s="312" t="e">
        <f t="shared" si="136"/>
        <v>#N/A</v>
      </c>
      <c r="BI191" s="312" t="e">
        <f t="shared" si="137"/>
        <v>#N/A</v>
      </c>
      <c r="BJ191" s="312" t="e">
        <f t="shared" si="138"/>
        <v>#N/A</v>
      </c>
      <c r="BK191" s="312" t="e">
        <f t="shared" si="139"/>
        <v>#N/A</v>
      </c>
      <c r="BL191" s="312" t="e">
        <f t="shared" si="140"/>
        <v>#N/A</v>
      </c>
      <c r="BM191" s="312">
        <f t="shared" si="141"/>
        <v>22</v>
      </c>
      <c r="BN191" s="312">
        <f t="shared" si="142"/>
        <v>22</v>
      </c>
      <c r="BO191" s="312">
        <f t="shared" si="143"/>
        <v>22</v>
      </c>
      <c r="BQ191" s="312" t="e">
        <f>VLOOKUP(AB191,Stieren!$C$5:$D$52,2,FALSE)</f>
        <v>#N/A</v>
      </c>
      <c r="BR191" s="312" t="e">
        <f>VLOOKUP(AB191,percentage!BY$2:CJ$49,2)</f>
        <v>#N/A</v>
      </c>
      <c r="BS191" s="312" t="e">
        <f>VLOOKUP(BR191,Stieren!$C$5:$D$52,2,FALSE)</f>
        <v>#N/A</v>
      </c>
      <c r="BT191" s="312" t="e">
        <f>VLOOKUP(AB191,percentage!BY$2:CJ$49,3)</f>
        <v>#N/A</v>
      </c>
      <c r="BU191" s="312" t="e">
        <f>VLOOKUP(BT191,Stieren!$C$5:$D$52,2,FALSE)</f>
        <v>#N/A</v>
      </c>
      <c r="BV191" s="312" t="e">
        <f>VLOOKUP(AB191,percentage!BY$2:CJ$49,4)</f>
        <v>#N/A</v>
      </c>
      <c r="BW191" s="312" t="e">
        <f>VLOOKUP(BV191,Stieren!$C$5:$D$52,2,FALSE)</f>
        <v>#N/A</v>
      </c>
      <c r="BX191" s="312" t="e">
        <f>VLOOKUP(AB191,percentage!BY$2:CJ$49,5)</f>
        <v>#N/A</v>
      </c>
      <c r="BY191" s="312" t="e">
        <f>VLOOKUP(BX191,Stieren!$C$5:$D$52,2,FALSE)</f>
        <v>#N/A</v>
      </c>
      <c r="BZ191" s="312" t="e">
        <f>VLOOKUP(AB191,percentage!BY$2:CJ$49,6)</f>
        <v>#N/A</v>
      </c>
      <c r="CA191" s="312" t="e">
        <f>VLOOKUP(BZ191,Stieren!$C$5:$D$52,2,FALSE)</f>
        <v>#N/A</v>
      </c>
      <c r="CB191" s="312" t="e">
        <f>VLOOKUP(AB191,percentage!BY$2:CJ$49,7)</f>
        <v>#N/A</v>
      </c>
      <c r="CC191" s="312" t="e">
        <f>VLOOKUP(CB191,Stieren!$C$5:$D$52,2,FALSE)</f>
        <v>#N/A</v>
      </c>
      <c r="CD191" s="312" t="e">
        <f>VLOOKUP(AB191,percentage!BY$2:CJ$49,8)</f>
        <v>#N/A</v>
      </c>
      <c r="CE191" s="312" t="e">
        <f>VLOOKUP(CD191,Stieren!$C$5:$D$52,2,FALSE)</f>
        <v>#N/A</v>
      </c>
      <c r="CF191" s="312" t="e">
        <f>VLOOKUP(AB191,percentage!BY$2:CJ$49,9)</f>
        <v>#N/A</v>
      </c>
      <c r="CG191" s="312" t="e">
        <f>VLOOKUP(CF191,Stieren!$C$5:$D$52,2,FALSE)</f>
        <v>#N/A</v>
      </c>
      <c r="CH191" s="312" t="e">
        <f>VLOOKUP(AB191,percentage!BY$2:CJ$49,10)</f>
        <v>#N/A</v>
      </c>
      <c r="CI191" s="312" t="e">
        <f>VLOOKUP(CH191,Stieren!$C$5:$D$52,2,FALSE)</f>
        <v>#N/A</v>
      </c>
      <c r="CJ191" s="312" t="e">
        <f>VLOOKUP(AB191,percentage!BY$2:CJ$49,11)</f>
        <v>#N/A</v>
      </c>
      <c r="CK191" s="312" t="e">
        <f>VLOOKUP(CJ191,Stieren!$C$5:$D$52,2,FALSE)</f>
        <v>#N/A</v>
      </c>
      <c r="CL191" s="312" t="e">
        <f>VLOOKUP(AB191,percentage!BY$2:CJ$49,12)</f>
        <v>#N/A</v>
      </c>
      <c r="CM191" s="312" t="e">
        <f>VLOOKUP(CL191,Stieren!$C$5:$D$52,2,FALSE)</f>
        <v>#N/A</v>
      </c>
      <c r="CN191" s="312">
        <v>22</v>
      </c>
      <c r="CO191" s="312">
        <v>22</v>
      </c>
      <c r="CP191" s="312">
        <v>22</v>
      </c>
    </row>
    <row r="192" spans="27:94">
      <c r="AA192" s="312">
        <f>Koeien!B193</f>
        <v>0</v>
      </c>
      <c r="AB192" s="312">
        <f>Koeien!D193</f>
        <v>0</v>
      </c>
      <c r="AD192" s="312" t="e">
        <f t="shared" si="108"/>
        <v>#N/A</v>
      </c>
      <c r="AE192" s="312" t="e">
        <f t="shared" si="109"/>
        <v>#N/A</v>
      </c>
      <c r="AF192" s="312" t="e">
        <f t="shared" si="110"/>
        <v>#N/A</v>
      </c>
      <c r="AG192" s="312" t="e">
        <f t="shared" si="111"/>
        <v>#N/A</v>
      </c>
      <c r="AH192" s="312" t="e">
        <f t="shared" si="112"/>
        <v>#N/A</v>
      </c>
      <c r="AI192" s="312" t="e">
        <f t="shared" si="113"/>
        <v>#N/A</v>
      </c>
      <c r="AJ192" s="312" t="e">
        <f t="shared" si="114"/>
        <v>#N/A</v>
      </c>
      <c r="AK192" s="312" t="e">
        <f t="shared" si="115"/>
        <v>#N/A</v>
      </c>
      <c r="AL192" s="312" t="e">
        <f t="shared" si="116"/>
        <v>#N/A</v>
      </c>
      <c r="AO192" s="312" t="e">
        <f t="shared" si="117"/>
        <v>#N/A</v>
      </c>
      <c r="AP192" s="312" t="e">
        <f t="shared" si="118"/>
        <v>#N/A</v>
      </c>
      <c r="AQ192" s="312" t="e">
        <f t="shared" si="119"/>
        <v>#N/A</v>
      </c>
      <c r="AR192" s="312" t="e">
        <f t="shared" si="120"/>
        <v>#N/A</v>
      </c>
      <c r="AS192" s="312" t="e">
        <f t="shared" si="121"/>
        <v>#N/A</v>
      </c>
      <c r="AT192" s="312" t="e">
        <f t="shared" si="122"/>
        <v>#N/A</v>
      </c>
      <c r="AU192" s="312" t="e">
        <f t="shared" si="123"/>
        <v>#N/A</v>
      </c>
      <c r="AV192" s="312" t="e">
        <f t="shared" si="124"/>
        <v>#N/A</v>
      </c>
      <c r="AW192" s="312" t="e">
        <f t="shared" si="125"/>
        <v>#N/A</v>
      </c>
      <c r="AX192" s="312" t="e">
        <f t="shared" si="126"/>
        <v>#N/A</v>
      </c>
      <c r="AY192" s="312" t="e">
        <f t="shared" si="127"/>
        <v>#N/A</v>
      </c>
      <c r="AZ192" s="312" t="e">
        <f t="shared" si="128"/>
        <v>#N/A</v>
      </c>
      <c r="BA192" s="312" t="e">
        <f t="shared" si="129"/>
        <v>#N/A</v>
      </c>
      <c r="BB192" s="312" t="e">
        <f t="shared" si="130"/>
        <v>#N/A</v>
      </c>
      <c r="BC192" s="312" t="e">
        <f t="shared" si="131"/>
        <v>#N/A</v>
      </c>
      <c r="BD192" s="312" t="e">
        <f t="shared" si="132"/>
        <v>#N/A</v>
      </c>
      <c r="BE192" s="312" t="e">
        <f t="shared" si="133"/>
        <v>#N/A</v>
      </c>
      <c r="BF192" s="312" t="e">
        <f t="shared" si="134"/>
        <v>#N/A</v>
      </c>
      <c r="BG192" s="312" t="e">
        <f t="shared" si="135"/>
        <v>#N/A</v>
      </c>
      <c r="BH192" s="312" t="e">
        <f t="shared" si="136"/>
        <v>#N/A</v>
      </c>
      <c r="BI192" s="312" t="e">
        <f t="shared" si="137"/>
        <v>#N/A</v>
      </c>
      <c r="BJ192" s="312" t="e">
        <f t="shared" si="138"/>
        <v>#N/A</v>
      </c>
      <c r="BK192" s="312" t="e">
        <f t="shared" si="139"/>
        <v>#N/A</v>
      </c>
      <c r="BL192" s="312" t="e">
        <f t="shared" si="140"/>
        <v>#N/A</v>
      </c>
      <c r="BM192" s="312">
        <f t="shared" si="141"/>
        <v>22</v>
      </c>
      <c r="BN192" s="312">
        <f t="shared" si="142"/>
        <v>22</v>
      </c>
      <c r="BO192" s="312">
        <f t="shared" si="143"/>
        <v>22</v>
      </c>
      <c r="BQ192" s="312" t="e">
        <f>VLOOKUP(AB192,Stieren!$C$5:$D$52,2,FALSE)</f>
        <v>#N/A</v>
      </c>
      <c r="BR192" s="312" t="e">
        <f>VLOOKUP(AB192,percentage!BY$2:CJ$49,2)</f>
        <v>#N/A</v>
      </c>
      <c r="BS192" s="312" t="e">
        <f>VLOOKUP(BR192,Stieren!$C$5:$D$52,2,FALSE)</f>
        <v>#N/A</v>
      </c>
      <c r="BT192" s="312" t="e">
        <f>VLOOKUP(AB192,percentage!BY$2:CJ$49,3)</f>
        <v>#N/A</v>
      </c>
      <c r="BU192" s="312" t="e">
        <f>VLOOKUP(BT192,Stieren!$C$5:$D$52,2,FALSE)</f>
        <v>#N/A</v>
      </c>
      <c r="BV192" s="312" t="e">
        <f>VLOOKUP(AB192,percentage!BY$2:CJ$49,4)</f>
        <v>#N/A</v>
      </c>
      <c r="BW192" s="312" t="e">
        <f>VLOOKUP(BV192,Stieren!$C$5:$D$52,2,FALSE)</f>
        <v>#N/A</v>
      </c>
      <c r="BX192" s="312" t="e">
        <f>VLOOKUP(AB192,percentage!BY$2:CJ$49,5)</f>
        <v>#N/A</v>
      </c>
      <c r="BY192" s="312" t="e">
        <f>VLOOKUP(BX192,Stieren!$C$5:$D$52,2,FALSE)</f>
        <v>#N/A</v>
      </c>
      <c r="BZ192" s="312" t="e">
        <f>VLOOKUP(AB192,percentage!BY$2:CJ$49,6)</f>
        <v>#N/A</v>
      </c>
      <c r="CA192" s="312" t="e">
        <f>VLOOKUP(BZ192,Stieren!$C$5:$D$52,2,FALSE)</f>
        <v>#N/A</v>
      </c>
      <c r="CB192" s="312" t="e">
        <f>VLOOKUP(AB192,percentage!BY$2:CJ$49,7)</f>
        <v>#N/A</v>
      </c>
      <c r="CC192" s="312" t="e">
        <f>VLOOKUP(CB192,Stieren!$C$5:$D$52,2,FALSE)</f>
        <v>#N/A</v>
      </c>
      <c r="CD192" s="312" t="e">
        <f>VLOOKUP(AB192,percentage!BY$2:CJ$49,8)</f>
        <v>#N/A</v>
      </c>
      <c r="CE192" s="312" t="e">
        <f>VLOOKUP(CD192,Stieren!$C$5:$D$52,2,FALSE)</f>
        <v>#N/A</v>
      </c>
      <c r="CF192" s="312" t="e">
        <f>VLOOKUP(AB192,percentage!BY$2:CJ$49,9)</f>
        <v>#N/A</v>
      </c>
      <c r="CG192" s="312" t="e">
        <f>VLOOKUP(CF192,Stieren!$C$5:$D$52,2,FALSE)</f>
        <v>#N/A</v>
      </c>
      <c r="CH192" s="312" t="e">
        <f>VLOOKUP(AB192,percentage!BY$2:CJ$49,10)</f>
        <v>#N/A</v>
      </c>
      <c r="CI192" s="312" t="e">
        <f>VLOOKUP(CH192,Stieren!$C$5:$D$52,2,FALSE)</f>
        <v>#N/A</v>
      </c>
      <c r="CJ192" s="312" t="e">
        <f>VLOOKUP(AB192,percentage!BY$2:CJ$49,11)</f>
        <v>#N/A</v>
      </c>
      <c r="CK192" s="312" t="e">
        <f>VLOOKUP(CJ192,Stieren!$C$5:$D$52,2,FALSE)</f>
        <v>#N/A</v>
      </c>
      <c r="CL192" s="312" t="e">
        <f>VLOOKUP(AB192,percentage!BY$2:CJ$49,12)</f>
        <v>#N/A</v>
      </c>
      <c r="CM192" s="312" t="e">
        <f>VLOOKUP(CL192,Stieren!$C$5:$D$52,2,FALSE)</f>
        <v>#N/A</v>
      </c>
      <c r="CN192" s="312">
        <v>22</v>
      </c>
      <c r="CO192" s="312">
        <v>22</v>
      </c>
      <c r="CP192" s="312">
        <v>22</v>
      </c>
    </row>
    <row r="193" spans="27:94">
      <c r="AA193" s="312">
        <f>Koeien!B194</f>
        <v>0</v>
      </c>
      <c r="AB193" s="312">
        <f>Koeien!D194</f>
        <v>0</v>
      </c>
      <c r="AD193" s="312" t="e">
        <f t="shared" si="108"/>
        <v>#N/A</v>
      </c>
      <c r="AE193" s="312" t="e">
        <f t="shared" si="109"/>
        <v>#N/A</v>
      </c>
      <c r="AF193" s="312" t="e">
        <f t="shared" si="110"/>
        <v>#N/A</v>
      </c>
      <c r="AG193" s="312" t="e">
        <f t="shared" si="111"/>
        <v>#N/A</v>
      </c>
      <c r="AH193" s="312" t="e">
        <f t="shared" si="112"/>
        <v>#N/A</v>
      </c>
      <c r="AI193" s="312" t="e">
        <f t="shared" si="113"/>
        <v>#N/A</v>
      </c>
      <c r="AJ193" s="312" t="e">
        <f t="shared" si="114"/>
        <v>#N/A</v>
      </c>
      <c r="AK193" s="312" t="e">
        <f t="shared" si="115"/>
        <v>#N/A</v>
      </c>
      <c r="AL193" s="312" t="e">
        <f t="shared" si="116"/>
        <v>#N/A</v>
      </c>
      <c r="AO193" s="312" t="e">
        <f t="shared" si="117"/>
        <v>#N/A</v>
      </c>
      <c r="AP193" s="312" t="e">
        <f t="shared" si="118"/>
        <v>#N/A</v>
      </c>
      <c r="AQ193" s="312" t="e">
        <f t="shared" si="119"/>
        <v>#N/A</v>
      </c>
      <c r="AR193" s="312" t="e">
        <f t="shared" si="120"/>
        <v>#N/A</v>
      </c>
      <c r="AS193" s="312" t="e">
        <f t="shared" si="121"/>
        <v>#N/A</v>
      </c>
      <c r="AT193" s="312" t="e">
        <f t="shared" si="122"/>
        <v>#N/A</v>
      </c>
      <c r="AU193" s="312" t="e">
        <f t="shared" si="123"/>
        <v>#N/A</v>
      </c>
      <c r="AV193" s="312" t="e">
        <f t="shared" si="124"/>
        <v>#N/A</v>
      </c>
      <c r="AW193" s="312" t="e">
        <f t="shared" si="125"/>
        <v>#N/A</v>
      </c>
      <c r="AX193" s="312" t="e">
        <f t="shared" si="126"/>
        <v>#N/A</v>
      </c>
      <c r="AY193" s="312" t="e">
        <f t="shared" si="127"/>
        <v>#N/A</v>
      </c>
      <c r="AZ193" s="312" t="e">
        <f t="shared" si="128"/>
        <v>#N/A</v>
      </c>
      <c r="BA193" s="312" t="e">
        <f t="shared" si="129"/>
        <v>#N/A</v>
      </c>
      <c r="BB193" s="312" t="e">
        <f t="shared" si="130"/>
        <v>#N/A</v>
      </c>
      <c r="BC193" s="312" t="e">
        <f t="shared" si="131"/>
        <v>#N/A</v>
      </c>
      <c r="BD193" s="312" t="e">
        <f t="shared" si="132"/>
        <v>#N/A</v>
      </c>
      <c r="BE193" s="312" t="e">
        <f t="shared" si="133"/>
        <v>#N/A</v>
      </c>
      <c r="BF193" s="312" t="e">
        <f t="shared" si="134"/>
        <v>#N/A</v>
      </c>
      <c r="BG193" s="312" t="e">
        <f t="shared" si="135"/>
        <v>#N/A</v>
      </c>
      <c r="BH193" s="312" t="e">
        <f t="shared" si="136"/>
        <v>#N/A</v>
      </c>
      <c r="BI193" s="312" t="e">
        <f t="shared" si="137"/>
        <v>#N/A</v>
      </c>
      <c r="BJ193" s="312" t="e">
        <f t="shared" si="138"/>
        <v>#N/A</v>
      </c>
      <c r="BK193" s="312" t="e">
        <f t="shared" si="139"/>
        <v>#N/A</v>
      </c>
      <c r="BL193" s="312" t="e">
        <f t="shared" si="140"/>
        <v>#N/A</v>
      </c>
      <c r="BM193" s="312">
        <f t="shared" si="141"/>
        <v>22</v>
      </c>
      <c r="BN193" s="312">
        <f t="shared" si="142"/>
        <v>22</v>
      </c>
      <c r="BO193" s="312">
        <f t="shared" si="143"/>
        <v>22</v>
      </c>
      <c r="BQ193" s="312" t="e">
        <f>VLOOKUP(AB193,Stieren!$C$5:$D$52,2,FALSE)</f>
        <v>#N/A</v>
      </c>
      <c r="BR193" s="312" t="e">
        <f>VLOOKUP(AB193,percentage!BY$2:CJ$49,2)</f>
        <v>#N/A</v>
      </c>
      <c r="BS193" s="312" t="e">
        <f>VLOOKUP(BR193,Stieren!$C$5:$D$52,2,FALSE)</f>
        <v>#N/A</v>
      </c>
      <c r="BT193" s="312" t="e">
        <f>VLOOKUP(AB193,percentage!BY$2:CJ$49,3)</f>
        <v>#N/A</v>
      </c>
      <c r="BU193" s="312" t="e">
        <f>VLOOKUP(BT193,Stieren!$C$5:$D$52,2,FALSE)</f>
        <v>#N/A</v>
      </c>
      <c r="BV193" s="312" t="e">
        <f>VLOOKUP(AB193,percentage!BY$2:CJ$49,4)</f>
        <v>#N/A</v>
      </c>
      <c r="BW193" s="312" t="e">
        <f>VLOOKUP(BV193,Stieren!$C$5:$D$52,2,FALSE)</f>
        <v>#N/A</v>
      </c>
      <c r="BX193" s="312" t="e">
        <f>VLOOKUP(AB193,percentage!BY$2:CJ$49,5)</f>
        <v>#N/A</v>
      </c>
      <c r="BY193" s="312" t="e">
        <f>VLOOKUP(BX193,Stieren!$C$5:$D$52,2,FALSE)</f>
        <v>#N/A</v>
      </c>
      <c r="BZ193" s="312" t="e">
        <f>VLOOKUP(AB193,percentage!BY$2:CJ$49,6)</f>
        <v>#N/A</v>
      </c>
      <c r="CA193" s="312" t="e">
        <f>VLOOKUP(BZ193,Stieren!$C$5:$D$52,2,FALSE)</f>
        <v>#N/A</v>
      </c>
      <c r="CB193" s="312" t="e">
        <f>VLOOKUP(AB193,percentage!BY$2:CJ$49,7)</f>
        <v>#N/A</v>
      </c>
      <c r="CC193" s="312" t="e">
        <f>VLOOKUP(CB193,Stieren!$C$5:$D$52,2,FALSE)</f>
        <v>#N/A</v>
      </c>
      <c r="CD193" s="312" t="e">
        <f>VLOOKUP(AB193,percentage!BY$2:CJ$49,8)</f>
        <v>#N/A</v>
      </c>
      <c r="CE193" s="312" t="e">
        <f>VLOOKUP(CD193,Stieren!$C$5:$D$52,2,FALSE)</f>
        <v>#N/A</v>
      </c>
      <c r="CF193" s="312" t="e">
        <f>VLOOKUP(AB193,percentage!BY$2:CJ$49,9)</f>
        <v>#N/A</v>
      </c>
      <c r="CG193" s="312" t="e">
        <f>VLOOKUP(CF193,Stieren!$C$5:$D$52,2,FALSE)</f>
        <v>#N/A</v>
      </c>
      <c r="CH193" s="312" t="e">
        <f>VLOOKUP(AB193,percentage!BY$2:CJ$49,10)</f>
        <v>#N/A</v>
      </c>
      <c r="CI193" s="312" t="e">
        <f>VLOOKUP(CH193,Stieren!$C$5:$D$52,2,FALSE)</f>
        <v>#N/A</v>
      </c>
      <c r="CJ193" s="312" t="e">
        <f>VLOOKUP(AB193,percentage!BY$2:CJ$49,11)</f>
        <v>#N/A</v>
      </c>
      <c r="CK193" s="312" t="e">
        <f>VLOOKUP(CJ193,Stieren!$C$5:$D$52,2,FALSE)</f>
        <v>#N/A</v>
      </c>
      <c r="CL193" s="312" t="e">
        <f>VLOOKUP(AB193,percentage!BY$2:CJ$49,12)</f>
        <v>#N/A</v>
      </c>
      <c r="CM193" s="312" t="e">
        <f>VLOOKUP(CL193,Stieren!$C$5:$D$52,2,FALSE)</f>
        <v>#N/A</v>
      </c>
      <c r="CN193" s="312">
        <v>22</v>
      </c>
      <c r="CO193" s="312">
        <v>22</v>
      </c>
      <c r="CP193" s="312">
        <v>22</v>
      </c>
    </row>
    <row r="194" spans="27:94">
      <c r="AA194" s="312">
        <f>Koeien!B195</f>
        <v>0</v>
      </c>
      <c r="AB194" s="312">
        <f>Koeien!D195</f>
        <v>0</v>
      </c>
      <c r="AD194" s="312" t="e">
        <f t="shared" si="108"/>
        <v>#N/A</v>
      </c>
      <c r="AE194" s="312" t="e">
        <f t="shared" si="109"/>
        <v>#N/A</v>
      </c>
      <c r="AF194" s="312" t="e">
        <f t="shared" si="110"/>
        <v>#N/A</v>
      </c>
      <c r="AG194" s="312" t="e">
        <f t="shared" si="111"/>
        <v>#N/A</v>
      </c>
      <c r="AH194" s="312" t="e">
        <f t="shared" si="112"/>
        <v>#N/A</v>
      </c>
      <c r="AI194" s="312" t="e">
        <f t="shared" si="113"/>
        <v>#N/A</v>
      </c>
      <c r="AJ194" s="312" t="e">
        <f t="shared" si="114"/>
        <v>#N/A</v>
      </c>
      <c r="AK194" s="312" t="e">
        <f t="shared" si="115"/>
        <v>#N/A</v>
      </c>
      <c r="AL194" s="312" t="e">
        <f t="shared" si="116"/>
        <v>#N/A</v>
      </c>
      <c r="AO194" s="312" t="e">
        <f t="shared" si="117"/>
        <v>#N/A</v>
      </c>
      <c r="AP194" s="312" t="e">
        <f t="shared" si="118"/>
        <v>#N/A</v>
      </c>
      <c r="AQ194" s="312" t="e">
        <f t="shared" si="119"/>
        <v>#N/A</v>
      </c>
      <c r="AR194" s="312" t="e">
        <f t="shared" si="120"/>
        <v>#N/A</v>
      </c>
      <c r="AS194" s="312" t="e">
        <f t="shared" si="121"/>
        <v>#N/A</v>
      </c>
      <c r="AT194" s="312" t="e">
        <f t="shared" si="122"/>
        <v>#N/A</v>
      </c>
      <c r="AU194" s="312" t="e">
        <f t="shared" si="123"/>
        <v>#N/A</v>
      </c>
      <c r="AV194" s="312" t="e">
        <f t="shared" si="124"/>
        <v>#N/A</v>
      </c>
      <c r="AW194" s="312" t="e">
        <f t="shared" si="125"/>
        <v>#N/A</v>
      </c>
      <c r="AX194" s="312" t="e">
        <f t="shared" si="126"/>
        <v>#N/A</v>
      </c>
      <c r="AY194" s="312" t="e">
        <f t="shared" si="127"/>
        <v>#N/A</v>
      </c>
      <c r="AZ194" s="312" t="e">
        <f t="shared" si="128"/>
        <v>#N/A</v>
      </c>
      <c r="BA194" s="312" t="e">
        <f t="shared" si="129"/>
        <v>#N/A</v>
      </c>
      <c r="BB194" s="312" t="e">
        <f t="shared" si="130"/>
        <v>#N/A</v>
      </c>
      <c r="BC194" s="312" t="e">
        <f t="shared" si="131"/>
        <v>#N/A</v>
      </c>
      <c r="BD194" s="312" t="e">
        <f t="shared" si="132"/>
        <v>#N/A</v>
      </c>
      <c r="BE194" s="312" t="e">
        <f t="shared" si="133"/>
        <v>#N/A</v>
      </c>
      <c r="BF194" s="312" t="e">
        <f t="shared" si="134"/>
        <v>#N/A</v>
      </c>
      <c r="BG194" s="312" t="e">
        <f t="shared" si="135"/>
        <v>#N/A</v>
      </c>
      <c r="BH194" s="312" t="e">
        <f t="shared" si="136"/>
        <v>#N/A</v>
      </c>
      <c r="BI194" s="312" t="e">
        <f t="shared" si="137"/>
        <v>#N/A</v>
      </c>
      <c r="BJ194" s="312" t="e">
        <f t="shared" si="138"/>
        <v>#N/A</v>
      </c>
      <c r="BK194" s="312" t="e">
        <f t="shared" si="139"/>
        <v>#N/A</v>
      </c>
      <c r="BL194" s="312" t="e">
        <f t="shared" si="140"/>
        <v>#N/A</v>
      </c>
      <c r="BM194" s="312">
        <f t="shared" si="141"/>
        <v>22</v>
      </c>
      <c r="BN194" s="312">
        <f t="shared" si="142"/>
        <v>22</v>
      </c>
      <c r="BO194" s="312">
        <f t="shared" si="143"/>
        <v>22</v>
      </c>
      <c r="BQ194" s="312" t="e">
        <f>VLOOKUP(AB194,Stieren!$C$5:$D$52,2,FALSE)</f>
        <v>#N/A</v>
      </c>
      <c r="BR194" s="312" t="e">
        <f>VLOOKUP(AB194,percentage!BY$2:CJ$49,2)</f>
        <v>#N/A</v>
      </c>
      <c r="BS194" s="312" t="e">
        <f>VLOOKUP(BR194,Stieren!$C$5:$D$52,2,FALSE)</f>
        <v>#N/A</v>
      </c>
      <c r="BT194" s="312" t="e">
        <f>VLOOKUP(AB194,percentage!BY$2:CJ$49,3)</f>
        <v>#N/A</v>
      </c>
      <c r="BU194" s="312" t="e">
        <f>VLOOKUP(BT194,Stieren!$C$5:$D$52,2,FALSE)</f>
        <v>#N/A</v>
      </c>
      <c r="BV194" s="312" t="e">
        <f>VLOOKUP(AB194,percentage!BY$2:CJ$49,4)</f>
        <v>#N/A</v>
      </c>
      <c r="BW194" s="312" t="e">
        <f>VLOOKUP(BV194,Stieren!$C$5:$D$52,2,FALSE)</f>
        <v>#N/A</v>
      </c>
      <c r="BX194" s="312" t="e">
        <f>VLOOKUP(AB194,percentage!BY$2:CJ$49,5)</f>
        <v>#N/A</v>
      </c>
      <c r="BY194" s="312" t="e">
        <f>VLOOKUP(BX194,Stieren!$C$5:$D$52,2,FALSE)</f>
        <v>#N/A</v>
      </c>
      <c r="BZ194" s="312" t="e">
        <f>VLOOKUP(AB194,percentage!BY$2:CJ$49,6)</f>
        <v>#N/A</v>
      </c>
      <c r="CA194" s="312" t="e">
        <f>VLOOKUP(BZ194,Stieren!$C$5:$D$52,2,FALSE)</f>
        <v>#N/A</v>
      </c>
      <c r="CB194" s="312" t="e">
        <f>VLOOKUP(AB194,percentage!BY$2:CJ$49,7)</f>
        <v>#N/A</v>
      </c>
      <c r="CC194" s="312" t="e">
        <f>VLOOKUP(CB194,Stieren!$C$5:$D$52,2,FALSE)</f>
        <v>#N/A</v>
      </c>
      <c r="CD194" s="312" t="e">
        <f>VLOOKUP(AB194,percentage!BY$2:CJ$49,8)</f>
        <v>#N/A</v>
      </c>
      <c r="CE194" s="312" t="e">
        <f>VLOOKUP(CD194,Stieren!$C$5:$D$52,2,FALSE)</f>
        <v>#N/A</v>
      </c>
      <c r="CF194" s="312" t="e">
        <f>VLOOKUP(AB194,percentage!BY$2:CJ$49,9)</f>
        <v>#N/A</v>
      </c>
      <c r="CG194" s="312" t="e">
        <f>VLOOKUP(CF194,Stieren!$C$5:$D$52,2,FALSE)</f>
        <v>#N/A</v>
      </c>
      <c r="CH194" s="312" t="e">
        <f>VLOOKUP(AB194,percentage!BY$2:CJ$49,10)</f>
        <v>#N/A</v>
      </c>
      <c r="CI194" s="312" t="e">
        <f>VLOOKUP(CH194,Stieren!$C$5:$D$52,2,FALSE)</f>
        <v>#N/A</v>
      </c>
      <c r="CJ194" s="312" t="e">
        <f>VLOOKUP(AB194,percentage!BY$2:CJ$49,11)</f>
        <v>#N/A</v>
      </c>
      <c r="CK194" s="312" t="e">
        <f>VLOOKUP(CJ194,Stieren!$C$5:$D$52,2,FALSE)</f>
        <v>#N/A</v>
      </c>
      <c r="CL194" s="312" t="e">
        <f>VLOOKUP(AB194,percentage!BY$2:CJ$49,12)</f>
        <v>#N/A</v>
      </c>
      <c r="CM194" s="312" t="e">
        <f>VLOOKUP(CL194,Stieren!$C$5:$D$52,2,FALSE)</f>
        <v>#N/A</v>
      </c>
      <c r="CN194" s="312">
        <v>22</v>
      </c>
      <c r="CO194" s="312">
        <v>22</v>
      </c>
      <c r="CP194" s="312">
        <v>22</v>
      </c>
    </row>
    <row r="195" spans="27:94">
      <c r="AA195" s="312">
        <f>Koeien!B196</f>
        <v>0</v>
      </c>
      <c r="AB195" s="312">
        <f>Koeien!D196</f>
        <v>0</v>
      </c>
      <c r="AD195" s="312" t="e">
        <f t="shared" si="108"/>
        <v>#N/A</v>
      </c>
      <c r="AE195" s="312" t="e">
        <f t="shared" si="109"/>
        <v>#N/A</v>
      </c>
      <c r="AF195" s="312" t="e">
        <f t="shared" si="110"/>
        <v>#N/A</v>
      </c>
      <c r="AG195" s="312" t="e">
        <f t="shared" si="111"/>
        <v>#N/A</v>
      </c>
      <c r="AH195" s="312" t="e">
        <f t="shared" si="112"/>
        <v>#N/A</v>
      </c>
      <c r="AI195" s="312" t="e">
        <f t="shared" si="113"/>
        <v>#N/A</v>
      </c>
      <c r="AJ195" s="312" t="e">
        <f t="shared" si="114"/>
        <v>#N/A</v>
      </c>
      <c r="AK195" s="312" t="e">
        <f t="shared" si="115"/>
        <v>#N/A</v>
      </c>
      <c r="AL195" s="312" t="e">
        <f t="shared" si="116"/>
        <v>#N/A</v>
      </c>
      <c r="AO195" s="312" t="e">
        <f t="shared" si="117"/>
        <v>#N/A</v>
      </c>
      <c r="AP195" s="312" t="e">
        <f t="shared" si="118"/>
        <v>#N/A</v>
      </c>
      <c r="AQ195" s="312" t="e">
        <f t="shared" si="119"/>
        <v>#N/A</v>
      </c>
      <c r="AR195" s="312" t="e">
        <f t="shared" si="120"/>
        <v>#N/A</v>
      </c>
      <c r="AS195" s="312" t="e">
        <f t="shared" si="121"/>
        <v>#N/A</v>
      </c>
      <c r="AT195" s="312" t="e">
        <f t="shared" si="122"/>
        <v>#N/A</v>
      </c>
      <c r="AU195" s="312" t="e">
        <f t="shared" si="123"/>
        <v>#N/A</v>
      </c>
      <c r="AV195" s="312" t="e">
        <f t="shared" si="124"/>
        <v>#N/A</v>
      </c>
      <c r="AW195" s="312" t="e">
        <f t="shared" si="125"/>
        <v>#N/A</v>
      </c>
      <c r="AX195" s="312" t="e">
        <f t="shared" si="126"/>
        <v>#N/A</v>
      </c>
      <c r="AY195" s="312" t="e">
        <f t="shared" si="127"/>
        <v>#N/A</v>
      </c>
      <c r="AZ195" s="312" t="e">
        <f t="shared" si="128"/>
        <v>#N/A</v>
      </c>
      <c r="BA195" s="312" t="e">
        <f t="shared" si="129"/>
        <v>#N/A</v>
      </c>
      <c r="BB195" s="312" t="e">
        <f t="shared" si="130"/>
        <v>#N/A</v>
      </c>
      <c r="BC195" s="312" t="e">
        <f t="shared" si="131"/>
        <v>#N/A</v>
      </c>
      <c r="BD195" s="312" t="e">
        <f t="shared" si="132"/>
        <v>#N/A</v>
      </c>
      <c r="BE195" s="312" t="e">
        <f t="shared" si="133"/>
        <v>#N/A</v>
      </c>
      <c r="BF195" s="312" t="e">
        <f t="shared" si="134"/>
        <v>#N/A</v>
      </c>
      <c r="BG195" s="312" t="e">
        <f t="shared" si="135"/>
        <v>#N/A</v>
      </c>
      <c r="BH195" s="312" t="e">
        <f t="shared" si="136"/>
        <v>#N/A</v>
      </c>
      <c r="BI195" s="312" t="e">
        <f t="shared" si="137"/>
        <v>#N/A</v>
      </c>
      <c r="BJ195" s="312" t="e">
        <f t="shared" si="138"/>
        <v>#N/A</v>
      </c>
      <c r="BK195" s="312" t="e">
        <f t="shared" si="139"/>
        <v>#N/A</v>
      </c>
      <c r="BL195" s="312" t="e">
        <f t="shared" si="140"/>
        <v>#N/A</v>
      </c>
      <c r="BM195" s="312">
        <f t="shared" si="141"/>
        <v>22</v>
      </c>
      <c r="BN195" s="312">
        <f t="shared" si="142"/>
        <v>22</v>
      </c>
      <c r="BO195" s="312">
        <f t="shared" si="143"/>
        <v>22</v>
      </c>
      <c r="BQ195" s="312" t="e">
        <f>VLOOKUP(AB195,Stieren!$C$5:$D$52,2,FALSE)</f>
        <v>#N/A</v>
      </c>
      <c r="BR195" s="312" t="e">
        <f>VLOOKUP(AB195,percentage!BY$2:CJ$49,2)</f>
        <v>#N/A</v>
      </c>
      <c r="BS195" s="312" t="e">
        <f>VLOOKUP(BR195,Stieren!$C$5:$D$52,2,FALSE)</f>
        <v>#N/A</v>
      </c>
      <c r="BT195" s="312" t="e">
        <f>VLOOKUP(AB195,percentage!BY$2:CJ$49,3)</f>
        <v>#N/A</v>
      </c>
      <c r="BU195" s="312" t="e">
        <f>VLOOKUP(BT195,Stieren!$C$5:$D$52,2,FALSE)</f>
        <v>#N/A</v>
      </c>
      <c r="BV195" s="312" t="e">
        <f>VLOOKUP(AB195,percentage!BY$2:CJ$49,4)</f>
        <v>#N/A</v>
      </c>
      <c r="BW195" s="312" t="e">
        <f>VLOOKUP(BV195,Stieren!$C$5:$D$52,2,FALSE)</f>
        <v>#N/A</v>
      </c>
      <c r="BX195" s="312" t="e">
        <f>VLOOKUP(AB195,percentage!BY$2:CJ$49,5)</f>
        <v>#N/A</v>
      </c>
      <c r="BY195" s="312" t="e">
        <f>VLOOKUP(BX195,Stieren!$C$5:$D$52,2,FALSE)</f>
        <v>#N/A</v>
      </c>
      <c r="BZ195" s="312" t="e">
        <f>VLOOKUP(AB195,percentage!BY$2:CJ$49,6)</f>
        <v>#N/A</v>
      </c>
      <c r="CA195" s="312" t="e">
        <f>VLOOKUP(BZ195,Stieren!$C$5:$D$52,2,FALSE)</f>
        <v>#N/A</v>
      </c>
      <c r="CB195" s="312" t="e">
        <f>VLOOKUP(AB195,percentage!BY$2:CJ$49,7)</f>
        <v>#N/A</v>
      </c>
      <c r="CC195" s="312" t="e">
        <f>VLOOKUP(CB195,Stieren!$C$5:$D$52,2,FALSE)</f>
        <v>#N/A</v>
      </c>
      <c r="CD195" s="312" t="e">
        <f>VLOOKUP(AB195,percentage!BY$2:CJ$49,8)</f>
        <v>#N/A</v>
      </c>
      <c r="CE195" s="312" t="e">
        <f>VLOOKUP(CD195,Stieren!$C$5:$D$52,2,FALSE)</f>
        <v>#N/A</v>
      </c>
      <c r="CF195" s="312" t="e">
        <f>VLOOKUP(AB195,percentage!BY$2:CJ$49,9)</f>
        <v>#N/A</v>
      </c>
      <c r="CG195" s="312" t="e">
        <f>VLOOKUP(CF195,Stieren!$C$5:$D$52,2,FALSE)</f>
        <v>#N/A</v>
      </c>
      <c r="CH195" s="312" t="e">
        <f>VLOOKUP(AB195,percentage!BY$2:CJ$49,10)</f>
        <v>#N/A</v>
      </c>
      <c r="CI195" s="312" t="e">
        <f>VLOOKUP(CH195,Stieren!$C$5:$D$52,2,FALSE)</f>
        <v>#N/A</v>
      </c>
      <c r="CJ195" s="312" t="e">
        <f>VLOOKUP(AB195,percentage!BY$2:CJ$49,11)</f>
        <v>#N/A</v>
      </c>
      <c r="CK195" s="312" t="e">
        <f>VLOOKUP(CJ195,Stieren!$C$5:$D$52,2,FALSE)</f>
        <v>#N/A</v>
      </c>
      <c r="CL195" s="312" t="e">
        <f>VLOOKUP(AB195,percentage!BY$2:CJ$49,12)</f>
        <v>#N/A</v>
      </c>
      <c r="CM195" s="312" t="e">
        <f>VLOOKUP(CL195,Stieren!$C$5:$D$52,2,FALSE)</f>
        <v>#N/A</v>
      </c>
      <c r="CN195" s="312">
        <v>22</v>
      </c>
      <c r="CO195" s="312">
        <v>22</v>
      </c>
      <c r="CP195" s="312">
        <v>22</v>
      </c>
    </row>
    <row r="196" spans="27:94">
      <c r="AA196" s="312">
        <f>Koeien!B197</f>
        <v>0</v>
      </c>
      <c r="AB196" s="312">
        <f>Koeien!D197</f>
        <v>0</v>
      </c>
      <c r="AD196" s="312" t="e">
        <f t="shared" ref="AD196:AD259" si="144">IF(AE196=BQ196,AB196,IF(AE196=BS196,BR196,IF(AE196=BU196,BT196,IF(AE196=BW196,BV196,IF(AE196=BY196,BX196,IF(AE196=CA196,BZ196,IF(AE196=CC196,CB196,IF(AE196=CE196,CD196,IF(AE196=CG196,CF196,IF(AE196=CI196,CH196,IF(AE196=CK196,CJ196,IF(AE196=CM196,CL196,IF(AE196="!!!","0")))))))))))))</f>
        <v>#N/A</v>
      </c>
      <c r="AE196" s="312" t="e">
        <f t="shared" ref="AE196:AE259" si="145">IF(AF196=AP196,AO196,IF(AF196=AR196,AQ196,IF(AF196=AT196,AS196,IF(AF196=AV196,AU196,IF(AF196=AX196,AW196,IF(AF196=AZ196,AY196,IF(AF196=BB196,BA196,IF(AF196=BD196,BC196,IF(AF196=BF196,BE196,IF(AF196=BH196,BG196,IF(AF196=BJ196,BI196,IF(AF196=BL196,BK196,IF(AF196="!!!","zoek stier")))))))))))))</f>
        <v>#N/A</v>
      </c>
      <c r="AF196" s="312" t="e">
        <f t="shared" ref="AF196:AF259" si="146">IF(LARGE(AO196:BM196,1)=22,"!!!",LARGE(AO196:BM196,1))</f>
        <v>#N/A</v>
      </c>
      <c r="AG196" s="312" t="e">
        <f t="shared" ref="AG196:AG259" si="147">IF(AH196=BQ196,AB196,IF(AH196=BS196,BR196,IF(AH196=BU196,BT196,IF(AH196=BW196,BV196,IF(AH196=BY196,BX196,IF(AH196=CA196,BZ196,IF(AH196=CC196,CB196,IF(AH196=CE196,CD196,IF(AH196=CG196,CF196,IF(AH196=CI196,CH196,IF(AH196=CK196,CJ196,IF(AH196=CM196,CL196,IF(AH196="","")))))))))))))</f>
        <v>#N/A</v>
      </c>
      <c r="AH196" s="312" t="e">
        <f t="shared" ref="AH196:AH259" si="148">IF(AI196=AP196,AO196,IF(AI196=AR196,AQ196,IF(AI196=AT196,AS196,IF(AI196=AV196,AU196,IF(AI196=AX196,AW196,IF(AI196=AZ196,AY196,IF(AI196=BB196,BA196,IF(AI196=BD196,BC196,IF(AI196=BF196,BE196,IF(AI196=BH196,BG196,IF(AI196=BJ196,BI196,IF(AI196=BL196,BK196,IF(AI196="","")))))))))))))</f>
        <v>#N/A</v>
      </c>
      <c r="AI196" s="312" t="e">
        <f t="shared" ref="AI196:AI259" si="149">IF(LARGE(AO196:BN196,2)=22,"",LARGE(AO196:BN196,2))</f>
        <v>#N/A</v>
      </c>
      <c r="AJ196" s="312" t="e">
        <f t="shared" ref="AJ196:AJ259" si="150">IF(AK196=BQ196,AB196,IF(AK196=BS196,BR196,IF(AK196=BU196,BT196,IF(AK196=BW196,BV196,IF(AK196=BY196,BX196,IF(AK196=CA196,BZ196,IF(AK196=CC196,CB196,IF(AK196=CE196,CD196,IF(AK196=CG196,CF196,IF(AK196=CI196,CH196,IF(AK196=CK196,CJ196,IF(AK196=CM196,CL196,IF(AL196="","")))))))))))))</f>
        <v>#N/A</v>
      </c>
      <c r="AK196" s="312" t="e">
        <f t="shared" ref="AK196:AK259" si="151">IF(AL196=AP196,AO196,IF(AL196=AR196,AQ196,IF(AL196=AT196,AS196,IF(AL196=AV196,AU196,IF(AL196=AX196,AW196,IF(AL196=AZ196,AY196,IF(AL196=BB196,BA196,IF(AL196=BD196,BC196,IF(AL196=BF196,BE196,IF(AL196=BH196,BG196,IF(AL196=BJ196,BI196,IF(AL196=BL196,BK196,IF(AL196="","")))))))))))))</f>
        <v>#N/A</v>
      </c>
      <c r="AL196" s="312" t="e">
        <f t="shared" ref="AL196:AL259" si="152">IF(LARGE(AO196:BO196,3)=22,"",LARGE(AO196:BO196,3))</f>
        <v>#N/A</v>
      </c>
      <c r="AO196" s="312" t="e">
        <f t="shared" ref="AO196:AO259" si="153">IF(BQ196=0,"",BQ196)</f>
        <v>#N/A</v>
      </c>
      <c r="AP196" s="312" t="e">
        <f t="shared" ref="AP196:AP259" si="154">IF(AO196="","",100)</f>
        <v>#N/A</v>
      </c>
      <c r="AQ196" s="312" t="e">
        <f t="shared" ref="AQ196:AQ259" si="155">IF(BS196=0,"",BS196)</f>
        <v>#N/A</v>
      </c>
      <c r="AR196" s="312" t="e">
        <f t="shared" ref="AR196:AR259" si="156">IF(AQ196="","",95)</f>
        <v>#N/A</v>
      </c>
      <c r="AS196" s="312" t="e">
        <f t="shared" ref="AS196:AS259" si="157">IF(BU196=0,"",BU196)</f>
        <v>#N/A</v>
      </c>
      <c r="AT196" s="312" t="e">
        <f t="shared" ref="AT196:AT259" si="158">IF(AS196="","",92)</f>
        <v>#N/A</v>
      </c>
      <c r="AU196" s="312" t="e">
        <f t="shared" ref="AU196:AU259" si="159">IF(BW196=0,"",BW196)</f>
        <v>#N/A</v>
      </c>
      <c r="AV196" s="312" t="e">
        <f t="shared" ref="AV196:AV259" si="160">IF(AU196="","",87)</f>
        <v>#N/A</v>
      </c>
      <c r="AW196" s="312" t="e">
        <f t="shared" ref="AW196:AW259" si="161">IF(BY196=0,"",BY196)</f>
        <v>#N/A</v>
      </c>
      <c r="AX196" s="312" t="e">
        <f t="shared" ref="AX196:AX259" si="162">IF(AW196="","",82)</f>
        <v>#N/A</v>
      </c>
      <c r="AY196" s="312" t="e">
        <f t="shared" ref="AY196:AY259" si="163">IF(CA196=0,"",CA196)</f>
        <v>#N/A</v>
      </c>
      <c r="AZ196" s="312" t="e">
        <f t="shared" ref="AZ196:AZ259" si="164">IF(AY196="","",79)</f>
        <v>#N/A</v>
      </c>
      <c r="BA196" s="312" t="e">
        <f t="shared" ref="BA196:BA259" si="165">IF(CC196=0,"",CC196)</f>
        <v>#N/A</v>
      </c>
      <c r="BB196" s="312" t="e">
        <f t="shared" ref="BB196:BB259" si="166">IF(BA196="","",78)</f>
        <v>#N/A</v>
      </c>
      <c r="BC196" s="312" t="e">
        <f t="shared" ref="BC196:BC259" si="167">IF(CE196=0,"",CE196)</f>
        <v>#N/A</v>
      </c>
      <c r="BD196" s="312" t="e">
        <f t="shared" ref="BD196:BD259" si="168">IF(BC196="","",76)</f>
        <v>#N/A</v>
      </c>
      <c r="BE196" s="312" t="e">
        <f t="shared" ref="BE196:BE259" si="169">IF(CG196=0,"",CG196)</f>
        <v>#N/A</v>
      </c>
      <c r="BF196" s="312" t="e">
        <f t="shared" ref="BF196:BF259" si="170">IF(BE196="","",74)</f>
        <v>#N/A</v>
      </c>
      <c r="BG196" s="312" t="e">
        <f t="shared" ref="BG196:BG259" si="171">IF(CI196=0,"",CI196)</f>
        <v>#N/A</v>
      </c>
      <c r="BH196" s="312" t="e">
        <f t="shared" ref="BH196:BH259" si="172">IF(BG196="","",72)</f>
        <v>#N/A</v>
      </c>
      <c r="BI196" s="312" t="e">
        <f t="shared" ref="BI196:BI259" si="173">IF(CK196=0,"",CK196)</f>
        <v>#N/A</v>
      </c>
      <c r="BJ196" s="312" t="e">
        <f t="shared" ref="BJ196:BJ259" si="174">IF(BI196="","",63)</f>
        <v>#N/A</v>
      </c>
      <c r="BK196" s="312" t="e">
        <f t="shared" ref="BK196:BK259" si="175">IF(CM196=0,"",CM196)</f>
        <v>#N/A</v>
      </c>
      <c r="BL196" s="312" t="e">
        <f t="shared" ref="BL196:BL259" si="176">IF(BK196="","",62)</f>
        <v>#N/A</v>
      </c>
      <c r="BM196" s="312">
        <f t="shared" ref="BM196:BM259" si="177">IF(CN196=0,"",CN196)</f>
        <v>22</v>
      </c>
      <c r="BN196" s="312">
        <f t="shared" ref="BN196:BN259" si="178">IF(CO196=0,"",CO196)</f>
        <v>22</v>
      </c>
      <c r="BO196" s="312">
        <f t="shared" ref="BO196:BO259" si="179">IF(CP196=0,"",CP196)</f>
        <v>22</v>
      </c>
      <c r="BQ196" s="312" t="e">
        <f>VLOOKUP(AB196,Stieren!$C$5:$D$52,2,FALSE)</f>
        <v>#N/A</v>
      </c>
      <c r="BR196" s="312" t="e">
        <f>VLOOKUP(AB196,percentage!BY$2:CJ$49,2)</f>
        <v>#N/A</v>
      </c>
      <c r="BS196" s="312" t="e">
        <f>VLOOKUP(BR196,Stieren!$C$5:$D$52,2,FALSE)</f>
        <v>#N/A</v>
      </c>
      <c r="BT196" s="312" t="e">
        <f>VLOOKUP(AB196,percentage!BY$2:CJ$49,3)</f>
        <v>#N/A</v>
      </c>
      <c r="BU196" s="312" t="e">
        <f>VLOOKUP(BT196,Stieren!$C$5:$D$52,2,FALSE)</f>
        <v>#N/A</v>
      </c>
      <c r="BV196" s="312" t="e">
        <f>VLOOKUP(AB196,percentage!BY$2:CJ$49,4)</f>
        <v>#N/A</v>
      </c>
      <c r="BW196" s="312" t="e">
        <f>VLOOKUP(BV196,Stieren!$C$5:$D$52,2,FALSE)</f>
        <v>#N/A</v>
      </c>
      <c r="BX196" s="312" t="e">
        <f>VLOOKUP(AB196,percentage!BY$2:CJ$49,5)</f>
        <v>#N/A</v>
      </c>
      <c r="BY196" s="312" t="e">
        <f>VLOOKUP(BX196,Stieren!$C$5:$D$52,2,FALSE)</f>
        <v>#N/A</v>
      </c>
      <c r="BZ196" s="312" t="e">
        <f>VLOOKUP(AB196,percentage!BY$2:CJ$49,6)</f>
        <v>#N/A</v>
      </c>
      <c r="CA196" s="312" t="e">
        <f>VLOOKUP(BZ196,Stieren!$C$5:$D$52,2,FALSE)</f>
        <v>#N/A</v>
      </c>
      <c r="CB196" s="312" t="e">
        <f>VLOOKUP(AB196,percentage!BY$2:CJ$49,7)</f>
        <v>#N/A</v>
      </c>
      <c r="CC196" s="312" t="e">
        <f>VLOOKUP(CB196,Stieren!$C$5:$D$52,2,FALSE)</f>
        <v>#N/A</v>
      </c>
      <c r="CD196" s="312" t="e">
        <f>VLOOKUP(AB196,percentage!BY$2:CJ$49,8)</f>
        <v>#N/A</v>
      </c>
      <c r="CE196" s="312" t="e">
        <f>VLOOKUP(CD196,Stieren!$C$5:$D$52,2,FALSE)</f>
        <v>#N/A</v>
      </c>
      <c r="CF196" s="312" t="e">
        <f>VLOOKUP(AB196,percentage!BY$2:CJ$49,9)</f>
        <v>#N/A</v>
      </c>
      <c r="CG196" s="312" t="e">
        <f>VLOOKUP(CF196,Stieren!$C$5:$D$52,2,FALSE)</f>
        <v>#N/A</v>
      </c>
      <c r="CH196" s="312" t="e">
        <f>VLOOKUP(AB196,percentage!BY$2:CJ$49,10)</f>
        <v>#N/A</v>
      </c>
      <c r="CI196" s="312" t="e">
        <f>VLOOKUP(CH196,Stieren!$C$5:$D$52,2,FALSE)</f>
        <v>#N/A</v>
      </c>
      <c r="CJ196" s="312" t="e">
        <f>VLOOKUP(AB196,percentage!BY$2:CJ$49,11)</f>
        <v>#N/A</v>
      </c>
      <c r="CK196" s="312" t="e">
        <f>VLOOKUP(CJ196,Stieren!$C$5:$D$52,2,FALSE)</f>
        <v>#N/A</v>
      </c>
      <c r="CL196" s="312" t="e">
        <f>VLOOKUP(AB196,percentage!BY$2:CJ$49,12)</f>
        <v>#N/A</v>
      </c>
      <c r="CM196" s="312" t="e">
        <f>VLOOKUP(CL196,Stieren!$C$5:$D$52,2,FALSE)</f>
        <v>#N/A</v>
      </c>
      <c r="CN196" s="312">
        <v>22</v>
      </c>
      <c r="CO196" s="312">
        <v>22</v>
      </c>
      <c r="CP196" s="312">
        <v>22</v>
      </c>
    </row>
    <row r="197" spans="27:94">
      <c r="AA197" s="312">
        <f>Koeien!B198</f>
        <v>0</v>
      </c>
      <c r="AB197" s="312">
        <f>Koeien!D198</f>
        <v>0</v>
      </c>
      <c r="AD197" s="312" t="e">
        <f t="shared" si="144"/>
        <v>#N/A</v>
      </c>
      <c r="AE197" s="312" t="e">
        <f t="shared" si="145"/>
        <v>#N/A</v>
      </c>
      <c r="AF197" s="312" t="e">
        <f t="shared" si="146"/>
        <v>#N/A</v>
      </c>
      <c r="AG197" s="312" t="e">
        <f t="shared" si="147"/>
        <v>#N/A</v>
      </c>
      <c r="AH197" s="312" t="e">
        <f t="shared" si="148"/>
        <v>#N/A</v>
      </c>
      <c r="AI197" s="312" t="e">
        <f t="shared" si="149"/>
        <v>#N/A</v>
      </c>
      <c r="AJ197" s="312" t="e">
        <f t="shared" si="150"/>
        <v>#N/A</v>
      </c>
      <c r="AK197" s="312" t="e">
        <f t="shared" si="151"/>
        <v>#N/A</v>
      </c>
      <c r="AL197" s="312" t="e">
        <f t="shared" si="152"/>
        <v>#N/A</v>
      </c>
      <c r="AO197" s="312" t="e">
        <f t="shared" si="153"/>
        <v>#N/A</v>
      </c>
      <c r="AP197" s="312" t="e">
        <f t="shared" si="154"/>
        <v>#N/A</v>
      </c>
      <c r="AQ197" s="312" t="e">
        <f t="shared" si="155"/>
        <v>#N/A</v>
      </c>
      <c r="AR197" s="312" t="e">
        <f t="shared" si="156"/>
        <v>#N/A</v>
      </c>
      <c r="AS197" s="312" t="e">
        <f t="shared" si="157"/>
        <v>#N/A</v>
      </c>
      <c r="AT197" s="312" t="e">
        <f t="shared" si="158"/>
        <v>#N/A</v>
      </c>
      <c r="AU197" s="312" t="e">
        <f t="shared" si="159"/>
        <v>#N/A</v>
      </c>
      <c r="AV197" s="312" t="e">
        <f t="shared" si="160"/>
        <v>#N/A</v>
      </c>
      <c r="AW197" s="312" t="e">
        <f t="shared" si="161"/>
        <v>#N/A</v>
      </c>
      <c r="AX197" s="312" t="e">
        <f t="shared" si="162"/>
        <v>#N/A</v>
      </c>
      <c r="AY197" s="312" t="e">
        <f t="shared" si="163"/>
        <v>#N/A</v>
      </c>
      <c r="AZ197" s="312" t="e">
        <f t="shared" si="164"/>
        <v>#N/A</v>
      </c>
      <c r="BA197" s="312" t="e">
        <f t="shared" si="165"/>
        <v>#N/A</v>
      </c>
      <c r="BB197" s="312" t="e">
        <f t="shared" si="166"/>
        <v>#N/A</v>
      </c>
      <c r="BC197" s="312" t="e">
        <f t="shared" si="167"/>
        <v>#N/A</v>
      </c>
      <c r="BD197" s="312" t="e">
        <f t="shared" si="168"/>
        <v>#N/A</v>
      </c>
      <c r="BE197" s="312" t="e">
        <f t="shared" si="169"/>
        <v>#N/A</v>
      </c>
      <c r="BF197" s="312" t="e">
        <f t="shared" si="170"/>
        <v>#N/A</v>
      </c>
      <c r="BG197" s="312" t="e">
        <f t="shared" si="171"/>
        <v>#N/A</v>
      </c>
      <c r="BH197" s="312" t="e">
        <f t="shared" si="172"/>
        <v>#N/A</v>
      </c>
      <c r="BI197" s="312" t="e">
        <f t="shared" si="173"/>
        <v>#N/A</v>
      </c>
      <c r="BJ197" s="312" t="e">
        <f t="shared" si="174"/>
        <v>#N/A</v>
      </c>
      <c r="BK197" s="312" t="e">
        <f t="shared" si="175"/>
        <v>#N/A</v>
      </c>
      <c r="BL197" s="312" t="e">
        <f t="shared" si="176"/>
        <v>#N/A</v>
      </c>
      <c r="BM197" s="312">
        <f t="shared" si="177"/>
        <v>22</v>
      </c>
      <c r="BN197" s="312">
        <f t="shared" si="178"/>
        <v>22</v>
      </c>
      <c r="BO197" s="312">
        <f t="shared" si="179"/>
        <v>22</v>
      </c>
      <c r="BQ197" s="312" t="e">
        <f>VLOOKUP(AB197,Stieren!$C$5:$D$52,2,FALSE)</f>
        <v>#N/A</v>
      </c>
      <c r="BR197" s="312" t="e">
        <f>VLOOKUP(AB197,percentage!BY$2:CJ$49,2)</f>
        <v>#N/A</v>
      </c>
      <c r="BS197" s="312" t="e">
        <f>VLOOKUP(BR197,Stieren!$C$5:$D$52,2,FALSE)</f>
        <v>#N/A</v>
      </c>
      <c r="BT197" s="312" t="e">
        <f>VLOOKUP(AB197,percentage!BY$2:CJ$49,3)</f>
        <v>#N/A</v>
      </c>
      <c r="BU197" s="312" t="e">
        <f>VLOOKUP(BT197,Stieren!$C$5:$D$52,2,FALSE)</f>
        <v>#N/A</v>
      </c>
      <c r="BV197" s="312" t="e">
        <f>VLOOKUP(AB197,percentage!BY$2:CJ$49,4)</f>
        <v>#N/A</v>
      </c>
      <c r="BW197" s="312" t="e">
        <f>VLOOKUP(BV197,Stieren!$C$5:$D$52,2,FALSE)</f>
        <v>#N/A</v>
      </c>
      <c r="BX197" s="312" t="e">
        <f>VLOOKUP(AB197,percentage!BY$2:CJ$49,5)</f>
        <v>#N/A</v>
      </c>
      <c r="BY197" s="312" t="e">
        <f>VLOOKUP(BX197,Stieren!$C$5:$D$52,2,FALSE)</f>
        <v>#N/A</v>
      </c>
      <c r="BZ197" s="312" t="e">
        <f>VLOOKUP(AB197,percentage!BY$2:CJ$49,6)</f>
        <v>#N/A</v>
      </c>
      <c r="CA197" s="312" t="e">
        <f>VLOOKUP(BZ197,Stieren!$C$5:$D$52,2,FALSE)</f>
        <v>#N/A</v>
      </c>
      <c r="CB197" s="312" t="e">
        <f>VLOOKUP(AB197,percentage!BY$2:CJ$49,7)</f>
        <v>#N/A</v>
      </c>
      <c r="CC197" s="312" t="e">
        <f>VLOOKUP(CB197,Stieren!$C$5:$D$52,2,FALSE)</f>
        <v>#N/A</v>
      </c>
      <c r="CD197" s="312" t="e">
        <f>VLOOKUP(AB197,percentage!BY$2:CJ$49,8)</f>
        <v>#N/A</v>
      </c>
      <c r="CE197" s="312" t="e">
        <f>VLOOKUP(CD197,Stieren!$C$5:$D$52,2,FALSE)</f>
        <v>#N/A</v>
      </c>
      <c r="CF197" s="312" t="e">
        <f>VLOOKUP(AB197,percentage!BY$2:CJ$49,9)</f>
        <v>#N/A</v>
      </c>
      <c r="CG197" s="312" t="e">
        <f>VLOOKUP(CF197,Stieren!$C$5:$D$52,2,FALSE)</f>
        <v>#N/A</v>
      </c>
      <c r="CH197" s="312" t="e">
        <f>VLOOKUP(AB197,percentage!BY$2:CJ$49,10)</f>
        <v>#N/A</v>
      </c>
      <c r="CI197" s="312" t="e">
        <f>VLOOKUP(CH197,Stieren!$C$5:$D$52,2,FALSE)</f>
        <v>#N/A</v>
      </c>
      <c r="CJ197" s="312" t="e">
        <f>VLOOKUP(AB197,percentage!BY$2:CJ$49,11)</f>
        <v>#N/A</v>
      </c>
      <c r="CK197" s="312" t="e">
        <f>VLOOKUP(CJ197,Stieren!$C$5:$D$52,2,FALSE)</f>
        <v>#N/A</v>
      </c>
      <c r="CL197" s="312" t="e">
        <f>VLOOKUP(AB197,percentage!BY$2:CJ$49,12)</f>
        <v>#N/A</v>
      </c>
      <c r="CM197" s="312" t="e">
        <f>VLOOKUP(CL197,Stieren!$C$5:$D$52,2,FALSE)</f>
        <v>#N/A</v>
      </c>
      <c r="CN197" s="312">
        <v>22</v>
      </c>
      <c r="CO197" s="312">
        <v>22</v>
      </c>
      <c r="CP197" s="312">
        <v>22</v>
      </c>
    </row>
    <row r="198" spans="27:94">
      <c r="AA198" s="312">
        <f>Koeien!B199</f>
        <v>0</v>
      </c>
      <c r="AB198" s="312">
        <f>Koeien!D199</f>
        <v>0</v>
      </c>
      <c r="AD198" s="312" t="e">
        <f t="shared" si="144"/>
        <v>#N/A</v>
      </c>
      <c r="AE198" s="312" t="e">
        <f t="shared" si="145"/>
        <v>#N/A</v>
      </c>
      <c r="AF198" s="312" t="e">
        <f t="shared" si="146"/>
        <v>#N/A</v>
      </c>
      <c r="AG198" s="312" t="e">
        <f t="shared" si="147"/>
        <v>#N/A</v>
      </c>
      <c r="AH198" s="312" t="e">
        <f t="shared" si="148"/>
        <v>#N/A</v>
      </c>
      <c r="AI198" s="312" t="e">
        <f t="shared" si="149"/>
        <v>#N/A</v>
      </c>
      <c r="AJ198" s="312" t="e">
        <f t="shared" si="150"/>
        <v>#N/A</v>
      </c>
      <c r="AK198" s="312" t="e">
        <f t="shared" si="151"/>
        <v>#N/A</v>
      </c>
      <c r="AL198" s="312" t="e">
        <f t="shared" si="152"/>
        <v>#N/A</v>
      </c>
      <c r="AO198" s="312" t="e">
        <f t="shared" si="153"/>
        <v>#N/A</v>
      </c>
      <c r="AP198" s="312" t="e">
        <f t="shared" si="154"/>
        <v>#N/A</v>
      </c>
      <c r="AQ198" s="312" t="e">
        <f t="shared" si="155"/>
        <v>#N/A</v>
      </c>
      <c r="AR198" s="312" t="e">
        <f t="shared" si="156"/>
        <v>#N/A</v>
      </c>
      <c r="AS198" s="312" t="e">
        <f t="shared" si="157"/>
        <v>#N/A</v>
      </c>
      <c r="AT198" s="312" t="e">
        <f t="shared" si="158"/>
        <v>#N/A</v>
      </c>
      <c r="AU198" s="312" t="e">
        <f t="shared" si="159"/>
        <v>#N/A</v>
      </c>
      <c r="AV198" s="312" t="e">
        <f t="shared" si="160"/>
        <v>#N/A</v>
      </c>
      <c r="AW198" s="312" t="e">
        <f t="shared" si="161"/>
        <v>#N/A</v>
      </c>
      <c r="AX198" s="312" t="e">
        <f t="shared" si="162"/>
        <v>#N/A</v>
      </c>
      <c r="AY198" s="312" t="e">
        <f t="shared" si="163"/>
        <v>#N/A</v>
      </c>
      <c r="AZ198" s="312" t="e">
        <f t="shared" si="164"/>
        <v>#N/A</v>
      </c>
      <c r="BA198" s="312" t="e">
        <f t="shared" si="165"/>
        <v>#N/A</v>
      </c>
      <c r="BB198" s="312" t="e">
        <f t="shared" si="166"/>
        <v>#N/A</v>
      </c>
      <c r="BC198" s="312" t="e">
        <f t="shared" si="167"/>
        <v>#N/A</v>
      </c>
      <c r="BD198" s="312" t="e">
        <f t="shared" si="168"/>
        <v>#N/A</v>
      </c>
      <c r="BE198" s="312" t="e">
        <f t="shared" si="169"/>
        <v>#N/A</v>
      </c>
      <c r="BF198" s="312" t="e">
        <f t="shared" si="170"/>
        <v>#N/A</v>
      </c>
      <c r="BG198" s="312" t="e">
        <f t="shared" si="171"/>
        <v>#N/A</v>
      </c>
      <c r="BH198" s="312" t="e">
        <f t="shared" si="172"/>
        <v>#N/A</v>
      </c>
      <c r="BI198" s="312" t="e">
        <f t="shared" si="173"/>
        <v>#N/A</v>
      </c>
      <c r="BJ198" s="312" t="e">
        <f t="shared" si="174"/>
        <v>#N/A</v>
      </c>
      <c r="BK198" s="312" t="e">
        <f t="shared" si="175"/>
        <v>#N/A</v>
      </c>
      <c r="BL198" s="312" t="e">
        <f t="shared" si="176"/>
        <v>#N/A</v>
      </c>
      <c r="BM198" s="312">
        <f t="shared" si="177"/>
        <v>22</v>
      </c>
      <c r="BN198" s="312">
        <f t="shared" si="178"/>
        <v>22</v>
      </c>
      <c r="BO198" s="312">
        <f t="shared" si="179"/>
        <v>22</v>
      </c>
      <c r="BQ198" s="312" t="e">
        <f>VLOOKUP(AB198,Stieren!$C$5:$D$52,2,FALSE)</f>
        <v>#N/A</v>
      </c>
      <c r="BR198" s="312" t="e">
        <f>VLOOKUP(AB198,percentage!BY$2:CJ$49,2)</f>
        <v>#N/A</v>
      </c>
      <c r="BS198" s="312" t="e">
        <f>VLOOKUP(BR198,Stieren!$C$5:$D$52,2,FALSE)</f>
        <v>#N/A</v>
      </c>
      <c r="BT198" s="312" t="e">
        <f>VLOOKUP(AB198,percentage!BY$2:CJ$49,3)</f>
        <v>#N/A</v>
      </c>
      <c r="BU198" s="312" t="e">
        <f>VLOOKUP(BT198,Stieren!$C$5:$D$52,2,FALSE)</f>
        <v>#N/A</v>
      </c>
      <c r="BV198" s="312" t="e">
        <f>VLOOKUP(AB198,percentage!BY$2:CJ$49,4)</f>
        <v>#N/A</v>
      </c>
      <c r="BW198" s="312" t="e">
        <f>VLOOKUP(BV198,Stieren!$C$5:$D$52,2,FALSE)</f>
        <v>#N/A</v>
      </c>
      <c r="BX198" s="312" t="e">
        <f>VLOOKUP(AB198,percentage!BY$2:CJ$49,5)</f>
        <v>#N/A</v>
      </c>
      <c r="BY198" s="312" t="e">
        <f>VLOOKUP(BX198,Stieren!$C$5:$D$52,2,FALSE)</f>
        <v>#N/A</v>
      </c>
      <c r="BZ198" s="312" t="e">
        <f>VLOOKUP(AB198,percentage!BY$2:CJ$49,6)</f>
        <v>#N/A</v>
      </c>
      <c r="CA198" s="312" t="e">
        <f>VLOOKUP(BZ198,Stieren!$C$5:$D$52,2,FALSE)</f>
        <v>#N/A</v>
      </c>
      <c r="CB198" s="312" t="e">
        <f>VLOOKUP(AB198,percentage!BY$2:CJ$49,7)</f>
        <v>#N/A</v>
      </c>
      <c r="CC198" s="312" t="e">
        <f>VLOOKUP(CB198,Stieren!$C$5:$D$52,2,FALSE)</f>
        <v>#N/A</v>
      </c>
      <c r="CD198" s="312" t="e">
        <f>VLOOKUP(AB198,percentage!BY$2:CJ$49,8)</f>
        <v>#N/A</v>
      </c>
      <c r="CE198" s="312" t="e">
        <f>VLOOKUP(CD198,Stieren!$C$5:$D$52,2,FALSE)</f>
        <v>#N/A</v>
      </c>
      <c r="CF198" s="312" t="e">
        <f>VLOOKUP(AB198,percentage!BY$2:CJ$49,9)</f>
        <v>#N/A</v>
      </c>
      <c r="CG198" s="312" t="e">
        <f>VLOOKUP(CF198,Stieren!$C$5:$D$52,2,FALSE)</f>
        <v>#N/A</v>
      </c>
      <c r="CH198" s="312" t="e">
        <f>VLOOKUP(AB198,percentage!BY$2:CJ$49,10)</f>
        <v>#N/A</v>
      </c>
      <c r="CI198" s="312" t="e">
        <f>VLOOKUP(CH198,Stieren!$C$5:$D$52,2,FALSE)</f>
        <v>#N/A</v>
      </c>
      <c r="CJ198" s="312" t="e">
        <f>VLOOKUP(AB198,percentage!BY$2:CJ$49,11)</f>
        <v>#N/A</v>
      </c>
      <c r="CK198" s="312" t="e">
        <f>VLOOKUP(CJ198,Stieren!$C$5:$D$52,2,FALSE)</f>
        <v>#N/A</v>
      </c>
      <c r="CL198" s="312" t="e">
        <f>VLOOKUP(AB198,percentage!BY$2:CJ$49,12)</f>
        <v>#N/A</v>
      </c>
      <c r="CM198" s="312" t="e">
        <f>VLOOKUP(CL198,Stieren!$C$5:$D$52,2,FALSE)</f>
        <v>#N/A</v>
      </c>
      <c r="CN198" s="312">
        <v>22</v>
      </c>
      <c r="CO198" s="312">
        <v>22</v>
      </c>
      <c r="CP198" s="312">
        <v>22</v>
      </c>
    </row>
    <row r="199" spans="27:94">
      <c r="AA199" s="312">
        <f>Koeien!B200</f>
        <v>0</v>
      </c>
      <c r="AB199" s="312">
        <f>Koeien!D200</f>
        <v>0</v>
      </c>
      <c r="AD199" s="312" t="e">
        <f t="shared" si="144"/>
        <v>#N/A</v>
      </c>
      <c r="AE199" s="312" t="e">
        <f t="shared" si="145"/>
        <v>#N/A</v>
      </c>
      <c r="AF199" s="312" t="e">
        <f t="shared" si="146"/>
        <v>#N/A</v>
      </c>
      <c r="AG199" s="312" t="e">
        <f t="shared" si="147"/>
        <v>#N/A</v>
      </c>
      <c r="AH199" s="312" t="e">
        <f t="shared" si="148"/>
        <v>#N/A</v>
      </c>
      <c r="AI199" s="312" t="e">
        <f t="shared" si="149"/>
        <v>#N/A</v>
      </c>
      <c r="AJ199" s="312" t="e">
        <f t="shared" si="150"/>
        <v>#N/A</v>
      </c>
      <c r="AK199" s="312" t="e">
        <f t="shared" si="151"/>
        <v>#N/A</v>
      </c>
      <c r="AL199" s="312" t="e">
        <f t="shared" si="152"/>
        <v>#N/A</v>
      </c>
      <c r="AO199" s="312" t="e">
        <f t="shared" si="153"/>
        <v>#N/A</v>
      </c>
      <c r="AP199" s="312" t="e">
        <f t="shared" si="154"/>
        <v>#N/A</v>
      </c>
      <c r="AQ199" s="312" t="e">
        <f t="shared" si="155"/>
        <v>#N/A</v>
      </c>
      <c r="AR199" s="312" t="e">
        <f t="shared" si="156"/>
        <v>#N/A</v>
      </c>
      <c r="AS199" s="312" t="e">
        <f t="shared" si="157"/>
        <v>#N/A</v>
      </c>
      <c r="AT199" s="312" t="e">
        <f t="shared" si="158"/>
        <v>#N/A</v>
      </c>
      <c r="AU199" s="312" t="e">
        <f t="shared" si="159"/>
        <v>#N/A</v>
      </c>
      <c r="AV199" s="312" t="e">
        <f t="shared" si="160"/>
        <v>#N/A</v>
      </c>
      <c r="AW199" s="312" t="e">
        <f t="shared" si="161"/>
        <v>#N/A</v>
      </c>
      <c r="AX199" s="312" t="e">
        <f t="shared" si="162"/>
        <v>#N/A</v>
      </c>
      <c r="AY199" s="312" t="e">
        <f t="shared" si="163"/>
        <v>#N/A</v>
      </c>
      <c r="AZ199" s="312" t="e">
        <f t="shared" si="164"/>
        <v>#N/A</v>
      </c>
      <c r="BA199" s="312" t="e">
        <f t="shared" si="165"/>
        <v>#N/A</v>
      </c>
      <c r="BB199" s="312" t="e">
        <f t="shared" si="166"/>
        <v>#N/A</v>
      </c>
      <c r="BC199" s="312" t="e">
        <f t="shared" si="167"/>
        <v>#N/A</v>
      </c>
      <c r="BD199" s="312" t="e">
        <f t="shared" si="168"/>
        <v>#N/A</v>
      </c>
      <c r="BE199" s="312" t="e">
        <f t="shared" si="169"/>
        <v>#N/A</v>
      </c>
      <c r="BF199" s="312" t="e">
        <f t="shared" si="170"/>
        <v>#N/A</v>
      </c>
      <c r="BG199" s="312" t="e">
        <f t="shared" si="171"/>
        <v>#N/A</v>
      </c>
      <c r="BH199" s="312" t="e">
        <f t="shared" si="172"/>
        <v>#N/A</v>
      </c>
      <c r="BI199" s="312" t="e">
        <f t="shared" si="173"/>
        <v>#N/A</v>
      </c>
      <c r="BJ199" s="312" t="e">
        <f t="shared" si="174"/>
        <v>#N/A</v>
      </c>
      <c r="BK199" s="312" t="e">
        <f t="shared" si="175"/>
        <v>#N/A</v>
      </c>
      <c r="BL199" s="312" t="e">
        <f t="shared" si="176"/>
        <v>#N/A</v>
      </c>
      <c r="BM199" s="312">
        <f t="shared" si="177"/>
        <v>22</v>
      </c>
      <c r="BN199" s="312">
        <f t="shared" si="178"/>
        <v>22</v>
      </c>
      <c r="BO199" s="312">
        <f t="shared" si="179"/>
        <v>22</v>
      </c>
      <c r="BQ199" s="312" t="e">
        <f>VLOOKUP(AB199,Stieren!$C$5:$D$52,2,FALSE)</f>
        <v>#N/A</v>
      </c>
      <c r="BR199" s="312" t="e">
        <f>VLOOKUP(AB199,percentage!BY$2:CJ$49,2)</f>
        <v>#N/A</v>
      </c>
      <c r="BS199" s="312" t="e">
        <f>VLOOKUP(BR199,Stieren!$C$5:$D$52,2,FALSE)</f>
        <v>#N/A</v>
      </c>
      <c r="BT199" s="312" t="e">
        <f>VLOOKUP(AB199,percentage!BY$2:CJ$49,3)</f>
        <v>#N/A</v>
      </c>
      <c r="BU199" s="312" t="e">
        <f>VLOOKUP(BT199,Stieren!$C$5:$D$52,2,FALSE)</f>
        <v>#N/A</v>
      </c>
      <c r="BV199" s="312" t="e">
        <f>VLOOKUP(AB199,percentage!BY$2:CJ$49,4)</f>
        <v>#N/A</v>
      </c>
      <c r="BW199" s="312" t="e">
        <f>VLOOKUP(BV199,Stieren!$C$5:$D$52,2,FALSE)</f>
        <v>#N/A</v>
      </c>
      <c r="BX199" s="312" t="e">
        <f>VLOOKUP(AB199,percentage!BY$2:CJ$49,5)</f>
        <v>#N/A</v>
      </c>
      <c r="BY199" s="312" t="e">
        <f>VLOOKUP(BX199,Stieren!$C$5:$D$52,2,FALSE)</f>
        <v>#N/A</v>
      </c>
      <c r="BZ199" s="312" t="e">
        <f>VLOOKUP(AB199,percentage!BY$2:CJ$49,6)</f>
        <v>#N/A</v>
      </c>
      <c r="CA199" s="312" t="e">
        <f>VLOOKUP(BZ199,Stieren!$C$5:$D$52,2,FALSE)</f>
        <v>#N/A</v>
      </c>
      <c r="CB199" s="312" t="e">
        <f>VLOOKUP(AB199,percentage!BY$2:CJ$49,7)</f>
        <v>#N/A</v>
      </c>
      <c r="CC199" s="312" t="e">
        <f>VLOOKUP(CB199,Stieren!$C$5:$D$52,2,FALSE)</f>
        <v>#N/A</v>
      </c>
      <c r="CD199" s="312" t="e">
        <f>VLOOKUP(AB199,percentage!BY$2:CJ$49,8)</f>
        <v>#N/A</v>
      </c>
      <c r="CE199" s="312" t="e">
        <f>VLOOKUP(CD199,Stieren!$C$5:$D$52,2,FALSE)</f>
        <v>#N/A</v>
      </c>
      <c r="CF199" s="312" t="e">
        <f>VLOOKUP(AB199,percentage!BY$2:CJ$49,9)</f>
        <v>#N/A</v>
      </c>
      <c r="CG199" s="312" t="e">
        <f>VLOOKUP(CF199,Stieren!$C$5:$D$52,2,FALSE)</f>
        <v>#N/A</v>
      </c>
      <c r="CH199" s="312" t="e">
        <f>VLOOKUP(AB199,percentage!BY$2:CJ$49,10)</f>
        <v>#N/A</v>
      </c>
      <c r="CI199" s="312" t="e">
        <f>VLOOKUP(CH199,Stieren!$C$5:$D$52,2,FALSE)</f>
        <v>#N/A</v>
      </c>
      <c r="CJ199" s="312" t="e">
        <f>VLOOKUP(AB199,percentage!BY$2:CJ$49,11)</f>
        <v>#N/A</v>
      </c>
      <c r="CK199" s="312" t="e">
        <f>VLOOKUP(CJ199,Stieren!$C$5:$D$52,2,FALSE)</f>
        <v>#N/A</v>
      </c>
      <c r="CL199" s="312" t="e">
        <f>VLOOKUP(AB199,percentage!BY$2:CJ$49,12)</f>
        <v>#N/A</v>
      </c>
      <c r="CM199" s="312" t="e">
        <f>VLOOKUP(CL199,Stieren!$C$5:$D$52,2,FALSE)</f>
        <v>#N/A</v>
      </c>
      <c r="CN199" s="312">
        <v>22</v>
      </c>
      <c r="CO199" s="312">
        <v>22</v>
      </c>
      <c r="CP199" s="312">
        <v>22</v>
      </c>
    </row>
    <row r="200" spans="27:94">
      <c r="AA200" s="312">
        <f>Koeien!B201</f>
        <v>0</v>
      </c>
      <c r="AB200" s="312">
        <f>Koeien!D201</f>
        <v>0</v>
      </c>
      <c r="AD200" s="312" t="e">
        <f t="shared" si="144"/>
        <v>#N/A</v>
      </c>
      <c r="AE200" s="312" t="e">
        <f t="shared" si="145"/>
        <v>#N/A</v>
      </c>
      <c r="AF200" s="312" t="e">
        <f t="shared" si="146"/>
        <v>#N/A</v>
      </c>
      <c r="AG200" s="312" t="e">
        <f t="shared" si="147"/>
        <v>#N/A</v>
      </c>
      <c r="AH200" s="312" t="e">
        <f t="shared" si="148"/>
        <v>#N/A</v>
      </c>
      <c r="AI200" s="312" t="e">
        <f t="shared" si="149"/>
        <v>#N/A</v>
      </c>
      <c r="AJ200" s="312" t="e">
        <f t="shared" si="150"/>
        <v>#N/A</v>
      </c>
      <c r="AK200" s="312" t="e">
        <f t="shared" si="151"/>
        <v>#N/A</v>
      </c>
      <c r="AL200" s="312" t="e">
        <f t="shared" si="152"/>
        <v>#N/A</v>
      </c>
      <c r="AO200" s="312" t="e">
        <f t="shared" si="153"/>
        <v>#N/A</v>
      </c>
      <c r="AP200" s="312" t="e">
        <f t="shared" si="154"/>
        <v>#N/A</v>
      </c>
      <c r="AQ200" s="312" t="e">
        <f t="shared" si="155"/>
        <v>#N/A</v>
      </c>
      <c r="AR200" s="312" t="e">
        <f t="shared" si="156"/>
        <v>#N/A</v>
      </c>
      <c r="AS200" s="312" t="e">
        <f t="shared" si="157"/>
        <v>#N/A</v>
      </c>
      <c r="AT200" s="312" t="e">
        <f t="shared" si="158"/>
        <v>#N/A</v>
      </c>
      <c r="AU200" s="312" t="e">
        <f t="shared" si="159"/>
        <v>#N/A</v>
      </c>
      <c r="AV200" s="312" t="e">
        <f t="shared" si="160"/>
        <v>#N/A</v>
      </c>
      <c r="AW200" s="312" t="e">
        <f t="shared" si="161"/>
        <v>#N/A</v>
      </c>
      <c r="AX200" s="312" t="e">
        <f t="shared" si="162"/>
        <v>#N/A</v>
      </c>
      <c r="AY200" s="312" t="e">
        <f t="shared" si="163"/>
        <v>#N/A</v>
      </c>
      <c r="AZ200" s="312" t="e">
        <f t="shared" si="164"/>
        <v>#N/A</v>
      </c>
      <c r="BA200" s="312" t="e">
        <f t="shared" si="165"/>
        <v>#N/A</v>
      </c>
      <c r="BB200" s="312" t="e">
        <f t="shared" si="166"/>
        <v>#N/A</v>
      </c>
      <c r="BC200" s="312" t="e">
        <f t="shared" si="167"/>
        <v>#N/A</v>
      </c>
      <c r="BD200" s="312" t="e">
        <f t="shared" si="168"/>
        <v>#N/A</v>
      </c>
      <c r="BE200" s="312" t="e">
        <f t="shared" si="169"/>
        <v>#N/A</v>
      </c>
      <c r="BF200" s="312" t="e">
        <f t="shared" si="170"/>
        <v>#N/A</v>
      </c>
      <c r="BG200" s="312" t="e">
        <f t="shared" si="171"/>
        <v>#N/A</v>
      </c>
      <c r="BH200" s="312" t="e">
        <f t="shared" si="172"/>
        <v>#N/A</v>
      </c>
      <c r="BI200" s="312" t="e">
        <f t="shared" si="173"/>
        <v>#N/A</v>
      </c>
      <c r="BJ200" s="312" t="e">
        <f t="shared" si="174"/>
        <v>#N/A</v>
      </c>
      <c r="BK200" s="312" t="e">
        <f t="shared" si="175"/>
        <v>#N/A</v>
      </c>
      <c r="BL200" s="312" t="e">
        <f t="shared" si="176"/>
        <v>#N/A</v>
      </c>
      <c r="BM200" s="312">
        <f t="shared" si="177"/>
        <v>22</v>
      </c>
      <c r="BN200" s="312">
        <f t="shared" si="178"/>
        <v>22</v>
      </c>
      <c r="BO200" s="312">
        <f t="shared" si="179"/>
        <v>22</v>
      </c>
      <c r="BQ200" s="312" t="e">
        <f>VLOOKUP(AB200,Stieren!$C$5:$D$52,2,FALSE)</f>
        <v>#N/A</v>
      </c>
      <c r="BR200" s="312" t="e">
        <f>VLOOKUP(AB200,percentage!BY$2:CJ$49,2)</f>
        <v>#N/A</v>
      </c>
      <c r="BS200" s="312" t="e">
        <f>VLOOKUP(BR200,Stieren!$C$5:$D$52,2,FALSE)</f>
        <v>#N/A</v>
      </c>
      <c r="BT200" s="312" t="e">
        <f>VLOOKUP(AB200,percentage!BY$2:CJ$49,3)</f>
        <v>#N/A</v>
      </c>
      <c r="BU200" s="312" t="e">
        <f>VLOOKUP(BT200,Stieren!$C$5:$D$52,2,FALSE)</f>
        <v>#N/A</v>
      </c>
      <c r="BV200" s="312" t="e">
        <f>VLOOKUP(AB200,percentage!BY$2:CJ$49,4)</f>
        <v>#N/A</v>
      </c>
      <c r="BW200" s="312" t="e">
        <f>VLOOKUP(BV200,Stieren!$C$5:$D$52,2,FALSE)</f>
        <v>#N/A</v>
      </c>
      <c r="BX200" s="312" t="e">
        <f>VLOOKUP(AB200,percentage!BY$2:CJ$49,5)</f>
        <v>#N/A</v>
      </c>
      <c r="BY200" s="312" t="e">
        <f>VLOOKUP(BX200,Stieren!$C$5:$D$52,2,FALSE)</f>
        <v>#N/A</v>
      </c>
      <c r="BZ200" s="312" t="e">
        <f>VLOOKUP(AB200,percentage!BY$2:CJ$49,6)</f>
        <v>#N/A</v>
      </c>
      <c r="CA200" s="312" t="e">
        <f>VLOOKUP(BZ200,Stieren!$C$5:$D$52,2,FALSE)</f>
        <v>#N/A</v>
      </c>
      <c r="CB200" s="312" t="e">
        <f>VLOOKUP(AB200,percentage!BY$2:CJ$49,7)</f>
        <v>#N/A</v>
      </c>
      <c r="CC200" s="312" t="e">
        <f>VLOOKUP(CB200,Stieren!$C$5:$D$52,2,FALSE)</f>
        <v>#N/A</v>
      </c>
      <c r="CD200" s="312" t="e">
        <f>VLOOKUP(AB200,percentage!BY$2:CJ$49,8)</f>
        <v>#N/A</v>
      </c>
      <c r="CE200" s="312" t="e">
        <f>VLOOKUP(CD200,Stieren!$C$5:$D$52,2,FALSE)</f>
        <v>#N/A</v>
      </c>
      <c r="CF200" s="312" t="e">
        <f>VLOOKUP(AB200,percentage!BY$2:CJ$49,9)</f>
        <v>#N/A</v>
      </c>
      <c r="CG200" s="312" t="e">
        <f>VLOOKUP(CF200,Stieren!$C$5:$D$52,2,FALSE)</f>
        <v>#N/A</v>
      </c>
      <c r="CH200" s="312" t="e">
        <f>VLOOKUP(AB200,percentage!BY$2:CJ$49,10)</f>
        <v>#N/A</v>
      </c>
      <c r="CI200" s="312" t="e">
        <f>VLOOKUP(CH200,Stieren!$C$5:$D$52,2,FALSE)</f>
        <v>#N/A</v>
      </c>
      <c r="CJ200" s="312" t="e">
        <f>VLOOKUP(AB200,percentage!BY$2:CJ$49,11)</f>
        <v>#N/A</v>
      </c>
      <c r="CK200" s="312" t="e">
        <f>VLOOKUP(CJ200,Stieren!$C$5:$D$52,2,FALSE)</f>
        <v>#N/A</v>
      </c>
      <c r="CL200" s="312" t="e">
        <f>VLOOKUP(AB200,percentage!BY$2:CJ$49,12)</f>
        <v>#N/A</v>
      </c>
      <c r="CM200" s="312" t="e">
        <f>VLOOKUP(CL200,Stieren!$C$5:$D$52,2,FALSE)</f>
        <v>#N/A</v>
      </c>
      <c r="CN200" s="312">
        <v>22</v>
      </c>
      <c r="CO200" s="312">
        <v>22</v>
      </c>
      <c r="CP200" s="312">
        <v>22</v>
      </c>
    </row>
    <row r="201" spans="27:94">
      <c r="AA201" s="312">
        <f>Koeien!B202</f>
        <v>0</v>
      </c>
      <c r="AB201" s="312">
        <f>Koeien!D202</f>
        <v>0</v>
      </c>
      <c r="AD201" s="312" t="e">
        <f t="shared" si="144"/>
        <v>#N/A</v>
      </c>
      <c r="AE201" s="312" t="e">
        <f t="shared" si="145"/>
        <v>#N/A</v>
      </c>
      <c r="AF201" s="312" t="e">
        <f t="shared" si="146"/>
        <v>#N/A</v>
      </c>
      <c r="AG201" s="312" t="e">
        <f t="shared" si="147"/>
        <v>#N/A</v>
      </c>
      <c r="AH201" s="312" t="e">
        <f t="shared" si="148"/>
        <v>#N/A</v>
      </c>
      <c r="AI201" s="312" t="e">
        <f t="shared" si="149"/>
        <v>#N/A</v>
      </c>
      <c r="AJ201" s="312" t="e">
        <f t="shared" si="150"/>
        <v>#N/A</v>
      </c>
      <c r="AK201" s="312" t="e">
        <f t="shared" si="151"/>
        <v>#N/A</v>
      </c>
      <c r="AL201" s="312" t="e">
        <f t="shared" si="152"/>
        <v>#N/A</v>
      </c>
      <c r="AO201" s="312" t="e">
        <f t="shared" si="153"/>
        <v>#N/A</v>
      </c>
      <c r="AP201" s="312" t="e">
        <f t="shared" si="154"/>
        <v>#N/A</v>
      </c>
      <c r="AQ201" s="312" t="e">
        <f t="shared" si="155"/>
        <v>#N/A</v>
      </c>
      <c r="AR201" s="312" t="e">
        <f t="shared" si="156"/>
        <v>#N/A</v>
      </c>
      <c r="AS201" s="312" t="e">
        <f t="shared" si="157"/>
        <v>#N/A</v>
      </c>
      <c r="AT201" s="312" t="e">
        <f t="shared" si="158"/>
        <v>#N/A</v>
      </c>
      <c r="AU201" s="312" t="e">
        <f t="shared" si="159"/>
        <v>#N/A</v>
      </c>
      <c r="AV201" s="312" t="e">
        <f t="shared" si="160"/>
        <v>#N/A</v>
      </c>
      <c r="AW201" s="312" t="e">
        <f t="shared" si="161"/>
        <v>#N/A</v>
      </c>
      <c r="AX201" s="312" t="e">
        <f t="shared" si="162"/>
        <v>#N/A</v>
      </c>
      <c r="AY201" s="312" t="e">
        <f t="shared" si="163"/>
        <v>#N/A</v>
      </c>
      <c r="AZ201" s="312" t="e">
        <f t="shared" si="164"/>
        <v>#N/A</v>
      </c>
      <c r="BA201" s="312" t="e">
        <f t="shared" si="165"/>
        <v>#N/A</v>
      </c>
      <c r="BB201" s="312" t="e">
        <f t="shared" si="166"/>
        <v>#N/A</v>
      </c>
      <c r="BC201" s="312" t="e">
        <f t="shared" si="167"/>
        <v>#N/A</v>
      </c>
      <c r="BD201" s="312" t="e">
        <f t="shared" si="168"/>
        <v>#N/A</v>
      </c>
      <c r="BE201" s="312" t="e">
        <f t="shared" si="169"/>
        <v>#N/A</v>
      </c>
      <c r="BF201" s="312" t="e">
        <f t="shared" si="170"/>
        <v>#N/A</v>
      </c>
      <c r="BG201" s="312" t="e">
        <f t="shared" si="171"/>
        <v>#N/A</v>
      </c>
      <c r="BH201" s="312" t="e">
        <f t="shared" si="172"/>
        <v>#N/A</v>
      </c>
      <c r="BI201" s="312" t="e">
        <f t="shared" si="173"/>
        <v>#N/A</v>
      </c>
      <c r="BJ201" s="312" t="e">
        <f t="shared" si="174"/>
        <v>#N/A</v>
      </c>
      <c r="BK201" s="312" t="e">
        <f t="shared" si="175"/>
        <v>#N/A</v>
      </c>
      <c r="BL201" s="312" t="e">
        <f t="shared" si="176"/>
        <v>#N/A</v>
      </c>
      <c r="BM201" s="312">
        <f t="shared" si="177"/>
        <v>22</v>
      </c>
      <c r="BN201" s="312">
        <f t="shared" si="178"/>
        <v>22</v>
      </c>
      <c r="BO201" s="312">
        <f t="shared" si="179"/>
        <v>22</v>
      </c>
      <c r="BQ201" s="312" t="e">
        <f>VLOOKUP(AB201,Stieren!$C$5:$D$52,2,FALSE)</f>
        <v>#N/A</v>
      </c>
      <c r="BR201" s="312" t="e">
        <f>VLOOKUP(AB201,percentage!BY$2:CJ$49,2)</f>
        <v>#N/A</v>
      </c>
      <c r="BS201" s="312" t="e">
        <f>VLOOKUP(BR201,Stieren!$C$5:$D$52,2,FALSE)</f>
        <v>#N/A</v>
      </c>
      <c r="BT201" s="312" t="e">
        <f>VLOOKUP(AB201,percentage!BY$2:CJ$49,3)</f>
        <v>#N/A</v>
      </c>
      <c r="BU201" s="312" t="e">
        <f>VLOOKUP(BT201,Stieren!$C$5:$D$52,2,FALSE)</f>
        <v>#N/A</v>
      </c>
      <c r="BV201" s="312" t="e">
        <f>VLOOKUP(AB201,percentage!BY$2:CJ$49,4)</f>
        <v>#N/A</v>
      </c>
      <c r="BW201" s="312" t="e">
        <f>VLOOKUP(BV201,Stieren!$C$5:$D$52,2,FALSE)</f>
        <v>#N/A</v>
      </c>
      <c r="BX201" s="312" t="e">
        <f>VLOOKUP(AB201,percentage!BY$2:CJ$49,5)</f>
        <v>#N/A</v>
      </c>
      <c r="BY201" s="312" t="e">
        <f>VLOOKUP(BX201,Stieren!$C$5:$D$52,2,FALSE)</f>
        <v>#N/A</v>
      </c>
      <c r="BZ201" s="312" t="e">
        <f>VLOOKUP(AB201,percentage!BY$2:CJ$49,6)</f>
        <v>#N/A</v>
      </c>
      <c r="CA201" s="312" t="e">
        <f>VLOOKUP(BZ201,Stieren!$C$5:$D$52,2,FALSE)</f>
        <v>#N/A</v>
      </c>
      <c r="CB201" s="312" t="e">
        <f>VLOOKUP(AB201,percentage!BY$2:CJ$49,7)</f>
        <v>#N/A</v>
      </c>
      <c r="CC201" s="312" t="e">
        <f>VLOOKUP(CB201,Stieren!$C$5:$D$52,2,FALSE)</f>
        <v>#N/A</v>
      </c>
      <c r="CD201" s="312" t="e">
        <f>VLOOKUP(AB201,percentage!BY$2:CJ$49,8)</f>
        <v>#N/A</v>
      </c>
      <c r="CE201" s="312" t="e">
        <f>VLOOKUP(CD201,Stieren!$C$5:$D$52,2,FALSE)</f>
        <v>#N/A</v>
      </c>
      <c r="CF201" s="312" t="e">
        <f>VLOOKUP(AB201,percentage!BY$2:CJ$49,9)</f>
        <v>#N/A</v>
      </c>
      <c r="CG201" s="312" t="e">
        <f>VLOOKUP(CF201,Stieren!$C$5:$D$52,2,FALSE)</f>
        <v>#N/A</v>
      </c>
      <c r="CH201" s="312" t="e">
        <f>VLOOKUP(AB201,percentage!BY$2:CJ$49,10)</f>
        <v>#N/A</v>
      </c>
      <c r="CI201" s="312" t="e">
        <f>VLOOKUP(CH201,Stieren!$C$5:$D$52,2,FALSE)</f>
        <v>#N/A</v>
      </c>
      <c r="CJ201" s="312" t="e">
        <f>VLOOKUP(AB201,percentage!BY$2:CJ$49,11)</f>
        <v>#N/A</v>
      </c>
      <c r="CK201" s="312" t="e">
        <f>VLOOKUP(CJ201,Stieren!$C$5:$D$52,2,FALSE)</f>
        <v>#N/A</v>
      </c>
      <c r="CL201" s="312" t="e">
        <f>VLOOKUP(AB201,percentage!BY$2:CJ$49,12)</f>
        <v>#N/A</v>
      </c>
      <c r="CM201" s="312" t="e">
        <f>VLOOKUP(CL201,Stieren!$C$5:$D$52,2,FALSE)</f>
        <v>#N/A</v>
      </c>
      <c r="CN201" s="312">
        <v>22</v>
      </c>
      <c r="CO201" s="312">
        <v>22</v>
      </c>
      <c r="CP201" s="312">
        <v>22</v>
      </c>
    </row>
    <row r="202" spans="27:94">
      <c r="AA202" s="312">
        <f>Koeien!B203</f>
        <v>0</v>
      </c>
      <c r="AB202" s="312">
        <f>Koeien!D203</f>
        <v>0</v>
      </c>
      <c r="AD202" s="312" t="e">
        <f t="shared" si="144"/>
        <v>#N/A</v>
      </c>
      <c r="AE202" s="312" t="e">
        <f t="shared" si="145"/>
        <v>#N/A</v>
      </c>
      <c r="AF202" s="312" t="e">
        <f t="shared" si="146"/>
        <v>#N/A</v>
      </c>
      <c r="AG202" s="312" t="e">
        <f t="shared" si="147"/>
        <v>#N/A</v>
      </c>
      <c r="AH202" s="312" t="e">
        <f t="shared" si="148"/>
        <v>#N/A</v>
      </c>
      <c r="AI202" s="312" t="e">
        <f t="shared" si="149"/>
        <v>#N/A</v>
      </c>
      <c r="AJ202" s="312" t="e">
        <f t="shared" si="150"/>
        <v>#N/A</v>
      </c>
      <c r="AK202" s="312" t="e">
        <f t="shared" si="151"/>
        <v>#N/A</v>
      </c>
      <c r="AL202" s="312" t="e">
        <f t="shared" si="152"/>
        <v>#N/A</v>
      </c>
      <c r="AO202" s="312" t="e">
        <f t="shared" si="153"/>
        <v>#N/A</v>
      </c>
      <c r="AP202" s="312" t="e">
        <f t="shared" si="154"/>
        <v>#N/A</v>
      </c>
      <c r="AQ202" s="312" t="e">
        <f t="shared" si="155"/>
        <v>#N/A</v>
      </c>
      <c r="AR202" s="312" t="e">
        <f t="shared" si="156"/>
        <v>#N/A</v>
      </c>
      <c r="AS202" s="312" t="e">
        <f t="shared" si="157"/>
        <v>#N/A</v>
      </c>
      <c r="AT202" s="312" t="e">
        <f t="shared" si="158"/>
        <v>#N/A</v>
      </c>
      <c r="AU202" s="312" t="e">
        <f t="shared" si="159"/>
        <v>#N/A</v>
      </c>
      <c r="AV202" s="312" t="e">
        <f t="shared" si="160"/>
        <v>#N/A</v>
      </c>
      <c r="AW202" s="312" t="e">
        <f t="shared" si="161"/>
        <v>#N/A</v>
      </c>
      <c r="AX202" s="312" t="e">
        <f t="shared" si="162"/>
        <v>#N/A</v>
      </c>
      <c r="AY202" s="312" t="e">
        <f t="shared" si="163"/>
        <v>#N/A</v>
      </c>
      <c r="AZ202" s="312" t="e">
        <f t="shared" si="164"/>
        <v>#N/A</v>
      </c>
      <c r="BA202" s="312" t="e">
        <f t="shared" si="165"/>
        <v>#N/A</v>
      </c>
      <c r="BB202" s="312" t="e">
        <f t="shared" si="166"/>
        <v>#N/A</v>
      </c>
      <c r="BC202" s="312" t="e">
        <f t="shared" si="167"/>
        <v>#N/A</v>
      </c>
      <c r="BD202" s="312" t="e">
        <f t="shared" si="168"/>
        <v>#N/A</v>
      </c>
      <c r="BE202" s="312" t="e">
        <f t="shared" si="169"/>
        <v>#N/A</v>
      </c>
      <c r="BF202" s="312" t="e">
        <f t="shared" si="170"/>
        <v>#N/A</v>
      </c>
      <c r="BG202" s="312" t="e">
        <f t="shared" si="171"/>
        <v>#N/A</v>
      </c>
      <c r="BH202" s="312" t="e">
        <f t="shared" si="172"/>
        <v>#N/A</v>
      </c>
      <c r="BI202" s="312" t="e">
        <f t="shared" si="173"/>
        <v>#N/A</v>
      </c>
      <c r="BJ202" s="312" t="e">
        <f t="shared" si="174"/>
        <v>#N/A</v>
      </c>
      <c r="BK202" s="312" t="e">
        <f t="shared" si="175"/>
        <v>#N/A</v>
      </c>
      <c r="BL202" s="312" t="e">
        <f t="shared" si="176"/>
        <v>#N/A</v>
      </c>
      <c r="BM202" s="312">
        <f t="shared" si="177"/>
        <v>22</v>
      </c>
      <c r="BN202" s="312">
        <f t="shared" si="178"/>
        <v>22</v>
      </c>
      <c r="BO202" s="312">
        <f t="shared" si="179"/>
        <v>22</v>
      </c>
      <c r="BQ202" s="312" t="e">
        <f>VLOOKUP(AB202,Stieren!$C$5:$D$52,2,FALSE)</f>
        <v>#N/A</v>
      </c>
      <c r="BR202" s="312" t="e">
        <f>VLOOKUP(AB202,percentage!BY$2:CJ$49,2)</f>
        <v>#N/A</v>
      </c>
      <c r="BS202" s="312" t="e">
        <f>VLOOKUP(BR202,Stieren!$C$5:$D$52,2,FALSE)</f>
        <v>#N/A</v>
      </c>
      <c r="BT202" s="312" t="e">
        <f>VLOOKUP(AB202,percentage!BY$2:CJ$49,3)</f>
        <v>#N/A</v>
      </c>
      <c r="BU202" s="312" t="e">
        <f>VLOOKUP(BT202,Stieren!$C$5:$D$52,2,FALSE)</f>
        <v>#N/A</v>
      </c>
      <c r="BV202" s="312" t="e">
        <f>VLOOKUP(AB202,percentage!BY$2:CJ$49,4)</f>
        <v>#N/A</v>
      </c>
      <c r="BW202" s="312" t="e">
        <f>VLOOKUP(BV202,Stieren!$C$5:$D$52,2,FALSE)</f>
        <v>#N/A</v>
      </c>
      <c r="BX202" s="312" t="e">
        <f>VLOOKUP(AB202,percentage!BY$2:CJ$49,5)</f>
        <v>#N/A</v>
      </c>
      <c r="BY202" s="312" t="e">
        <f>VLOOKUP(BX202,Stieren!$C$5:$D$52,2,FALSE)</f>
        <v>#N/A</v>
      </c>
      <c r="BZ202" s="312" t="e">
        <f>VLOOKUP(AB202,percentage!BY$2:CJ$49,6)</f>
        <v>#N/A</v>
      </c>
      <c r="CA202" s="312" t="e">
        <f>VLOOKUP(BZ202,Stieren!$C$5:$D$52,2,FALSE)</f>
        <v>#N/A</v>
      </c>
      <c r="CB202" s="312" t="e">
        <f>VLOOKUP(AB202,percentage!BY$2:CJ$49,7)</f>
        <v>#N/A</v>
      </c>
      <c r="CC202" s="312" t="e">
        <f>VLOOKUP(CB202,Stieren!$C$5:$D$52,2,FALSE)</f>
        <v>#N/A</v>
      </c>
      <c r="CD202" s="312" t="e">
        <f>VLOOKUP(AB202,percentage!BY$2:CJ$49,8)</f>
        <v>#N/A</v>
      </c>
      <c r="CE202" s="312" t="e">
        <f>VLOOKUP(CD202,Stieren!$C$5:$D$52,2,FALSE)</f>
        <v>#N/A</v>
      </c>
      <c r="CF202" s="312" t="e">
        <f>VLOOKUP(AB202,percentage!BY$2:CJ$49,9)</f>
        <v>#N/A</v>
      </c>
      <c r="CG202" s="312" t="e">
        <f>VLOOKUP(CF202,Stieren!$C$5:$D$52,2,FALSE)</f>
        <v>#N/A</v>
      </c>
      <c r="CH202" s="312" t="e">
        <f>VLOOKUP(AB202,percentage!BY$2:CJ$49,10)</f>
        <v>#N/A</v>
      </c>
      <c r="CI202" s="312" t="e">
        <f>VLOOKUP(CH202,Stieren!$C$5:$D$52,2,FALSE)</f>
        <v>#N/A</v>
      </c>
      <c r="CJ202" s="312" t="e">
        <f>VLOOKUP(AB202,percentage!BY$2:CJ$49,11)</f>
        <v>#N/A</v>
      </c>
      <c r="CK202" s="312" t="e">
        <f>VLOOKUP(CJ202,Stieren!$C$5:$D$52,2,FALSE)</f>
        <v>#N/A</v>
      </c>
      <c r="CL202" s="312" t="e">
        <f>VLOOKUP(AB202,percentage!BY$2:CJ$49,12)</f>
        <v>#N/A</v>
      </c>
      <c r="CM202" s="312" t="e">
        <f>VLOOKUP(CL202,Stieren!$C$5:$D$52,2,FALSE)</f>
        <v>#N/A</v>
      </c>
      <c r="CN202" s="312">
        <v>22</v>
      </c>
      <c r="CO202" s="312">
        <v>22</v>
      </c>
      <c r="CP202" s="312">
        <v>22</v>
      </c>
    </row>
    <row r="203" spans="27:94">
      <c r="AA203" s="312">
        <f>Koeien!B204</f>
        <v>0</v>
      </c>
      <c r="AB203" s="312">
        <f>Koeien!D204</f>
        <v>0</v>
      </c>
      <c r="AD203" s="312" t="e">
        <f t="shared" si="144"/>
        <v>#N/A</v>
      </c>
      <c r="AE203" s="312" t="e">
        <f t="shared" si="145"/>
        <v>#N/A</v>
      </c>
      <c r="AF203" s="312" t="e">
        <f t="shared" si="146"/>
        <v>#N/A</v>
      </c>
      <c r="AG203" s="312" t="e">
        <f t="shared" si="147"/>
        <v>#N/A</v>
      </c>
      <c r="AH203" s="312" t="e">
        <f t="shared" si="148"/>
        <v>#N/A</v>
      </c>
      <c r="AI203" s="312" t="e">
        <f t="shared" si="149"/>
        <v>#N/A</v>
      </c>
      <c r="AJ203" s="312" t="e">
        <f t="shared" si="150"/>
        <v>#N/A</v>
      </c>
      <c r="AK203" s="312" t="e">
        <f t="shared" si="151"/>
        <v>#N/A</v>
      </c>
      <c r="AL203" s="312" t="e">
        <f t="shared" si="152"/>
        <v>#N/A</v>
      </c>
      <c r="AO203" s="312" t="e">
        <f t="shared" si="153"/>
        <v>#N/A</v>
      </c>
      <c r="AP203" s="312" t="e">
        <f t="shared" si="154"/>
        <v>#N/A</v>
      </c>
      <c r="AQ203" s="312" t="e">
        <f t="shared" si="155"/>
        <v>#N/A</v>
      </c>
      <c r="AR203" s="312" t="e">
        <f t="shared" si="156"/>
        <v>#N/A</v>
      </c>
      <c r="AS203" s="312" t="e">
        <f t="shared" si="157"/>
        <v>#N/A</v>
      </c>
      <c r="AT203" s="312" t="e">
        <f t="shared" si="158"/>
        <v>#N/A</v>
      </c>
      <c r="AU203" s="312" t="e">
        <f t="shared" si="159"/>
        <v>#N/A</v>
      </c>
      <c r="AV203" s="312" t="e">
        <f t="shared" si="160"/>
        <v>#N/A</v>
      </c>
      <c r="AW203" s="312" t="e">
        <f t="shared" si="161"/>
        <v>#N/A</v>
      </c>
      <c r="AX203" s="312" t="e">
        <f t="shared" si="162"/>
        <v>#N/A</v>
      </c>
      <c r="AY203" s="312" t="e">
        <f t="shared" si="163"/>
        <v>#N/A</v>
      </c>
      <c r="AZ203" s="312" t="e">
        <f t="shared" si="164"/>
        <v>#N/A</v>
      </c>
      <c r="BA203" s="312" t="e">
        <f t="shared" si="165"/>
        <v>#N/A</v>
      </c>
      <c r="BB203" s="312" t="e">
        <f t="shared" si="166"/>
        <v>#N/A</v>
      </c>
      <c r="BC203" s="312" t="e">
        <f t="shared" si="167"/>
        <v>#N/A</v>
      </c>
      <c r="BD203" s="312" t="e">
        <f t="shared" si="168"/>
        <v>#N/A</v>
      </c>
      <c r="BE203" s="312" t="e">
        <f t="shared" si="169"/>
        <v>#N/A</v>
      </c>
      <c r="BF203" s="312" t="e">
        <f t="shared" si="170"/>
        <v>#N/A</v>
      </c>
      <c r="BG203" s="312" t="e">
        <f t="shared" si="171"/>
        <v>#N/A</v>
      </c>
      <c r="BH203" s="312" t="e">
        <f t="shared" si="172"/>
        <v>#N/A</v>
      </c>
      <c r="BI203" s="312" t="e">
        <f t="shared" si="173"/>
        <v>#N/A</v>
      </c>
      <c r="BJ203" s="312" t="e">
        <f t="shared" si="174"/>
        <v>#N/A</v>
      </c>
      <c r="BK203" s="312" t="e">
        <f t="shared" si="175"/>
        <v>#N/A</v>
      </c>
      <c r="BL203" s="312" t="e">
        <f t="shared" si="176"/>
        <v>#N/A</v>
      </c>
      <c r="BM203" s="312">
        <f t="shared" si="177"/>
        <v>22</v>
      </c>
      <c r="BN203" s="312">
        <f t="shared" si="178"/>
        <v>22</v>
      </c>
      <c r="BO203" s="312">
        <f t="shared" si="179"/>
        <v>22</v>
      </c>
      <c r="BQ203" s="312" t="e">
        <f>VLOOKUP(AB203,Stieren!$C$5:$D$52,2,FALSE)</f>
        <v>#N/A</v>
      </c>
      <c r="BR203" s="312" t="e">
        <f>VLOOKUP(AB203,percentage!BY$2:CJ$49,2)</f>
        <v>#N/A</v>
      </c>
      <c r="BS203" s="312" t="e">
        <f>VLOOKUP(BR203,Stieren!$C$5:$D$52,2,FALSE)</f>
        <v>#N/A</v>
      </c>
      <c r="BT203" s="312" t="e">
        <f>VLOOKUP(AB203,percentage!BY$2:CJ$49,3)</f>
        <v>#N/A</v>
      </c>
      <c r="BU203" s="312" t="e">
        <f>VLOOKUP(BT203,Stieren!$C$5:$D$52,2,FALSE)</f>
        <v>#N/A</v>
      </c>
      <c r="BV203" s="312" t="e">
        <f>VLOOKUP(AB203,percentage!BY$2:CJ$49,4)</f>
        <v>#N/A</v>
      </c>
      <c r="BW203" s="312" t="e">
        <f>VLOOKUP(BV203,Stieren!$C$5:$D$52,2,FALSE)</f>
        <v>#N/A</v>
      </c>
      <c r="BX203" s="312" t="e">
        <f>VLOOKUP(AB203,percentage!BY$2:CJ$49,5)</f>
        <v>#N/A</v>
      </c>
      <c r="BY203" s="312" t="e">
        <f>VLOOKUP(BX203,Stieren!$C$5:$D$52,2,FALSE)</f>
        <v>#N/A</v>
      </c>
      <c r="BZ203" s="312" t="e">
        <f>VLOOKUP(AB203,percentage!BY$2:CJ$49,6)</f>
        <v>#N/A</v>
      </c>
      <c r="CA203" s="312" t="e">
        <f>VLOOKUP(BZ203,Stieren!$C$5:$D$52,2,FALSE)</f>
        <v>#N/A</v>
      </c>
      <c r="CB203" s="312" t="e">
        <f>VLOOKUP(AB203,percentage!BY$2:CJ$49,7)</f>
        <v>#N/A</v>
      </c>
      <c r="CC203" s="312" t="e">
        <f>VLOOKUP(CB203,Stieren!$C$5:$D$52,2,FALSE)</f>
        <v>#N/A</v>
      </c>
      <c r="CD203" s="312" t="e">
        <f>VLOOKUP(AB203,percentage!BY$2:CJ$49,8)</f>
        <v>#N/A</v>
      </c>
      <c r="CE203" s="312" t="e">
        <f>VLOOKUP(CD203,Stieren!$C$5:$D$52,2,FALSE)</f>
        <v>#N/A</v>
      </c>
      <c r="CF203" s="312" t="e">
        <f>VLOOKUP(AB203,percentage!BY$2:CJ$49,9)</f>
        <v>#N/A</v>
      </c>
      <c r="CG203" s="312" t="e">
        <f>VLOOKUP(CF203,Stieren!$C$5:$D$52,2,FALSE)</f>
        <v>#N/A</v>
      </c>
      <c r="CH203" s="312" t="e">
        <f>VLOOKUP(AB203,percentage!BY$2:CJ$49,10)</f>
        <v>#N/A</v>
      </c>
      <c r="CI203" s="312" t="e">
        <f>VLOOKUP(CH203,Stieren!$C$5:$D$52,2,FALSE)</f>
        <v>#N/A</v>
      </c>
      <c r="CJ203" s="312" t="e">
        <f>VLOOKUP(AB203,percentage!BY$2:CJ$49,11)</f>
        <v>#N/A</v>
      </c>
      <c r="CK203" s="312" t="e">
        <f>VLOOKUP(CJ203,Stieren!$C$5:$D$52,2,FALSE)</f>
        <v>#N/A</v>
      </c>
      <c r="CL203" s="312" t="e">
        <f>VLOOKUP(AB203,percentage!BY$2:CJ$49,12)</f>
        <v>#N/A</v>
      </c>
      <c r="CM203" s="312" t="e">
        <f>VLOOKUP(CL203,Stieren!$C$5:$D$52,2,FALSE)</f>
        <v>#N/A</v>
      </c>
      <c r="CN203" s="312">
        <v>22</v>
      </c>
      <c r="CO203" s="312">
        <v>22</v>
      </c>
      <c r="CP203" s="312">
        <v>22</v>
      </c>
    </row>
    <row r="204" spans="27:94">
      <c r="AA204" s="312">
        <f>Koeien!B205</f>
        <v>0</v>
      </c>
      <c r="AB204" s="312">
        <f>Koeien!D205</f>
        <v>0</v>
      </c>
      <c r="AD204" s="312" t="e">
        <f t="shared" si="144"/>
        <v>#N/A</v>
      </c>
      <c r="AE204" s="312" t="e">
        <f t="shared" si="145"/>
        <v>#N/A</v>
      </c>
      <c r="AF204" s="312" t="e">
        <f t="shared" si="146"/>
        <v>#N/A</v>
      </c>
      <c r="AG204" s="312" t="e">
        <f t="shared" si="147"/>
        <v>#N/A</v>
      </c>
      <c r="AH204" s="312" t="e">
        <f t="shared" si="148"/>
        <v>#N/A</v>
      </c>
      <c r="AI204" s="312" t="e">
        <f t="shared" si="149"/>
        <v>#N/A</v>
      </c>
      <c r="AJ204" s="312" t="e">
        <f t="shared" si="150"/>
        <v>#N/A</v>
      </c>
      <c r="AK204" s="312" t="e">
        <f t="shared" si="151"/>
        <v>#N/A</v>
      </c>
      <c r="AL204" s="312" t="e">
        <f t="shared" si="152"/>
        <v>#N/A</v>
      </c>
      <c r="AO204" s="312" t="e">
        <f t="shared" si="153"/>
        <v>#N/A</v>
      </c>
      <c r="AP204" s="312" t="e">
        <f t="shared" si="154"/>
        <v>#N/A</v>
      </c>
      <c r="AQ204" s="312" t="e">
        <f t="shared" si="155"/>
        <v>#N/A</v>
      </c>
      <c r="AR204" s="312" t="e">
        <f t="shared" si="156"/>
        <v>#N/A</v>
      </c>
      <c r="AS204" s="312" t="e">
        <f t="shared" si="157"/>
        <v>#N/A</v>
      </c>
      <c r="AT204" s="312" t="e">
        <f t="shared" si="158"/>
        <v>#N/A</v>
      </c>
      <c r="AU204" s="312" t="e">
        <f t="shared" si="159"/>
        <v>#N/A</v>
      </c>
      <c r="AV204" s="312" t="e">
        <f t="shared" si="160"/>
        <v>#N/A</v>
      </c>
      <c r="AW204" s="312" t="e">
        <f t="shared" si="161"/>
        <v>#N/A</v>
      </c>
      <c r="AX204" s="312" t="e">
        <f t="shared" si="162"/>
        <v>#N/A</v>
      </c>
      <c r="AY204" s="312" t="e">
        <f t="shared" si="163"/>
        <v>#N/A</v>
      </c>
      <c r="AZ204" s="312" t="e">
        <f t="shared" si="164"/>
        <v>#N/A</v>
      </c>
      <c r="BA204" s="312" t="e">
        <f t="shared" si="165"/>
        <v>#N/A</v>
      </c>
      <c r="BB204" s="312" t="e">
        <f t="shared" si="166"/>
        <v>#N/A</v>
      </c>
      <c r="BC204" s="312" t="e">
        <f t="shared" si="167"/>
        <v>#N/A</v>
      </c>
      <c r="BD204" s="312" t="e">
        <f t="shared" si="168"/>
        <v>#N/A</v>
      </c>
      <c r="BE204" s="312" t="e">
        <f t="shared" si="169"/>
        <v>#N/A</v>
      </c>
      <c r="BF204" s="312" t="e">
        <f t="shared" si="170"/>
        <v>#N/A</v>
      </c>
      <c r="BG204" s="312" t="e">
        <f t="shared" si="171"/>
        <v>#N/A</v>
      </c>
      <c r="BH204" s="312" t="e">
        <f t="shared" si="172"/>
        <v>#N/A</v>
      </c>
      <c r="BI204" s="312" t="e">
        <f t="shared" si="173"/>
        <v>#N/A</v>
      </c>
      <c r="BJ204" s="312" t="e">
        <f t="shared" si="174"/>
        <v>#N/A</v>
      </c>
      <c r="BK204" s="312" t="e">
        <f t="shared" si="175"/>
        <v>#N/A</v>
      </c>
      <c r="BL204" s="312" t="e">
        <f t="shared" si="176"/>
        <v>#N/A</v>
      </c>
      <c r="BM204" s="312">
        <f t="shared" si="177"/>
        <v>22</v>
      </c>
      <c r="BN204" s="312">
        <f t="shared" si="178"/>
        <v>22</v>
      </c>
      <c r="BO204" s="312">
        <f t="shared" si="179"/>
        <v>22</v>
      </c>
      <c r="BQ204" s="312" t="e">
        <f>VLOOKUP(AB204,Stieren!$C$5:$D$52,2,FALSE)</f>
        <v>#N/A</v>
      </c>
      <c r="BR204" s="312" t="e">
        <f>VLOOKUP(AB204,percentage!BY$2:CJ$49,2)</f>
        <v>#N/A</v>
      </c>
      <c r="BS204" s="312" t="e">
        <f>VLOOKUP(BR204,Stieren!$C$5:$D$52,2,FALSE)</f>
        <v>#N/A</v>
      </c>
      <c r="BT204" s="312" t="e">
        <f>VLOOKUP(AB204,percentage!BY$2:CJ$49,3)</f>
        <v>#N/A</v>
      </c>
      <c r="BU204" s="312" t="e">
        <f>VLOOKUP(BT204,Stieren!$C$5:$D$52,2,FALSE)</f>
        <v>#N/A</v>
      </c>
      <c r="BV204" s="312" t="e">
        <f>VLOOKUP(AB204,percentage!BY$2:CJ$49,4)</f>
        <v>#N/A</v>
      </c>
      <c r="BW204" s="312" t="e">
        <f>VLOOKUP(BV204,Stieren!$C$5:$D$52,2,FALSE)</f>
        <v>#N/A</v>
      </c>
      <c r="BX204" s="312" t="e">
        <f>VLOOKUP(AB204,percentage!BY$2:CJ$49,5)</f>
        <v>#N/A</v>
      </c>
      <c r="BY204" s="312" t="e">
        <f>VLOOKUP(BX204,Stieren!$C$5:$D$52,2,FALSE)</f>
        <v>#N/A</v>
      </c>
      <c r="BZ204" s="312" t="e">
        <f>VLOOKUP(AB204,percentage!BY$2:CJ$49,6)</f>
        <v>#N/A</v>
      </c>
      <c r="CA204" s="312" t="e">
        <f>VLOOKUP(BZ204,Stieren!$C$5:$D$52,2,FALSE)</f>
        <v>#N/A</v>
      </c>
      <c r="CB204" s="312" t="e">
        <f>VLOOKUP(AB204,percentage!BY$2:CJ$49,7)</f>
        <v>#N/A</v>
      </c>
      <c r="CC204" s="312" t="e">
        <f>VLOOKUP(CB204,Stieren!$C$5:$D$52,2,FALSE)</f>
        <v>#N/A</v>
      </c>
      <c r="CD204" s="312" t="e">
        <f>VLOOKUP(AB204,percentage!BY$2:CJ$49,8)</f>
        <v>#N/A</v>
      </c>
      <c r="CE204" s="312" t="e">
        <f>VLOOKUP(CD204,Stieren!$C$5:$D$52,2,FALSE)</f>
        <v>#N/A</v>
      </c>
      <c r="CF204" s="312" t="e">
        <f>VLOOKUP(AB204,percentage!BY$2:CJ$49,9)</f>
        <v>#N/A</v>
      </c>
      <c r="CG204" s="312" t="e">
        <f>VLOOKUP(CF204,Stieren!$C$5:$D$52,2,FALSE)</f>
        <v>#N/A</v>
      </c>
      <c r="CH204" s="312" t="e">
        <f>VLOOKUP(AB204,percentage!BY$2:CJ$49,10)</f>
        <v>#N/A</v>
      </c>
      <c r="CI204" s="312" t="e">
        <f>VLOOKUP(CH204,Stieren!$C$5:$D$52,2,FALSE)</f>
        <v>#N/A</v>
      </c>
      <c r="CJ204" s="312" t="e">
        <f>VLOOKUP(AB204,percentage!BY$2:CJ$49,11)</f>
        <v>#N/A</v>
      </c>
      <c r="CK204" s="312" t="e">
        <f>VLOOKUP(CJ204,Stieren!$C$5:$D$52,2,FALSE)</f>
        <v>#N/A</v>
      </c>
      <c r="CL204" s="312" t="e">
        <f>VLOOKUP(AB204,percentage!BY$2:CJ$49,12)</f>
        <v>#N/A</v>
      </c>
      <c r="CM204" s="312" t="e">
        <f>VLOOKUP(CL204,Stieren!$C$5:$D$52,2,FALSE)</f>
        <v>#N/A</v>
      </c>
      <c r="CN204" s="312">
        <v>22</v>
      </c>
      <c r="CO204" s="312">
        <v>22</v>
      </c>
      <c r="CP204" s="312">
        <v>22</v>
      </c>
    </row>
    <row r="205" spans="27:94">
      <c r="AA205" s="312">
        <f>Koeien!B206</f>
        <v>0</v>
      </c>
      <c r="AB205" s="312">
        <f>Koeien!D206</f>
        <v>0</v>
      </c>
      <c r="AD205" s="312" t="e">
        <f t="shared" si="144"/>
        <v>#N/A</v>
      </c>
      <c r="AE205" s="312" t="e">
        <f t="shared" si="145"/>
        <v>#N/A</v>
      </c>
      <c r="AF205" s="312" t="e">
        <f t="shared" si="146"/>
        <v>#N/A</v>
      </c>
      <c r="AG205" s="312" t="e">
        <f t="shared" si="147"/>
        <v>#N/A</v>
      </c>
      <c r="AH205" s="312" t="e">
        <f t="shared" si="148"/>
        <v>#N/A</v>
      </c>
      <c r="AI205" s="312" t="e">
        <f t="shared" si="149"/>
        <v>#N/A</v>
      </c>
      <c r="AJ205" s="312" t="e">
        <f t="shared" si="150"/>
        <v>#N/A</v>
      </c>
      <c r="AK205" s="312" t="e">
        <f t="shared" si="151"/>
        <v>#N/A</v>
      </c>
      <c r="AL205" s="312" t="e">
        <f t="shared" si="152"/>
        <v>#N/A</v>
      </c>
      <c r="AO205" s="312" t="e">
        <f t="shared" si="153"/>
        <v>#N/A</v>
      </c>
      <c r="AP205" s="312" t="e">
        <f t="shared" si="154"/>
        <v>#N/A</v>
      </c>
      <c r="AQ205" s="312" t="e">
        <f t="shared" si="155"/>
        <v>#N/A</v>
      </c>
      <c r="AR205" s="312" t="e">
        <f t="shared" si="156"/>
        <v>#N/A</v>
      </c>
      <c r="AS205" s="312" t="e">
        <f t="shared" si="157"/>
        <v>#N/A</v>
      </c>
      <c r="AT205" s="312" t="e">
        <f t="shared" si="158"/>
        <v>#N/A</v>
      </c>
      <c r="AU205" s="312" t="e">
        <f t="shared" si="159"/>
        <v>#N/A</v>
      </c>
      <c r="AV205" s="312" t="e">
        <f t="shared" si="160"/>
        <v>#N/A</v>
      </c>
      <c r="AW205" s="312" t="e">
        <f t="shared" si="161"/>
        <v>#N/A</v>
      </c>
      <c r="AX205" s="312" t="e">
        <f t="shared" si="162"/>
        <v>#N/A</v>
      </c>
      <c r="AY205" s="312" t="e">
        <f t="shared" si="163"/>
        <v>#N/A</v>
      </c>
      <c r="AZ205" s="312" t="e">
        <f t="shared" si="164"/>
        <v>#N/A</v>
      </c>
      <c r="BA205" s="312" t="e">
        <f t="shared" si="165"/>
        <v>#N/A</v>
      </c>
      <c r="BB205" s="312" t="e">
        <f t="shared" si="166"/>
        <v>#N/A</v>
      </c>
      <c r="BC205" s="312" t="e">
        <f t="shared" si="167"/>
        <v>#N/A</v>
      </c>
      <c r="BD205" s="312" t="e">
        <f t="shared" si="168"/>
        <v>#N/A</v>
      </c>
      <c r="BE205" s="312" t="e">
        <f t="shared" si="169"/>
        <v>#N/A</v>
      </c>
      <c r="BF205" s="312" t="e">
        <f t="shared" si="170"/>
        <v>#N/A</v>
      </c>
      <c r="BG205" s="312" t="e">
        <f t="shared" si="171"/>
        <v>#N/A</v>
      </c>
      <c r="BH205" s="312" t="e">
        <f t="shared" si="172"/>
        <v>#N/A</v>
      </c>
      <c r="BI205" s="312" t="e">
        <f t="shared" si="173"/>
        <v>#N/A</v>
      </c>
      <c r="BJ205" s="312" t="e">
        <f t="shared" si="174"/>
        <v>#N/A</v>
      </c>
      <c r="BK205" s="312" t="e">
        <f t="shared" si="175"/>
        <v>#N/A</v>
      </c>
      <c r="BL205" s="312" t="e">
        <f t="shared" si="176"/>
        <v>#N/A</v>
      </c>
      <c r="BM205" s="312">
        <f t="shared" si="177"/>
        <v>22</v>
      </c>
      <c r="BN205" s="312">
        <f t="shared" si="178"/>
        <v>22</v>
      </c>
      <c r="BO205" s="312">
        <f t="shared" si="179"/>
        <v>22</v>
      </c>
      <c r="BQ205" s="312" t="e">
        <f>VLOOKUP(AB205,Stieren!$C$5:$D$52,2,FALSE)</f>
        <v>#N/A</v>
      </c>
      <c r="BR205" s="312" t="e">
        <f>VLOOKUP(AB205,percentage!BY$2:CJ$49,2)</f>
        <v>#N/A</v>
      </c>
      <c r="BS205" s="312" t="e">
        <f>VLOOKUP(BR205,Stieren!$C$5:$D$52,2,FALSE)</f>
        <v>#N/A</v>
      </c>
      <c r="BT205" s="312" t="e">
        <f>VLOOKUP(AB205,percentage!BY$2:CJ$49,3)</f>
        <v>#N/A</v>
      </c>
      <c r="BU205" s="312" t="e">
        <f>VLOOKUP(BT205,Stieren!$C$5:$D$52,2,FALSE)</f>
        <v>#N/A</v>
      </c>
      <c r="BV205" s="312" t="e">
        <f>VLOOKUP(AB205,percentage!BY$2:CJ$49,4)</f>
        <v>#N/A</v>
      </c>
      <c r="BW205" s="312" t="e">
        <f>VLOOKUP(BV205,Stieren!$C$5:$D$52,2,FALSE)</f>
        <v>#N/A</v>
      </c>
      <c r="BX205" s="312" t="e">
        <f>VLOOKUP(AB205,percentage!BY$2:CJ$49,5)</f>
        <v>#N/A</v>
      </c>
      <c r="BY205" s="312" t="e">
        <f>VLOOKUP(BX205,Stieren!$C$5:$D$52,2,FALSE)</f>
        <v>#N/A</v>
      </c>
      <c r="BZ205" s="312" t="e">
        <f>VLOOKUP(AB205,percentage!BY$2:CJ$49,6)</f>
        <v>#N/A</v>
      </c>
      <c r="CA205" s="312" t="e">
        <f>VLOOKUP(BZ205,Stieren!$C$5:$D$52,2,FALSE)</f>
        <v>#N/A</v>
      </c>
      <c r="CB205" s="312" t="e">
        <f>VLOOKUP(AB205,percentage!BY$2:CJ$49,7)</f>
        <v>#N/A</v>
      </c>
      <c r="CC205" s="312" t="e">
        <f>VLOOKUP(CB205,Stieren!$C$5:$D$52,2,FALSE)</f>
        <v>#N/A</v>
      </c>
      <c r="CD205" s="312" t="e">
        <f>VLOOKUP(AB205,percentage!BY$2:CJ$49,8)</f>
        <v>#N/A</v>
      </c>
      <c r="CE205" s="312" t="e">
        <f>VLOOKUP(CD205,Stieren!$C$5:$D$52,2,FALSE)</f>
        <v>#N/A</v>
      </c>
      <c r="CF205" s="312" t="e">
        <f>VLOOKUP(AB205,percentage!BY$2:CJ$49,9)</f>
        <v>#N/A</v>
      </c>
      <c r="CG205" s="312" t="e">
        <f>VLOOKUP(CF205,Stieren!$C$5:$D$52,2,FALSE)</f>
        <v>#N/A</v>
      </c>
      <c r="CH205" s="312" t="e">
        <f>VLOOKUP(AB205,percentage!BY$2:CJ$49,10)</f>
        <v>#N/A</v>
      </c>
      <c r="CI205" s="312" t="e">
        <f>VLOOKUP(CH205,Stieren!$C$5:$D$52,2,FALSE)</f>
        <v>#N/A</v>
      </c>
      <c r="CJ205" s="312" t="e">
        <f>VLOOKUP(AB205,percentage!BY$2:CJ$49,11)</f>
        <v>#N/A</v>
      </c>
      <c r="CK205" s="312" t="e">
        <f>VLOOKUP(CJ205,Stieren!$C$5:$D$52,2,FALSE)</f>
        <v>#N/A</v>
      </c>
      <c r="CL205" s="312" t="e">
        <f>VLOOKUP(AB205,percentage!BY$2:CJ$49,12)</f>
        <v>#N/A</v>
      </c>
      <c r="CM205" s="312" t="e">
        <f>VLOOKUP(CL205,Stieren!$C$5:$D$52,2,FALSE)</f>
        <v>#N/A</v>
      </c>
      <c r="CN205" s="312">
        <v>22</v>
      </c>
      <c r="CO205" s="312">
        <v>22</v>
      </c>
      <c r="CP205" s="312">
        <v>22</v>
      </c>
    </row>
    <row r="206" spans="27:94">
      <c r="AA206" s="312">
        <f>Koeien!B207</f>
        <v>0</v>
      </c>
      <c r="AB206" s="312">
        <f>Koeien!D207</f>
        <v>0</v>
      </c>
      <c r="AD206" s="312" t="e">
        <f t="shared" si="144"/>
        <v>#N/A</v>
      </c>
      <c r="AE206" s="312" t="e">
        <f t="shared" si="145"/>
        <v>#N/A</v>
      </c>
      <c r="AF206" s="312" t="e">
        <f t="shared" si="146"/>
        <v>#N/A</v>
      </c>
      <c r="AG206" s="312" t="e">
        <f t="shared" si="147"/>
        <v>#N/A</v>
      </c>
      <c r="AH206" s="312" t="e">
        <f t="shared" si="148"/>
        <v>#N/A</v>
      </c>
      <c r="AI206" s="312" t="e">
        <f t="shared" si="149"/>
        <v>#N/A</v>
      </c>
      <c r="AJ206" s="312" t="e">
        <f t="shared" si="150"/>
        <v>#N/A</v>
      </c>
      <c r="AK206" s="312" t="e">
        <f t="shared" si="151"/>
        <v>#N/A</v>
      </c>
      <c r="AL206" s="312" t="e">
        <f t="shared" si="152"/>
        <v>#N/A</v>
      </c>
      <c r="AO206" s="312" t="e">
        <f t="shared" si="153"/>
        <v>#N/A</v>
      </c>
      <c r="AP206" s="312" t="e">
        <f t="shared" si="154"/>
        <v>#N/A</v>
      </c>
      <c r="AQ206" s="312" t="e">
        <f t="shared" si="155"/>
        <v>#N/A</v>
      </c>
      <c r="AR206" s="312" t="e">
        <f t="shared" si="156"/>
        <v>#N/A</v>
      </c>
      <c r="AS206" s="312" t="e">
        <f t="shared" si="157"/>
        <v>#N/A</v>
      </c>
      <c r="AT206" s="312" t="e">
        <f t="shared" si="158"/>
        <v>#N/A</v>
      </c>
      <c r="AU206" s="312" t="e">
        <f t="shared" si="159"/>
        <v>#N/A</v>
      </c>
      <c r="AV206" s="312" t="e">
        <f t="shared" si="160"/>
        <v>#N/A</v>
      </c>
      <c r="AW206" s="312" t="e">
        <f t="shared" si="161"/>
        <v>#N/A</v>
      </c>
      <c r="AX206" s="312" t="e">
        <f t="shared" si="162"/>
        <v>#N/A</v>
      </c>
      <c r="AY206" s="312" t="e">
        <f t="shared" si="163"/>
        <v>#N/A</v>
      </c>
      <c r="AZ206" s="312" t="e">
        <f t="shared" si="164"/>
        <v>#N/A</v>
      </c>
      <c r="BA206" s="312" t="e">
        <f t="shared" si="165"/>
        <v>#N/A</v>
      </c>
      <c r="BB206" s="312" t="e">
        <f t="shared" si="166"/>
        <v>#N/A</v>
      </c>
      <c r="BC206" s="312" t="e">
        <f t="shared" si="167"/>
        <v>#N/A</v>
      </c>
      <c r="BD206" s="312" t="e">
        <f t="shared" si="168"/>
        <v>#N/A</v>
      </c>
      <c r="BE206" s="312" t="e">
        <f t="shared" si="169"/>
        <v>#N/A</v>
      </c>
      <c r="BF206" s="312" t="e">
        <f t="shared" si="170"/>
        <v>#N/A</v>
      </c>
      <c r="BG206" s="312" t="e">
        <f t="shared" si="171"/>
        <v>#N/A</v>
      </c>
      <c r="BH206" s="312" t="e">
        <f t="shared" si="172"/>
        <v>#N/A</v>
      </c>
      <c r="BI206" s="312" t="e">
        <f t="shared" si="173"/>
        <v>#N/A</v>
      </c>
      <c r="BJ206" s="312" t="e">
        <f t="shared" si="174"/>
        <v>#N/A</v>
      </c>
      <c r="BK206" s="312" t="e">
        <f t="shared" si="175"/>
        <v>#N/A</v>
      </c>
      <c r="BL206" s="312" t="e">
        <f t="shared" si="176"/>
        <v>#N/A</v>
      </c>
      <c r="BM206" s="312">
        <f t="shared" si="177"/>
        <v>22</v>
      </c>
      <c r="BN206" s="312">
        <f t="shared" si="178"/>
        <v>22</v>
      </c>
      <c r="BO206" s="312">
        <f t="shared" si="179"/>
        <v>22</v>
      </c>
      <c r="BQ206" s="312" t="e">
        <f>VLOOKUP(AB206,Stieren!$C$5:$D$52,2,FALSE)</f>
        <v>#N/A</v>
      </c>
      <c r="BR206" s="312" t="e">
        <f>VLOOKUP(AB206,percentage!BY$2:CJ$49,2)</f>
        <v>#N/A</v>
      </c>
      <c r="BS206" s="312" t="e">
        <f>VLOOKUP(BR206,Stieren!$C$5:$D$52,2,FALSE)</f>
        <v>#N/A</v>
      </c>
      <c r="BT206" s="312" t="e">
        <f>VLOOKUP(AB206,percentage!BY$2:CJ$49,3)</f>
        <v>#N/A</v>
      </c>
      <c r="BU206" s="312" t="e">
        <f>VLOOKUP(BT206,Stieren!$C$5:$D$52,2,FALSE)</f>
        <v>#N/A</v>
      </c>
      <c r="BV206" s="312" t="e">
        <f>VLOOKUP(AB206,percentage!BY$2:CJ$49,4)</f>
        <v>#N/A</v>
      </c>
      <c r="BW206" s="312" t="e">
        <f>VLOOKUP(BV206,Stieren!$C$5:$D$52,2,FALSE)</f>
        <v>#N/A</v>
      </c>
      <c r="BX206" s="312" t="e">
        <f>VLOOKUP(AB206,percentage!BY$2:CJ$49,5)</f>
        <v>#N/A</v>
      </c>
      <c r="BY206" s="312" t="e">
        <f>VLOOKUP(BX206,Stieren!$C$5:$D$52,2,FALSE)</f>
        <v>#N/A</v>
      </c>
      <c r="BZ206" s="312" t="e">
        <f>VLOOKUP(AB206,percentage!BY$2:CJ$49,6)</f>
        <v>#N/A</v>
      </c>
      <c r="CA206" s="312" t="e">
        <f>VLOOKUP(BZ206,Stieren!$C$5:$D$52,2,FALSE)</f>
        <v>#N/A</v>
      </c>
      <c r="CB206" s="312" t="e">
        <f>VLOOKUP(AB206,percentage!BY$2:CJ$49,7)</f>
        <v>#N/A</v>
      </c>
      <c r="CC206" s="312" t="e">
        <f>VLOOKUP(CB206,Stieren!$C$5:$D$52,2,FALSE)</f>
        <v>#N/A</v>
      </c>
      <c r="CD206" s="312" t="e">
        <f>VLOOKUP(AB206,percentage!BY$2:CJ$49,8)</f>
        <v>#N/A</v>
      </c>
      <c r="CE206" s="312" t="e">
        <f>VLOOKUP(CD206,Stieren!$C$5:$D$52,2,FALSE)</f>
        <v>#N/A</v>
      </c>
      <c r="CF206" s="312" t="e">
        <f>VLOOKUP(AB206,percentage!BY$2:CJ$49,9)</f>
        <v>#N/A</v>
      </c>
      <c r="CG206" s="312" t="e">
        <f>VLOOKUP(CF206,Stieren!$C$5:$D$52,2,FALSE)</f>
        <v>#N/A</v>
      </c>
      <c r="CH206" s="312" t="e">
        <f>VLOOKUP(AB206,percentage!BY$2:CJ$49,10)</f>
        <v>#N/A</v>
      </c>
      <c r="CI206" s="312" t="e">
        <f>VLOOKUP(CH206,Stieren!$C$5:$D$52,2,FALSE)</f>
        <v>#N/A</v>
      </c>
      <c r="CJ206" s="312" t="e">
        <f>VLOOKUP(AB206,percentage!BY$2:CJ$49,11)</f>
        <v>#N/A</v>
      </c>
      <c r="CK206" s="312" t="e">
        <f>VLOOKUP(CJ206,Stieren!$C$5:$D$52,2,FALSE)</f>
        <v>#N/A</v>
      </c>
      <c r="CL206" s="312" t="e">
        <f>VLOOKUP(AB206,percentage!BY$2:CJ$49,12)</f>
        <v>#N/A</v>
      </c>
      <c r="CM206" s="312" t="e">
        <f>VLOOKUP(CL206,Stieren!$C$5:$D$52,2,FALSE)</f>
        <v>#N/A</v>
      </c>
      <c r="CN206" s="312">
        <v>22</v>
      </c>
      <c r="CO206" s="312">
        <v>22</v>
      </c>
      <c r="CP206" s="312">
        <v>22</v>
      </c>
    </row>
    <row r="207" spans="27:94">
      <c r="AA207" s="312">
        <f>Koeien!B208</f>
        <v>0</v>
      </c>
      <c r="AB207" s="312">
        <f>Koeien!D208</f>
        <v>0</v>
      </c>
      <c r="AD207" s="312" t="e">
        <f t="shared" si="144"/>
        <v>#N/A</v>
      </c>
      <c r="AE207" s="312" t="e">
        <f t="shared" si="145"/>
        <v>#N/A</v>
      </c>
      <c r="AF207" s="312" t="e">
        <f t="shared" si="146"/>
        <v>#N/A</v>
      </c>
      <c r="AG207" s="312" t="e">
        <f t="shared" si="147"/>
        <v>#N/A</v>
      </c>
      <c r="AH207" s="312" t="e">
        <f t="shared" si="148"/>
        <v>#N/A</v>
      </c>
      <c r="AI207" s="312" t="e">
        <f t="shared" si="149"/>
        <v>#N/A</v>
      </c>
      <c r="AJ207" s="312" t="e">
        <f t="shared" si="150"/>
        <v>#N/A</v>
      </c>
      <c r="AK207" s="312" t="e">
        <f t="shared" si="151"/>
        <v>#N/A</v>
      </c>
      <c r="AL207" s="312" t="e">
        <f t="shared" si="152"/>
        <v>#N/A</v>
      </c>
      <c r="AO207" s="312" t="e">
        <f t="shared" si="153"/>
        <v>#N/A</v>
      </c>
      <c r="AP207" s="312" t="e">
        <f t="shared" si="154"/>
        <v>#N/A</v>
      </c>
      <c r="AQ207" s="312" t="e">
        <f t="shared" si="155"/>
        <v>#N/A</v>
      </c>
      <c r="AR207" s="312" t="e">
        <f t="shared" si="156"/>
        <v>#N/A</v>
      </c>
      <c r="AS207" s="312" t="e">
        <f t="shared" si="157"/>
        <v>#N/A</v>
      </c>
      <c r="AT207" s="312" t="e">
        <f t="shared" si="158"/>
        <v>#N/A</v>
      </c>
      <c r="AU207" s="312" t="e">
        <f t="shared" si="159"/>
        <v>#N/A</v>
      </c>
      <c r="AV207" s="312" t="e">
        <f t="shared" si="160"/>
        <v>#N/A</v>
      </c>
      <c r="AW207" s="312" t="e">
        <f t="shared" si="161"/>
        <v>#N/A</v>
      </c>
      <c r="AX207" s="312" t="e">
        <f t="shared" si="162"/>
        <v>#N/A</v>
      </c>
      <c r="AY207" s="312" t="e">
        <f t="shared" si="163"/>
        <v>#N/A</v>
      </c>
      <c r="AZ207" s="312" t="e">
        <f t="shared" si="164"/>
        <v>#N/A</v>
      </c>
      <c r="BA207" s="312" t="e">
        <f t="shared" si="165"/>
        <v>#N/A</v>
      </c>
      <c r="BB207" s="312" t="e">
        <f t="shared" si="166"/>
        <v>#N/A</v>
      </c>
      <c r="BC207" s="312" t="e">
        <f t="shared" si="167"/>
        <v>#N/A</v>
      </c>
      <c r="BD207" s="312" t="e">
        <f t="shared" si="168"/>
        <v>#N/A</v>
      </c>
      <c r="BE207" s="312" t="e">
        <f t="shared" si="169"/>
        <v>#N/A</v>
      </c>
      <c r="BF207" s="312" t="e">
        <f t="shared" si="170"/>
        <v>#N/A</v>
      </c>
      <c r="BG207" s="312" t="e">
        <f t="shared" si="171"/>
        <v>#N/A</v>
      </c>
      <c r="BH207" s="312" t="e">
        <f t="shared" si="172"/>
        <v>#N/A</v>
      </c>
      <c r="BI207" s="312" t="e">
        <f t="shared" si="173"/>
        <v>#N/A</v>
      </c>
      <c r="BJ207" s="312" t="e">
        <f t="shared" si="174"/>
        <v>#N/A</v>
      </c>
      <c r="BK207" s="312" t="e">
        <f t="shared" si="175"/>
        <v>#N/A</v>
      </c>
      <c r="BL207" s="312" t="e">
        <f t="shared" si="176"/>
        <v>#N/A</v>
      </c>
      <c r="BM207" s="312">
        <f t="shared" si="177"/>
        <v>22</v>
      </c>
      <c r="BN207" s="312">
        <f t="shared" si="178"/>
        <v>22</v>
      </c>
      <c r="BO207" s="312">
        <f t="shared" si="179"/>
        <v>22</v>
      </c>
      <c r="BQ207" s="312" t="e">
        <f>VLOOKUP(AB207,Stieren!$C$5:$D$52,2,FALSE)</f>
        <v>#N/A</v>
      </c>
      <c r="BR207" s="312" t="e">
        <f>VLOOKUP(AB207,percentage!BY$2:CJ$49,2)</f>
        <v>#N/A</v>
      </c>
      <c r="BS207" s="312" t="e">
        <f>VLOOKUP(BR207,Stieren!$C$5:$D$52,2,FALSE)</f>
        <v>#N/A</v>
      </c>
      <c r="BT207" s="312" t="e">
        <f>VLOOKUP(AB207,percentage!BY$2:CJ$49,3)</f>
        <v>#N/A</v>
      </c>
      <c r="BU207" s="312" t="e">
        <f>VLOOKUP(BT207,Stieren!$C$5:$D$52,2,FALSE)</f>
        <v>#N/A</v>
      </c>
      <c r="BV207" s="312" t="e">
        <f>VLOOKUP(AB207,percentage!BY$2:CJ$49,4)</f>
        <v>#N/A</v>
      </c>
      <c r="BW207" s="312" t="e">
        <f>VLOOKUP(BV207,Stieren!$C$5:$D$52,2,FALSE)</f>
        <v>#N/A</v>
      </c>
      <c r="BX207" s="312" t="e">
        <f>VLOOKUP(AB207,percentage!BY$2:CJ$49,5)</f>
        <v>#N/A</v>
      </c>
      <c r="BY207" s="312" t="e">
        <f>VLOOKUP(BX207,Stieren!$C$5:$D$52,2,FALSE)</f>
        <v>#N/A</v>
      </c>
      <c r="BZ207" s="312" t="e">
        <f>VLOOKUP(AB207,percentage!BY$2:CJ$49,6)</f>
        <v>#N/A</v>
      </c>
      <c r="CA207" s="312" t="e">
        <f>VLOOKUP(BZ207,Stieren!$C$5:$D$52,2,FALSE)</f>
        <v>#N/A</v>
      </c>
      <c r="CB207" s="312" t="e">
        <f>VLOOKUP(AB207,percentage!BY$2:CJ$49,7)</f>
        <v>#N/A</v>
      </c>
      <c r="CC207" s="312" t="e">
        <f>VLOOKUP(CB207,Stieren!$C$5:$D$52,2,FALSE)</f>
        <v>#N/A</v>
      </c>
      <c r="CD207" s="312" t="e">
        <f>VLOOKUP(AB207,percentage!BY$2:CJ$49,8)</f>
        <v>#N/A</v>
      </c>
      <c r="CE207" s="312" t="e">
        <f>VLOOKUP(CD207,Stieren!$C$5:$D$52,2,FALSE)</f>
        <v>#N/A</v>
      </c>
      <c r="CF207" s="312" t="e">
        <f>VLOOKUP(AB207,percentage!BY$2:CJ$49,9)</f>
        <v>#N/A</v>
      </c>
      <c r="CG207" s="312" t="e">
        <f>VLOOKUP(CF207,Stieren!$C$5:$D$52,2,FALSE)</f>
        <v>#N/A</v>
      </c>
      <c r="CH207" s="312" t="e">
        <f>VLOOKUP(AB207,percentage!BY$2:CJ$49,10)</f>
        <v>#N/A</v>
      </c>
      <c r="CI207" s="312" t="e">
        <f>VLOOKUP(CH207,Stieren!$C$5:$D$52,2,FALSE)</f>
        <v>#N/A</v>
      </c>
      <c r="CJ207" s="312" t="e">
        <f>VLOOKUP(AB207,percentage!BY$2:CJ$49,11)</f>
        <v>#N/A</v>
      </c>
      <c r="CK207" s="312" t="e">
        <f>VLOOKUP(CJ207,Stieren!$C$5:$D$52,2,FALSE)</f>
        <v>#N/A</v>
      </c>
      <c r="CL207" s="312" t="e">
        <f>VLOOKUP(AB207,percentage!BY$2:CJ$49,12)</f>
        <v>#N/A</v>
      </c>
      <c r="CM207" s="312" t="e">
        <f>VLOOKUP(CL207,Stieren!$C$5:$D$52,2,FALSE)</f>
        <v>#N/A</v>
      </c>
      <c r="CN207" s="312">
        <v>22</v>
      </c>
      <c r="CO207" s="312">
        <v>22</v>
      </c>
      <c r="CP207" s="312">
        <v>22</v>
      </c>
    </row>
    <row r="208" spans="27:94">
      <c r="AA208" s="312">
        <f>Koeien!B209</f>
        <v>0</v>
      </c>
      <c r="AB208" s="312">
        <f>Koeien!D209</f>
        <v>0</v>
      </c>
      <c r="AD208" s="312" t="e">
        <f t="shared" si="144"/>
        <v>#N/A</v>
      </c>
      <c r="AE208" s="312" t="e">
        <f t="shared" si="145"/>
        <v>#N/A</v>
      </c>
      <c r="AF208" s="312" t="e">
        <f t="shared" si="146"/>
        <v>#N/A</v>
      </c>
      <c r="AG208" s="312" t="e">
        <f t="shared" si="147"/>
        <v>#N/A</v>
      </c>
      <c r="AH208" s="312" t="e">
        <f t="shared" si="148"/>
        <v>#N/A</v>
      </c>
      <c r="AI208" s="312" t="e">
        <f t="shared" si="149"/>
        <v>#N/A</v>
      </c>
      <c r="AJ208" s="312" t="e">
        <f t="shared" si="150"/>
        <v>#N/A</v>
      </c>
      <c r="AK208" s="312" t="e">
        <f t="shared" si="151"/>
        <v>#N/A</v>
      </c>
      <c r="AL208" s="312" t="e">
        <f t="shared" si="152"/>
        <v>#N/A</v>
      </c>
      <c r="AO208" s="312" t="e">
        <f t="shared" si="153"/>
        <v>#N/A</v>
      </c>
      <c r="AP208" s="312" t="e">
        <f t="shared" si="154"/>
        <v>#N/A</v>
      </c>
      <c r="AQ208" s="312" t="e">
        <f t="shared" si="155"/>
        <v>#N/A</v>
      </c>
      <c r="AR208" s="312" t="e">
        <f t="shared" si="156"/>
        <v>#N/A</v>
      </c>
      <c r="AS208" s="312" t="e">
        <f t="shared" si="157"/>
        <v>#N/A</v>
      </c>
      <c r="AT208" s="312" t="e">
        <f t="shared" si="158"/>
        <v>#N/A</v>
      </c>
      <c r="AU208" s="312" t="e">
        <f t="shared" si="159"/>
        <v>#N/A</v>
      </c>
      <c r="AV208" s="312" t="e">
        <f t="shared" si="160"/>
        <v>#N/A</v>
      </c>
      <c r="AW208" s="312" t="e">
        <f t="shared" si="161"/>
        <v>#N/A</v>
      </c>
      <c r="AX208" s="312" t="e">
        <f t="shared" si="162"/>
        <v>#N/A</v>
      </c>
      <c r="AY208" s="312" t="e">
        <f t="shared" si="163"/>
        <v>#N/A</v>
      </c>
      <c r="AZ208" s="312" t="e">
        <f t="shared" si="164"/>
        <v>#N/A</v>
      </c>
      <c r="BA208" s="312" t="e">
        <f t="shared" si="165"/>
        <v>#N/A</v>
      </c>
      <c r="BB208" s="312" t="e">
        <f t="shared" si="166"/>
        <v>#N/A</v>
      </c>
      <c r="BC208" s="312" t="e">
        <f t="shared" si="167"/>
        <v>#N/A</v>
      </c>
      <c r="BD208" s="312" t="e">
        <f t="shared" si="168"/>
        <v>#N/A</v>
      </c>
      <c r="BE208" s="312" t="e">
        <f t="shared" si="169"/>
        <v>#N/A</v>
      </c>
      <c r="BF208" s="312" t="e">
        <f t="shared" si="170"/>
        <v>#N/A</v>
      </c>
      <c r="BG208" s="312" t="e">
        <f t="shared" si="171"/>
        <v>#N/A</v>
      </c>
      <c r="BH208" s="312" t="e">
        <f t="shared" si="172"/>
        <v>#N/A</v>
      </c>
      <c r="BI208" s="312" t="e">
        <f t="shared" si="173"/>
        <v>#N/A</v>
      </c>
      <c r="BJ208" s="312" t="e">
        <f t="shared" si="174"/>
        <v>#N/A</v>
      </c>
      <c r="BK208" s="312" t="e">
        <f t="shared" si="175"/>
        <v>#N/A</v>
      </c>
      <c r="BL208" s="312" t="e">
        <f t="shared" si="176"/>
        <v>#N/A</v>
      </c>
      <c r="BM208" s="312">
        <f t="shared" si="177"/>
        <v>22</v>
      </c>
      <c r="BN208" s="312">
        <f t="shared" si="178"/>
        <v>22</v>
      </c>
      <c r="BO208" s="312">
        <f t="shared" si="179"/>
        <v>22</v>
      </c>
      <c r="BQ208" s="312" t="e">
        <f>VLOOKUP(AB208,Stieren!$C$5:$D$52,2,FALSE)</f>
        <v>#N/A</v>
      </c>
      <c r="BR208" s="312" t="e">
        <f>VLOOKUP(AB208,percentage!BY$2:CJ$49,2)</f>
        <v>#N/A</v>
      </c>
      <c r="BS208" s="312" t="e">
        <f>VLOOKUP(BR208,Stieren!$C$5:$D$52,2,FALSE)</f>
        <v>#N/A</v>
      </c>
      <c r="BT208" s="312" t="e">
        <f>VLOOKUP(AB208,percentage!BY$2:CJ$49,3)</f>
        <v>#N/A</v>
      </c>
      <c r="BU208" s="312" t="e">
        <f>VLOOKUP(BT208,Stieren!$C$5:$D$52,2,FALSE)</f>
        <v>#N/A</v>
      </c>
      <c r="BV208" s="312" t="e">
        <f>VLOOKUP(AB208,percentage!BY$2:CJ$49,4)</f>
        <v>#N/A</v>
      </c>
      <c r="BW208" s="312" t="e">
        <f>VLOOKUP(BV208,Stieren!$C$5:$D$52,2,FALSE)</f>
        <v>#N/A</v>
      </c>
      <c r="BX208" s="312" t="e">
        <f>VLOOKUP(AB208,percentage!BY$2:CJ$49,5)</f>
        <v>#N/A</v>
      </c>
      <c r="BY208" s="312" t="e">
        <f>VLOOKUP(BX208,Stieren!$C$5:$D$52,2,FALSE)</f>
        <v>#N/A</v>
      </c>
      <c r="BZ208" s="312" t="e">
        <f>VLOOKUP(AB208,percentage!BY$2:CJ$49,6)</f>
        <v>#N/A</v>
      </c>
      <c r="CA208" s="312" t="e">
        <f>VLOOKUP(BZ208,Stieren!$C$5:$D$52,2,FALSE)</f>
        <v>#N/A</v>
      </c>
      <c r="CB208" s="312" t="e">
        <f>VLOOKUP(AB208,percentage!BY$2:CJ$49,7)</f>
        <v>#N/A</v>
      </c>
      <c r="CC208" s="312" t="e">
        <f>VLOOKUP(CB208,Stieren!$C$5:$D$52,2,FALSE)</f>
        <v>#N/A</v>
      </c>
      <c r="CD208" s="312" t="e">
        <f>VLOOKUP(AB208,percentage!BY$2:CJ$49,8)</f>
        <v>#N/A</v>
      </c>
      <c r="CE208" s="312" t="e">
        <f>VLOOKUP(CD208,Stieren!$C$5:$D$52,2,FALSE)</f>
        <v>#N/A</v>
      </c>
      <c r="CF208" s="312" t="e">
        <f>VLOOKUP(AB208,percentage!BY$2:CJ$49,9)</f>
        <v>#N/A</v>
      </c>
      <c r="CG208" s="312" t="e">
        <f>VLOOKUP(CF208,Stieren!$C$5:$D$52,2,FALSE)</f>
        <v>#N/A</v>
      </c>
      <c r="CH208" s="312" t="e">
        <f>VLOOKUP(AB208,percentage!BY$2:CJ$49,10)</f>
        <v>#N/A</v>
      </c>
      <c r="CI208" s="312" t="e">
        <f>VLOOKUP(CH208,Stieren!$C$5:$D$52,2,FALSE)</f>
        <v>#N/A</v>
      </c>
      <c r="CJ208" s="312" t="e">
        <f>VLOOKUP(AB208,percentage!BY$2:CJ$49,11)</f>
        <v>#N/A</v>
      </c>
      <c r="CK208" s="312" t="e">
        <f>VLOOKUP(CJ208,Stieren!$C$5:$D$52,2,FALSE)</f>
        <v>#N/A</v>
      </c>
      <c r="CL208" s="312" t="e">
        <f>VLOOKUP(AB208,percentage!BY$2:CJ$49,12)</f>
        <v>#N/A</v>
      </c>
      <c r="CM208" s="312" t="e">
        <f>VLOOKUP(CL208,Stieren!$C$5:$D$52,2,FALSE)</f>
        <v>#N/A</v>
      </c>
      <c r="CN208" s="312">
        <v>22</v>
      </c>
      <c r="CO208" s="312">
        <v>22</v>
      </c>
      <c r="CP208" s="312">
        <v>22</v>
      </c>
    </row>
    <row r="209" spans="27:94">
      <c r="AA209" s="312">
        <f>Koeien!B210</f>
        <v>0</v>
      </c>
      <c r="AB209" s="312">
        <f>Koeien!D210</f>
        <v>0</v>
      </c>
      <c r="AD209" s="312" t="e">
        <f t="shared" si="144"/>
        <v>#N/A</v>
      </c>
      <c r="AE209" s="312" t="e">
        <f t="shared" si="145"/>
        <v>#N/A</v>
      </c>
      <c r="AF209" s="312" t="e">
        <f t="shared" si="146"/>
        <v>#N/A</v>
      </c>
      <c r="AG209" s="312" t="e">
        <f t="shared" si="147"/>
        <v>#N/A</v>
      </c>
      <c r="AH209" s="312" t="e">
        <f t="shared" si="148"/>
        <v>#N/A</v>
      </c>
      <c r="AI209" s="312" t="e">
        <f t="shared" si="149"/>
        <v>#N/A</v>
      </c>
      <c r="AJ209" s="312" t="e">
        <f t="shared" si="150"/>
        <v>#N/A</v>
      </c>
      <c r="AK209" s="312" t="e">
        <f t="shared" si="151"/>
        <v>#N/A</v>
      </c>
      <c r="AL209" s="312" t="e">
        <f t="shared" si="152"/>
        <v>#N/A</v>
      </c>
      <c r="AO209" s="312" t="e">
        <f t="shared" si="153"/>
        <v>#N/A</v>
      </c>
      <c r="AP209" s="312" t="e">
        <f t="shared" si="154"/>
        <v>#N/A</v>
      </c>
      <c r="AQ209" s="312" t="e">
        <f t="shared" si="155"/>
        <v>#N/A</v>
      </c>
      <c r="AR209" s="312" t="e">
        <f t="shared" si="156"/>
        <v>#N/A</v>
      </c>
      <c r="AS209" s="312" t="e">
        <f t="shared" si="157"/>
        <v>#N/A</v>
      </c>
      <c r="AT209" s="312" t="e">
        <f t="shared" si="158"/>
        <v>#N/A</v>
      </c>
      <c r="AU209" s="312" t="e">
        <f t="shared" si="159"/>
        <v>#N/A</v>
      </c>
      <c r="AV209" s="312" t="e">
        <f t="shared" si="160"/>
        <v>#N/A</v>
      </c>
      <c r="AW209" s="312" t="e">
        <f t="shared" si="161"/>
        <v>#N/A</v>
      </c>
      <c r="AX209" s="312" t="e">
        <f t="shared" si="162"/>
        <v>#N/A</v>
      </c>
      <c r="AY209" s="312" t="e">
        <f t="shared" si="163"/>
        <v>#N/A</v>
      </c>
      <c r="AZ209" s="312" t="e">
        <f t="shared" si="164"/>
        <v>#N/A</v>
      </c>
      <c r="BA209" s="312" t="e">
        <f t="shared" si="165"/>
        <v>#N/A</v>
      </c>
      <c r="BB209" s="312" t="e">
        <f t="shared" si="166"/>
        <v>#N/A</v>
      </c>
      <c r="BC209" s="312" t="e">
        <f t="shared" si="167"/>
        <v>#N/A</v>
      </c>
      <c r="BD209" s="312" t="e">
        <f t="shared" si="168"/>
        <v>#N/A</v>
      </c>
      <c r="BE209" s="312" t="e">
        <f t="shared" si="169"/>
        <v>#N/A</v>
      </c>
      <c r="BF209" s="312" t="e">
        <f t="shared" si="170"/>
        <v>#N/A</v>
      </c>
      <c r="BG209" s="312" t="e">
        <f t="shared" si="171"/>
        <v>#N/A</v>
      </c>
      <c r="BH209" s="312" t="e">
        <f t="shared" si="172"/>
        <v>#N/A</v>
      </c>
      <c r="BI209" s="312" t="e">
        <f t="shared" si="173"/>
        <v>#N/A</v>
      </c>
      <c r="BJ209" s="312" t="e">
        <f t="shared" si="174"/>
        <v>#N/A</v>
      </c>
      <c r="BK209" s="312" t="e">
        <f t="shared" si="175"/>
        <v>#N/A</v>
      </c>
      <c r="BL209" s="312" t="e">
        <f t="shared" si="176"/>
        <v>#N/A</v>
      </c>
      <c r="BM209" s="312">
        <f t="shared" si="177"/>
        <v>22</v>
      </c>
      <c r="BN209" s="312">
        <f t="shared" si="178"/>
        <v>22</v>
      </c>
      <c r="BO209" s="312">
        <f t="shared" si="179"/>
        <v>22</v>
      </c>
      <c r="BQ209" s="312" t="e">
        <f>VLOOKUP(AB209,Stieren!$C$5:$D$52,2,FALSE)</f>
        <v>#N/A</v>
      </c>
      <c r="BR209" s="312" t="e">
        <f>VLOOKUP(AB209,percentage!BY$2:CJ$49,2)</f>
        <v>#N/A</v>
      </c>
      <c r="BS209" s="312" t="e">
        <f>VLOOKUP(BR209,Stieren!$C$5:$D$52,2,FALSE)</f>
        <v>#N/A</v>
      </c>
      <c r="BT209" s="312" t="e">
        <f>VLOOKUP(AB209,percentage!BY$2:CJ$49,3)</f>
        <v>#N/A</v>
      </c>
      <c r="BU209" s="312" t="e">
        <f>VLOOKUP(BT209,Stieren!$C$5:$D$52,2,FALSE)</f>
        <v>#N/A</v>
      </c>
      <c r="BV209" s="312" t="e">
        <f>VLOOKUP(AB209,percentage!BY$2:CJ$49,4)</f>
        <v>#N/A</v>
      </c>
      <c r="BW209" s="312" t="e">
        <f>VLOOKUP(BV209,Stieren!$C$5:$D$52,2,FALSE)</f>
        <v>#N/A</v>
      </c>
      <c r="BX209" s="312" t="e">
        <f>VLOOKUP(AB209,percentage!BY$2:CJ$49,5)</f>
        <v>#N/A</v>
      </c>
      <c r="BY209" s="312" t="e">
        <f>VLOOKUP(BX209,Stieren!$C$5:$D$52,2,FALSE)</f>
        <v>#N/A</v>
      </c>
      <c r="BZ209" s="312" t="e">
        <f>VLOOKUP(AB209,percentage!BY$2:CJ$49,6)</f>
        <v>#N/A</v>
      </c>
      <c r="CA209" s="312" t="e">
        <f>VLOOKUP(BZ209,Stieren!$C$5:$D$52,2,FALSE)</f>
        <v>#N/A</v>
      </c>
      <c r="CB209" s="312" t="e">
        <f>VLOOKUP(AB209,percentage!BY$2:CJ$49,7)</f>
        <v>#N/A</v>
      </c>
      <c r="CC209" s="312" t="e">
        <f>VLOOKUP(CB209,Stieren!$C$5:$D$52,2,FALSE)</f>
        <v>#N/A</v>
      </c>
      <c r="CD209" s="312" t="e">
        <f>VLOOKUP(AB209,percentage!BY$2:CJ$49,8)</f>
        <v>#N/A</v>
      </c>
      <c r="CE209" s="312" t="e">
        <f>VLOOKUP(CD209,Stieren!$C$5:$D$52,2,FALSE)</f>
        <v>#N/A</v>
      </c>
      <c r="CF209" s="312" t="e">
        <f>VLOOKUP(AB209,percentage!BY$2:CJ$49,9)</f>
        <v>#N/A</v>
      </c>
      <c r="CG209" s="312" t="e">
        <f>VLOOKUP(CF209,Stieren!$C$5:$D$52,2,FALSE)</f>
        <v>#N/A</v>
      </c>
      <c r="CH209" s="312" t="e">
        <f>VLOOKUP(AB209,percentage!BY$2:CJ$49,10)</f>
        <v>#N/A</v>
      </c>
      <c r="CI209" s="312" t="e">
        <f>VLOOKUP(CH209,Stieren!$C$5:$D$52,2,FALSE)</f>
        <v>#N/A</v>
      </c>
      <c r="CJ209" s="312" t="e">
        <f>VLOOKUP(AB209,percentage!BY$2:CJ$49,11)</f>
        <v>#N/A</v>
      </c>
      <c r="CK209" s="312" t="e">
        <f>VLOOKUP(CJ209,Stieren!$C$5:$D$52,2,FALSE)</f>
        <v>#N/A</v>
      </c>
      <c r="CL209" s="312" t="e">
        <f>VLOOKUP(AB209,percentage!BY$2:CJ$49,12)</f>
        <v>#N/A</v>
      </c>
      <c r="CM209" s="312" t="e">
        <f>VLOOKUP(CL209,Stieren!$C$5:$D$52,2,FALSE)</f>
        <v>#N/A</v>
      </c>
      <c r="CN209" s="312">
        <v>22</v>
      </c>
      <c r="CO209" s="312">
        <v>22</v>
      </c>
      <c r="CP209" s="312">
        <v>22</v>
      </c>
    </row>
    <row r="210" spans="27:94">
      <c r="AA210" s="312">
        <f>Koeien!B211</f>
        <v>0</v>
      </c>
      <c r="AB210" s="312">
        <f>Koeien!D211</f>
        <v>0</v>
      </c>
      <c r="AD210" s="312" t="e">
        <f t="shared" si="144"/>
        <v>#N/A</v>
      </c>
      <c r="AE210" s="312" t="e">
        <f t="shared" si="145"/>
        <v>#N/A</v>
      </c>
      <c r="AF210" s="312" t="e">
        <f t="shared" si="146"/>
        <v>#N/A</v>
      </c>
      <c r="AG210" s="312" t="e">
        <f t="shared" si="147"/>
        <v>#N/A</v>
      </c>
      <c r="AH210" s="312" t="e">
        <f t="shared" si="148"/>
        <v>#N/A</v>
      </c>
      <c r="AI210" s="312" t="e">
        <f t="shared" si="149"/>
        <v>#N/A</v>
      </c>
      <c r="AJ210" s="312" t="e">
        <f t="shared" si="150"/>
        <v>#N/A</v>
      </c>
      <c r="AK210" s="312" t="e">
        <f t="shared" si="151"/>
        <v>#N/A</v>
      </c>
      <c r="AL210" s="312" t="e">
        <f t="shared" si="152"/>
        <v>#N/A</v>
      </c>
      <c r="AO210" s="312" t="e">
        <f t="shared" si="153"/>
        <v>#N/A</v>
      </c>
      <c r="AP210" s="312" t="e">
        <f t="shared" si="154"/>
        <v>#N/A</v>
      </c>
      <c r="AQ210" s="312" t="e">
        <f t="shared" si="155"/>
        <v>#N/A</v>
      </c>
      <c r="AR210" s="312" t="e">
        <f t="shared" si="156"/>
        <v>#N/A</v>
      </c>
      <c r="AS210" s="312" t="e">
        <f t="shared" si="157"/>
        <v>#N/A</v>
      </c>
      <c r="AT210" s="312" t="e">
        <f t="shared" si="158"/>
        <v>#N/A</v>
      </c>
      <c r="AU210" s="312" t="e">
        <f t="shared" si="159"/>
        <v>#N/A</v>
      </c>
      <c r="AV210" s="312" t="e">
        <f t="shared" si="160"/>
        <v>#N/A</v>
      </c>
      <c r="AW210" s="312" t="e">
        <f t="shared" si="161"/>
        <v>#N/A</v>
      </c>
      <c r="AX210" s="312" t="e">
        <f t="shared" si="162"/>
        <v>#N/A</v>
      </c>
      <c r="AY210" s="312" t="e">
        <f t="shared" si="163"/>
        <v>#N/A</v>
      </c>
      <c r="AZ210" s="312" t="e">
        <f t="shared" si="164"/>
        <v>#N/A</v>
      </c>
      <c r="BA210" s="312" t="e">
        <f t="shared" si="165"/>
        <v>#N/A</v>
      </c>
      <c r="BB210" s="312" t="e">
        <f t="shared" si="166"/>
        <v>#N/A</v>
      </c>
      <c r="BC210" s="312" t="e">
        <f t="shared" si="167"/>
        <v>#N/A</v>
      </c>
      <c r="BD210" s="312" t="e">
        <f t="shared" si="168"/>
        <v>#N/A</v>
      </c>
      <c r="BE210" s="312" t="e">
        <f t="shared" si="169"/>
        <v>#N/A</v>
      </c>
      <c r="BF210" s="312" t="e">
        <f t="shared" si="170"/>
        <v>#N/A</v>
      </c>
      <c r="BG210" s="312" t="e">
        <f t="shared" si="171"/>
        <v>#N/A</v>
      </c>
      <c r="BH210" s="312" t="e">
        <f t="shared" si="172"/>
        <v>#N/A</v>
      </c>
      <c r="BI210" s="312" t="e">
        <f t="shared" si="173"/>
        <v>#N/A</v>
      </c>
      <c r="BJ210" s="312" t="e">
        <f t="shared" si="174"/>
        <v>#N/A</v>
      </c>
      <c r="BK210" s="312" t="e">
        <f t="shared" si="175"/>
        <v>#N/A</v>
      </c>
      <c r="BL210" s="312" t="e">
        <f t="shared" si="176"/>
        <v>#N/A</v>
      </c>
      <c r="BM210" s="312">
        <f t="shared" si="177"/>
        <v>22</v>
      </c>
      <c r="BN210" s="312">
        <f t="shared" si="178"/>
        <v>22</v>
      </c>
      <c r="BO210" s="312">
        <f t="shared" si="179"/>
        <v>22</v>
      </c>
      <c r="BQ210" s="312" t="e">
        <f>VLOOKUP(AB210,Stieren!$C$5:$D$52,2,FALSE)</f>
        <v>#N/A</v>
      </c>
      <c r="BR210" s="312" t="e">
        <f>VLOOKUP(AB210,percentage!BY$2:CJ$49,2)</f>
        <v>#N/A</v>
      </c>
      <c r="BS210" s="312" t="e">
        <f>VLOOKUP(BR210,Stieren!$C$5:$D$52,2,FALSE)</f>
        <v>#N/A</v>
      </c>
      <c r="BT210" s="312" t="e">
        <f>VLOOKUP(AB210,percentage!BY$2:CJ$49,3)</f>
        <v>#N/A</v>
      </c>
      <c r="BU210" s="312" t="e">
        <f>VLOOKUP(BT210,Stieren!$C$5:$D$52,2,FALSE)</f>
        <v>#N/A</v>
      </c>
      <c r="BV210" s="312" t="e">
        <f>VLOOKUP(AB210,percentage!BY$2:CJ$49,4)</f>
        <v>#N/A</v>
      </c>
      <c r="BW210" s="312" t="e">
        <f>VLOOKUP(BV210,Stieren!$C$5:$D$52,2,FALSE)</f>
        <v>#N/A</v>
      </c>
      <c r="BX210" s="312" t="e">
        <f>VLOOKUP(AB210,percentage!BY$2:CJ$49,5)</f>
        <v>#N/A</v>
      </c>
      <c r="BY210" s="312" t="e">
        <f>VLOOKUP(BX210,Stieren!$C$5:$D$52,2,FALSE)</f>
        <v>#N/A</v>
      </c>
      <c r="BZ210" s="312" t="e">
        <f>VLOOKUP(AB210,percentage!BY$2:CJ$49,6)</f>
        <v>#N/A</v>
      </c>
      <c r="CA210" s="312" t="e">
        <f>VLOOKUP(BZ210,Stieren!$C$5:$D$52,2,FALSE)</f>
        <v>#N/A</v>
      </c>
      <c r="CB210" s="312" t="e">
        <f>VLOOKUP(AB210,percentage!BY$2:CJ$49,7)</f>
        <v>#N/A</v>
      </c>
      <c r="CC210" s="312" t="e">
        <f>VLOOKUP(CB210,Stieren!$C$5:$D$52,2,FALSE)</f>
        <v>#N/A</v>
      </c>
      <c r="CD210" s="312" t="e">
        <f>VLOOKUP(AB210,percentage!BY$2:CJ$49,8)</f>
        <v>#N/A</v>
      </c>
      <c r="CE210" s="312" t="e">
        <f>VLOOKUP(CD210,Stieren!$C$5:$D$52,2,FALSE)</f>
        <v>#N/A</v>
      </c>
      <c r="CF210" s="312" t="e">
        <f>VLOOKUP(AB210,percentage!BY$2:CJ$49,9)</f>
        <v>#N/A</v>
      </c>
      <c r="CG210" s="312" t="e">
        <f>VLOOKUP(CF210,Stieren!$C$5:$D$52,2,FALSE)</f>
        <v>#N/A</v>
      </c>
      <c r="CH210" s="312" t="e">
        <f>VLOOKUP(AB210,percentage!BY$2:CJ$49,10)</f>
        <v>#N/A</v>
      </c>
      <c r="CI210" s="312" t="e">
        <f>VLOOKUP(CH210,Stieren!$C$5:$D$52,2,FALSE)</f>
        <v>#N/A</v>
      </c>
      <c r="CJ210" s="312" t="e">
        <f>VLOOKUP(AB210,percentage!BY$2:CJ$49,11)</f>
        <v>#N/A</v>
      </c>
      <c r="CK210" s="312" t="e">
        <f>VLOOKUP(CJ210,Stieren!$C$5:$D$52,2,FALSE)</f>
        <v>#N/A</v>
      </c>
      <c r="CL210" s="312" t="e">
        <f>VLOOKUP(AB210,percentage!BY$2:CJ$49,12)</f>
        <v>#N/A</v>
      </c>
      <c r="CM210" s="312" t="e">
        <f>VLOOKUP(CL210,Stieren!$C$5:$D$52,2,FALSE)</f>
        <v>#N/A</v>
      </c>
      <c r="CN210" s="312">
        <v>22</v>
      </c>
      <c r="CO210" s="312">
        <v>22</v>
      </c>
      <c r="CP210" s="312">
        <v>22</v>
      </c>
    </row>
    <row r="211" spans="27:94">
      <c r="AA211" s="312">
        <f>Koeien!B212</f>
        <v>0</v>
      </c>
      <c r="AB211" s="312">
        <f>Koeien!D212</f>
        <v>0</v>
      </c>
      <c r="AD211" s="312" t="e">
        <f t="shared" si="144"/>
        <v>#N/A</v>
      </c>
      <c r="AE211" s="312" t="e">
        <f t="shared" si="145"/>
        <v>#N/A</v>
      </c>
      <c r="AF211" s="312" t="e">
        <f t="shared" si="146"/>
        <v>#N/A</v>
      </c>
      <c r="AG211" s="312" t="e">
        <f t="shared" si="147"/>
        <v>#N/A</v>
      </c>
      <c r="AH211" s="312" t="e">
        <f t="shared" si="148"/>
        <v>#N/A</v>
      </c>
      <c r="AI211" s="312" t="e">
        <f t="shared" si="149"/>
        <v>#N/A</v>
      </c>
      <c r="AJ211" s="312" t="e">
        <f t="shared" si="150"/>
        <v>#N/A</v>
      </c>
      <c r="AK211" s="312" t="e">
        <f t="shared" si="151"/>
        <v>#N/A</v>
      </c>
      <c r="AL211" s="312" t="e">
        <f t="shared" si="152"/>
        <v>#N/A</v>
      </c>
      <c r="AO211" s="312" t="e">
        <f t="shared" si="153"/>
        <v>#N/A</v>
      </c>
      <c r="AP211" s="312" t="e">
        <f t="shared" si="154"/>
        <v>#N/A</v>
      </c>
      <c r="AQ211" s="312" t="e">
        <f t="shared" si="155"/>
        <v>#N/A</v>
      </c>
      <c r="AR211" s="312" t="e">
        <f t="shared" si="156"/>
        <v>#N/A</v>
      </c>
      <c r="AS211" s="312" t="e">
        <f t="shared" si="157"/>
        <v>#N/A</v>
      </c>
      <c r="AT211" s="312" t="e">
        <f t="shared" si="158"/>
        <v>#N/A</v>
      </c>
      <c r="AU211" s="312" t="e">
        <f t="shared" si="159"/>
        <v>#N/A</v>
      </c>
      <c r="AV211" s="312" t="e">
        <f t="shared" si="160"/>
        <v>#N/A</v>
      </c>
      <c r="AW211" s="312" t="e">
        <f t="shared" si="161"/>
        <v>#N/A</v>
      </c>
      <c r="AX211" s="312" t="e">
        <f t="shared" si="162"/>
        <v>#N/A</v>
      </c>
      <c r="AY211" s="312" t="e">
        <f t="shared" si="163"/>
        <v>#N/A</v>
      </c>
      <c r="AZ211" s="312" t="e">
        <f t="shared" si="164"/>
        <v>#N/A</v>
      </c>
      <c r="BA211" s="312" t="e">
        <f t="shared" si="165"/>
        <v>#N/A</v>
      </c>
      <c r="BB211" s="312" t="e">
        <f t="shared" si="166"/>
        <v>#N/A</v>
      </c>
      <c r="BC211" s="312" t="e">
        <f t="shared" si="167"/>
        <v>#N/A</v>
      </c>
      <c r="BD211" s="312" t="e">
        <f t="shared" si="168"/>
        <v>#N/A</v>
      </c>
      <c r="BE211" s="312" t="e">
        <f t="shared" si="169"/>
        <v>#N/A</v>
      </c>
      <c r="BF211" s="312" t="e">
        <f t="shared" si="170"/>
        <v>#N/A</v>
      </c>
      <c r="BG211" s="312" t="e">
        <f t="shared" si="171"/>
        <v>#N/A</v>
      </c>
      <c r="BH211" s="312" t="e">
        <f t="shared" si="172"/>
        <v>#N/A</v>
      </c>
      <c r="BI211" s="312" t="e">
        <f t="shared" si="173"/>
        <v>#N/A</v>
      </c>
      <c r="BJ211" s="312" t="e">
        <f t="shared" si="174"/>
        <v>#N/A</v>
      </c>
      <c r="BK211" s="312" t="e">
        <f t="shared" si="175"/>
        <v>#N/A</v>
      </c>
      <c r="BL211" s="312" t="e">
        <f t="shared" si="176"/>
        <v>#N/A</v>
      </c>
      <c r="BM211" s="312">
        <f t="shared" si="177"/>
        <v>22</v>
      </c>
      <c r="BN211" s="312">
        <f t="shared" si="178"/>
        <v>22</v>
      </c>
      <c r="BO211" s="312">
        <f t="shared" si="179"/>
        <v>22</v>
      </c>
      <c r="BQ211" s="312" t="e">
        <f>VLOOKUP(AB211,Stieren!$C$5:$D$52,2,FALSE)</f>
        <v>#N/A</v>
      </c>
      <c r="BR211" s="312" t="e">
        <f>VLOOKUP(AB211,percentage!BY$2:CJ$49,2)</f>
        <v>#N/A</v>
      </c>
      <c r="BS211" s="312" t="e">
        <f>VLOOKUP(BR211,Stieren!$C$5:$D$52,2,FALSE)</f>
        <v>#N/A</v>
      </c>
      <c r="BT211" s="312" t="e">
        <f>VLOOKUP(AB211,percentage!BY$2:CJ$49,3)</f>
        <v>#N/A</v>
      </c>
      <c r="BU211" s="312" t="e">
        <f>VLOOKUP(BT211,Stieren!$C$5:$D$52,2,FALSE)</f>
        <v>#N/A</v>
      </c>
      <c r="BV211" s="312" t="e">
        <f>VLOOKUP(AB211,percentage!BY$2:CJ$49,4)</f>
        <v>#N/A</v>
      </c>
      <c r="BW211" s="312" t="e">
        <f>VLOOKUP(BV211,Stieren!$C$5:$D$52,2,FALSE)</f>
        <v>#N/A</v>
      </c>
      <c r="BX211" s="312" t="e">
        <f>VLOOKUP(AB211,percentage!BY$2:CJ$49,5)</f>
        <v>#N/A</v>
      </c>
      <c r="BY211" s="312" t="e">
        <f>VLOOKUP(BX211,Stieren!$C$5:$D$52,2,FALSE)</f>
        <v>#N/A</v>
      </c>
      <c r="BZ211" s="312" t="e">
        <f>VLOOKUP(AB211,percentage!BY$2:CJ$49,6)</f>
        <v>#N/A</v>
      </c>
      <c r="CA211" s="312" t="e">
        <f>VLOOKUP(BZ211,Stieren!$C$5:$D$52,2,FALSE)</f>
        <v>#N/A</v>
      </c>
      <c r="CB211" s="312" t="e">
        <f>VLOOKUP(AB211,percentage!BY$2:CJ$49,7)</f>
        <v>#N/A</v>
      </c>
      <c r="CC211" s="312" t="e">
        <f>VLOOKUP(CB211,Stieren!$C$5:$D$52,2,FALSE)</f>
        <v>#N/A</v>
      </c>
      <c r="CD211" s="312" t="e">
        <f>VLOOKUP(AB211,percentage!BY$2:CJ$49,8)</f>
        <v>#N/A</v>
      </c>
      <c r="CE211" s="312" t="e">
        <f>VLOOKUP(CD211,Stieren!$C$5:$D$52,2,FALSE)</f>
        <v>#N/A</v>
      </c>
      <c r="CF211" s="312" t="e">
        <f>VLOOKUP(AB211,percentage!BY$2:CJ$49,9)</f>
        <v>#N/A</v>
      </c>
      <c r="CG211" s="312" t="e">
        <f>VLOOKUP(CF211,Stieren!$C$5:$D$52,2,FALSE)</f>
        <v>#N/A</v>
      </c>
      <c r="CH211" s="312" t="e">
        <f>VLOOKUP(AB211,percentage!BY$2:CJ$49,10)</f>
        <v>#N/A</v>
      </c>
      <c r="CI211" s="312" t="e">
        <f>VLOOKUP(CH211,Stieren!$C$5:$D$52,2,FALSE)</f>
        <v>#N/A</v>
      </c>
      <c r="CJ211" s="312" t="e">
        <f>VLOOKUP(AB211,percentage!BY$2:CJ$49,11)</f>
        <v>#N/A</v>
      </c>
      <c r="CK211" s="312" t="e">
        <f>VLOOKUP(CJ211,Stieren!$C$5:$D$52,2,FALSE)</f>
        <v>#N/A</v>
      </c>
      <c r="CL211" s="312" t="e">
        <f>VLOOKUP(AB211,percentage!BY$2:CJ$49,12)</f>
        <v>#N/A</v>
      </c>
      <c r="CM211" s="312" t="e">
        <f>VLOOKUP(CL211,Stieren!$C$5:$D$52,2,FALSE)</f>
        <v>#N/A</v>
      </c>
      <c r="CN211" s="312">
        <v>22</v>
      </c>
      <c r="CO211" s="312">
        <v>22</v>
      </c>
      <c r="CP211" s="312">
        <v>22</v>
      </c>
    </row>
    <row r="212" spans="27:94">
      <c r="AA212" s="312">
        <f>Koeien!B213</f>
        <v>0</v>
      </c>
      <c r="AB212" s="312">
        <f>Koeien!D213</f>
        <v>0</v>
      </c>
      <c r="AD212" s="312" t="e">
        <f t="shared" si="144"/>
        <v>#N/A</v>
      </c>
      <c r="AE212" s="312" t="e">
        <f t="shared" si="145"/>
        <v>#N/A</v>
      </c>
      <c r="AF212" s="312" t="e">
        <f t="shared" si="146"/>
        <v>#N/A</v>
      </c>
      <c r="AG212" s="312" t="e">
        <f t="shared" si="147"/>
        <v>#N/A</v>
      </c>
      <c r="AH212" s="312" t="e">
        <f t="shared" si="148"/>
        <v>#N/A</v>
      </c>
      <c r="AI212" s="312" t="e">
        <f t="shared" si="149"/>
        <v>#N/A</v>
      </c>
      <c r="AJ212" s="312" t="e">
        <f t="shared" si="150"/>
        <v>#N/A</v>
      </c>
      <c r="AK212" s="312" t="e">
        <f t="shared" si="151"/>
        <v>#N/A</v>
      </c>
      <c r="AL212" s="312" t="e">
        <f t="shared" si="152"/>
        <v>#N/A</v>
      </c>
      <c r="AO212" s="312" t="e">
        <f t="shared" si="153"/>
        <v>#N/A</v>
      </c>
      <c r="AP212" s="312" t="e">
        <f t="shared" si="154"/>
        <v>#N/A</v>
      </c>
      <c r="AQ212" s="312" t="e">
        <f t="shared" si="155"/>
        <v>#N/A</v>
      </c>
      <c r="AR212" s="312" t="e">
        <f t="shared" si="156"/>
        <v>#N/A</v>
      </c>
      <c r="AS212" s="312" t="e">
        <f t="shared" si="157"/>
        <v>#N/A</v>
      </c>
      <c r="AT212" s="312" t="e">
        <f t="shared" si="158"/>
        <v>#N/A</v>
      </c>
      <c r="AU212" s="312" t="e">
        <f t="shared" si="159"/>
        <v>#N/A</v>
      </c>
      <c r="AV212" s="312" t="e">
        <f t="shared" si="160"/>
        <v>#N/A</v>
      </c>
      <c r="AW212" s="312" t="e">
        <f t="shared" si="161"/>
        <v>#N/A</v>
      </c>
      <c r="AX212" s="312" t="e">
        <f t="shared" si="162"/>
        <v>#N/A</v>
      </c>
      <c r="AY212" s="312" t="e">
        <f t="shared" si="163"/>
        <v>#N/A</v>
      </c>
      <c r="AZ212" s="312" t="e">
        <f t="shared" si="164"/>
        <v>#N/A</v>
      </c>
      <c r="BA212" s="312" t="e">
        <f t="shared" si="165"/>
        <v>#N/A</v>
      </c>
      <c r="BB212" s="312" t="e">
        <f t="shared" si="166"/>
        <v>#N/A</v>
      </c>
      <c r="BC212" s="312" t="e">
        <f t="shared" si="167"/>
        <v>#N/A</v>
      </c>
      <c r="BD212" s="312" t="e">
        <f t="shared" si="168"/>
        <v>#N/A</v>
      </c>
      <c r="BE212" s="312" t="e">
        <f t="shared" si="169"/>
        <v>#N/A</v>
      </c>
      <c r="BF212" s="312" t="e">
        <f t="shared" si="170"/>
        <v>#N/A</v>
      </c>
      <c r="BG212" s="312" t="e">
        <f t="shared" si="171"/>
        <v>#N/A</v>
      </c>
      <c r="BH212" s="312" t="e">
        <f t="shared" si="172"/>
        <v>#N/A</v>
      </c>
      <c r="BI212" s="312" t="e">
        <f t="shared" si="173"/>
        <v>#N/A</v>
      </c>
      <c r="BJ212" s="312" t="e">
        <f t="shared" si="174"/>
        <v>#N/A</v>
      </c>
      <c r="BK212" s="312" t="e">
        <f t="shared" si="175"/>
        <v>#N/A</v>
      </c>
      <c r="BL212" s="312" t="e">
        <f t="shared" si="176"/>
        <v>#N/A</v>
      </c>
      <c r="BM212" s="312">
        <f t="shared" si="177"/>
        <v>22</v>
      </c>
      <c r="BN212" s="312">
        <f t="shared" si="178"/>
        <v>22</v>
      </c>
      <c r="BO212" s="312">
        <f t="shared" si="179"/>
        <v>22</v>
      </c>
      <c r="BQ212" s="312" t="e">
        <f>VLOOKUP(AB212,Stieren!$C$5:$D$52,2,FALSE)</f>
        <v>#N/A</v>
      </c>
      <c r="BR212" s="312" t="e">
        <f>VLOOKUP(AB212,percentage!BY$2:CJ$49,2)</f>
        <v>#N/A</v>
      </c>
      <c r="BS212" s="312" t="e">
        <f>VLOOKUP(BR212,Stieren!$C$5:$D$52,2,FALSE)</f>
        <v>#N/A</v>
      </c>
      <c r="BT212" s="312" t="e">
        <f>VLOOKUP(AB212,percentage!BY$2:CJ$49,3)</f>
        <v>#N/A</v>
      </c>
      <c r="BU212" s="312" t="e">
        <f>VLOOKUP(BT212,Stieren!$C$5:$D$52,2,FALSE)</f>
        <v>#N/A</v>
      </c>
      <c r="BV212" s="312" t="e">
        <f>VLOOKUP(AB212,percentage!BY$2:CJ$49,4)</f>
        <v>#N/A</v>
      </c>
      <c r="BW212" s="312" t="e">
        <f>VLOOKUP(BV212,Stieren!$C$5:$D$52,2,FALSE)</f>
        <v>#N/A</v>
      </c>
      <c r="BX212" s="312" t="e">
        <f>VLOOKUP(AB212,percentage!BY$2:CJ$49,5)</f>
        <v>#N/A</v>
      </c>
      <c r="BY212" s="312" t="e">
        <f>VLOOKUP(BX212,Stieren!$C$5:$D$52,2,FALSE)</f>
        <v>#N/A</v>
      </c>
      <c r="BZ212" s="312" t="e">
        <f>VLOOKUP(AB212,percentage!BY$2:CJ$49,6)</f>
        <v>#N/A</v>
      </c>
      <c r="CA212" s="312" t="e">
        <f>VLOOKUP(BZ212,Stieren!$C$5:$D$52,2,FALSE)</f>
        <v>#N/A</v>
      </c>
      <c r="CB212" s="312" t="e">
        <f>VLOOKUP(AB212,percentage!BY$2:CJ$49,7)</f>
        <v>#N/A</v>
      </c>
      <c r="CC212" s="312" t="e">
        <f>VLOOKUP(CB212,Stieren!$C$5:$D$52,2,FALSE)</f>
        <v>#N/A</v>
      </c>
      <c r="CD212" s="312" t="e">
        <f>VLOOKUP(AB212,percentage!BY$2:CJ$49,8)</f>
        <v>#N/A</v>
      </c>
      <c r="CE212" s="312" t="e">
        <f>VLOOKUP(CD212,Stieren!$C$5:$D$52,2,FALSE)</f>
        <v>#N/A</v>
      </c>
      <c r="CF212" s="312" t="e">
        <f>VLOOKUP(AB212,percentage!BY$2:CJ$49,9)</f>
        <v>#N/A</v>
      </c>
      <c r="CG212" s="312" t="e">
        <f>VLOOKUP(CF212,Stieren!$C$5:$D$52,2,FALSE)</f>
        <v>#N/A</v>
      </c>
      <c r="CH212" s="312" t="e">
        <f>VLOOKUP(AB212,percentage!BY$2:CJ$49,10)</f>
        <v>#N/A</v>
      </c>
      <c r="CI212" s="312" t="e">
        <f>VLOOKUP(CH212,Stieren!$C$5:$D$52,2,FALSE)</f>
        <v>#N/A</v>
      </c>
      <c r="CJ212" s="312" t="e">
        <f>VLOOKUP(AB212,percentage!BY$2:CJ$49,11)</f>
        <v>#N/A</v>
      </c>
      <c r="CK212" s="312" t="e">
        <f>VLOOKUP(CJ212,Stieren!$C$5:$D$52,2,FALSE)</f>
        <v>#N/A</v>
      </c>
      <c r="CL212" s="312" t="e">
        <f>VLOOKUP(AB212,percentage!BY$2:CJ$49,12)</f>
        <v>#N/A</v>
      </c>
      <c r="CM212" s="312" t="e">
        <f>VLOOKUP(CL212,Stieren!$C$5:$D$52,2,FALSE)</f>
        <v>#N/A</v>
      </c>
      <c r="CN212" s="312">
        <v>22</v>
      </c>
      <c r="CO212" s="312">
        <v>22</v>
      </c>
      <c r="CP212" s="312">
        <v>22</v>
      </c>
    </row>
    <row r="213" spans="27:94">
      <c r="AA213" s="312">
        <f>Koeien!B214</f>
        <v>0</v>
      </c>
      <c r="AB213" s="312">
        <f>Koeien!D214</f>
        <v>0</v>
      </c>
      <c r="AD213" s="312" t="e">
        <f t="shared" si="144"/>
        <v>#N/A</v>
      </c>
      <c r="AE213" s="312" t="e">
        <f t="shared" si="145"/>
        <v>#N/A</v>
      </c>
      <c r="AF213" s="312" t="e">
        <f t="shared" si="146"/>
        <v>#N/A</v>
      </c>
      <c r="AG213" s="312" t="e">
        <f t="shared" si="147"/>
        <v>#N/A</v>
      </c>
      <c r="AH213" s="312" t="e">
        <f t="shared" si="148"/>
        <v>#N/A</v>
      </c>
      <c r="AI213" s="312" t="e">
        <f t="shared" si="149"/>
        <v>#N/A</v>
      </c>
      <c r="AJ213" s="312" t="e">
        <f t="shared" si="150"/>
        <v>#N/A</v>
      </c>
      <c r="AK213" s="312" t="e">
        <f t="shared" si="151"/>
        <v>#N/A</v>
      </c>
      <c r="AL213" s="312" t="e">
        <f t="shared" si="152"/>
        <v>#N/A</v>
      </c>
      <c r="AO213" s="312" t="e">
        <f t="shared" si="153"/>
        <v>#N/A</v>
      </c>
      <c r="AP213" s="312" t="e">
        <f t="shared" si="154"/>
        <v>#N/A</v>
      </c>
      <c r="AQ213" s="312" t="e">
        <f t="shared" si="155"/>
        <v>#N/A</v>
      </c>
      <c r="AR213" s="312" t="e">
        <f t="shared" si="156"/>
        <v>#N/A</v>
      </c>
      <c r="AS213" s="312" t="e">
        <f t="shared" si="157"/>
        <v>#N/A</v>
      </c>
      <c r="AT213" s="312" t="e">
        <f t="shared" si="158"/>
        <v>#N/A</v>
      </c>
      <c r="AU213" s="312" t="e">
        <f t="shared" si="159"/>
        <v>#N/A</v>
      </c>
      <c r="AV213" s="312" t="e">
        <f t="shared" si="160"/>
        <v>#N/A</v>
      </c>
      <c r="AW213" s="312" t="e">
        <f t="shared" si="161"/>
        <v>#N/A</v>
      </c>
      <c r="AX213" s="312" t="e">
        <f t="shared" si="162"/>
        <v>#N/A</v>
      </c>
      <c r="AY213" s="312" t="e">
        <f t="shared" si="163"/>
        <v>#N/A</v>
      </c>
      <c r="AZ213" s="312" t="e">
        <f t="shared" si="164"/>
        <v>#N/A</v>
      </c>
      <c r="BA213" s="312" t="e">
        <f t="shared" si="165"/>
        <v>#N/A</v>
      </c>
      <c r="BB213" s="312" t="e">
        <f t="shared" si="166"/>
        <v>#N/A</v>
      </c>
      <c r="BC213" s="312" t="e">
        <f t="shared" si="167"/>
        <v>#N/A</v>
      </c>
      <c r="BD213" s="312" t="e">
        <f t="shared" si="168"/>
        <v>#N/A</v>
      </c>
      <c r="BE213" s="312" t="e">
        <f t="shared" si="169"/>
        <v>#N/A</v>
      </c>
      <c r="BF213" s="312" t="e">
        <f t="shared" si="170"/>
        <v>#N/A</v>
      </c>
      <c r="BG213" s="312" t="e">
        <f t="shared" si="171"/>
        <v>#N/A</v>
      </c>
      <c r="BH213" s="312" t="e">
        <f t="shared" si="172"/>
        <v>#N/A</v>
      </c>
      <c r="BI213" s="312" t="e">
        <f t="shared" si="173"/>
        <v>#N/A</v>
      </c>
      <c r="BJ213" s="312" t="e">
        <f t="shared" si="174"/>
        <v>#N/A</v>
      </c>
      <c r="BK213" s="312" t="e">
        <f t="shared" si="175"/>
        <v>#N/A</v>
      </c>
      <c r="BL213" s="312" t="e">
        <f t="shared" si="176"/>
        <v>#N/A</v>
      </c>
      <c r="BM213" s="312">
        <f t="shared" si="177"/>
        <v>22</v>
      </c>
      <c r="BN213" s="312">
        <f t="shared" si="178"/>
        <v>22</v>
      </c>
      <c r="BO213" s="312">
        <f t="shared" si="179"/>
        <v>22</v>
      </c>
      <c r="BQ213" s="312" t="e">
        <f>VLOOKUP(AB213,Stieren!$C$5:$D$52,2,FALSE)</f>
        <v>#N/A</v>
      </c>
      <c r="BR213" s="312" t="e">
        <f>VLOOKUP(AB213,percentage!BY$2:CJ$49,2)</f>
        <v>#N/A</v>
      </c>
      <c r="BS213" s="312" t="e">
        <f>VLOOKUP(BR213,Stieren!$C$5:$D$52,2,FALSE)</f>
        <v>#N/A</v>
      </c>
      <c r="BT213" s="312" t="e">
        <f>VLOOKUP(AB213,percentage!BY$2:CJ$49,3)</f>
        <v>#N/A</v>
      </c>
      <c r="BU213" s="312" t="e">
        <f>VLOOKUP(BT213,Stieren!$C$5:$D$52,2,FALSE)</f>
        <v>#N/A</v>
      </c>
      <c r="BV213" s="312" t="e">
        <f>VLOOKUP(AB213,percentage!BY$2:CJ$49,4)</f>
        <v>#N/A</v>
      </c>
      <c r="BW213" s="312" t="e">
        <f>VLOOKUP(BV213,Stieren!$C$5:$D$52,2,FALSE)</f>
        <v>#N/A</v>
      </c>
      <c r="BX213" s="312" t="e">
        <f>VLOOKUP(AB213,percentage!BY$2:CJ$49,5)</f>
        <v>#N/A</v>
      </c>
      <c r="BY213" s="312" t="e">
        <f>VLOOKUP(BX213,Stieren!$C$5:$D$52,2,FALSE)</f>
        <v>#N/A</v>
      </c>
      <c r="BZ213" s="312" t="e">
        <f>VLOOKUP(AB213,percentage!BY$2:CJ$49,6)</f>
        <v>#N/A</v>
      </c>
      <c r="CA213" s="312" t="e">
        <f>VLOOKUP(BZ213,Stieren!$C$5:$D$52,2,FALSE)</f>
        <v>#N/A</v>
      </c>
      <c r="CB213" s="312" t="e">
        <f>VLOOKUP(AB213,percentage!BY$2:CJ$49,7)</f>
        <v>#N/A</v>
      </c>
      <c r="CC213" s="312" t="e">
        <f>VLOOKUP(CB213,Stieren!$C$5:$D$52,2,FALSE)</f>
        <v>#N/A</v>
      </c>
      <c r="CD213" s="312" t="e">
        <f>VLOOKUP(AB213,percentage!BY$2:CJ$49,8)</f>
        <v>#N/A</v>
      </c>
      <c r="CE213" s="312" t="e">
        <f>VLOOKUP(CD213,Stieren!$C$5:$D$52,2,FALSE)</f>
        <v>#N/A</v>
      </c>
      <c r="CF213" s="312" t="e">
        <f>VLOOKUP(AB213,percentage!BY$2:CJ$49,9)</f>
        <v>#N/A</v>
      </c>
      <c r="CG213" s="312" t="e">
        <f>VLOOKUP(CF213,Stieren!$C$5:$D$52,2,FALSE)</f>
        <v>#N/A</v>
      </c>
      <c r="CH213" s="312" t="e">
        <f>VLOOKUP(AB213,percentage!BY$2:CJ$49,10)</f>
        <v>#N/A</v>
      </c>
      <c r="CI213" s="312" t="e">
        <f>VLOOKUP(CH213,Stieren!$C$5:$D$52,2,FALSE)</f>
        <v>#N/A</v>
      </c>
      <c r="CJ213" s="312" t="e">
        <f>VLOOKUP(AB213,percentage!BY$2:CJ$49,11)</f>
        <v>#N/A</v>
      </c>
      <c r="CK213" s="312" t="e">
        <f>VLOOKUP(CJ213,Stieren!$C$5:$D$52,2,FALSE)</f>
        <v>#N/A</v>
      </c>
      <c r="CL213" s="312" t="e">
        <f>VLOOKUP(AB213,percentage!BY$2:CJ$49,12)</f>
        <v>#N/A</v>
      </c>
      <c r="CM213" s="312" t="e">
        <f>VLOOKUP(CL213,Stieren!$C$5:$D$52,2,FALSE)</f>
        <v>#N/A</v>
      </c>
      <c r="CN213" s="312">
        <v>22</v>
      </c>
      <c r="CO213" s="312">
        <v>22</v>
      </c>
      <c r="CP213" s="312">
        <v>22</v>
      </c>
    </row>
    <row r="214" spans="27:94">
      <c r="AA214" s="312">
        <f>Koeien!B215</f>
        <v>0</v>
      </c>
      <c r="AB214" s="312">
        <f>Koeien!D215</f>
        <v>0</v>
      </c>
      <c r="AD214" s="312" t="e">
        <f t="shared" si="144"/>
        <v>#N/A</v>
      </c>
      <c r="AE214" s="312" t="e">
        <f t="shared" si="145"/>
        <v>#N/A</v>
      </c>
      <c r="AF214" s="312" t="e">
        <f t="shared" si="146"/>
        <v>#N/A</v>
      </c>
      <c r="AG214" s="312" t="e">
        <f t="shared" si="147"/>
        <v>#N/A</v>
      </c>
      <c r="AH214" s="312" t="e">
        <f t="shared" si="148"/>
        <v>#N/A</v>
      </c>
      <c r="AI214" s="312" t="e">
        <f t="shared" si="149"/>
        <v>#N/A</v>
      </c>
      <c r="AJ214" s="312" t="e">
        <f t="shared" si="150"/>
        <v>#N/A</v>
      </c>
      <c r="AK214" s="312" t="e">
        <f t="shared" si="151"/>
        <v>#N/A</v>
      </c>
      <c r="AL214" s="312" t="e">
        <f t="shared" si="152"/>
        <v>#N/A</v>
      </c>
      <c r="AO214" s="312" t="e">
        <f t="shared" si="153"/>
        <v>#N/A</v>
      </c>
      <c r="AP214" s="312" t="e">
        <f t="shared" si="154"/>
        <v>#N/A</v>
      </c>
      <c r="AQ214" s="312" t="e">
        <f t="shared" si="155"/>
        <v>#N/A</v>
      </c>
      <c r="AR214" s="312" t="e">
        <f t="shared" si="156"/>
        <v>#N/A</v>
      </c>
      <c r="AS214" s="312" t="e">
        <f t="shared" si="157"/>
        <v>#N/A</v>
      </c>
      <c r="AT214" s="312" t="e">
        <f t="shared" si="158"/>
        <v>#N/A</v>
      </c>
      <c r="AU214" s="312" t="e">
        <f t="shared" si="159"/>
        <v>#N/A</v>
      </c>
      <c r="AV214" s="312" t="e">
        <f t="shared" si="160"/>
        <v>#N/A</v>
      </c>
      <c r="AW214" s="312" t="e">
        <f t="shared" si="161"/>
        <v>#N/A</v>
      </c>
      <c r="AX214" s="312" t="e">
        <f t="shared" si="162"/>
        <v>#N/A</v>
      </c>
      <c r="AY214" s="312" t="e">
        <f t="shared" si="163"/>
        <v>#N/A</v>
      </c>
      <c r="AZ214" s="312" t="e">
        <f t="shared" si="164"/>
        <v>#N/A</v>
      </c>
      <c r="BA214" s="312" t="e">
        <f t="shared" si="165"/>
        <v>#N/A</v>
      </c>
      <c r="BB214" s="312" t="e">
        <f t="shared" si="166"/>
        <v>#N/A</v>
      </c>
      <c r="BC214" s="312" t="e">
        <f t="shared" si="167"/>
        <v>#N/A</v>
      </c>
      <c r="BD214" s="312" t="e">
        <f t="shared" si="168"/>
        <v>#N/A</v>
      </c>
      <c r="BE214" s="312" t="e">
        <f t="shared" si="169"/>
        <v>#N/A</v>
      </c>
      <c r="BF214" s="312" t="e">
        <f t="shared" si="170"/>
        <v>#N/A</v>
      </c>
      <c r="BG214" s="312" t="e">
        <f t="shared" si="171"/>
        <v>#N/A</v>
      </c>
      <c r="BH214" s="312" t="e">
        <f t="shared" si="172"/>
        <v>#N/A</v>
      </c>
      <c r="BI214" s="312" t="e">
        <f t="shared" si="173"/>
        <v>#N/A</v>
      </c>
      <c r="BJ214" s="312" t="e">
        <f t="shared" si="174"/>
        <v>#N/A</v>
      </c>
      <c r="BK214" s="312" t="e">
        <f t="shared" si="175"/>
        <v>#N/A</v>
      </c>
      <c r="BL214" s="312" t="e">
        <f t="shared" si="176"/>
        <v>#N/A</v>
      </c>
      <c r="BM214" s="312">
        <f t="shared" si="177"/>
        <v>22</v>
      </c>
      <c r="BN214" s="312">
        <f t="shared" si="178"/>
        <v>22</v>
      </c>
      <c r="BO214" s="312">
        <f t="shared" si="179"/>
        <v>22</v>
      </c>
      <c r="BQ214" s="312" t="e">
        <f>VLOOKUP(AB214,Stieren!$C$5:$D$52,2,FALSE)</f>
        <v>#N/A</v>
      </c>
      <c r="BR214" s="312" t="e">
        <f>VLOOKUP(AB214,percentage!BY$2:CJ$49,2)</f>
        <v>#N/A</v>
      </c>
      <c r="BS214" s="312" t="e">
        <f>VLOOKUP(BR214,Stieren!$C$5:$D$52,2,FALSE)</f>
        <v>#N/A</v>
      </c>
      <c r="BT214" s="312" t="e">
        <f>VLOOKUP(AB214,percentage!BY$2:CJ$49,3)</f>
        <v>#N/A</v>
      </c>
      <c r="BU214" s="312" t="e">
        <f>VLOOKUP(BT214,Stieren!$C$5:$D$52,2,FALSE)</f>
        <v>#N/A</v>
      </c>
      <c r="BV214" s="312" t="e">
        <f>VLOOKUP(AB214,percentage!BY$2:CJ$49,4)</f>
        <v>#N/A</v>
      </c>
      <c r="BW214" s="312" t="e">
        <f>VLOOKUP(BV214,Stieren!$C$5:$D$52,2,FALSE)</f>
        <v>#N/A</v>
      </c>
      <c r="BX214" s="312" t="e">
        <f>VLOOKUP(AB214,percentage!BY$2:CJ$49,5)</f>
        <v>#N/A</v>
      </c>
      <c r="BY214" s="312" t="e">
        <f>VLOOKUP(BX214,Stieren!$C$5:$D$52,2,FALSE)</f>
        <v>#N/A</v>
      </c>
      <c r="BZ214" s="312" t="e">
        <f>VLOOKUP(AB214,percentage!BY$2:CJ$49,6)</f>
        <v>#N/A</v>
      </c>
      <c r="CA214" s="312" t="e">
        <f>VLOOKUP(BZ214,Stieren!$C$5:$D$52,2,FALSE)</f>
        <v>#N/A</v>
      </c>
      <c r="CB214" s="312" t="e">
        <f>VLOOKUP(AB214,percentage!BY$2:CJ$49,7)</f>
        <v>#N/A</v>
      </c>
      <c r="CC214" s="312" t="e">
        <f>VLOOKUP(CB214,Stieren!$C$5:$D$52,2,FALSE)</f>
        <v>#N/A</v>
      </c>
      <c r="CD214" s="312" t="e">
        <f>VLOOKUP(AB214,percentage!BY$2:CJ$49,8)</f>
        <v>#N/A</v>
      </c>
      <c r="CE214" s="312" t="e">
        <f>VLOOKUP(CD214,Stieren!$C$5:$D$52,2,FALSE)</f>
        <v>#N/A</v>
      </c>
      <c r="CF214" s="312" t="e">
        <f>VLOOKUP(AB214,percentage!BY$2:CJ$49,9)</f>
        <v>#N/A</v>
      </c>
      <c r="CG214" s="312" t="e">
        <f>VLOOKUP(CF214,Stieren!$C$5:$D$52,2,FALSE)</f>
        <v>#N/A</v>
      </c>
      <c r="CH214" s="312" t="e">
        <f>VLOOKUP(AB214,percentage!BY$2:CJ$49,10)</f>
        <v>#N/A</v>
      </c>
      <c r="CI214" s="312" t="e">
        <f>VLOOKUP(CH214,Stieren!$C$5:$D$52,2,FALSE)</f>
        <v>#N/A</v>
      </c>
      <c r="CJ214" s="312" t="e">
        <f>VLOOKUP(AB214,percentage!BY$2:CJ$49,11)</f>
        <v>#N/A</v>
      </c>
      <c r="CK214" s="312" t="e">
        <f>VLOOKUP(CJ214,Stieren!$C$5:$D$52,2,FALSE)</f>
        <v>#N/A</v>
      </c>
      <c r="CL214" s="312" t="e">
        <f>VLOOKUP(AB214,percentage!BY$2:CJ$49,12)</f>
        <v>#N/A</v>
      </c>
      <c r="CM214" s="312" t="e">
        <f>VLOOKUP(CL214,Stieren!$C$5:$D$52,2,FALSE)</f>
        <v>#N/A</v>
      </c>
      <c r="CN214" s="312">
        <v>22</v>
      </c>
      <c r="CO214" s="312">
        <v>22</v>
      </c>
      <c r="CP214" s="312">
        <v>22</v>
      </c>
    </row>
    <row r="215" spans="27:94">
      <c r="AA215" s="312">
        <f>Koeien!B216</f>
        <v>0</v>
      </c>
      <c r="AB215" s="312">
        <f>Koeien!D216</f>
        <v>0</v>
      </c>
      <c r="AD215" s="312" t="e">
        <f t="shared" si="144"/>
        <v>#N/A</v>
      </c>
      <c r="AE215" s="312" t="e">
        <f t="shared" si="145"/>
        <v>#N/A</v>
      </c>
      <c r="AF215" s="312" t="e">
        <f t="shared" si="146"/>
        <v>#N/A</v>
      </c>
      <c r="AG215" s="312" t="e">
        <f t="shared" si="147"/>
        <v>#N/A</v>
      </c>
      <c r="AH215" s="312" t="e">
        <f t="shared" si="148"/>
        <v>#N/A</v>
      </c>
      <c r="AI215" s="312" t="e">
        <f t="shared" si="149"/>
        <v>#N/A</v>
      </c>
      <c r="AJ215" s="312" t="e">
        <f t="shared" si="150"/>
        <v>#N/A</v>
      </c>
      <c r="AK215" s="312" t="e">
        <f t="shared" si="151"/>
        <v>#N/A</v>
      </c>
      <c r="AL215" s="312" t="e">
        <f t="shared" si="152"/>
        <v>#N/A</v>
      </c>
      <c r="AO215" s="312" t="e">
        <f t="shared" si="153"/>
        <v>#N/A</v>
      </c>
      <c r="AP215" s="312" t="e">
        <f t="shared" si="154"/>
        <v>#N/A</v>
      </c>
      <c r="AQ215" s="312" t="e">
        <f t="shared" si="155"/>
        <v>#N/A</v>
      </c>
      <c r="AR215" s="312" t="e">
        <f t="shared" si="156"/>
        <v>#N/A</v>
      </c>
      <c r="AS215" s="312" t="e">
        <f t="shared" si="157"/>
        <v>#N/A</v>
      </c>
      <c r="AT215" s="312" t="e">
        <f t="shared" si="158"/>
        <v>#N/A</v>
      </c>
      <c r="AU215" s="312" t="e">
        <f t="shared" si="159"/>
        <v>#N/A</v>
      </c>
      <c r="AV215" s="312" t="e">
        <f t="shared" si="160"/>
        <v>#N/A</v>
      </c>
      <c r="AW215" s="312" t="e">
        <f t="shared" si="161"/>
        <v>#N/A</v>
      </c>
      <c r="AX215" s="312" t="e">
        <f t="shared" si="162"/>
        <v>#N/A</v>
      </c>
      <c r="AY215" s="312" t="e">
        <f t="shared" si="163"/>
        <v>#N/A</v>
      </c>
      <c r="AZ215" s="312" t="e">
        <f t="shared" si="164"/>
        <v>#N/A</v>
      </c>
      <c r="BA215" s="312" t="e">
        <f t="shared" si="165"/>
        <v>#N/A</v>
      </c>
      <c r="BB215" s="312" t="e">
        <f t="shared" si="166"/>
        <v>#N/A</v>
      </c>
      <c r="BC215" s="312" t="e">
        <f t="shared" si="167"/>
        <v>#N/A</v>
      </c>
      <c r="BD215" s="312" t="e">
        <f t="shared" si="168"/>
        <v>#N/A</v>
      </c>
      <c r="BE215" s="312" t="e">
        <f t="shared" si="169"/>
        <v>#N/A</v>
      </c>
      <c r="BF215" s="312" t="e">
        <f t="shared" si="170"/>
        <v>#N/A</v>
      </c>
      <c r="BG215" s="312" t="e">
        <f t="shared" si="171"/>
        <v>#N/A</v>
      </c>
      <c r="BH215" s="312" t="e">
        <f t="shared" si="172"/>
        <v>#N/A</v>
      </c>
      <c r="BI215" s="312" t="e">
        <f t="shared" si="173"/>
        <v>#N/A</v>
      </c>
      <c r="BJ215" s="312" t="e">
        <f t="shared" si="174"/>
        <v>#N/A</v>
      </c>
      <c r="BK215" s="312" t="e">
        <f t="shared" si="175"/>
        <v>#N/A</v>
      </c>
      <c r="BL215" s="312" t="e">
        <f t="shared" si="176"/>
        <v>#N/A</v>
      </c>
      <c r="BM215" s="312">
        <f t="shared" si="177"/>
        <v>22</v>
      </c>
      <c r="BN215" s="312">
        <f t="shared" si="178"/>
        <v>22</v>
      </c>
      <c r="BO215" s="312">
        <f t="shared" si="179"/>
        <v>22</v>
      </c>
      <c r="BQ215" s="312" t="e">
        <f>VLOOKUP(AB215,Stieren!$C$5:$D$52,2,FALSE)</f>
        <v>#N/A</v>
      </c>
      <c r="BR215" s="312" t="e">
        <f>VLOOKUP(AB215,percentage!BY$2:CJ$49,2)</f>
        <v>#N/A</v>
      </c>
      <c r="BS215" s="312" t="e">
        <f>VLOOKUP(BR215,Stieren!$C$5:$D$52,2,FALSE)</f>
        <v>#N/A</v>
      </c>
      <c r="BT215" s="312" t="e">
        <f>VLOOKUP(AB215,percentage!BY$2:CJ$49,3)</f>
        <v>#N/A</v>
      </c>
      <c r="BU215" s="312" t="e">
        <f>VLOOKUP(BT215,Stieren!$C$5:$D$52,2,FALSE)</f>
        <v>#N/A</v>
      </c>
      <c r="BV215" s="312" t="e">
        <f>VLOOKUP(AB215,percentage!BY$2:CJ$49,4)</f>
        <v>#N/A</v>
      </c>
      <c r="BW215" s="312" t="e">
        <f>VLOOKUP(BV215,Stieren!$C$5:$D$52,2,FALSE)</f>
        <v>#N/A</v>
      </c>
      <c r="BX215" s="312" t="e">
        <f>VLOOKUP(AB215,percentage!BY$2:CJ$49,5)</f>
        <v>#N/A</v>
      </c>
      <c r="BY215" s="312" t="e">
        <f>VLOOKUP(BX215,Stieren!$C$5:$D$52,2,FALSE)</f>
        <v>#N/A</v>
      </c>
      <c r="BZ215" s="312" t="e">
        <f>VLOOKUP(AB215,percentage!BY$2:CJ$49,6)</f>
        <v>#N/A</v>
      </c>
      <c r="CA215" s="312" t="e">
        <f>VLOOKUP(BZ215,Stieren!$C$5:$D$52,2,FALSE)</f>
        <v>#N/A</v>
      </c>
      <c r="CB215" s="312" t="e">
        <f>VLOOKUP(AB215,percentage!BY$2:CJ$49,7)</f>
        <v>#N/A</v>
      </c>
      <c r="CC215" s="312" t="e">
        <f>VLOOKUP(CB215,Stieren!$C$5:$D$52,2,FALSE)</f>
        <v>#N/A</v>
      </c>
      <c r="CD215" s="312" t="e">
        <f>VLOOKUP(AB215,percentage!BY$2:CJ$49,8)</f>
        <v>#N/A</v>
      </c>
      <c r="CE215" s="312" t="e">
        <f>VLOOKUP(CD215,Stieren!$C$5:$D$52,2,FALSE)</f>
        <v>#N/A</v>
      </c>
      <c r="CF215" s="312" t="e">
        <f>VLOOKUP(AB215,percentage!BY$2:CJ$49,9)</f>
        <v>#N/A</v>
      </c>
      <c r="CG215" s="312" t="e">
        <f>VLOOKUP(CF215,Stieren!$C$5:$D$52,2,FALSE)</f>
        <v>#N/A</v>
      </c>
      <c r="CH215" s="312" t="e">
        <f>VLOOKUP(AB215,percentage!BY$2:CJ$49,10)</f>
        <v>#N/A</v>
      </c>
      <c r="CI215" s="312" t="e">
        <f>VLOOKUP(CH215,Stieren!$C$5:$D$52,2,FALSE)</f>
        <v>#N/A</v>
      </c>
      <c r="CJ215" s="312" t="e">
        <f>VLOOKUP(AB215,percentage!BY$2:CJ$49,11)</f>
        <v>#N/A</v>
      </c>
      <c r="CK215" s="312" t="e">
        <f>VLOOKUP(CJ215,Stieren!$C$5:$D$52,2,FALSE)</f>
        <v>#N/A</v>
      </c>
      <c r="CL215" s="312" t="e">
        <f>VLOOKUP(AB215,percentage!BY$2:CJ$49,12)</f>
        <v>#N/A</v>
      </c>
      <c r="CM215" s="312" t="e">
        <f>VLOOKUP(CL215,Stieren!$C$5:$D$52,2,FALSE)</f>
        <v>#N/A</v>
      </c>
      <c r="CN215" s="312">
        <v>22</v>
      </c>
      <c r="CO215" s="312">
        <v>22</v>
      </c>
      <c r="CP215" s="312">
        <v>22</v>
      </c>
    </row>
    <row r="216" spans="27:94">
      <c r="AA216" s="312">
        <f>Koeien!B217</f>
        <v>0</v>
      </c>
      <c r="AB216" s="312">
        <f>Koeien!D217</f>
        <v>0</v>
      </c>
      <c r="AD216" s="312" t="e">
        <f t="shared" si="144"/>
        <v>#N/A</v>
      </c>
      <c r="AE216" s="312" t="e">
        <f t="shared" si="145"/>
        <v>#N/A</v>
      </c>
      <c r="AF216" s="312" t="e">
        <f t="shared" si="146"/>
        <v>#N/A</v>
      </c>
      <c r="AG216" s="312" t="e">
        <f t="shared" si="147"/>
        <v>#N/A</v>
      </c>
      <c r="AH216" s="312" t="e">
        <f t="shared" si="148"/>
        <v>#N/A</v>
      </c>
      <c r="AI216" s="312" t="e">
        <f t="shared" si="149"/>
        <v>#N/A</v>
      </c>
      <c r="AJ216" s="312" t="e">
        <f t="shared" si="150"/>
        <v>#N/A</v>
      </c>
      <c r="AK216" s="312" t="e">
        <f t="shared" si="151"/>
        <v>#N/A</v>
      </c>
      <c r="AL216" s="312" t="e">
        <f t="shared" si="152"/>
        <v>#N/A</v>
      </c>
      <c r="AO216" s="312" t="e">
        <f t="shared" si="153"/>
        <v>#N/A</v>
      </c>
      <c r="AP216" s="312" t="e">
        <f t="shared" si="154"/>
        <v>#N/A</v>
      </c>
      <c r="AQ216" s="312" t="e">
        <f t="shared" si="155"/>
        <v>#N/A</v>
      </c>
      <c r="AR216" s="312" t="e">
        <f t="shared" si="156"/>
        <v>#N/A</v>
      </c>
      <c r="AS216" s="312" t="e">
        <f t="shared" si="157"/>
        <v>#N/A</v>
      </c>
      <c r="AT216" s="312" t="e">
        <f t="shared" si="158"/>
        <v>#N/A</v>
      </c>
      <c r="AU216" s="312" t="e">
        <f t="shared" si="159"/>
        <v>#N/A</v>
      </c>
      <c r="AV216" s="312" t="e">
        <f t="shared" si="160"/>
        <v>#N/A</v>
      </c>
      <c r="AW216" s="312" t="e">
        <f t="shared" si="161"/>
        <v>#N/A</v>
      </c>
      <c r="AX216" s="312" t="e">
        <f t="shared" si="162"/>
        <v>#N/A</v>
      </c>
      <c r="AY216" s="312" t="e">
        <f t="shared" si="163"/>
        <v>#N/A</v>
      </c>
      <c r="AZ216" s="312" t="e">
        <f t="shared" si="164"/>
        <v>#N/A</v>
      </c>
      <c r="BA216" s="312" t="e">
        <f t="shared" si="165"/>
        <v>#N/A</v>
      </c>
      <c r="BB216" s="312" t="e">
        <f t="shared" si="166"/>
        <v>#N/A</v>
      </c>
      <c r="BC216" s="312" t="e">
        <f t="shared" si="167"/>
        <v>#N/A</v>
      </c>
      <c r="BD216" s="312" t="e">
        <f t="shared" si="168"/>
        <v>#N/A</v>
      </c>
      <c r="BE216" s="312" t="e">
        <f t="shared" si="169"/>
        <v>#N/A</v>
      </c>
      <c r="BF216" s="312" t="e">
        <f t="shared" si="170"/>
        <v>#N/A</v>
      </c>
      <c r="BG216" s="312" t="e">
        <f t="shared" si="171"/>
        <v>#N/A</v>
      </c>
      <c r="BH216" s="312" t="e">
        <f t="shared" si="172"/>
        <v>#N/A</v>
      </c>
      <c r="BI216" s="312" t="e">
        <f t="shared" si="173"/>
        <v>#N/A</v>
      </c>
      <c r="BJ216" s="312" t="e">
        <f t="shared" si="174"/>
        <v>#N/A</v>
      </c>
      <c r="BK216" s="312" t="e">
        <f t="shared" si="175"/>
        <v>#N/A</v>
      </c>
      <c r="BL216" s="312" t="e">
        <f t="shared" si="176"/>
        <v>#N/A</v>
      </c>
      <c r="BM216" s="312">
        <f t="shared" si="177"/>
        <v>22</v>
      </c>
      <c r="BN216" s="312">
        <f t="shared" si="178"/>
        <v>22</v>
      </c>
      <c r="BO216" s="312">
        <f t="shared" si="179"/>
        <v>22</v>
      </c>
      <c r="BQ216" s="312" t="e">
        <f>VLOOKUP(AB216,Stieren!$C$5:$D$52,2,FALSE)</f>
        <v>#N/A</v>
      </c>
      <c r="BR216" s="312" t="e">
        <f>VLOOKUP(AB216,percentage!BY$2:CJ$49,2)</f>
        <v>#N/A</v>
      </c>
      <c r="BS216" s="312" t="e">
        <f>VLOOKUP(BR216,Stieren!$C$5:$D$52,2,FALSE)</f>
        <v>#N/A</v>
      </c>
      <c r="BT216" s="312" t="e">
        <f>VLOOKUP(AB216,percentage!BY$2:CJ$49,3)</f>
        <v>#N/A</v>
      </c>
      <c r="BU216" s="312" t="e">
        <f>VLOOKUP(BT216,Stieren!$C$5:$D$52,2,FALSE)</f>
        <v>#N/A</v>
      </c>
      <c r="BV216" s="312" t="e">
        <f>VLOOKUP(AB216,percentage!BY$2:CJ$49,4)</f>
        <v>#N/A</v>
      </c>
      <c r="BW216" s="312" t="e">
        <f>VLOOKUP(BV216,Stieren!$C$5:$D$52,2,FALSE)</f>
        <v>#N/A</v>
      </c>
      <c r="BX216" s="312" t="e">
        <f>VLOOKUP(AB216,percentage!BY$2:CJ$49,5)</f>
        <v>#N/A</v>
      </c>
      <c r="BY216" s="312" t="e">
        <f>VLOOKUP(BX216,Stieren!$C$5:$D$52,2,FALSE)</f>
        <v>#N/A</v>
      </c>
      <c r="BZ216" s="312" t="e">
        <f>VLOOKUP(AB216,percentage!BY$2:CJ$49,6)</f>
        <v>#N/A</v>
      </c>
      <c r="CA216" s="312" t="e">
        <f>VLOOKUP(BZ216,Stieren!$C$5:$D$52,2,FALSE)</f>
        <v>#N/A</v>
      </c>
      <c r="CB216" s="312" t="e">
        <f>VLOOKUP(AB216,percentage!BY$2:CJ$49,7)</f>
        <v>#N/A</v>
      </c>
      <c r="CC216" s="312" t="e">
        <f>VLOOKUP(CB216,Stieren!$C$5:$D$52,2,FALSE)</f>
        <v>#N/A</v>
      </c>
      <c r="CD216" s="312" t="e">
        <f>VLOOKUP(AB216,percentage!BY$2:CJ$49,8)</f>
        <v>#N/A</v>
      </c>
      <c r="CE216" s="312" t="e">
        <f>VLOOKUP(CD216,Stieren!$C$5:$D$52,2,FALSE)</f>
        <v>#N/A</v>
      </c>
      <c r="CF216" s="312" t="e">
        <f>VLOOKUP(AB216,percentage!BY$2:CJ$49,9)</f>
        <v>#N/A</v>
      </c>
      <c r="CG216" s="312" t="e">
        <f>VLOOKUP(CF216,Stieren!$C$5:$D$52,2,FALSE)</f>
        <v>#N/A</v>
      </c>
      <c r="CH216" s="312" t="e">
        <f>VLOOKUP(AB216,percentage!BY$2:CJ$49,10)</f>
        <v>#N/A</v>
      </c>
      <c r="CI216" s="312" t="e">
        <f>VLOOKUP(CH216,Stieren!$C$5:$D$52,2,FALSE)</f>
        <v>#N/A</v>
      </c>
      <c r="CJ216" s="312" t="e">
        <f>VLOOKUP(AB216,percentage!BY$2:CJ$49,11)</f>
        <v>#N/A</v>
      </c>
      <c r="CK216" s="312" t="e">
        <f>VLOOKUP(CJ216,Stieren!$C$5:$D$52,2,FALSE)</f>
        <v>#N/A</v>
      </c>
      <c r="CL216" s="312" t="e">
        <f>VLOOKUP(AB216,percentage!BY$2:CJ$49,12)</f>
        <v>#N/A</v>
      </c>
      <c r="CM216" s="312" t="e">
        <f>VLOOKUP(CL216,Stieren!$C$5:$D$52,2,FALSE)</f>
        <v>#N/A</v>
      </c>
      <c r="CN216" s="312">
        <v>22</v>
      </c>
      <c r="CO216" s="312">
        <v>22</v>
      </c>
      <c r="CP216" s="312">
        <v>22</v>
      </c>
    </row>
    <row r="217" spans="27:94">
      <c r="AA217" s="312">
        <f>Koeien!B218</f>
        <v>0</v>
      </c>
      <c r="AB217" s="312">
        <f>Koeien!D218</f>
        <v>0</v>
      </c>
      <c r="AD217" s="312" t="e">
        <f t="shared" si="144"/>
        <v>#N/A</v>
      </c>
      <c r="AE217" s="312" t="e">
        <f t="shared" si="145"/>
        <v>#N/A</v>
      </c>
      <c r="AF217" s="312" t="e">
        <f t="shared" si="146"/>
        <v>#N/A</v>
      </c>
      <c r="AG217" s="312" t="e">
        <f t="shared" si="147"/>
        <v>#N/A</v>
      </c>
      <c r="AH217" s="312" t="e">
        <f t="shared" si="148"/>
        <v>#N/A</v>
      </c>
      <c r="AI217" s="312" t="e">
        <f t="shared" si="149"/>
        <v>#N/A</v>
      </c>
      <c r="AJ217" s="312" t="e">
        <f t="shared" si="150"/>
        <v>#N/A</v>
      </c>
      <c r="AK217" s="312" t="e">
        <f t="shared" si="151"/>
        <v>#N/A</v>
      </c>
      <c r="AL217" s="312" t="e">
        <f t="shared" si="152"/>
        <v>#N/A</v>
      </c>
      <c r="AO217" s="312" t="e">
        <f t="shared" si="153"/>
        <v>#N/A</v>
      </c>
      <c r="AP217" s="312" t="e">
        <f t="shared" si="154"/>
        <v>#N/A</v>
      </c>
      <c r="AQ217" s="312" t="e">
        <f t="shared" si="155"/>
        <v>#N/A</v>
      </c>
      <c r="AR217" s="312" t="e">
        <f t="shared" si="156"/>
        <v>#N/A</v>
      </c>
      <c r="AS217" s="312" t="e">
        <f t="shared" si="157"/>
        <v>#N/A</v>
      </c>
      <c r="AT217" s="312" t="e">
        <f t="shared" si="158"/>
        <v>#N/A</v>
      </c>
      <c r="AU217" s="312" t="e">
        <f t="shared" si="159"/>
        <v>#N/A</v>
      </c>
      <c r="AV217" s="312" t="e">
        <f t="shared" si="160"/>
        <v>#N/A</v>
      </c>
      <c r="AW217" s="312" t="e">
        <f t="shared" si="161"/>
        <v>#N/A</v>
      </c>
      <c r="AX217" s="312" t="e">
        <f t="shared" si="162"/>
        <v>#N/A</v>
      </c>
      <c r="AY217" s="312" t="e">
        <f t="shared" si="163"/>
        <v>#N/A</v>
      </c>
      <c r="AZ217" s="312" t="e">
        <f t="shared" si="164"/>
        <v>#N/A</v>
      </c>
      <c r="BA217" s="312" t="e">
        <f t="shared" si="165"/>
        <v>#N/A</v>
      </c>
      <c r="BB217" s="312" t="e">
        <f t="shared" si="166"/>
        <v>#N/A</v>
      </c>
      <c r="BC217" s="312" t="e">
        <f t="shared" si="167"/>
        <v>#N/A</v>
      </c>
      <c r="BD217" s="312" t="e">
        <f t="shared" si="168"/>
        <v>#N/A</v>
      </c>
      <c r="BE217" s="312" t="e">
        <f t="shared" si="169"/>
        <v>#N/A</v>
      </c>
      <c r="BF217" s="312" t="e">
        <f t="shared" si="170"/>
        <v>#N/A</v>
      </c>
      <c r="BG217" s="312" t="e">
        <f t="shared" si="171"/>
        <v>#N/A</v>
      </c>
      <c r="BH217" s="312" t="e">
        <f t="shared" si="172"/>
        <v>#N/A</v>
      </c>
      <c r="BI217" s="312" t="e">
        <f t="shared" si="173"/>
        <v>#N/A</v>
      </c>
      <c r="BJ217" s="312" t="e">
        <f t="shared" si="174"/>
        <v>#N/A</v>
      </c>
      <c r="BK217" s="312" t="e">
        <f t="shared" si="175"/>
        <v>#N/A</v>
      </c>
      <c r="BL217" s="312" t="e">
        <f t="shared" si="176"/>
        <v>#N/A</v>
      </c>
      <c r="BM217" s="312">
        <f t="shared" si="177"/>
        <v>22</v>
      </c>
      <c r="BN217" s="312">
        <f t="shared" si="178"/>
        <v>22</v>
      </c>
      <c r="BO217" s="312">
        <f t="shared" si="179"/>
        <v>22</v>
      </c>
      <c r="BQ217" s="312" t="e">
        <f>VLOOKUP(AB217,Stieren!$C$5:$D$52,2,FALSE)</f>
        <v>#N/A</v>
      </c>
      <c r="BR217" s="312" t="e">
        <f>VLOOKUP(AB217,percentage!BY$2:CJ$49,2)</f>
        <v>#N/A</v>
      </c>
      <c r="BS217" s="312" t="e">
        <f>VLOOKUP(BR217,Stieren!$C$5:$D$52,2,FALSE)</f>
        <v>#N/A</v>
      </c>
      <c r="BT217" s="312" t="e">
        <f>VLOOKUP(AB217,percentage!BY$2:CJ$49,3)</f>
        <v>#N/A</v>
      </c>
      <c r="BU217" s="312" t="e">
        <f>VLOOKUP(BT217,Stieren!$C$5:$D$52,2,FALSE)</f>
        <v>#N/A</v>
      </c>
      <c r="BV217" s="312" t="e">
        <f>VLOOKUP(AB217,percentage!BY$2:CJ$49,4)</f>
        <v>#N/A</v>
      </c>
      <c r="BW217" s="312" t="e">
        <f>VLOOKUP(BV217,Stieren!$C$5:$D$52,2,FALSE)</f>
        <v>#N/A</v>
      </c>
      <c r="BX217" s="312" t="e">
        <f>VLOOKUP(AB217,percentage!BY$2:CJ$49,5)</f>
        <v>#N/A</v>
      </c>
      <c r="BY217" s="312" t="e">
        <f>VLOOKUP(BX217,Stieren!$C$5:$D$52,2,FALSE)</f>
        <v>#N/A</v>
      </c>
      <c r="BZ217" s="312" t="e">
        <f>VLOOKUP(AB217,percentage!BY$2:CJ$49,6)</f>
        <v>#N/A</v>
      </c>
      <c r="CA217" s="312" t="e">
        <f>VLOOKUP(BZ217,Stieren!$C$5:$D$52,2,FALSE)</f>
        <v>#N/A</v>
      </c>
      <c r="CB217" s="312" t="e">
        <f>VLOOKUP(AB217,percentage!BY$2:CJ$49,7)</f>
        <v>#N/A</v>
      </c>
      <c r="CC217" s="312" t="e">
        <f>VLOOKUP(CB217,Stieren!$C$5:$D$52,2,FALSE)</f>
        <v>#N/A</v>
      </c>
      <c r="CD217" s="312" t="e">
        <f>VLOOKUP(AB217,percentage!BY$2:CJ$49,8)</f>
        <v>#N/A</v>
      </c>
      <c r="CE217" s="312" t="e">
        <f>VLOOKUP(CD217,Stieren!$C$5:$D$52,2,FALSE)</f>
        <v>#N/A</v>
      </c>
      <c r="CF217" s="312" t="e">
        <f>VLOOKUP(AB217,percentage!BY$2:CJ$49,9)</f>
        <v>#N/A</v>
      </c>
      <c r="CG217" s="312" t="e">
        <f>VLOOKUP(CF217,Stieren!$C$5:$D$52,2,FALSE)</f>
        <v>#N/A</v>
      </c>
      <c r="CH217" s="312" t="e">
        <f>VLOOKUP(AB217,percentage!BY$2:CJ$49,10)</f>
        <v>#N/A</v>
      </c>
      <c r="CI217" s="312" t="e">
        <f>VLOOKUP(CH217,Stieren!$C$5:$D$52,2,FALSE)</f>
        <v>#N/A</v>
      </c>
      <c r="CJ217" s="312" t="e">
        <f>VLOOKUP(AB217,percentage!BY$2:CJ$49,11)</f>
        <v>#N/A</v>
      </c>
      <c r="CK217" s="312" t="e">
        <f>VLOOKUP(CJ217,Stieren!$C$5:$D$52,2,FALSE)</f>
        <v>#N/A</v>
      </c>
      <c r="CL217" s="312" t="e">
        <f>VLOOKUP(AB217,percentage!BY$2:CJ$49,12)</f>
        <v>#N/A</v>
      </c>
      <c r="CM217" s="312" t="e">
        <f>VLOOKUP(CL217,Stieren!$C$5:$D$52,2,FALSE)</f>
        <v>#N/A</v>
      </c>
      <c r="CN217" s="312">
        <v>22</v>
      </c>
      <c r="CO217" s="312">
        <v>22</v>
      </c>
      <c r="CP217" s="312">
        <v>22</v>
      </c>
    </row>
    <row r="218" spans="27:94">
      <c r="AA218" s="312">
        <f>Koeien!B219</f>
        <v>0</v>
      </c>
      <c r="AB218" s="312">
        <f>Koeien!D219</f>
        <v>0</v>
      </c>
      <c r="AD218" s="312" t="e">
        <f t="shared" si="144"/>
        <v>#N/A</v>
      </c>
      <c r="AE218" s="312" t="e">
        <f t="shared" si="145"/>
        <v>#N/A</v>
      </c>
      <c r="AF218" s="312" t="e">
        <f t="shared" si="146"/>
        <v>#N/A</v>
      </c>
      <c r="AG218" s="312" t="e">
        <f t="shared" si="147"/>
        <v>#N/A</v>
      </c>
      <c r="AH218" s="312" t="e">
        <f t="shared" si="148"/>
        <v>#N/A</v>
      </c>
      <c r="AI218" s="312" t="e">
        <f t="shared" si="149"/>
        <v>#N/A</v>
      </c>
      <c r="AJ218" s="312" t="e">
        <f t="shared" si="150"/>
        <v>#N/A</v>
      </c>
      <c r="AK218" s="312" t="e">
        <f t="shared" si="151"/>
        <v>#N/A</v>
      </c>
      <c r="AL218" s="312" t="e">
        <f t="shared" si="152"/>
        <v>#N/A</v>
      </c>
      <c r="AO218" s="312" t="e">
        <f t="shared" si="153"/>
        <v>#N/A</v>
      </c>
      <c r="AP218" s="312" t="e">
        <f t="shared" si="154"/>
        <v>#N/A</v>
      </c>
      <c r="AQ218" s="312" t="e">
        <f t="shared" si="155"/>
        <v>#N/A</v>
      </c>
      <c r="AR218" s="312" t="e">
        <f t="shared" si="156"/>
        <v>#N/A</v>
      </c>
      <c r="AS218" s="312" t="e">
        <f t="shared" si="157"/>
        <v>#N/A</v>
      </c>
      <c r="AT218" s="312" t="e">
        <f t="shared" si="158"/>
        <v>#N/A</v>
      </c>
      <c r="AU218" s="312" t="e">
        <f t="shared" si="159"/>
        <v>#N/A</v>
      </c>
      <c r="AV218" s="312" t="e">
        <f t="shared" si="160"/>
        <v>#N/A</v>
      </c>
      <c r="AW218" s="312" t="e">
        <f t="shared" si="161"/>
        <v>#N/A</v>
      </c>
      <c r="AX218" s="312" t="e">
        <f t="shared" si="162"/>
        <v>#N/A</v>
      </c>
      <c r="AY218" s="312" t="e">
        <f t="shared" si="163"/>
        <v>#N/A</v>
      </c>
      <c r="AZ218" s="312" t="e">
        <f t="shared" si="164"/>
        <v>#N/A</v>
      </c>
      <c r="BA218" s="312" t="e">
        <f t="shared" si="165"/>
        <v>#N/A</v>
      </c>
      <c r="BB218" s="312" t="e">
        <f t="shared" si="166"/>
        <v>#N/A</v>
      </c>
      <c r="BC218" s="312" t="e">
        <f t="shared" si="167"/>
        <v>#N/A</v>
      </c>
      <c r="BD218" s="312" t="e">
        <f t="shared" si="168"/>
        <v>#N/A</v>
      </c>
      <c r="BE218" s="312" t="e">
        <f t="shared" si="169"/>
        <v>#N/A</v>
      </c>
      <c r="BF218" s="312" t="e">
        <f t="shared" si="170"/>
        <v>#N/A</v>
      </c>
      <c r="BG218" s="312" t="e">
        <f t="shared" si="171"/>
        <v>#N/A</v>
      </c>
      <c r="BH218" s="312" t="e">
        <f t="shared" si="172"/>
        <v>#N/A</v>
      </c>
      <c r="BI218" s="312" t="e">
        <f t="shared" si="173"/>
        <v>#N/A</v>
      </c>
      <c r="BJ218" s="312" t="e">
        <f t="shared" si="174"/>
        <v>#N/A</v>
      </c>
      <c r="BK218" s="312" t="e">
        <f t="shared" si="175"/>
        <v>#N/A</v>
      </c>
      <c r="BL218" s="312" t="e">
        <f t="shared" si="176"/>
        <v>#N/A</v>
      </c>
      <c r="BM218" s="312">
        <f t="shared" si="177"/>
        <v>22</v>
      </c>
      <c r="BN218" s="312">
        <f t="shared" si="178"/>
        <v>22</v>
      </c>
      <c r="BO218" s="312">
        <f t="shared" si="179"/>
        <v>22</v>
      </c>
      <c r="BQ218" s="312" t="e">
        <f>VLOOKUP(AB218,Stieren!$C$5:$D$52,2,FALSE)</f>
        <v>#N/A</v>
      </c>
      <c r="BR218" s="312" t="e">
        <f>VLOOKUP(AB218,percentage!BY$2:CJ$49,2)</f>
        <v>#N/A</v>
      </c>
      <c r="BS218" s="312" t="e">
        <f>VLOOKUP(BR218,Stieren!$C$5:$D$52,2,FALSE)</f>
        <v>#N/A</v>
      </c>
      <c r="BT218" s="312" t="e">
        <f>VLOOKUP(AB218,percentage!BY$2:CJ$49,3)</f>
        <v>#N/A</v>
      </c>
      <c r="BU218" s="312" t="e">
        <f>VLOOKUP(BT218,Stieren!$C$5:$D$52,2,FALSE)</f>
        <v>#N/A</v>
      </c>
      <c r="BV218" s="312" t="e">
        <f>VLOOKUP(AB218,percentage!BY$2:CJ$49,4)</f>
        <v>#N/A</v>
      </c>
      <c r="BW218" s="312" t="e">
        <f>VLOOKUP(BV218,Stieren!$C$5:$D$52,2,FALSE)</f>
        <v>#N/A</v>
      </c>
      <c r="BX218" s="312" t="e">
        <f>VLOOKUP(AB218,percentage!BY$2:CJ$49,5)</f>
        <v>#N/A</v>
      </c>
      <c r="BY218" s="312" t="e">
        <f>VLOOKUP(BX218,Stieren!$C$5:$D$52,2,FALSE)</f>
        <v>#N/A</v>
      </c>
      <c r="BZ218" s="312" t="e">
        <f>VLOOKUP(AB218,percentage!BY$2:CJ$49,6)</f>
        <v>#N/A</v>
      </c>
      <c r="CA218" s="312" t="e">
        <f>VLOOKUP(BZ218,Stieren!$C$5:$D$52,2,FALSE)</f>
        <v>#N/A</v>
      </c>
      <c r="CB218" s="312" t="e">
        <f>VLOOKUP(AB218,percentage!BY$2:CJ$49,7)</f>
        <v>#N/A</v>
      </c>
      <c r="CC218" s="312" t="e">
        <f>VLOOKUP(CB218,Stieren!$C$5:$D$52,2,FALSE)</f>
        <v>#N/A</v>
      </c>
      <c r="CD218" s="312" t="e">
        <f>VLOOKUP(AB218,percentage!BY$2:CJ$49,8)</f>
        <v>#N/A</v>
      </c>
      <c r="CE218" s="312" t="e">
        <f>VLOOKUP(CD218,Stieren!$C$5:$D$52,2,FALSE)</f>
        <v>#N/A</v>
      </c>
      <c r="CF218" s="312" t="e">
        <f>VLOOKUP(AB218,percentage!BY$2:CJ$49,9)</f>
        <v>#N/A</v>
      </c>
      <c r="CG218" s="312" t="e">
        <f>VLOOKUP(CF218,Stieren!$C$5:$D$52,2,FALSE)</f>
        <v>#N/A</v>
      </c>
      <c r="CH218" s="312" t="e">
        <f>VLOOKUP(AB218,percentage!BY$2:CJ$49,10)</f>
        <v>#N/A</v>
      </c>
      <c r="CI218" s="312" t="e">
        <f>VLOOKUP(CH218,Stieren!$C$5:$D$52,2,FALSE)</f>
        <v>#N/A</v>
      </c>
      <c r="CJ218" s="312" t="e">
        <f>VLOOKUP(AB218,percentage!BY$2:CJ$49,11)</f>
        <v>#N/A</v>
      </c>
      <c r="CK218" s="312" t="e">
        <f>VLOOKUP(CJ218,Stieren!$C$5:$D$52,2,FALSE)</f>
        <v>#N/A</v>
      </c>
      <c r="CL218" s="312" t="e">
        <f>VLOOKUP(AB218,percentage!BY$2:CJ$49,12)</f>
        <v>#N/A</v>
      </c>
      <c r="CM218" s="312" t="e">
        <f>VLOOKUP(CL218,Stieren!$C$5:$D$52,2,FALSE)</f>
        <v>#N/A</v>
      </c>
      <c r="CN218" s="312">
        <v>22</v>
      </c>
      <c r="CO218" s="312">
        <v>22</v>
      </c>
      <c r="CP218" s="312">
        <v>22</v>
      </c>
    </row>
    <row r="219" spans="27:94">
      <c r="AA219" s="312">
        <f>Koeien!B220</f>
        <v>0</v>
      </c>
      <c r="AB219" s="312">
        <f>Koeien!D220</f>
        <v>0</v>
      </c>
      <c r="AD219" s="312" t="e">
        <f t="shared" si="144"/>
        <v>#N/A</v>
      </c>
      <c r="AE219" s="312" t="e">
        <f t="shared" si="145"/>
        <v>#N/A</v>
      </c>
      <c r="AF219" s="312" t="e">
        <f t="shared" si="146"/>
        <v>#N/A</v>
      </c>
      <c r="AG219" s="312" t="e">
        <f t="shared" si="147"/>
        <v>#N/A</v>
      </c>
      <c r="AH219" s="312" t="e">
        <f t="shared" si="148"/>
        <v>#N/A</v>
      </c>
      <c r="AI219" s="312" t="e">
        <f t="shared" si="149"/>
        <v>#N/A</v>
      </c>
      <c r="AJ219" s="312" t="e">
        <f t="shared" si="150"/>
        <v>#N/A</v>
      </c>
      <c r="AK219" s="312" t="e">
        <f t="shared" si="151"/>
        <v>#N/A</v>
      </c>
      <c r="AL219" s="312" t="e">
        <f t="shared" si="152"/>
        <v>#N/A</v>
      </c>
      <c r="AO219" s="312" t="e">
        <f t="shared" si="153"/>
        <v>#N/A</v>
      </c>
      <c r="AP219" s="312" t="e">
        <f t="shared" si="154"/>
        <v>#N/A</v>
      </c>
      <c r="AQ219" s="312" t="e">
        <f t="shared" si="155"/>
        <v>#N/A</v>
      </c>
      <c r="AR219" s="312" t="e">
        <f t="shared" si="156"/>
        <v>#N/A</v>
      </c>
      <c r="AS219" s="312" t="e">
        <f t="shared" si="157"/>
        <v>#N/A</v>
      </c>
      <c r="AT219" s="312" t="e">
        <f t="shared" si="158"/>
        <v>#N/A</v>
      </c>
      <c r="AU219" s="312" t="e">
        <f t="shared" si="159"/>
        <v>#N/A</v>
      </c>
      <c r="AV219" s="312" t="e">
        <f t="shared" si="160"/>
        <v>#N/A</v>
      </c>
      <c r="AW219" s="312" t="e">
        <f t="shared" si="161"/>
        <v>#N/A</v>
      </c>
      <c r="AX219" s="312" t="e">
        <f t="shared" si="162"/>
        <v>#N/A</v>
      </c>
      <c r="AY219" s="312" t="e">
        <f t="shared" si="163"/>
        <v>#N/A</v>
      </c>
      <c r="AZ219" s="312" t="e">
        <f t="shared" si="164"/>
        <v>#N/A</v>
      </c>
      <c r="BA219" s="312" t="e">
        <f t="shared" si="165"/>
        <v>#N/A</v>
      </c>
      <c r="BB219" s="312" t="e">
        <f t="shared" si="166"/>
        <v>#N/A</v>
      </c>
      <c r="BC219" s="312" t="e">
        <f t="shared" si="167"/>
        <v>#N/A</v>
      </c>
      <c r="BD219" s="312" t="e">
        <f t="shared" si="168"/>
        <v>#N/A</v>
      </c>
      <c r="BE219" s="312" t="e">
        <f t="shared" si="169"/>
        <v>#N/A</v>
      </c>
      <c r="BF219" s="312" t="e">
        <f t="shared" si="170"/>
        <v>#N/A</v>
      </c>
      <c r="BG219" s="312" t="e">
        <f t="shared" si="171"/>
        <v>#N/A</v>
      </c>
      <c r="BH219" s="312" t="e">
        <f t="shared" si="172"/>
        <v>#N/A</v>
      </c>
      <c r="BI219" s="312" t="e">
        <f t="shared" si="173"/>
        <v>#N/A</v>
      </c>
      <c r="BJ219" s="312" t="e">
        <f t="shared" si="174"/>
        <v>#N/A</v>
      </c>
      <c r="BK219" s="312" t="e">
        <f t="shared" si="175"/>
        <v>#N/A</v>
      </c>
      <c r="BL219" s="312" t="e">
        <f t="shared" si="176"/>
        <v>#N/A</v>
      </c>
      <c r="BM219" s="312">
        <f t="shared" si="177"/>
        <v>22</v>
      </c>
      <c r="BN219" s="312">
        <f t="shared" si="178"/>
        <v>22</v>
      </c>
      <c r="BO219" s="312">
        <f t="shared" si="179"/>
        <v>22</v>
      </c>
      <c r="BQ219" s="312" t="e">
        <f>VLOOKUP(AB219,Stieren!$C$5:$D$52,2,FALSE)</f>
        <v>#N/A</v>
      </c>
      <c r="BR219" s="312" t="e">
        <f>VLOOKUP(AB219,percentage!BY$2:CJ$49,2)</f>
        <v>#N/A</v>
      </c>
      <c r="BS219" s="312" t="e">
        <f>VLOOKUP(BR219,Stieren!$C$5:$D$52,2,FALSE)</f>
        <v>#N/A</v>
      </c>
      <c r="BT219" s="312" t="e">
        <f>VLOOKUP(AB219,percentage!BY$2:CJ$49,3)</f>
        <v>#N/A</v>
      </c>
      <c r="BU219" s="312" t="e">
        <f>VLOOKUP(BT219,Stieren!$C$5:$D$52,2,FALSE)</f>
        <v>#N/A</v>
      </c>
      <c r="BV219" s="312" t="e">
        <f>VLOOKUP(AB219,percentage!BY$2:CJ$49,4)</f>
        <v>#N/A</v>
      </c>
      <c r="BW219" s="312" t="e">
        <f>VLOOKUP(BV219,Stieren!$C$5:$D$52,2,FALSE)</f>
        <v>#N/A</v>
      </c>
      <c r="BX219" s="312" t="e">
        <f>VLOOKUP(AB219,percentage!BY$2:CJ$49,5)</f>
        <v>#N/A</v>
      </c>
      <c r="BY219" s="312" t="e">
        <f>VLOOKUP(BX219,Stieren!$C$5:$D$52,2,FALSE)</f>
        <v>#N/A</v>
      </c>
      <c r="BZ219" s="312" t="e">
        <f>VLOOKUP(AB219,percentage!BY$2:CJ$49,6)</f>
        <v>#N/A</v>
      </c>
      <c r="CA219" s="312" t="e">
        <f>VLOOKUP(BZ219,Stieren!$C$5:$D$52,2,FALSE)</f>
        <v>#N/A</v>
      </c>
      <c r="CB219" s="312" t="e">
        <f>VLOOKUP(AB219,percentage!BY$2:CJ$49,7)</f>
        <v>#N/A</v>
      </c>
      <c r="CC219" s="312" t="e">
        <f>VLOOKUP(CB219,Stieren!$C$5:$D$52,2,FALSE)</f>
        <v>#N/A</v>
      </c>
      <c r="CD219" s="312" t="e">
        <f>VLOOKUP(AB219,percentage!BY$2:CJ$49,8)</f>
        <v>#N/A</v>
      </c>
      <c r="CE219" s="312" t="e">
        <f>VLOOKUP(CD219,Stieren!$C$5:$D$52,2,FALSE)</f>
        <v>#N/A</v>
      </c>
      <c r="CF219" s="312" t="e">
        <f>VLOOKUP(AB219,percentage!BY$2:CJ$49,9)</f>
        <v>#N/A</v>
      </c>
      <c r="CG219" s="312" t="e">
        <f>VLOOKUP(CF219,Stieren!$C$5:$D$52,2,FALSE)</f>
        <v>#N/A</v>
      </c>
      <c r="CH219" s="312" t="e">
        <f>VLOOKUP(AB219,percentage!BY$2:CJ$49,10)</f>
        <v>#N/A</v>
      </c>
      <c r="CI219" s="312" t="e">
        <f>VLOOKUP(CH219,Stieren!$C$5:$D$52,2,FALSE)</f>
        <v>#N/A</v>
      </c>
      <c r="CJ219" s="312" t="e">
        <f>VLOOKUP(AB219,percentage!BY$2:CJ$49,11)</f>
        <v>#N/A</v>
      </c>
      <c r="CK219" s="312" t="e">
        <f>VLOOKUP(CJ219,Stieren!$C$5:$D$52,2,FALSE)</f>
        <v>#N/A</v>
      </c>
      <c r="CL219" s="312" t="e">
        <f>VLOOKUP(AB219,percentage!BY$2:CJ$49,12)</f>
        <v>#N/A</v>
      </c>
      <c r="CM219" s="312" t="e">
        <f>VLOOKUP(CL219,Stieren!$C$5:$D$52,2,FALSE)</f>
        <v>#N/A</v>
      </c>
      <c r="CN219" s="312">
        <v>22</v>
      </c>
      <c r="CO219" s="312">
        <v>22</v>
      </c>
      <c r="CP219" s="312">
        <v>22</v>
      </c>
    </row>
    <row r="220" spans="27:94">
      <c r="AA220" s="312">
        <f>Koeien!B221</f>
        <v>0</v>
      </c>
      <c r="AB220" s="312">
        <f>Koeien!D221</f>
        <v>0</v>
      </c>
      <c r="AD220" s="312" t="e">
        <f t="shared" si="144"/>
        <v>#N/A</v>
      </c>
      <c r="AE220" s="312" t="e">
        <f t="shared" si="145"/>
        <v>#N/A</v>
      </c>
      <c r="AF220" s="312" t="e">
        <f t="shared" si="146"/>
        <v>#N/A</v>
      </c>
      <c r="AG220" s="312" t="e">
        <f t="shared" si="147"/>
        <v>#N/A</v>
      </c>
      <c r="AH220" s="312" t="e">
        <f t="shared" si="148"/>
        <v>#N/A</v>
      </c>
      <c r="AI220" s="312" t="e">
        <f t="shared" si="149"/>
        <v>#N/A</v>
      </c>
      <c r="AJ220" s="312" t="e">
        <f t="shared" si="150"/>
        <v>#N/A</v>
      </c>
      <c r="AK220" s="312" t="e">
        <f t="shared" si="151"/>
        <v>#N/A</v>
      </c>
      <c r="AL220" s="312" t="e">
        <f t="shared" si="152"/>
        <v>#N/A</v>
      </c>
      <c r="AO220" s="312" t="e">
        <f t="shared" si="153"/>
        <v>#N/A</v>
      </c>
      <c r="AP220" s="312" t="e">
        <f t="shared" si="154"/>
        <v>#N/A</v>
      </c>
      <c r="AQ220" s="312" t="e">
        <f t="shared" si="155"/>
        <v>#N/A</v>
      </c>
      <c r="AR220" s="312" t="e">
        <f t="shared" si="156"/>
        <v>#N/A</v>
      </c>
      <c r="AS220" s="312" t="e">
        <f t="shared" si="157"/>
        <v>#N/A</v>
      </c>
      <c r="AT220" s="312" t="e">
        <f t="shared" si="158"/>
        <v>#N/A</v>
      </c>
      <c r="AU220" s="312" t="e">
        <f t="shared" si="159"/>
        <v>#N/A</v>
      </c>
      <c r="AV220" s="312" t="e">
        <f t="shared" si="160"/>
        <v>#N/A</v>
      </c>
      <c r="AW220" s="312" t="e">
        <f t="shared" si="161"/>
        <v>#N/A</v>
      </c>
      <c r="AX220" s="312" t="e">
        <f t="shared" si="162"/>
        <v>#N/A</v>
      </c>
      <c r="AY220" s="312" t="e">
        <f t="shared" si="163"/>
        <v>#N/A</v>
      </c>
      <c r="AZ220" s="312" t="e">
        <f t="shared" si="164"/>
        <v>#N/A</v>
      </c>
      <c r="BA220" s="312" t="e">
        <f t="shared" si="165"/>
        <v>#N/A</v>
      </c>
      <c r="BB220" s="312" t="e">
        <f t="shared" si="166"/>
        <v>#N/A</v>
      </c>
      <c r="BC220" s="312" t="e">
        <f t="shared" si="167"/>
        <v>#N/A</v>
      </c>
      <c r="BD220" s="312" t="e">
        <f t="shared" si="168"/>
        <v>#N/A</v>
      </c>
      <c r="BE220" s="312" t="e">
        <f t="shared" si="169"/>
        <v>#N/A</v>
      </c>
      <c r="BF220" s="312" t="e">
        <f t="shared" si="170"/>
        <v>#N/A</v>
      </c>
      <c r="BG220" s="312" t="e">
        <f t="shared" si="171"/>
        <v>#N/A</v>
      </c>
      <c r="BH220" s="312" t="e">
        <f t="shared" si="172"/>
        <v>#N/A</v>
      </c>
      <c r="BI220" s="312" t="e">
        <f t="shared" si="173"/>
        <v>#N/A</v>
      </c>
      <c r="BJ220" s="312" t="e">
        <f t="shared" si="174"/>
        <v>#N/A</v>
      </c>
      <c r="BK220" s="312" t="e">
        <f t="shared" si="175"/>
        <v>#N/A</v>
      </c>
      <c r="BL220" s="312" t="e">
        <f t="shared" si="176"/>
        <v>#N/A</v>
      </c>
      <c r="BM220" s="312">
        <f t="shared" si="177"/>
        <v>22</v>
      </c>
      <c r="BN220" s="312">
        <f t="shared" si="178"/>
        <v>22</v>
      </c>
      <c r="BO220" s="312">
        <f t="shared" si="179"/>
        <v>22</v>
      </c>
      <c r="BQ220" s="312" t="e">
        <f>VLOOKUP(AB220,Stieren!$C$5:$D$52,2,FALSE)</f>
        <v>#N/A</v>
      </c>
      <c r="BR220" s="312" t="e">
        <f>VLOOKUP(AB220,percentage!BY$2:CJ$49,2)</f>
        <v>#N/A</v>
      </c>
      <c r="BS220" s="312" t="e">
        <f>VLOOKUP(BR220,Stieren!$C$5:$D$52,2,FALSE)</f>
        <v>#N/A</v>
      </c>
      <c r="BT220" s="312" t="e">
        <f>VLOOKUP(AB220,percentage!BY$2:CJ$49,3)</f>
        <v>#N/A</v>
      </c>
      <c r="BU220" s="312" t="e">
        <f>VLOOKUP(BT220,Stieren!$C$5:$D$52,2,FALSE)</f>
        <v>#N/A</v>
      </c>
      <c r="BV220" s="312" t="e">
        <f>VLOOKUP(AB220,percentage!BY$2:CJ$49,4)</f>
        <v>#N/A</v>
      </c>
      <c r="BW220" s="312" t="e">
        <f>VLOOKUP(BV220,Stieren!$C$5:$D$52,2,FALSE)</f>
        <v>#N/A</v>
      </c>
      <c r="BX220" s="312" t="e">
        <f>VLOOKUP(AB220,percentage!BY$2:CJ$49,5)</f>
        <v>#N/A</v>
      </c>
      <c r="BY220" s="312" t="e">
        <f>VLOOKUP(BX220,Stieren!$C$5:$D$52,2,FALSE)</f>
        <v>#N/A</v>
      </c>
      <c r="BZ220" s="312" t="e">
        <f>VLOOKUP(AB220,percentage!BY$2:CJ$49,6)</f>
        <v>#N/A</v>
      </c>
      <c r="CA220" s="312" t="e">
        <f>VLOOKUP(BZ220,Stieren!$C$5:$D$52,2,FALSE)</f>
        <v>#N/A</v>
      </c>
      <c r="CB220" s="312" t="e">
        <f>VLOOKUP(AB220,percentage!BY$2:CJ$49,7)</f>
        <v>#N/A</v>
      </c>
      <c r="CC220" s="312" t="e">
        <f>VLOOKUP(CB220,Stieren!$C$5:$D$52,2,FALSE)</f>
        <v>#N/A</v>
      </c>
      <c r="CD220" s="312" t="e">
        <f>VLOOKUP(AB220,percentage!BY$2:CJ$49,8)</f>
        <v>#N/A</v>
      </c>
      <c r="CE220" s="312" t="e">
        <f>VLOOKUP(CD220,Stieren!$C$5:$D$52,2,FALSE)</f>
        <v>#N/A</v>
      </c>
      <c r="CF220" s="312" t="e">
        <f>VLOOKUP(AB220,percentage!BY$2:CJ$49,9)</f>
        <v>#N/A</v>
      </c>
      <c r="CG220" s="312" t="e">
        <f>VLOOKUP(CF220,Stieren!$C$5:$D$52,2,FALSE)</f>
        <v>#N/A</v>
      </c>
      <c r="CH220" s="312" t="e">
        <f>VLOOKUP(AB220,percentage!BY$2:CJ$49,10)</f>
        <v>#N/A</v>
      </c>
      <c r="CI220" s="312" t="e">
        <f>VLOOKUP(CH220,Stieren!$C$5:$D$52,2,FALSE)</f>
        <v>#N/A</v>
      </c>
      <c r="CJ220" s="312" t="e">
        <f>VLOOKUP(AB220,percentage!BY$2:CJ$49,11)</f>
        <v>#N/A</v>
      </c>
      <c r="CK220" s="312" t="e">
        <f>VLOOKUP(CJ220,Stieren!$C$5:$D$52,2,FALSE)</f>
        <v>#N/A</v>
      </c>
      <c r="CL220" s="312" t="e">
        <f>VLOOKUP(AB220,percentage!BY$2:CJ$49,12)</f>
        <v>#N/A</v>
      </c>
      <c r="CM220" s="312" t="e">
        <f>VLOOKUP(CL220,Stieren!$C$5:$D$52,2,FALSE)</f>
        <v>#N/A</v>
      </c>
      <c r="CN220" s="312">
        <v>22</v>
      </c>
      <c r="CO220" s="312">
        <v>22</v>
      </c>
      <c r="CP220" s="312">
        <v>22</v>
      </c>
    </row>
    <row r="221" spans="27:94">
      <c r="AA221" s="312">
        <f>Koeien!B222</f>
        <v>0</v>
      </c>
      <c r="AB221" s="312">
        <f>Koeien!D222</f>
        <v>0</v>
      </c>
      <c r="AD221" s="312" t="e">
        <f t="shared" si="144"/>
        <v>#N/A</v>
      </c>
      <c r="AE221" s="312" t="e">
        <f t="shared" si="145"/>
        <v>#N/A</v>
      </c>
      <c r="AF221" s="312" t="e">
        <f t="shared" si="146"/>
        <v>#N/A</v>
      </c>
      <c r="AG221" s="312" t="e">
        <f t="shared" si="147"/>
        <v>#N/A</v>
      </c>
      <c r="AH221" s="312" t="e">
        <f t="shared" si="148"/>
        <v>#N/A</v>
      </c>
      <c r="AI221" s="312" t="e">
        <f t="shared" si="149"/>
        <v>#N/A</v>
      </c>
      <c r="AJ221" s="312" t="e">
        <f t="shared" si="150"/>
        <v>#N/A</v>
      </c>
      <c r="AK221" s="312" t="e">
        <f t="shared" si="151"/>
        <v>#N/A</v>
      </c>
      <c r="AL221" s="312" t="e">
        <f t="shared" si="152"/>
        <v>#N/A</v>
      </c>
      <c r="AO221" s="312" t="e">
        <f t="shared" si="153"/>
        <v>#N/A</v>
      </c>
      <c r="AP221" s="312" t="e">
        <f t="shared" si="154"/>
        <v>#N/A</v>
      </c>
      <c r="AQ221" s="312" t="e">
        <f t="shared" si="155"/>
        <v>#N/A</v>
      </c>
      <c r="AR221" s="312" t="e">
        <f t="shared" si="156"/>
        <v>#N/A</v>
      </c>
      <c r="AS221" s="312" t="e">
        <f t="shared" si="157"/>
        <v>#N/A</v>
      </c>
      <c r="AT221" s="312" t="e">
        <f t="shared" si="158"/>
        <v>#N/A</v>
      </c>
      <c r="AU221" s="312" t="e">
        <f t="shared" si="159"/>
        <v>#N/A</v>
      </c>
      <c r="AV221" s="312" t="e">
        <f t="shared" si="160"/>
        <v>#N/A</v>
      </c>
      <c r="AW221" s="312" t="e">
        <f t="shared" si="161"/>
        <v>#N/A</v>
      </c>
      <c r="AX221" s="312" t="e">
        <f t="shared" si="162"/>
        <v>#N/A</v>
      </c>
      <c r="AY221" s="312" t="e">
        <f t="shared" si="163"/>
        <v>#N/A</v>
      </c>
      <c r="AZ221" s="312" t="e">
        <f t="shared" si="164"/>
        <v>#N/A</v>
      </c>
      <c r="BA221" s="312" t="e">
        <f t="shared" si="165"/>
        <v>#N/A</v>
      </c>
      <c r="BB221" s="312" t="e">
        <f t="shared" si="166"/>
        <v>#N/A</v>
      </c>
      <c r="BC221" s="312" t="e">
        <f t="shared" si="167"/>
        <v>#N/A</v>
      </c>
      <c r="BD221" s="312" t="e">
        <f t="shared" si="168"/>
        <v>#N/A</v>
      </c>
      <c r="BE221" s="312" t="e">
        <f t="shared" si="169"/>
        <v>#N/A</v>
      </c>
      <c r="BF221" s="312" t="e">
        <f t="shared" si="170"/>
        <v>#N/A</v>
      </c>
      <c r="BG221" s="312" t="e">
        <f t="shared" si="171"/>
        <v>#N/A</v>
      </c>
      <c r="BH221" s="312" t="e">
        <f t="shared" si="172"/>
        <v>#N/A</v>
      </c>
      <c r="BI221" s="312" t="e">
        <f t="shared" si="173"/>
        <v>#N/A</v>
      </c>
      <c r="BJ221" s="312" t="e">
        <f t="shared" si="174"/>
        <v>#N/A</v>
      </c>
      <c r="BK221" s="312" t="e">
        <f t="shared" si="175"/>
        <v>#N/A</v>
      </c>
      <c r="BL221" s="312" t="e">
        <f t="shared" si="176"/>
        <v>#N/A</v>
      </c>
      <c r="BM221" s="312">
        <f t="shared" si="177"/>
        <v>22</v>
      </c>
      <c r="BN221" s="312">
        <f t="shared" si="178"/>
        <v>22</v>
      </c>
      <c r="BO221" s="312">
        <f t="shared" si="179"/>
        <v>22</v>
      </c>
      <c r="BQ221" s="312" t="e">
        <f>VLOOKUP(AB221,Stieren!$C$5:$D$52,2,FALSE)</f>
        <v>#N/A</v>
      </c>
      <c r="BR221" s="312" t="e">
        <f>VLOOKUP(AB221,percentage!BY$2:CJ$49,2)</f>
        <v>#N/A</v>
      </c>
      <c r="BS221" s="312" t="e">
        <f>VLOOKUP(BR221,Stieren!$C$5:$D$52,2,FALSE)</f>
        <v>#N/A</v>
      </c>
      <c r="BT221" s="312" t="e">
        <f>VLOOKUP(AB221,percentage!BY$2:CJ$49,3)</f>
        <v>#N/A</v>
      </c>
      <c r="BU221" s="312" t="e">
        <f>VLOOKUP(BT221,Stieren!$C$5:$D$52,2,FALSE)</f>
        <v>#N/A</v>
      </c>
      <c r="BV221" s="312" t="e">
        <f>VLOOKUP(AB221,percentage!BY$2:CJ$49,4)</f>
        <v>#N/A</v>
      </c>
      <c r="BW221" s="312" t="e">
        <f>VLOOKUP(BV221,Stieren!$C$5:$D$52,2,FALSE)</f>
        <v>#N/A</v>
      </c>
      <c r="BX221" s="312" t="e">
        <f>VLOOKUP(AB221,percentage!BY$2:CJ$49,5)</f>
        <v>#N/A</v>
      </c>
      <c r="BY221" s="312" t="e">
        <f>VLOOKUP(BX221,Stieren!$C$5:$D$52,2,FALSE)</f>
        <v>#N/A</v>
      </c>
      <c r="BZ221" s="312" t="e">
        <f>VLOOKUP(AB221,percentage!BY$2:CJ$49,6)</f>
        <v>#N/A</v>
      </c>
      <c r="CA221" s="312" t="e">
        <f>VLOOKUP(BZ221,Stieren!$C$5:$D$52,2,FALSE)</f>
        <v>#N/A</v>
      </c>
      <c r="CB221" s="312" t="e">
        <f>VLOOKUP(AB221,percentage!BY$2:CJ$49,7)</f>
        <v>#N/A</v>
      </c>
      <c r="CC221" s="312" t="e">
        <f>VLOOKUP(CB221,Stieren!$C$5:$D$52,2,FALSE)</f>
        <v>#N/A</v>
      </c>
      <c r="CD221" s="312" t="e">
        <f>VLOOKUP(AB221,percentage!BY$2:CJ$49,8)</f>
        <v>#N/A</v>
      </c>
      <c r="CE221" s="312" t="e">
        <f>VLOOKUP(CD221,Stieren!$C$5:$D$52,2,FALSE)</f>
        <v>#N/A</v>
      </c>
      <c r="CF221" s="312" t="e">
        <f>VLOOKUP(AB221,percentage!BY$2:CJ$49,9)</f>
        <v>#N/A</v>
      </c>
      <c r="CG221" s="312" t="e">
        <f>VLOOKUP(CF221,Stieren!$C$5:$D$52,2,FALSE)</f>
        <v>#N/A</v>
      </c>
      <c r="CH221" s="312" t="e">
        <f>VLOOKUP(AB221,percentage!BY$2:CJ$49,10)</f>
        <v>#N/A</v>
      </c>
      <c r="CI221" s="312" t="e">
        <f>VLOOKUP(CH221,Stieren!$C$5:$D$52,2,FALSE)</f>
        <v>#N/A</v>
      </c>
      <c r="CJ221" s="312" t="e">
        <f>VLOOKUP(AB221,percentage!BY$2:CJ$49,11)</f>
        <v>#N/A</v>
      </c>
      <c r="CK221" s="312" t="e">
        <f>VLOOKUP(CJ221,Stieren!$C$5:$D$52,2,FALSE)</f>
        <v>#N/A</v>
      </c>
      <c r="CL221" s="312" t="e">
        <f>VLOOKUP(AB221,percentage!BY$2:CJ$49,12)</f>
        <v>#N/A</v>
      </c>
      <c r="CM221" s="312" t="e">
        <f>VLOOKUP(CL221,Stieren!$C$5:$D$52,2,FALSE)</f>
        <v>#N/A</v>
      </c>
      <c r="CN221" s="312">
        <v>22</v>
      </c>
      <c r="CO221" s="312">
        <v>22</v>
      </c>
      <c r="CP221" s="312">
        <v>22</v>
      </c>
    </row>
    <row r="222" spans="27:94">
      <c r="AA222" s="312">
        <f>Koeien!B223</f>
        <v>0</v>
      </c>
      <c r="AB222" s="312">
        <f>Koeien!D223</f>
        <v>0</v>
      </c>
      <c r="AD222" s="312" t="e">
        <f t="shared" si="144"/>
        <v>#N/A</v>
      </c>
      <c r="AE222" s="312" t="e">
        <f t="shared" si="145"/>
        <v>#N/A</v>
      </c>
      <c r="AF222" s="312" t="e">
        <f t="shared" si="146"/>
        <v>#N/A</v>
      </c>
      <c r="AG222" s="312" t="e">
        <f t="shared" si="147"/>
        <v>#N/A</v>
      </c>
      <c r="AH222" s="312" t="e">
        <f t="shared" si="148"/>
        <v>#N/A</v>
      </c>
      <c r="AI222" s="312" t="e">
        <f t="shared" si="149"/>
        <v>#N/A</v>
      </c>
      <c r="AJ222" s="312" t="e">
        <f t="shared" si="150"/>
        <v>#N/A</v>
      </c>
      <c r="AK222" s="312" t="e">
        <f t="shared" si="151"/>
        <v>#N/A</v>
      </c>
      <c r="AL222" s="312" t="e">
        <f t="shared" si="152"/>
        <v>#N/A</v>
      </c>
      <c r="AO222" s="312" t="e">
        <f t="shared" si="153"/>
        <v>#N/A</v>
      </c>
      <c r="AP222" s="312" t="e">
        <f t="shared" si="154"/>
        <v>#N/A</v>
      </c>
      <c r="AQ222" s="312" t="e">
        <f t="shared" si="155"/>
        <v>#N/A</v>
      </c>
      <c r="AR222" s="312" t="e">
        <f t="shared" si="156"/>
        <v>#N/A</v>
      </c>
      <c r="AS222" s="312" t="e">
        <f t="shared" si="157"/>
        <v>#N/A</v>
      </c>
      <c r="AT222" s="312" t="e">
        <f t="shared" si="158"/>
        <v>#N/A</v>
      </c>
      <c r="AU222" s="312" t="e">
        <f t="shared" si="159"/>
        <v>#N/A</v>
      </c>
      <c r="AV222" s="312" t="e">
        <f t="shared" si="160"/>
        <v>#N/A</v>
      </c>
      <c r="AW222" s="312" t="e">
        <f t="shared" si="161"/>
        <v>#N/A</v>
      </c>
      <c r="AX222" s="312" t="e">
        <f t="shared" si="162"/>
        <v>#N/A</v>
      </c>
      <c r="AY222" s="312" t="e">
        <f t="shared" si="163"/>
        <v>#N/A</v>
      </c>
      <c r="AZ222" s="312" t="e">
        <f t="shared" si="164"/>
        <v>#N/A</v>
      </c>
      <c r="BA222" s="312" t="e">
        <f t="shared" si="165"/>
        <v>#N/A</v>
      </c>
      <c r="BB222" s="312" t="e">
        <f t="shared" si="166"/>
        <v>#N/A</v>
      </c>
      <c r="BC222" s="312" t="e">
        <f t="shared" si="167"/>
        <v>#N/A</v>
      </c>
      <c r="BD222" s="312" t="e">
        <f t="shared" si="168"/>
        <v>#N/A</v>
      </c>
      <c r="BE222" s="312" t="e">
        <f t="shared" si="169"/>
        <v>#N/A</v>
      </c>
      <c r="BF222" s="312" t="e">
        <f t="shared" si="170"/>
        <v>#N/A</v>
      </c>
      <c r="BG222" s="312" t="e">
        <f t="shared" si="171"/>
        <v>#N/A</v>
      </c>
      <c r="BH222" s="312" t="e">
        <f t="shared" si="172"/>
        <v>#N/A</v>
      </c>
      <c r="BI222" s="312" t="e">
        <f t="shared" si="173"/>
        <v>#N/A</v>
      </c>
      <c r="BJ222" s="312" t="e">
        <f t="shared" si="174"/>
        <v>#N/A</v>
      </c>
      <c r="BK222" s="312" t="e">
        <f t="shared" si="175"/>
        <v>#N/A</v>
      </c>
      <c r="BL222" s="312" t="e">
        <f t="shared" si="176"/>
        <v>#N/A</v>
      </c>
      <c r="BM222" s="312">
        <f t="shared" si="177"/>
        <v>22</v>
      </c>
      <c r="BN222" s="312">
        <f t="shared" si="178"/>
        <v>22</v>
      </c>
      <c r="BO222" s="312">
        <f t="shared" si="179"/>
        <v>22</v>
      </c>
      <c r="BQ222" s="312" t="e">
        <f>VLOOKUP(AB222,Stieren!$C$5:$D$52,2,FALSE)</f>
        <v>#N/A</v>
      </c>
      <c r="BR222" s="312" t="e">
        <f>VLOOKUP(AB222,percentage!BY$2:CJ$49,2)</f>
        <v>#N/A</v>
      </c>
      <c r="BS222" s="312" t="e">
        <f>VLOOKUP(BR222,Stieren!$C$5:$D$52,2,FALSE)</f>
        <v>#N/A</v>
      </c>
      <c r="BT222" s="312" t="e">
        <f>VLOOKUP(AB222,percentage!BY$2:CJ$49,3)</f>
        <v>#N/A</v>
      </c>
      <c r="BU222" s="312" t="e">
        <f>VLOOKUP(BT222,Stieren!$C$5:$D$52,2,FALSE)</f>
        <v>#N/A</v>
      </c>
      <c r="BV222" s="312" t="e">
        <f>VLOOKUP(AB222,percentage!BY$2:CJ$49,4)</f>
        <v>#N/A</v>
      </c>
      <c r="BW222" s="312" t="e">
        <f>VLOOKUP(BV222,Stieren!$C$5:$D$52,2,FALSE)</f>
        <v>#N/A</v>
      </c>
      <c r="BX222" s="312" t="e">
        <f>VLOOKUP(AB222,percentage!BY$2:CJ$49,5)</f>
        <v>#N/A</v>
      </c>
      <c r="BY222" s="312" t="e">
        <f>VLOOKUP(BX222,Stieren!$C$5:$D$52,2,FALSE)</f>
        <v>#N/A</v>
      </c>
      <c r="BZ222" s="312" t="e">
        <f>VLOOKUP(AB222,percentage!BY$2:CJ$49,6)</f>
        <v>#N/A</v>
      </c>
      <c r="CA222" s="312" t="e">
        <f>VLOOKUP(BZ222,Stieren!$C$5:$D$52,2,FALSE)</f>
        <v>#N/A</v>
      </c>
      <c r="CB222" s="312" t="e">
        <f>VLOOKUP(AB222,percentage!BY$2:CJ$49,7)</f>
        <v>#N/A</v>
      </c>
      <c r="CC222" s="312" t="e">
        <f>VLOOKUP(CB222,Stieren!$C$5:$D$52,2,FALSE)</f>
        <v>#N/A</v>
      </c>
      <c r="CD222" s="312" t="e">
        <f>VLOOKUP(AB222,percentage!BY$2:CJ$49,8)</f>
        <v>#N/A</v>
      </c>
      <c r="CE222" s="312" t="e">
        <f>VLOOKUP(CD222,Stieren!$C$5:$D$52,2,FALSE)</f>
        <v>#N/A</v>
      </c>
      <c r="CF222" s="312" t="e">
        <f>VLOOKUP(AB222,percentage!BY$2:CJ$49,9)</f>
        <v>#N/A</v>
      </c>
      <c r="CG222" s="312" t="e">
        <f>VLOOKUP(CF222,Stieren!$C$5:$D$52,2,FALSE)</f>
        <v>#N/A</v>
      </c>
      <c r="CH222" s="312" t="e">
        <f>VLOOKUP(AB222,percentage!BY$2:CJ$49,10)</f>
        <v>#N/A</v>
      </c>
      <c r="CI222" s="312" t="e">
        <f>VLOOKUP(CH222,Stieren!$C$5:$D$52,2,FALSE)</f>
        <v>#N/A</v>
      </c>
      <c r="CJ222" s="312" t="e">
        <f>VLOOKUP(AB222,percentage!BY$2:CJ$49,11)</f>
        <v>#N/A</v>
      </c>
      <c r="CK222" s="312" t="e">
        <f>VLOOKUP(CJ222,Stieren!$C$5:$D$52,2,FALSE)</f>
        <v>#N/A</v>
      </c>
      <c r="CL222" s="312" t="e">
        <f>VLOOKUP(AB222,percentage!BY$2:CJ$49,12)</f>
        <v>#N/A</v>
      </c>
      <c r="CM222" s="312" t="e">
        <f>VLOOKUP(CL222,Stieren!$C$5:$D$52,2,FALSE)</f>
        <v>#N/A</v>
      </c>
      <c r="CN222" s="312">
        <v>22</v>
      </c>
      <c r="CO222" s="312">
        <v>22</v>
      </c>
      <c r="CP222" s="312">
        <v>22</v>
      </c>
    </row>
    <row r="223" spans="27:94">
      <c r="AA223" s="312">
        <f>Koeien!B224</f>
        <v>0</v>
      </c>
      <c r="AB223" s="312">
        <f>Koeien!D224</f>
        <v>0</v>
      </c>
      <c r="AD223" s="312" t="e">
        <f t="shared" si="144"/>
        <v>#N/A</v>
      </c>
      <c r="AE223" s="312" t="e">
        <f t="shared" si="145"/>
        <v>#N/A</v>
      </c>
      <c r="AF223" s="312" t="e">
        <f t="shared" si="146"/>
        <v>#N/A</v>
      </c>
      <c r="AG223" s="312" t="e">
        <f t="shared" si="147"/>
        <v>#N/A</v>
      </c>
      <c r="AH223" s="312" t="e">
        <f t="shared" si="148"/>
        <v>#N/A</v>
      </c>
      <c r="AI223" s="312" t="e">
        <f t="shared" si="149"/>
        <v>#N/A</v>
      </c>
      <c r="AJ223" s="312" t="e">
        <f t="shared" si="150"/>
        <v>#N/A</v>
      </c>
      <c r="AK223" s="312" t="e">
        <f t="shared" si="151"/>
        <v>#N/A</v>
      </c>
      <c r="AL223" s="312" t="e">
        <f t="shared" si="152"/>
        <v>#N/A</v>
      </c>
      <c r="AO223" s="312" t="e">
        <f t="shared" si="153"/>
        <v>#N/A</v>
      </c>
      <c r="AP223" s="312" t="e">
        <f t="shared" si="154"/>
        <v>#N/A</v>
      </c>
      <c r="AQ223" s="312" t="e">
        <f t="shared" si="155"/>
        <v>#N/A</v>
      </c>
      <c r="AR223" s="312" t="e">
        <f t="shared" si="156"/>
        <v>#N/A</v>
      </c>
      <c r="AS223" s="312" t="e">
        <f t="shared" si="157"/>
        <v>#N/A</v>
      </c>
      <c r="AT223" s="312" t="e">
        <f t="shared" si="158"/>
        <v>#N/A</v>
      </c>
      <c r="AU223" s="312" t="e">
        <f t="shared" si="159"/>
        <v>#N/A</v>
      </c>
      <c r="AV223" s="312" t="e">
        <f t="shared" si="160"/>
        <v>#N/A</v>
      </c>
      <c r="AW223" s="312" t="e">
        <f t="shared" si="161"/>
        <v>#N/A</v>
      </c>
      <c r="AX223" s="312" t="e">
        <f t="shared" si="162"/>
        <v>#N/A</v>
      </c>
      <c r="AY223" s="312" t="e">
        <f t="shared" si="163"/>
        <v>#N/A</v>
      </c>
      <c r="AZ223" s="312" t="e">
        <f t="shared" si="164"/>
        <v>#N/A</v>
      </c>
      <c r="BA223" s="312" t="e">
        <f t="shared" si="165"/>
        <v>#N/A</v>
      </c>
      <c r="BB223" s="312" t="e">
        <f t="shared" si="166"/>
        <v>#N/A</v>
      </c>
      <c r="BC223" s="312" t="e">
        <f t="shared" si="167"/>
        <v>#N/A</v>
      </c>
      <c r="BD223" s="312" t="e">
        <f t="shared" si="168"/>
        <v>#N/A</v>
      </c>
      <c r="BE223" s="312" t="e">
        <f t="shared" si="169"/>
        <v>#N/A</v>
      </c>
      <c r="BF223" s="312" t="e">
        <f t="shared" si="170"/>
        <v>#N/A</v>
      </c>
      <c r="BG223" s="312" t="e">
        <f t="shared" si="171"/>
        <v>#N/A</v>
      </c>
      <c r="BH223" s="312" t="e">
        <f t="shared" si="172"/>
        <v>#N/A</v>
      </c>
      <c r="BI223" s="312" t="e">
        <f t="shared" si="173"/>
        <v>#N/A</v>
      </c>
      <c r="BJ223" s="312" t="e">
        <f t="shared" si="174"/>
        <v>#N/A</v>
      </c>
      <c r="BK223" s="312" t="e">
        <f t="shared" si="175"/>
        <v>#N/A</v>
      </c>
      <c r="BL223" s="312" t="e">
        <f t="shared" si="176"/>
        <v>#N/A</v>
      </c>
      <c r="BM223" s="312">
        <f t="shared" si="177"/>
        <v>22</v>
      </c>
      <c r="BN223" s="312">
        <f t="shared" si="178"/>
        <v>22</v>
      </c>
      <c r="BO223" s="312">
        <f t="shared" si="179"/>
        <v>22</v>
      </c>
      <c r="BQ223" s="312" t="e">
        <f>VLOOKUP(AB223,Stieren!$C$5:$D$52,2,FALSE)</f>
        <v>#N/A</v>
      </c>
      <c r="BR223" s="312" t="e">
        <f>VLOOKUP(AB223,percentage!BY$2:CJ$49,2)</f>
        <v>#N/A</v>
      </c>
      <c r="BS223" s="312" t="e">
        <f>VLOOKUP(BR223,Stieren!$C$5:$D$52,2,FALSE)</f>
        <v>#N/A</v>
      </c>
      <c r="BT223" s="312" t="e">
        <f>VLOOKUP(AB223,percentage!BY$2:CJ$49,3)</f>
        <v>#N/A</v>
      </c>
      <c r="BU223" s="312" t="e">
        <f>VLOOKUP(BT223,Stieren!$C$5:$D$52,2,FALSE)</f>
        <v>#N/A</v>
      </c>
      <c r="BV223" s="312" t="e">
        <f>VLOOKUP(AB223,percentage!BY$2:CJ$49,4)</f>
        <v>#N/A</v>
      </c>
      <c r="BW223" s="312" t="e">
        <f>VLOOKUP(BV223,Stieren!$C$5:$D$52,2,FALSE)</f>
        <v>#N/A</v>
      </c>
      <c r="BX223" s="312" t="e">
        <f>VLOOKUP(AB223,percentage!BY$2:CJ$49,5)</f>
        <v>#N/A</v>
      </c>
      <c r="BY223" s="312" t="e">
        <f>VLOOKUP(BX223,Stieren!$C$5:$D$52,2,FALSE)</f>
        <v>#N/A</v>
      </c>
      <c r="BZ223" s="312" t="e">
        <f>VLOOKUP(AB223,percentage!BY$2:CJ$49,6)</f>
        <v>#N/A</v>
      </c>
      <c r="CA223" s="312" t="e">
        <f>VLOOKUP(BZ223,Stieren!$C$5:$D$52,2,FALSE)</f>
        <v>#N/A</v>
      </c>
      <c r="CB223" s="312" t="e">
        <f>VLOOKUP(AB223,percentage!BY$2:CJ$49,7)</f>
        <v>#N/A</v>
      </c>
      <c r="CC223" s="312" t="e">
        <f>VLOOKUP(CB223,Stieren!$C$5:$D$52,2,FALSE)</f>
        <v>#N/A</v>
      </c>
      <c r="CD223" s="312" t="e">
        <f>VLOOKUP(AB223,percentage!BY$2:CJ$49,8)</f>
        <v>#N/A</v>
      </c>
      <c r="CE223" s="312" t="e">
        <f>VLOOKUP(CD223,Stieren!$C$5:$D$52,2,FALSE)</f>
        <v>#N/A</v>
      </c>
      <c r="CF223" s="312" t="e">
        <f>VLOOKUP(AB223,percentage!BY$2:CJ$49,9)</f>
        <v>#N/A</v>
      </c>
      <c r="CG223" s="312" t="e">
        <f>VLOOKUP(CF223,Stieren!$C$5:$D$52,2,FALSE)</f>
        <v>#N/A</v>
      </c>
      <c r="CH223" s="312" t="e">
        <f>VLOOKUP(AB223,percentage!BY$2:CJ$49,10)</f>
        <v>#N/A</v>
      </c>
      <c r="CI223" s="312" t="e">
        <f>VLOOKUP(CH223,Stieren!$C$5:$D$52,2,FALSE)</f>
        <v>#N/A</v>
      </c>
      <c r="CJ223" s="312" t="e">
        <f>VLOOKUP(AB223,percentage!BY$2:CJ$49,11)</f>
        <v>#N/A</v>
      </c>
      <c r="CK223" s="312" t="e">
        <f>VLOOKUP(CJ223,Stieren!$C$5:$D$52,2,FALSE)</f>
        <v>#N/A</v>
      </c>
      <c r="CL223" s="312" t="e">
        <f>VLOOKUP(AB223,percentage!BY$2:CJ$49,12)</f>
        <v>#N/A</v>
      </c>
      <c r="CM223" s="312" t="e">
        <f>VLOOKUP(CL223,Stieren!$C$5:$D$52,2,FALSE)</f>
        <v>#N/A</v>
      </c>
      <c r="CN223" s="312">
        <v>22</v>
      </c>
      <c r="CO223" s="312">
        <v>22</v>
      </c>
      <c r="CP223" s="312">
        <v>22</v>
      </c>
    </row>
    <row r="224" spans="27:94">
      <c r="AA224" s="312">
        <f>Koeien!B225</f>
        <v>0</v>
      </c>
      <c r="AB224" s="312">
        <f>Koeien!D225</f>
        <v>0</v>
      </c>
      <c r="AD224" s="312" t="e">
        <f t="shared" si="144"/>
        <v>#N/A</v>
      </c>
      <c r="AE224" s="312" t="e">
        <f t="shared" si="145"/>
        <v>#N/A</v>
      </c>
      <c r="AF224" s="312" t="e">
        <f t="shared" si="146"/>
        <v>#N/A</v>
      </c>
      <c r="AG224" s="312" t="e">
        <f t="shared" si="147"/>
        <v>#N/A</v>
      </c>
      <c r="AH224" s="312" t="e">
        <f t="shared" si="148"/>
        <v>#N/A</v>
      </c>
      <c r="AI224" s="312" t="e">
        <f t="shared" si="149"/>
        <v>#N/A</v>
      </c>
      <c r="AJ224" s="312" t="e">
        <f t="shared" si="150"/>
        <v>#N/A</v>
      </c>
      <c r="AK224" s="312" t="e">
        <f t="shared" si="151"/>
        <v>#N/A</v>
      </c>
      <c r="AL224" s="312" t="e">
        <f t="shared" si="152"/>
        <v>#N/A</v>
      </c>
      <c r="AO224" s="312" t="e">
        <f t="shared" si="153"/>
        <v>#N/A</v>
      </c>
      <c r="AP224" s="312" t="e">
        <f t="shared" si="154"/>
        <v>#N/A</v>
      </c>
      <c r="AQ224" s="312" t="e">
        <f t="shared" si="155"/>
        <v>#N/A</v>
      </c>
      <c r="AR224" s="312" t="e">
        <f t="shared" si="156"/>
        <v>#N/A</v>
      </c>
      <c r="AS224" s="312" t="e">
        <f t="shared" si="157"/>
        <v>#N/A</v>
      </c>
      <c r="AT224" s="312" t="e">
        <f t="shared" si="158"/>
        <v>#N/A</v>
      </c>
      <c r="AU224" s="312" t="e">
        <f t="shared" si="159"/>
        <v>#N/A</v>
      </c>
      <c r="AV224" s="312" t="e">
        <f t="shared" si="160"/>
        <v>#N/A</v>
      </c>
      <c r="AW224" s="312" t="e">
        <f t="shared" si="161"/>
        <v>#N/A</v>
      </c>
      <c r="AX224" s="312" t="e">
        <f t="shared" si="162"/>
        <v>#N/A</v>
      </c>
      <c r="AY224" s="312" t="e">
        <f t="shared" si="163"/>
        <v>#N/A</v>
      </c>
      <c r="AZ224" s="312" t="e">
        <f t="shared" si="164"/>
        <v>#N/A</v>
      </c>
      <c r="BA224" s="312" t="e">
        <f t="shared" si="165"/>
        <v>#N/A</v>
      </c>
      <c r="BB224" s="312" t="e">
        <f t="shared" si="166"/>
        <v>#N/A</v>
      </c>
      <c r="BC224" s="312" t="e">
        <f t="shared" si="167"/>
        <v>#N/A</v>
      </c>
      <c r="BD224" s="312" t="e">
        <f t="shared" si="168"/>
        <v>#N/A</v>
      </c>
      <c r="BE224" s="312" t="e">
        <f t="shared" si="169"/>
        <v>#N/A</v>
      </c>
      <c r="BF224" s="312" t="e">
        <f t="shared" si="170"/>
        <v>#N/A</v>
      </c>
      <c r="BG224" s="312" t="e">
        <f t="shared" si="171"/>
        <v>#N/A</v>
      </c>
      <c r="BH224" s="312" t="e">
        <f t="shared" si="172"/>
        <v>#N/A</v>
      </c>
      <c r="BI224" s="312" t="e">
        <f t="shared" si="173"/>
        <v>#N/A</v>
      </c>
      <c r="BJ224" s="312" t="e">
        <f t="shared" si="174"/>
        <v>#N/A</v>
      </c>
      <c r="BK224" s="312" t="e">
        <f t="shared" si="175"/>
        <v>#N/A</v>
      </c>
      <c r="BL224" s="312" t="e">
        <f t="shared" si="176"/>
        <v>#N/A</v>
      </c>
      <c r="BM224" s="312">
        <f t="shared" si="177"/>
        <v>22</v>
      </c>
      <c r="BN224" s="312">
        <f t="shared" si="178"/>
        <v>22</v>
      </c>
      <c r="BO224" s="312">
        <f t="shared" si="179"/>
        <v>22</v>
      </c>
      <c r="BQ224" s="312" t="e">
        <f>VLOOKUP(AB224,Stieren!$C$5:$D$52,2,FALSE)</f>
        <v>#N/A</v>
      </c>
      <c r="BR224" s="312" t="e">
        <f>VLOOKUP(AB224,percentage!BY$2:CJ$49,2)</f>
        <v>#N/A</v>
      </c>
      <c r="BS224" s="312" t="e">
        <f>VLOOKUP(BR224,Stieren!$C$5:$D$52,2,FALSE)</f>
        <v>#N/A</v>
      </c>
      <c r="BT224" s="312" t="e">
        <f>VLOOKUP(AB224,percentage!BY$2:CJ$49,3)</f>
        <v>#N/A</v>
      </c>
      <c r="BU224" s="312" t="e">
        <f>VLOOKUP(BT224,Stieren!$C$5:$D$52,2,FALSE)</f>
        <v>#N/A</v>
      </c>
      <c r="BV224" s="312" t="e">
        <f>VLOOKUP(AB224,percentage!BY$2:CJ$49,4)</f>
        <v>#N/A</v>
      </c>
      <c r="BW224" s="312" t="e">
        <f>VLOOKUP(BV224,Stieren!$C$5:$D$52,2,FALSE)</f>
        <v>#N/A</v>
      </c>
      <c r="BX224" s="312" t="e">
        <f>VLOOKUP(AB224,percentage!BY$2:CJ$49,5)</f>
        <v>#N/A</v>
      </c>
      <c r="BY224" s="312" t="e">
        <f>VLOOKUP(BX224,Stieren!$C$5:$D$52,2,FALSE)</f>
        <v>#N/A</v>
      </c>
      <c r="BZ224" s="312" t="e">
        <f>VLOOKUP(AB224,percentage!BY$2:CJ$49,6)</f>
        <v>#N/A</v>
      </c>
      <c r="CA224" s="312" t="e">
        <f>VLOOKUP(BZ224,Stieren!$C$5:$D$52,2,FALSE)</f>
        <v>#N/A</v>
      </c>
      <c r="CB224" s="312" t="e">
        <f>VLOOKUP(AB224,percentage!BY$2:CJ$49,7)</f>
        <v>#N/A</v>
      </c>
      <c r="CC224" s="312" t="e">
        <f>VLOOKUP(CB224,Stieren!$C$5:$D$52,2,FALSE)</f>
        <v>#N/A</v>
      </c>
      <c r="CD224" s="312" t="e">
        <f>VLOOKUP(AB224,percentage!BY$2:CJ$49,8)</f>
        <v>#N/A</v>
      </c>
      <c r="CE224" s="312" t="e">
        <f>VLOOKUP(CD224,Stieren!$C$5:$D$52,2,FALSE)</f>
        <v>#N/A</v>
      </c>
      <c r="CF224" s="312" t="e">
        <f>VLOOKUP(AB224,percentage!BY$2:CJ$49,9)</f>
        <v>#N/A</v>
      </c>
      <c r="CG224" s="312" t="e">
        <f>VLOOKUP(CF224,Stieren!$C$5:$D$52,2,FALSE)</f>
        <v>#N/A</v>
      </c>
      <c r="CH224" s="312" t="e">
        <f>VLOOKUP(AB224,percentage!BY$2:CJ$49,10)</f>
        <v>#N/A</v>
      </c>
      <c r="CI224" s="312" t="e">
        <f>VLOOKUP(CH224,Stieren!$C$5:$D$52,2,FALSE)</f>
        <v>#N/A</v>
      </c>
      <c r="CJ224" s="312" t="e">
        <f>VLOOKUP(AB224,percentage!BY$2:CJ$49,11)</f>
        <v>#N/A</v>
      </c>
      <c r="CK224" s="312" t="e">
        <f>VLOOKUP(CJ224,Stieren!$C$5:$D$52,2,FALSE)</f>
        <v>#N/A</v>
      </c>
      <c r="CL224" s="312" t="e">
        <f>VLOOKUP(AB224,percentage!BY$2:CJ$49,12)</f>
        <v>#N/A</v>
      </c>
      <c r="CM224" s="312" t="e">
        <f>VLOOKUP(CL224,Stieren!$C$5:$D$52,2,FALSE)</f>
        <v>#N/A</v>
      </c>
      <c r="CN224" s="312">
        <v>22</v>
      </c>
      <c r="CO224" s="312">
        <v>22</v>
      </c>
      <c r="CP224" s="312">
        <v>22</v>
      </c>
    </row>
    <row r="225" spans="27:94">
      <c r="AA225" s="312">
        <f>Koeien!B226</f>
        <v>0</v>
      </c>
      <c r="AB225" s="312">
        <f>Koeien!D226</f>
        <v>0</v>
      </c>
      <c r="AD225" s="312" t="e">
        <f t="shared" si="144"/>
        <v>#N/A</v>
      </c>
      <c r="AE225" s="312" t="e">
        <f t="shared" si="145"/>
        <v>#N/A</v>
      </c>
      <c r="AF225" s="312" t="e">
        <f t="shared" si="146"/>
        <v>#N/A</v>
      </c>
      <c r="AG225" s="312" t="e">
        <f t="shared" si="147"/>
        <v>#N/A</v>
      </c>
      <c r="AH225" s="312" t="e">
        <f t="shared" si="148"/>
        <v>#N/A</v>
      </c>
      <c r="AI225" s="312" t="e">
        <f t="shared" si="149"/>
        <v>#N/A</v>
      </c>
      <c r="AJ225" s="312" t="e">
        <f t="shared" si="150"/>
        <v>#N/A</v>
      </c>
      <c r="AK225" s="312" t="e">
        <f t="shared" si="151"/>
        <v>#N/A</v>
      </c>
      <c r="AL225" s="312" t="e">
        <f t="shared" si="152"/>
        <v>#N/A</v>
      </c>
      <c r="AO225" s="312" t="e">
        <f t="shared" si="153"/>
        <v>#N/A</v>
      </c>
      <c r="AP225" s="312" t="e">
        <f t="shared" si="154"/>
        <v>#N/A</v>
      </c>
      <c r="AQ225" s="312" t="e">
        <f t="shared" si="155"/>
        <v>#N/A</v>
      </c>
      <c r="AR225" s="312" t="e">
        <f t="shared" si="156"/>
        <v>#N/A</v>
      </c>
      <c r="AS225" s="312" t="e">
        <f t="shared" si="157"/>
        <v>#N/A</v>
      </c>
      <c r="AT225" s="312" t="e">
        <f t="shared" si="158"/>
        <v>#N/A</v>
      </c>
      <c r="AU225" s="312" t="e">
        <f t="shared" si="159"/>
        <v>#N/A</v>
      </c>
      <c r="AV225" s="312" t="e">
        <f t="shared" si="160"/>
        <v>#N/A</v>
      </c>
      <c r="AW225" s="312" t="e">
        <f t="shared" si="161"/>
        <v>#N/A</v>
      </c>
      <c r="AX225" s="312" t="e">
        <f t="shared" si="162"/>
        <v>#N/A</v>
      </c>
      <c r="AY225" s="312" t="e">
        <f t="shared" si="163"/>
        <v>#N/A</v>
      </c>
      <c r="AZ225" s="312" t="e">
        <f t="shared" si="164"/>
        <v>#N/A</v>
      </c>
      <c r="BA225" s="312" t="e">
        <f t="shared" si="165"/>
        <v>#N/A</v>
      </c>
      <c r="BB225" s="312" t="e">
        <f t="shared" si="166"/>
        <v>#N/A</v>
      </c>
      <c r="BC225" s="312" t="e">
        <f t="shared" si="167"/>
        <v>#N/A</v>
      </c>
      <c r="BD225" s="312" t="e">
        <f t="shared" si="168"/>
        <v>#N/A</v>
      </c>
      <c r="BE225" s="312" t="e">
        <f t="shared" si="169"/>
        <v>#N/A</v>
      </c>
      <c r="BF225" s="312" t="e">
        <f t="shared" si="170"/>
        <v>#N/A</v>
      </c>
      <c r="BG225" s="312" t="e">
        <f t="shared" si="171"/>
        <v>#N/A</v>
      </c>
      <c r="BH225" s="312" t="e">
        <f t="shared" si="172"/>
        <v>#N/A</v>
      </c>
      <c r="BI225" s="312" t="e">
        <f t="shared" si="173"/>
        <v>#N/A</v>
      </c>
      <c r="BJ225" s="312" t="e">
        <f t="shared" si="174"/>
        <v>#N/A</v>
      </c>
      <c r="BK225" s="312" t="e">
        <f t="shared" si="175"/>
        <v>#N/A</v>
      </c>
      <c r="BL225" s="312" t="e">
        <f t="shared" si="176"/>
        <v>#N/A</v>
      </c>
      <c r="BM225" s="312">
        <f t="shared" si="177"/>
        <v>22</v>
      </c>
      <c r="BN225" s="312">
        <f t="shared" si="178"/>
        <v>22</v>
      </c>
      <c r="BO225" s="312">
        <f t="shared" si="179"/>
        <v>22</v>
      </c>
      <c r="BQ225" s="312" t="e">
        <f>VLOOKUP(AB225,Stieren!$C$5:$D$52,2,FALSE)</f>
        <v>#N/A</v>
      </c>
      <c r="BR225" s="312" t="e">
        <f>VLOOKUP(AB225,percentage!BY$2:CJ$49,2)</f>
        <v>#N/A</v>
      </c>
      <c r="BS225" s="312" t="e">
        <f>VLOOKUP(BR225,Stieren!$C$5:$D$52,2,FALSE)</f>
        <v>#N/A</v>
      </c>
      <c r="BT225" s="312" t="e">
        <f>VLOOKUP(AB225,percentage!BY$2:CJ$49,3)</f>
        <v>#N/A</v>
      </c>
      <c r="BU225" s="312" t="e">
        <f>VLOOKUP(BT225,Stieren!$C$5:$D$52,2,FALSE)</f>
        <v>#N/A</v>
      </c>
      <c r="BV225" s="312" t="e">
        <f>VLOOKUP(AB225,percentage!BY$2:CJ$49,4)</f>
        <v>#N/A</v>
      </c>
      <c r="BW225" s="312" t="e">
        <f>VLOOKUP(BV225,Stieren!$C$5:$D$52,2,FALSE)</f>
        <v>#N/A</v>
      </c>
      <c r="BX225" s="312" t="e">
        <f>VLOOKUP(AB225,percentage!BY$2:CJ$49,5)</f>
        <v>#N/A</v>
      </c>
      <c r="BY225" s="312" t="e">
        <f>VLOOKUP(BX225,Stieren!$C$5:$D$52,2,FALSE)</f>
        <v>#N/A</v>
      </c>
      <c r="BZ225" s="312" t="e">
        <f>VLOOKUP(AB225,percentage!BY$2:CJ$49,6)</f>
        <v>#N/A</v>
      </c>
      <c r="CA225" s="312" t="e">
        <f>VLOOKUP(BZ225,Stieren!$C$5:$D$52,2,FALSE)</f>
        <v>#N/A</v>
      </c>
      <c r="CB225" s="312" t="e">
        <f>VLOOKUP(AB225,percentage!BY$2:CJ$49,7)</f>
        <v>#N/A</v>
      </c>
      <c r="CC225" s="312" t="e">
        <f>VLOOKUP(CB225,Stieren!$C$5:$D$52,2,FALSE)</f>
        <v>#N/A</v>
      </c>
      <c r="CD225" s="312" t="e">
        <f>VLOOKUP(AB225,percentage!BY$2:CJ$49,8)</f>
        <v>#N/A</v>
      </c>
      <c r="CE225" s="312" t="e">
        <f>VLOOKUP(CD225,Stieren!$C$5:$D$52,2,FALSE)</f>
        <v>#N/A</v>
      </c>
      <c r="CF225" s="312" t="e">
        <f>VLOOKUP(AB225,percentage!BY$2:CJ$49,9)</f>
        <v>#N/A</v>
      </c>
      <c r="CG225" s="312" t="e">
        <f>VLOOKUP(CF225,Stieren!$C$5:$D$52,2,FALSE)</f>
        <v>#N/A</v>
      </c>
      <c r="CH225" s="312" t="e">
        <f>VLOOKUP(AB225,percentage!BY$2:CJ$49,10)</f>
        <v>#N/A</v>
      </c>
      <c r="CI225" s="312" t="e">
        <f>VLOOKUP(CH225,Stieren!$C$5:$D$52,2,FALSE)</f>
        <v>#N/A</v>
      </c>
      <c r="CJ225" s="312" t="e">
        <f>VLOOKUP(AB225,percentage!BY$2:CJ$49,11)</f>
        <v>#N/A</v>
      </c>
      <c r="CK225" s="312" t="e">
        <f>VLOOKUP(CJ225,Stieren!$C$5:$D$52,2,FALSE)</f>
        <v>#N/A</v>
      </c>
      <c r="CL225" s="312" t="e">
        <f>VLOOKUP(AB225,percentage!BY$2:CJ$49,12)</f>
        <v>#N/A</v>
      </c>
      <c r="CM225" s="312" t="e">
        <f>VLOOKUP(CL225,Stieren!$C$5:$D$52,2,FALSE)</f>
        <v>#N/A</v>
      </c>
      <c r="CN225" s="312">
        <v>22</v>
      </c>
      <c r="CO225" s="312">
        <v>22</v>
      </c>
      <c r="CP225" s="312">
        <v>22</v>
      </c>
    </row>
    <row r="226" spans="27:94">
      <c r="AA226" s="312">
        <f>Koeien!B227</f>
        <v>0</v>
      </c>
      <c r="AB226" s="312">
        <f>Koeien!D227</f>
        <v>0</v>
      </c>
      <c r="AD226" s="312" t="e">
        <f t="shared" si="144"/>
        <v>#N/A</v>
      </c>
      <c r="AE226" s="312" t="e">
        <f t="shared" si="145"/>
        <v>#N/A</v>
      </c>
      <c r="AF226" s="312" t="e">
        <f t="shared" si="146"/>
        <v>#N/A</v>
      </c>
      <c r="AG226" s="312" t="e">
        <f t="shared" si="147"/>
        <v>#N/A</v>
      </c>
      <c r="AH226" s="312" t="e">
        <f t="shared" si="148"/>
        <v>#N/A</v>
      </c>
      <c r="AI226" s="312" t="e">
        <f t="shared" si="149"/>
        <v>#N/A</v>
      </c>
      <c r="AJ226" s="312" t="e">
        <f t="shared" si="150"/>
        <v>#N/A</v>
      </c>
      <c r="AK226" s="312" t="e">
        <f t="shared" si="151"/>
        <v>#N/A</v>
      </c>
      <c r="AL226" s="312" t="e">
        <f t="shared" si="152"/>
        <v>#N/A</v>
      </c>
      <c r="AO226" s="312" t="e">
        <f t="shared" si="153"/>
        <v>#N/A</v>
      </c>
      <c r="AP226" s="312" t="e">
        <f t="shared" si="154"/>
        <v>#N/A</v>
      </c>
      <c r="AQ226" s="312" t="e">
        <f t="shared" si="155"/>
        <v>#N/A</v>
      </c>
      <c r="AR226" s="312" t="e">
        <f t="shared" si="156"/>
        <v>#N/A</v>
      </c>
      <c r="AS226" s="312" t="e">
        <f t="shared" si="157"/>
        <v>#N/A</v>
      </c>
      <c r="AT226" s="312" t="e">
        <f t="shared" si="158"/>
        <v>#N/A</v>
      </c>
      <c r="AU226" s="312" t="e">
        <f t="shared" si="159"/>
        <v>#N/A</v>
      </c>
      <c r="AV226" s="312" t="e">
        <f t="shared" si="160"/>
        <v>#N/A</v>
      </c>
      <c r="AW226" s="312" t="e">
        <f t="shared" si="161"/>
        <v>#N/A</v>
      </c>
      <c r="AX226" s="312" t="e">
        <f t="shared" si="162"/>
        <v>#N/A</v>
      </c>
      <c r="AY226" s="312" t="e">
        <f t="shared" si="163"/>
        <v>#N/A</v>
      </c>
      <c r="AZ226" s="312" t="e">
        <f t="shared" si="164"/>
        <v>#N/A</v>
      </c>
      <c r="BA226" s="312" t="e">
        <f t="shared" si="165"/>
        <v>#N/A</v>
      </c>
      <c r="BB226" s="312" t="e">
        <f t="shared" si="166"/>
        <v>#N/A</v>
      </c>
      <c r="BC226" s="312" t="e">
        <f t="shared" si="167"/>
        <v>#N/A</v>
      </c>
      <c r="BD226" s="312" t="e">
        <f t="shared" si="168"/>
        <v>#N/A</v>
      </c>
      <c r="BE226" s="312" t="e">
        <f t="shared" si="169"/>
        <v>#N/A</v>
      </c>
      <c r="BF226" s="312" t="e">
        <f t="shared" si="170"/>
        <v>#N/A</v>
      </c>
      <c r="BG226" s="312" t="e">
        <f t="shared" si="171"/>
        <v>#N/A</v>
      </c>
      <c r="BH226" s="312" t="e">
        <f t="shared" si="172"/>
        <v>#N/A</v>
      </c>
      <c r="BI226" s="312" t="e">
        <f t="shared" si="173"/>
        <v>#N/A</v>
      </c>
      <c r="BJ226" s="312" t="e">
        <f t="shared" si="174"/>
        <v>#N/A</v>
      </c>
      <c r="BK226" s="312" t="e">
        <f t="shared" si="175"/>
        <v>#N/A</v>
      </c>
      <c r="BL226" s="312" t="e">
        <f t="shared" si="176"/>
        <v>#N/A</v>
      </c>
      <c r="BM226" s="312">
        <f t="shared" si="177"/>
        <v>22</v>
      </c>
      <c r="BN226" s="312">
        <f t="shared" si="178"/>
        <v>22</v>
      </c>
      <c r="BO226" s="312">
        <f t="shared" si="179"/>
        <v>22</v>
      </c>
      <c r="BQ226" s="312" t="e">
        <f>VLOOKUP(AB226,Stieren!$C$5:$D$52,2,FALSE)</f>
        <v>#N/A</v>
      </c>
      <c r="BR226" s="312" t="e">
        <f>VLOOKUP(AB226,percentage!BY$2:CJ$49,2)</f>
        <v>#N/A</v>
      </c>
      <c r="BS226" s="312" t="e">
        <f>VLOOKUP(BR226,Stieren!$C$5:$D$52,2,FALSE)</f>
        <v>#N/A</v>
      </c>
      <c r="BT226" s="312" t="e">
        <f>VLOOKUP(AB226,percentage!BY$2:CJ$49,3)</f>
        <v>#N/A</v>
      </c>
      <c r="BU226" s="312" t="e">
        <f>VLOOKUP(BT226,Stieren!$C$5:$D$52,2,FALSE)</f>
        <v>#N/A</v>
      </c>
      <c r="BV226" s="312" t="e">
        <f>VLOOKUP(AB226,percentage!BY$2:CJ$49,4)</f>
        <v>#N/A</v>
      </c>
      <c r="BW226" s="312" t="e">
        <f>VLOOKUP(BV226,Stieren!$C$5:$D$52,2,FALSE)</f>
        <v>#N/A</v>
      </c>
      <c r="BX226" s="312" t="e">
        <f>VLOOKUP(AB226,percentage!BY$2:CJ$49,5)</f>
        <v>#N/A</v>
      </c>
      <c r="BY226" s="312" t="e">
        <f>VLOOKUP(BX226,Stieren!$C$5:$D$52,2,FALSE)</f>
        <v>#N/A</v>
      </c>
      <c r="BZ226" s="312" t="e">
        <f>VLOOKUP(AB226,percentage!BY$2:CJ$49,6)</f>
        <v>#N/A</v>
      </c>
      <c r="CA226" s="312" t="e">
        <f>VLOOKUP(BZ226,Stieren!$C$5:$D$52,2,FALSE)</f>
        <v>#N/A</v>
      </c>
      <c r="CB226" s="312" t="e">
        <f>VLOOKUP(AB226,percentage!BY$2:CJ$49,7)</f>
        <v>#N/A</v>
      </c>
      <c r="CC226" s="312" t="e">
        <f>VLOOKUP(CB226,Stieren!$C$5:$D$52,2,FALSE)</f>
        <v>#N/A</v>
      </c>
      <c r="CD226" s="312" t="e">
        <f>VLOOKUP(AB226,percentage!BY$2:CJ$49,8)</f>
        <v>#N/A</v>
      </c>
      <c r="CE226" s="312" t="e">
        <f>VLOOKUP(CD226,Stieren!$C$5:$D$52,2,FALSE)</f>
        <v>#N/A</v>
      </c>
      <c r="CF226" s="312" t="e">
        <f>VLOOKUP(AB226,percentage!BY$2:CJ$49,9)</f>
        <v>#N/A</v>
      </c>
      <c r="CG226" s="312" t="e">
        <f>VLOOKUP(CF226,Stieren!$C$5:$D$52,2,FALSE)</f>
        <v>#N/A</v>
      </c>
      <c r="CH226" s="312" t="e">
        <f>VLOOKUP(AB226,percentage!BY$2:CJ$49,10)</f>
        <v>#N/A</v>
      </c>
      <c r="CI226" s="312" t="e">
        <f>VLOOKUP(CH226,Stieren!$C$5:$D$52,2,FALSE)</f>
        <v>#N/A</v>
      </c>
      <c r="CJ226" s="312" t="e">
        <f>VLOOKUP(AB226,percentage!BY$2:CJ$49,11)</f>
        <v>#N/A</v>
      </c>
      <c r="CK226" s="312" t="e">
        <f>VLOOKUP(CJ226,Stieren!$C$5:$D$52,2,FALSE)</f>
        <v>#N/A</v>
      </c>
      <c r="CL226" s="312" t="e">
        <f>VLOOKUP(AB226,percentage!BY$2:CJ$49,12)</f>
        <v>#N/A</v>
      </c>
      <c r="CM226" s="312" t="e">
        <f>VLOOKUP(CL226,Stieren!$C$5:$D$52,2,FALSE)</f>
        <v>#N/A</v>
      </c>
      <c r="CN226" s="312">
        <v>22</v>
      </c>
      <c r="CO226" s="312">
        <v>22</v>
      </c>
      <c r="CP226" s="312">
        <v>22</v>
      </c>
    </row>
    <row r="227" spans="27:94">
      <c r="AA227" s="312">
        <f>Koeien!B228</f>
        <v>0</v>
      </c>
      <c r="AB227" s="312">
        <f>Koeien!D228</f>
        <v>0</v>
      </c>
      <c r="AD227" s="312" t="e">
        <f t="shared" si="144"/>
        <v>#N/A</v>
      </c>
      <c r="AE227" s="312" t="e">
        <f t="shared" si="145"/>
        <v>#N/A</v>
      </c>
      <c r="AF227" s="312" t="e">
        <f t="shared" si="146"/>
        <v>#N/A</v>
      </c>
      <c r="AG227" s="312" t="e">
        <f t="shared" si="147"/>
        <v>#N/A</v>
      </c>
      <c r="AH227" s="312" t="e">
        <f t="shared" si="148"/>
        <v>#N/A</v>
      </c>
      <c r="AI227" s="312" t="e">
        <f t="shared" si="149"/>
        <v>#N/A</v>
      </c>
      <c r="AJ227" s="312" t="e">
        <f t="shared" si="150"/>
        <v>#N/A</v>
      </c>
      <c r="AK227" s="312" t="e">
        <f t="shared" si="151"/>
        <v>#N/A</v>
      </c>
      <c r="AL227" s="312" t="e">
        <f t="shared" si="152"/>
        <v>#N/A</v>
      </c>
      <c r="AO227" s="312" t="e">
        <f t="shared" si="153"/>
        <v>#N/A</v>
      </c>
      <c r="AP227" s="312" t="e">
        <f t="shared" si="154"/>
        <v>#N/A</v>
      </c>
      <c r="AQ227" s="312" t="e">
        <f t="shared" si="155"/>
        <v>#N/A</v>
      </c>
      <c r="AR227" s="312" t="e">
        <f t="shared" si="156"/>
        <v>#N/A</v>
      </c>
      <c r="AS227" s="312" t="e">
        <f t="shared" si="157"/>
        <v>#N/A</v>
      </c>
      <c r="AT227" s="312" t="e">
        <f t="shared" si="158"/>
        <v>#N/A</v>
      </c>
      <c r="AU227" s="312" t="e">
        <f t="shared" si="159"/>
        <v>#N/A</v>
      </c>
      <c r="AV227" s="312" t="e">
        <f t="shared" si="160"/>
        <v>#N/A</v>
      </c>
      <c r="AW227" s="312" t="e">
        <f t="shared" si="161"/>
        <v>#N/A</v>
      </c>
      <c r="AX227" s="312" t="e">
        <f t="shared" si="162"/>
        <v>#N/A</v>
      </c>
      <c r="AY227" s="312" t="e">
        <f t="shared" si="163"/>
        <v>#N/A</v>
      </c>
      <c r="AZ227" s="312" t="e">
        <f t="shared" si="164"/>
        <v>#N/A</v>
      </c>
      <c r="BA227" s="312" t="e">
        <f t="shared" si="165"/>
        <v>#N/A</v>
      </c>
      <c r="BB227" s="312" t="e">
        <f t="shared" si="166"/>
        <v>#N/A</v>
      </c>
      <c r="BC227" s="312" t="e">
        <f t="shared" si="167"/>
        <v>#N/A</v>
      </c>
      <c r="BD227" s="312" t="e">
        <f t="shared" si="168"/>
        <v>#N/A</v>
      </c>
      <c r="BE227" s="312" t="e">
        <f t="shared" si="169"/>
        <v>#N/A</v>
      </c>
      <c r="BF227" s="312" t="e">
        <f t="shared" si="170"/>
        <v>#N/A</v>
      </c>
      <c r="BG227" s="312" t="e">
        <f t="shared" si="171"/>
        <v>#N/A</v>
      </c>
      <c r="BH227" s="312" t="e">
        <f t="shared" si="172"/>
        <v>#N/A</v>
      </c>
      <c r="BI227" s="312" t="e">
        <f t="shared" si="173"/>
        <v>#N/A</v>
      </c>
      <c r="BJ227" s="312" t="e">
        <f t="shared" si="174"/>
        <v>#N/A</v>
      </c>
      <c r="BK227" s="312" t="e">
        <f t="shared" si="175"/>
        <v>#N/A</v>
      </c>
      <c r="BL227" s="312" t="e">
        <f t="shared" si="176"/>
        <v>#N/A</v>
      </c>
      <c r="BM227" s="312">
        <f t="shared" si="177"/>
        <v>22</v>
      </c>
      <c r="BN227" s="312">
        <f t="shared" si="178"/>
        <v>22</v>
      </c>
      <c r="BO227" s="312">
        <f t="shared" si="179"/>
        <v>22</v>
      </c>
      <c r="BQ227" s="312" t="e">
        <f>VLOOKUP(AB227,Stieren!$C$5:$D$52,2,FALSE)</f>
        <v>#N/A</v>
      </c>
      <c r="BR227" s="312" t="e">
        <f>VLOOKUP(AB227,percentage!BY$2:CJ$49,2)</f>
        <v>#N/A</v>
      </c>
      <c r="BS227" s="312" t="e">
        <f>VLOOKUP(BR227,Stieren!$C$5:$D$52,2,FALSE)</f>
        <v>#N/A</v>
      </c>
      <c r="BT227" s="312" t="e">
        <f>VLOOKUP(AB227,percentage!BY$2:CJ$49,3)</f>
        <v>#N/A</v>
      </c>
      <c r="BU227" s="312" t="e">
        <f>VLOOKUP(BT227,Stieren!$C$5:$D$52,2,FALSE)</f>
        <v>#N/A</v>
      </c>
      <c r="BV227" s="312" t="e">
        <f>VLOOKUP(AB227,percentage!BY$2:CJ$49,4)</f>
        <v>#N/A</v>
      </c>
      <c r="BW227" s="312" t="e">
        <f>VLOOKUP(BV227,Stieren!$C$5:$D$52,2,FALSE)</f>
        <v>#N/A</v>
      </c>
      <c r="BX227" s="312" t="e">
        <f>VLOOKUP(AB227,percentage!BY$2:CJ$49,5)</f>
        <v>#N/A</v>
      </c>
      <c r="BY227" s="312" t="e">
        <f>VLOOKUP(BX227,Stieren!$C$5:$D$52,2,FALSE)</f>
        <v>#N/A</v>
      </c>
      <c r="BZ227" s="312" t="e">
        <f>VLOOKUP(AB227,percentage!BY$2:CJ$49,6)</f>
        <v>#N/A</v>
      </c>
      <c r="CA227" s="312" t="e">
        <f>VLOOKUP(BZ227,Stieren!$C$5:$D$52,2,FALSE)</f>
        <v>#N/A</v>
      </c>
      <c r="CB227" s="312" t="e">
        <f>VLOOKUP(AB227,percentage!BY$2:CJ$49,7)</f>
        <v>#N/A</v>
      </c>
      <c r="CC227" s="312" t="e">
        <f>VLOOKUP(CB227,Stieren!$C$5:$D$52,2,FALSE)</f>
        <v>#N/A</v>
      </c>
      <c r="CD227" s="312" t="e">
        <f>VLOOKUP(AB227,percentage!BY$2:CJ$49,8)</f>
        <v>#N/A</v>
      </c>
      <c r="CE227" s="312" t="e">
        <f>VLOOKUP(CD227,Stieren!$C$5:$D$52,2,FALSE)</f>
        <v>#N/A</v>
      </c>
      <c r="CF227" s="312" t="e">
        <f>VLOOKUP(AB227,percentage!BY$2:CJ$49,9)</f>
        <v>#N/A</v>
      </c>
      <c r="CG227" s="312" t="e">
        <f>VLOOKUP(CF227,Stieren!$C$5:$D$52,2,FALSE)</f>
        <v>#N/A</v>
      </c>
      <c r="CH227" s="312" t="e">
        <f>VLOOKUP(AB227,percentage!BY$2:CJ$49,10)</f>
        <v>#N/A</v>
      </c>
      <c r="CI227" s="312" t="e">
        <f>VLOOKUP(CH227,Stieren!$C$5:$D$52,2,FALSE)</f>
        <v>#N/A</v>
      </c>
      <c r="CJ227" s="312" t="e">
        <f>VLOOKUP(AB227,percentage!BY$2:CJ$49,11)</f>
        <v>#N/A</v>
      </c>
      <c r="CK227" s="312" t="e">
        <f>VLOOKUP(CJ227,Stieren!$C$5:$D$52,2,FALSE)</f>
        <v>#N/A</v>
      </c>
      <c r="CL227" s="312" t="e">
        <f>VLOOKUP(AB227,percentage!BY$2:CJ$49,12)</f>
        <v>#N/A</v>
      </c>
      <c r="CM227" s="312" t="e">
        <f>VLOOKUP(CL227,Stieren!$C$5:$D$52,2,FALSE)</f>
        <v>#N/A</v>
      </c>
      <c r="CN227" s="312">
        <v>22</v>
      </c>
      <c r="CO227" s="312">
        <v>22</v>
      </c>
      <c r="CP227" s="312">
        <v>22</v>
      </c>
    </row>
    <row r="228" spans="27:94">
      <c r="AA228" s="312">
        <f>Koeien!B229</f>
        <v>0</v>
      </c>
      <c r="AB228" s="312">
        <f>Koeien!D229</f>
        <v>0</v>
      </c>
      <c r="AD228" s="312" t="e">
        <f t="shared" si="144"/>
        <v>#N/A</v>
      </c>
      <c r="AE228" s="312" t="e">
        <f t="shared" si="145"/>
        <v>#N/A</v>
      </c>
      <c r="AF228" s="312" t="e">
        <f t="shared" si="146"/>
        <v>#N/A</v>
      </c>
      <c r="AG228" s="312" t="e">
        <f t="shared" si="147"/>
        <v>#N/A</v>
      </c>
      <c r="AH228" s="312" t="e">
        <f t="shared" si="148"/>
        <v>#N/A</v>
      </c>
      <c r="AI228" s="312" t="e">
        <f t="shared" si="149"/>
        <v>#N/A</v>
      </c>
      <c r="AJ228" s="312" t="e">
        <f t="shared" si="150"/>
        <v>#N/A</v>
      </c>
      <c r="AK228" s="312" t="e">
        <f t="shared" si="151"/>
        <v>#N/A</v>
      </c>
      <c r="AL228" s="312" t="e">
        <f t="shared" si="152"/>
        <v>#N/A</v>
      </c>
      <c r="AO228" s="312" t="e">
        <f t="shared" si="153"/>
        <v>#N/A</v>
      </c>
      <c r="AP228" s="312" t="e">
        <f t="shared" si="154"/>
        <v>#N/A</v>
      </c>
      <c r="AQ228" s="312" t="e">
        <f t="shared" si="155"/>
        <v>#N/A</v>
      </c>
      <c r="AR228" s="312" t="e">
        <f t="shared" si="156"/>
        <v>#N/A</v>
      </c>
      <c r="AS228" s="312" t="e">
        <f t="shared" si="157"/>
        <v>#N/A</v>
      </c>
      <c r="AT228" s="312" t="e">
        <f t="shared" si="158"/>
        <v>#N/A</v>
      </c>
      <c r="AU228" s="312" t="e">
        <f t="shared" si="159"/>
        <v>#N/A</v>
      </c>
      <c r="AV228" s="312" t="e">
        <f t="shared" si="160"/>
        <v>#N/A</v>
      </c>
      <c r="AW228" s="312" t="e">
        <f t="shared" si="161"/>
        <v>#N/A</v>
      </c>
      <c r="AX228" s="312" t="e">
        <f t="shared" si="162"/>
        <v>#N/A</v>
      </c>
      <c r="AY228" s="312" t="e">
        <f t="shared" si="163"/>
        <v>#N/A</v>
      </c>
      <c r="AZ228" s="312" t="e">
        <f t="shared" si="164"/>
        <v>#N/A</v>
      </c>
      <c r="BA228" s="312" t="e">
        <f t="shared" si="165"/>
        <v>#N/A</v>
      </c>
      <c r="BB228" s="312" t="e">
        <f t="shared" si="166"/>
        <v>#N/A</v>
      </c>
      <c r="BC228" s="312" t="e">
        <f t="shared" si="167"/>
        <v>#N/A</v>
      </c>
      <c r="BD228" s="312" t="e">
        <f t="shared" si="168"/>
        <v>#N/A</v>
      </c>
      <c r="BE228" s="312" t="e">
        <f t="shared" si="169"/>
        <v>#N/A</v>
      </c>
      <c r="BF228" s="312" t="e">
        <f t="shared" si="170"/>
        <v>#N/A</v>
      </c>
      <c r="BG228" s="312" t="e">
        <f t="shared" si="171"/>
        <v>#N/A</v>
      </c>
      <c r="BH228" s="312" t="e">
        <f t="shared" si="172"/>
        <v>#N/A</v>
      </c>
      <c r="BI228" s="312" t="e">
        <f t="shared" si="173"/>
        <v>#N/A</v>
      </c>
      <c r="BJ228" s="312" t="e">
        <f t="shared" si="174"/>
        <v>#N/A</v>
      </c>
      <c r="BK228" s="312" t="e">
        <f t="shared" si="175"/>
        <v>#N/A</v>
      </c>
      <c r="BL228" s="312" t="e">
        <f t="shared" si="176"/>
        <v>#N/A</v>
      </c>
      <c r="BM228" s="312">
        <f t="shared" si="177"/>
        <v>22</v>
      </c>
      <c r="BN228" s="312">
        <f t="shared" si="178"/>
        <v>22</v>
      </c>
      <c r="BO228" s="312">
        <f t="shared" si="179"/>
        <v>22</v>
      </c>
      <c r="BQ228" s="312" t="e">
        <f>VLOOKUP(AB228,Stieren!$C$5:$D$52,2,FALSE)</f>
        <v>#N/A</v>
      </c>
      <c r="BR228" s="312" t="e">
        <f>VLOOKUP(AB228,percentage!BY$2:CJ$49,2)</f>
        <v>#N/A</v>
      </c>
      <c r="BS228" s="312" t="e">
        <f>VLOOKUP(BR228,Stieren!$C$5:$D$52,2,FALSE)</f>
        <v>#N/A</v>
      </c>
      <c r="BT228" s="312" t="e">
        <f>VLOOKUP(AB228,percentage!BY$2:CJ$49,3)</f>
        <v>#N/A</v>
      </c>
      <c r="BU228" s="312" t="e">
        <f>VLOOKUP(BT228,Stieren!$C$5:$D$52,2,FALSE)</f>
        <v>#N/A</v>
      </c>
      <c r="BV228" s="312" t="e">
        <f>VLOOKUP(AB228,percentage!BY$2:CJ$49,4)</f>
        <v>#N/A</v>
      </c>
      <c r="BW228" s="312" t="e">
        <f>VLOOKUP(BV228,Stieren!$C$5:$D$52,2,FALSE)</f>
        <v>#N/A</v>
      </c>
      <c r="BX228" s="312" t="e">
        <f>VLOOKUP(AB228,percentage!BY$2:CJ$49,5)</f>
        <v>#N/A</v>
      </c>
      <c r="BY228" s="312" t="e">
        <f>VLOOKUP(BX228,Stieren!$C$5:$D$52,2,FALSE)</f>
        <v>#N/A</v>
      </c>
      <c r="BZ228" s="312" t="e">
        <f>VLOOKUP(AB228,percentage!BY$2:CJ$49,6)</f>
        <v>#N/A</v>
      </c>
      <c r="CA228" s="312" t="e">
        <f>VLOOKUP(BZ228,Stieren!$C$5:$D$52,2,FALSE)</f>
        <v>#N/A</v>
      </c>
      <c r="CB228" s="312" t="e">
        <f>VLOOKUP(AB228,percentage!BY$2:CJ$49,7)</f>
        <v>#N/A</v>
      </c>
      <c r="CC228" s="312" t="e">
        <f>VLOOKUP(CB228,Stieren!$C$5:$D$52,2,FALSE)</f>
        <v>#N/A</v>
      </c>
      <c r="CD228" s="312" t="e">
        <f>VLOOKUP(AB228,percentage!BY$2:CJ$49,8)</f>
        <v>#N/A</v>
      </c>
      <c r="CE228" s="312" t="e">
        <f>VLOOKUP(CD228,Stieren!$C$5:$D$52,2,FALSE)</f>
        <v>#N/A</v>
      </c>
      <c r="CF228" s="312" t="e">
        <f>VLOOKUP(AB228,percentage!BY$2:CJ$49,9)</f>
        <v>#N/A</v>
      </c>
      <c r="CG228" s="312" t="e">
        <f>VLOOKUP(CF228,Stieren!$C$5:$D$52,2,FALSE)</f>
        <v>#N/A</v>
      </c>
      <c r="CH228" s="312" t="e">
        <f>VLOOKUP(AB228,percentage!BY$2:CJ$49,10)</f>
        <v>#N/A</v>
      </c>
      <c r="CI228" s="312" t="e">
        <f>VLOOKUP(CH228,Stieren!$C$5:$D$52,2,FALSE)</f>
        <v>#N/A</v>
      </c>
      <c r="CJ228" s="312" t="e">
        <f>VLOOKUP(AB228,percentage!BY$2:CJ$49,11)</f>
        <v>#N/A</v>
      </c>
      <c r="CK228" s="312" t="e">
        <f>VLOOKUP(CJ228,Stieren!$C$5:$D$52,2,FALSE)</f>
        <v>#N/A</v>
      </c>
      <c r="CL228" s="312" t="e">
        <f>VLOOKUP(AB228,percentage!BY$2:CJ$49,12)</f>
        <v>#N/A</v>
      </c>
      <c r="CM228" s="312" t="e">
        <f>VLOOKUP(CL228,Stieren!$C$5:$D$52,2,FALSE)</f>
        <v>#N/A</v>
      </c>
      <c r="CN228" s="312">
        <v>22</v>
      </c>
      <c r="CO228" s="312">
        <v>22</v>
      </c>
      <c r="CP228" s="312">
        <v>22</v>
      </c>
    </row>
    <row r="229" spans="27:94">
      <c r="AA229" s="312">
        <f>Koeien!B230</f>
        <v>0</v>
      </c>
      <c r="AB229" s="312">
        <f>Koeien!D230</f>
        <v>0</v>
      </c>
      <c r="AD229" s="312" t="e">
        <f t="shared" si="144"/>
        <v>#N/A</v>
      </c>
      <c r="AE229" s="312" t="e">
        <f t="shared" si="145"/>
        <v>#N/A</v>
      </c>
      <c r="AF229" s="312" t="e">
        <f t="shared" si="146"/>
        <v>#N/A</v>
      </c>
      <c r="AG229" s="312" t="e">
        <f t="shared" si="147"/>
        <v>#N/A</v>
      </c>
      <c r="AH229" s="312" t="e">
        <f t="shared" si="148"/>
        <v>#N/A</v>
      </c>
      <c r="AI229" s="312" t="e">
        <f t="shared" si="149"/>
        <v>#N/A</v>
      </c>
      <c r="AJ229" s="312" t="e">
        <f t="shared" si="150"/>
        <v>#N/A</v>
      </c>
      <c r="AK229" s="312" t="e">
        <f t="shared" si="151"/>
        <v>#N/A</v>
      </c>
      <c r="AL229" s="312" t="e">
        <f t="shared" si="152"/>
        <v>#N/A</v>
      </c>
      <c r="AO229" s="312" t="e">
        <f t="shared" si="153"/>
        <v>#N/A</v>
      </c>
      <c r="AP229" s="312" t="e">
        <f t="shared" si="154"/>
        <v>#N/A</v>
      </c>
      <c r="AQ229" s="312" t="e">
        <f t="shared" si="155"/>
        <v>#N/A</v>
      </c>
      <c r="AR229" s="312" t="e">
        <f t="shared" si="156"/>
        <v>#N/A</v>
      </c>
      <c r="AS229" s="312" t="e">
        <f t="shared" si="157"/>
        <v>#N/A</v>
      </c>
      <c r="AT229" s="312" t="e">
        <f t="shared" si="158"/>
        <v>#N/A</v>
      </c>
      <c r="AU229" s="312" t="e">
        <f t="shared" si="159"/>
        <v>#N/A</v>
      </c>
      <c r="AV229" s="312" t="e">
        <f t="shared" si="160"/>
        <v>#N/A</v>
      </c>
      <c r="AW229" s="312" t="e">
        <f t="shared" si="161"/>
        <v>#N/A</v>
      </c>
      <c r="AX229" s="312" t="e">
        <f t="shared" si="162"/>
        <v>#N/A</v>
      </c>
      <c r="AY229" s="312" t="e">
        <f t="shared" si="163"/>
        <v>#N/A</v>
      </c>
      <c r="AZ229" s="312" t="e">
        <f t="shared" si="164"/>
        <v>#N/A</v>
      </c>
      <c r="BA229" s="312" t="e">
        <f t="shared" si="165"/>
        <v>#N/A</v>
      </c>
      <c r="BB229" s="312" t="e">
        <f t="shared" si="166"/>
        <v>#N/A</v>
      </c>
      <c r="BC229" s="312" t="e">
        <f t="shared" si="167"/>
        <v>#N/A</v>
      </c>
      <c r="BD229" s="312" t="e">
        <f t="shared" si="168"/>
        <v>#N/A</v>
      </c>
      <c r="BE229" s="312" t="e">
        <f t="shared" si="169"/>
        <v>#N/A</v>
      </c>
      <c r="BF229" s="312" t="e">
        <f t="shared" si="170"/>
        <v>#N/A</v>
      </c>
      <c r="BG229" s="312" t="e">
        <f t="shared" si="171"/>
        <v>#N/A</v>
      </c>
      <c r="BH229" s="312" t="e">
        <f t="shared" si="172"/>
        <v>#N/A</v>
      </c>
      <c r="BI229" s="312" t="e">
        <f t="shared" si="173"/>
        <v>#N/A</v>
      </c>
      <c r="BJ229" s="312" t="e">
        <f t="shared" si="174"/>
        <v>#N/A</v>
      </c>
      <c r="BK229" s="312" t="e">
        <f t="shared" si="175"/>
        <v>#N/A</v>
      </c>
      <c r="BL229" s="312" t="e">
        <f t="shared" si="176"/>
        <v>#N/A</v>
      </c>
      <c r="BM229" s="312">
        <f t="shared" si="177"/>
        <v>22</v>
      </c>
      <c r="BN229" s="312">
        <f t="shared" si="178"/>
        <v>22</v>
      </c>
      <c r="BO229" s="312">
        <f t="shared" si="179"/>
        <v>22</v>
      </c>
      <c r="BQ229" s="312" t="e">
        <f>VLOOKUP(AB229,Stieren!$C$5:$D$52,2,FALSE)</f>
        <v>#N/A</v>
      </c>
      <c r="BR229" s="312" t="e">
        <f>VLOOKUP(AB229,percentage!BY$2:CJ$49,2)</f>
        <v>#N/A</v>
      </c>
      <c r="BS229" s="312" t="e">
        <f>VLOOKUP(BR229,Stieren!$C$5:$D$52,2,FALSE)</f>
        <v>#N/A</v>
      </c>
      <c r="BT229" s="312" t="e">
        <f>VLOOKUP(AB229,percentage!BY$2:CJ$49,3)</f>
        <v>#N/A</v>
      </c>
      <c r="BU229" s="312" t="e">
        <f>VLOOKUP(BT229,Stieren!$C$5:$D$52,2,FALSE)</f>
        <v>#N/A</v>
      </c>
      <c r="BV229" s="312" t="e">
        <f>VLOOKUP(AB229,percentage!BY$2:CJ$49,4)</f>
        <v>#N/A</v>
      </c>
      <c r="BW229" s="312" t="e">
        <f>VLOOKUP(BV229,Stieren!$C$5:$D$52,2,FALSE)</f>
        <v>#N/A</v>
      </c>
      <c r="BX229" s="312" t="e">
        <f>VLOOKUP(AB229,percentage!BY$2:CJ$49,5)</f>
        <v>#N/A</v>
      </c>
      <c r="BY229" s="312" t="e">
        <f>VLOOKUP(BX229,Stieren!$C$5:$D$52,2,FALSE)</f>
        <v>#N/A</v>
      </c>
      <c r="BZ229" s="312" t="e">
        <f>VLOOKUP(AB229,percentage!BY$2:CJ$49,6)</f>
        <v>#N/A</v>
      </c>
      <c r="CA229" s="312" t="e">
        <f>VLOOKUP(BZ229,Stieren!$C$5:$D$52,2,FALSE)</f>
        <v>#N/A</v>
      </c>
      <c r="CB229" s="312" t="e">
        <f>VLOOKUP(AB229,percentage!BY$2:CJ$49,7)</f>
        <v>#N/A</v>
      </c>
      <c r="CC229" s="312" t="e">
        <f>VLOOKUP(CB229,Stieren!$C$5:$D$52,2,FALSE)</f>
        <v>#N/A</v>
      </c>
      <c r="CD229" s="312" t="e">
        <f>VLOOKUP(AB229,percentage!BY$2:CJ$49,8)</f>
        <v>#N/A</v>
      </c>
      <c r="CE229" s="312" t="e">
        <f>VLOOKUP(CD229,Stieren!$C$5:$D$52,2,FALSE)</f>
        <v>#N/A</v>
      </c>
      <c r="CF229" s="312" t="e">
        <f>VLOOKUP(AB229,percentage!BY$2:CJ$49,9)</f>
        <v>#N/A</v>
      </c>
      <c r="CG229" s="312" t="e">
        <f>VLOOKUP(CF229,Stieren!$C$5:$D$52,2,FALSE)</f>
        <v>#N/A</v>
      </c>
      <c r="CH229" s="312" t="e">
        <f>VLOOKUP(AB229,percentage!BY$2:CJ$49,10)</f>
        <v>#N/A</v>
      </c>
      <c r="CI229" s="312" t="e">
        <f>VLOOKUP(CH229,Stieren!$C$5:$D$52,2,FALSE)</f>
        <v>#N/A</v>
      </c>
      <c r="CJ229" s="312" t="e">
        <f>VLOOKUP(AB229,percentage!BY$2:CJ$49,11)</f>
        <v>#N/A</v>
      </c>
      <c r="CK229" s="312" t="e">
        <f>VLOOKUP(CJ229,Stieren!$C$5:$D$52,2,FALSE)</f>
        <v>#N/A</v>
      </c>
      <c r="CL229" s="312" t="e">
        <f>VLOOKUP(AB229,percentage!BY$2:CJ$49,12)</f>
        <v>#N/A</v>
      </c>
      <c r="CM229" s="312" t="e">
        <f>VLOOKUP(CL229,Stieren!$C$5:$D$52,2,FALSE)</f>
        <v>#N/A</v>
      </c>
      <c r="CN229" s="312">
        <v>22</v>
      </c>
      <c r="CO229" s="312">
        <v>22</v>
      </c>
      <c r="CP229" s="312">
        <v>22</v>
      </c>
    </row>
    <row r="230" spans="27:94">
      <c r="AA230" s="312">
        <f>Koeien!B231</f>
        <v>0</v>
      </c>
      <c r="AB230" s="312">
        <f>Koeien!D231</f>
        <v>0</v>
      </c>
      <c r="AD230" s="312" t="e">
        <f t="shared" si="144"/>
        <v>#N/A</v>
      </c>
      <c r="AE230" s="312" t="e">
        <f t="shared" si="145"/>
        <v>#N/A</v>
      </c>
      <c r="AF230" s="312" t="e">
        <f t="shared" si="146"/>
        <v>#N/A</v>
      </c>
      <c r="AG230" s="312" t="e">
        <f t="shared" si="147"/>
        <v>#N/A</v>
      </c>
      <c r="AH230" s="312" t="e">
        <f t="shared" si="148"/>
        <v>#N/A</v>
      </c>
      <c r="AI230" s="312" t="e">
        <f t="shared" si="149"/>
        <v>#N/A</v>
      </c>
      <c r="AJ230" s="312" t="e">
        <f t="shared" si="150"/>
        <v>#N/A</v>
      </c>
      <c r="AK230" s="312" t="e">
        <f t="shared" si="151"/>
        <v>#N/A</v>
      </c>
      <c r="AL230" s="312" t="e">
        <f t="shared" si="152"/>
        <v>#N/A</v>
      </c>
      <c r="AO230" s="312" t="e">
        <f t="shared" si="153"/>
        <v>#N/A</v>
      </c>
      <c r="AP230" s="312" t="e">
        <f t="shared" si="154"/>
        <v>#N/A</v>
      </c>
      <c r="AQ230" s="312" t="e">
        <f t="shared" si="155"/>
        <v>#N/A</v>
      </c>
      <c r="AR230" s="312" t="e">
        <f t="shared" si="156"/>
        <v>#N/A</v>
      </c>
      <c r="AS230" s="312" t="e">
        <f t="shared" si="157"/>
        <v>#N/A</v>
      </c>
      <c r="AT230" s="312" t="e">
        <f t="shared" si="158"/>
        <v>#N/A</v>
      </c>
      <c r="AU230" s="312" t="e">
        <f t="shared" si="159"/>
        <v>#N/A</v>
      </c>
      <c r="AV230" s="312" t="e">
        <f t="shared" si="160"/>
        <v>#N/A</v>
      </c>
      <c r="AW230" s="312" t="e">
        <f t="shared" si="161"/>
        <v>#N/A</v>
      </c>
      <c r="AX230" s="312" t="e">
        <f t="shared" si="162"/>
        <v>#N/A</v>
      </c>
      <c r="AY230" s="312" t="e">
        <f t="shared" si="163"/>
        <v>#N/A</v>
      </c>
      <c r="AZ230" s="312" t="e">
        <f t="shared" si="164"/>
        <v>#N/A</v>
      </c>
      <c r="BA230" s="312" t="e">
        <f t="shared" si="165"/>
        <v>#N/A</v>
      </c>
      <c r="BB230" s="312" t="e">
        <f t="shared" si="166"/>
        <v>#N/A</v>
      </c>
      <c r="BC230" s="312" t="e">
        <f t="shared" si="167"/>
        <v>#N/A</v>
      </c>
      <c r="BD230" s="312" t="e">
        <f t="shared" si="168"/>
        <v>#N/A</v>
      </c>
      <c r="BE230" s="312" t="e">
        <f t="shared" si="169"/>
        <v>#N/A</v>
      </c>
      <c r="BF230" s="312" t="e">
        <f t="shared" si="170"/>
        <v>#N/A</v>
      </c>
      <c r="BG230" s="312" t="e">
        <f t="shared" si="171"/>
        <v>#N/A</v>
      </c>
      <c r="BH230" s="312" t="e">
        <f t="shared" si="172"/>
        <v>#N/A</v>
      </c>
      <c r="BI230" s="312" t="e">
        <f t="shared" si="173"/>
        <v>#N/A</v>
      </c>
      <c r="BJ230" s="312" t="e">
        <f t="shared" si="174"/>
        <v>#N/A</v>
      </c>
      <c r="BK230" s="312" t="e">
        <f t="shared" si="175"/>
        <v>#N/A</v>
      </c>
      <c r="BL230" s="312" t="e">
        <f t="shared" si="176"/>
        <v>#N/A</v>
      </c>
      <c r="BM230" s="312">
        <f t="shared" si="177"/>
        <v>22</v>
      </c>
      <c r="BN230" s="312">
        <f t="shared" si="178"/>
        <v>22</v>
      </c>
      <c r="BO230" s="312">
        <f t="shared" si="179"/>
        <v>22</v>
      </c>
      <c r="BQ230" s="312" t="e">
        <f>VLOOKUP(AB230,Stieren!$C$5:$D$52,2,FALSE)</f>
        <v>#N/A</v>
      </c>
      <c r="BR230" s="312" t="e">
        <f>VLOOKUP(AB230,percentage!BY$2:CJ$49,2)</f>
        <v>#N/A</v>
      </c>
      <c r="BS230" s="312" t="e">
        <f>VLOOKUP(BR230,Stieren!$C$5:$D$52,2,FALSE)</f>
        <v>#N/A</v>
      </c>
      <c r="BT230" s="312" t="e">
        <f>VLOOKUP(AB230,percentage!BY$2:CJ$49,3)</f>
        <v>#N/A</v>
      </c>
      <c r="BU230" s="312" t="e">
        <f>VLOOKUP(BT230,Stieren!$C$5:$D$52,2,FALSE)</f>
        <v>#N/A</v>
      </c>
      <c r="BV230" s="312" t="e">
        <f>VLOOKUP(AB230,percentage!BY$2:CJ$49,4)</f>
        <v>#N/A</v>
      </c>
      <c r="BW230" s="312" t="e">
        <f>VLOOKUP(BV230,Stieren!$C$5:$D$52,2,FALSE)</f>
        <v>#N/A</v>
      </c>
      <c r="BX230" s="312" t="e">
        <f>VLOOKUP(AB230,percentage!BY$2:CJ$49,5)</f>
        <v>#N/A</v>
      </c>
      <c r="BY230" s="312" t="e">
        <f>VLOOKUP(BX230,Stieren!$C$5:$D$52,2,FALSE)</f>
        <v>#N/A</v>
      </c>
      <c r="BZ230" s="312" t="e">
        <f>VLOOKUP(AB230,percentage!BY$2:CJ$49,6)</f>
        <v>#N/A</v>
      </c>
      <c r="CA230" s="312" t="e">
        <f>VLOOKUP(BZ230,Stieren!$C$5:$D$52,2,FALSE)</f>
        <v>#N/A</v>
      </c>
      <c r="CB230" s="312" t="e">
        <f>VLOOKUP(AB230,percentage!BY$2:CJ$49,7)</f>
        <v>#N/A</v>
      </c>
      <c r="CC230" s="312" t="e">
        <f>VLOOKUP(CB230,Stieren!$C$5:$D$52,2,FALSE)</f>
        <v>#N/A</v>
      </c>
      <c r="CD230" s="312" t="e">
        <f>VLOOKUP(AB230,percentage!BY$2:CJ$49,8)</f>
        <v>#N/A</v>
      </c>
      <c r="CE230" s="312" t="e">
        <f>VLOOKUP(CD230,Stieren!$C$5:$D$52,2,FALSE)</f>
        <v>#N/A</v>
      </c>
      <c r="CF230" s="312" t="e">
        <f>VLOOKUP(AB230,percentage!BY$2:CJ$49,9)</f>
        <v>#N/A</v>
      </c>
      <c r="CG230" s="312" t="e">
        <f>VLOOKUP(CF230,Stieren!$C$5:$D$52,2,FALSE)</f>
        <v>#N/A</v>
      </c>
      <c r="CH230" s="312" t="e">
        <f>VLOOKUP(AB230,percentage!BY$2:CJ$49,10)</f>
        <v>#N/A</v>
      </c>
      <c r="CI230" s="312" t="e">
        <f>VLOOKUP(CH230,Stieren!$C$5:$D$52,2,FALSE)</f>
        <v>#N/A</v>
      </c>
      <c r="CJ230" s="312" t="e">
        <f>VLOOKUP(AB230,percentage!BY$2:CJ$49,11)</f>
        <v>#N/A</v>
      </c>
      <c r="CK230" s="312" t="e">
        <f>VLOOKUP(CJ230,Stieren!$C$5:$D$52,2,FALSE)</f>
        <v>#N/A</v>
      </c>
      <c r="CL230" s="312" t="e">
        <f>VLOOKUP(AB230,percentage!BY$2:CJ$49,12)</f>
        <v>#N/A</v>
      </c>
      <c r="CM230" s="312" t="e">
        <f>VLOOKUP(CL230,Stieren!$C$5:$D$52,2,FALSE)</f>
        <v>#N/A</v>
      </c>
      <c r="CN230" s="312">
        <v>22</v>
      </c>
      <c r="CO230" s="312">
        <v>22</v>
      </c>
      <c r="CP230" s="312">
        <v>22</v>
      </c>
    </row>
    <row r="231" spans="27:94">
      <c r="AA231" s="312">
        <f>Koeien!B232</f>
        <v>0</v>
      </c>
      <c r="AB231" s="312">
        <f>Koeien!D232</f>
        <v>0</v>
      </c>
      <c r="AD231" s="312" t="e">
        <f t="shared" si="144"/>
        <v>#N/A</v>
      </c>
      <c r="AE231" s="312" t="e">
        <f t="shared" si="145"/>
        <v>#N/A</v>
      </c>
      <c r="AF231" s="312" t="e">
        <f t="shared" si="146"/>
        <v>#N/A</v>
      </c>
      <c r="AG231" s="312" t="e">
        <f t="shared" si="147"/>
        <v>#N/A</v>
      </c>
      <c r="AH231" s="312" t="e">
        <f t="shared" si="148"/>
        <v>#N/A</v>
      </c>
      <c r="AI231" s="312" t="e">
        <f t="shared" si="149"/>
        <v>#N/A</v>
      </c>
      <c r="AJ231" s="312" t="e">
        <f t="shared" si="150"/>
        <v>#N/A</v>
      </c>
      <c r="AK231" s="312" t="e">
        <f t="shared" si="151"/>
        <v>#N/A</v>
      </c>
      <c r="AL231" s="312" t="e">
        <f t="shared" si="152"/>
        <v>#N/A</v>
      </c>
      <c r="AO231" s="312" t="e">
        <f t="shared" si="153"/>
        <v>#N/A</v>
      </c>
      <c r="AP231" s="312" t="e">
        <f t="shared" si="154"/>
        <v>#N/A</v>
      </c>
      <c r="AQ231" s="312" t="e">
        <f t="shared" si="155"/>
        <v>#N/A</v>
      </c>
      <c r="AR231" s="312" t="e">
        <f t="shared" si="156"/>
        <v>#N/A</v>
      </c>
      <c r="AS231" s="312" t="e">
        <f t="shared" si="157"/>
        <v>#N/A</v>
      </c>
      <c r="AT231" s="312" t="e">
        <f t="shared" si="158"/>
        <v>#N/A</v>
      </c>
      <c r="AU231" s="312" t="e">
        <f t="shared" si="159"/>
        <v>#N/A</v>
      </c>
      <c r="AV231" s="312" t="e">
        <f t="shared" si="160"/>
        <v>#N/A</v>
      </c>
      <c r="AW231" s="312" t="e">
        <f t="shared" si="161"/>
        <v>#N/A</v>
      </c>
      <c r="AX231" s="312" t="e">
        <f t="shared" si="162"/>
        <v>#N/A</v>
      </c>
      <c r="AY231" s="312" t="e">
        <f t="shared" si="163"/>
        <v>#N/A</v>
      </c>
      <c r="AZ231" s="312" t="e">
        <f t="shared" si="164"/>
        <v>#N/A</v>
      </c>
      <c r="BA231" s="312" t="e">
        <f t="shared" si="165"/>
        <v>#N/A</v>
      </c>
      <c r="BB231" s="312" t="e">
        <f t="shared" si="166"/>
        <v>#N/A</v>
      </c>
      <c r="BC231" s="312" t="e">
        <f t="shared" si="167"/>
        <v>#N/A</v>
      </c>
      <c r="BD231" s="312" t="e">
        <f t="shared" si="168"/>
        <v>#N/A</v>
      </c>
      <c r="BE231" s="312" t="e">
        <f t="shared" si="169"/>
        <v>#N/A</v>
      </c>
      <c r="BF231" s="312" t="e">
        <f t="shared" si="170"/>
        <v>#N/A</v>
      </c>
      <c r="BG231" s="312" t="e">
        <f t="shared" si="171"/>
        <v>#N/A</v>
      </c>
      <c r="BH231" s="312" t="e">
        <f t="shared" si="172"/>
        <v>#N/A</v>
      </c>
      <c r="BI231" s="312" t="e">
        <f t="shared" si="173"/>
        <v>#N/A</v>
      </c>
      <c r="BJ231" s="312" t="e">
        <f t="shared" si="174"/>
        <v>#N/A</v>
      </c>
      <c r="BK231" s="312" t="e">
        <f t="shared" si="175"/>
        <v>#N/A</v>
      </c>
      <c r="BL231" s="312" t="e">
        <f t="shared" si="176"/>
        <v>#N/A</v>
      </c>
      <c r="BM231" s="312">
        <f t="shared" si="177"/>
        <v>22</v>
      </c>
      <c r="BN231" s="312">
        <f t="shared" si="178"/>
        <v>22</v>
      </c>
      <c r="BO231" s="312">
        <f t="shared" si="179"/>
        <v>22</v>
      </c>
      <c r="BQ231" s="312" t="e">
        <f>VLOOKUP(AB231,Stieren!$C$5:$D$52,2,FALSE)</f>
        <v>#N/A</v>
      </c>
      <c r="BR231" s="312" t="e">
        <f>VLOOKUP(AB231,percentage!BY$2:CJ$49,2)</f>
        <v>#N/A</v>
      </c>
      <c r="BS231" s="312" t="e">
        <f>VLOOKUP(BR231,Stieren!$C$5:$D$52,2,FALSE)</f>
        <v>#N/A</v>
      </c>
      <c r="BT231" s="312" t="e">
        <f>VLOOKUP(AB231,percentage!BY$2:CJ$49,3)</f>
        <v>#N/A</v>
      </c>
      <c r="BU231" s="312" t="e">
        <f>VLOOKUP(BT231,Stieren!$C$5:$D$52,2,FALSE)</f>
        <v>#N/A</v>
      </c>
      <c r="BV231" s="312" t="e">
        <f>VLOOKUP(AB231,percentage!BY$2:CJ$49,4)</f>
        <v>#N/A</v>
      </c>
      <c r="BW231" s="312" t="e">
        <f>VLOOKUP(BV231,Stieren!$C$5:$D$52,2,FALSE)</f>
        <v>#N/A</v>
      </c>
      <c r="BX231" s="312" t="e">
        <f>VLOOKUP(AB231,percentage!BY$2:CJ$49,5)</f>
        <v>#N/A</v>
      </c>
      <c r="BY231" s="312" t="e">
        <f>VLOOKUP(BX231,Stieren!$C$5:$D$52,2,FALSE)</f>
        <v>#N/A</v>
      </c>
      <c r="BZ231" s="312" t="e">
        <f>VLOOKUP(AB231,percentage!BY$2:CJ$49,6)</f>
        <v>#N/A</v>
      </c>
      <c r="CA231" s="312" t="e">
        <f>VLOOKUP(BZ231,Stieren!$C$5:$D$52,2,FALSE)</f>
        <v>#N/A</v>
      </c>
      <c r="CB231" s="312" t="e">
        <f>VLOOKUP(AB231,percentage!BY$2:CJ$49,7)</f>
        <v>#N/A</v>
      </c>
      <c r="CC231" s="312" t="e">
        <f>VLOOKUP(CB231,Stieren!$C$5:$D$52,2,FALSE)</f>
        <v>#N/A</v>
      </c>
      <c r="CD231" s="312" t="e">
        <f>VLOOKUP(AB231,percentage!BY$2:CJ$49,8)</f>
        <v>#N/A</v>
      </c>
      <c r="CE231" s="312" t="e">
        <f>VLOOKUP(CD231,Stieren!$C$5:$D$52,2,FALSE)</f>
        <v>#N/A</v>
      </c>
      <c r="CF231" s="312" t="e">
        <f>VLOOKUP(AB231,percentage!BY$2:CJ$49,9)</f>
        <v>#N/A</v>
      </c>
      <c r="CG231" s="312" t="e">
        <f>VLOOKUP(CF231,Stieren!$C$5:$D$52,2,FALSE)</f>
        <v>#N/A</v>
      </c>
      <c r="CH231" s="312" t="e">
        <f>VLOOKUP(AB231,percentage!BY$2:CJ$49,10)</f>
        <v>#N/A</v>
      </c>
      <c r="CI231" s="312" t="e">
        <f>VLOOKUP(CH231,Stieren!$C$5:$D$52,2,FALSE)</f>
        <v>#N/A</v>
      </c>
      <c r="CJ231" s="312" t="e">
        <f>VLOOKUP(AB231,percentage!BY$2:CJ$49,11)</f>
        <v>#N/A</v>
      </c>
      <c r="CK231" s="312" t="e">
        <f>VLOOKUP(CJ231,Stieren!$C$5:$D$52,2,FALSE)</f>
        <v>#N/A</v>
      </c>
      <c r="CL231" s="312" t="e">
        <f>VLOOKUP(AB231,percentage!BY$2:CJ$49,12)</f>
        <v>#N/A</v>
      </c>
      <c r="CM231" s="312" t="e">
        <f>VLOOKUP(CL231,Stieren!$C$5:$D$52,2,FALSE)</f>
        <v>#N/A</v>
      </c>
      <c r="CN231" s="312">
        <v>22</v>
      </c>
      <c r="CO231" s="312">
        <v>22</v>
      </c>
      <c r="CP231" s="312">
        <v>22</v>
      </c>
    </row>
    <row r="232" spans="27:94">
      <c r="AA232" s="312">
        <f>Koeien!B233</f>
        <v>0</v>
      </c>
      <c r="AB232" s="312">
        <f>Koeien!D233</f>
        <v>0</v>
      </c>
      <c r="AD232" s="312" t="e">
        <f t="shared" si="144"/>
        <v>#N/A</v>
      </c>
      <c r="AE232" s="312" t="e">
        <f t="shared" si="145"/>
        <v>#N/A</v>
      </c>
      <c r="AF232" s="312" t="e">
        <f t="shared" si="146"/>
        <v>#N/A</v>
      </c>
      <c r="AG232" s="312" t="e">
        <f t="shared" si="147"/>
        <v>#N/A</v>
      </c>
      <c r="AH232" s="312" t="e">
        <f t="shared" si="148"/>
        <v>#N/A</v>
      </c>
      <c r="AI232" s="312" t="e">
        <f t="shared" si="149"/>
        <v>#N/A</v>
      </c>
      <c r="AJ232" s="312" t="e">
        <f t="shared" si="150"/>
        <v>#N/A</v>
      </c>
      <c r="AK232" s="312" t="e">
        <f t="shared" si="151"/>
        <v>#N/A</v>
      </c>
      <c r="AL232" s="312" t="e">
        <f t="shared" si="152"/>
        <v>#N/A</v>
      </c>
      <c r="AO232" s="312" t="e">
        <f t="shared" si="153"/>
        <v>#N/A</v>
      </c>
      <c r="AP232" s="312" t="e">
        <f t="shared" si="154"/>
        <v>#N/A</v>
      </c>
      <c r="AQ232" s="312" t="e">
        <f t="shared" si="155"/>
        <v>#N/A</v>
      </c>
      <c r="AR232" s="312" t="e">
        <f t="shared" si="156"/>
        <v>#N/A</v>
      </c>
      <c r="AS232" s="312" t="e">
        <f t="shared" si="157"/>
        <v>#N/A</v>
      </c>
      <c r="AT232" s="312" t="e">
        <f t="shared" si="158"/>
        <v>#N/A</v>
      </c>
      <c r="AU232" s="312" t="e">
        <f t="shared" si="159"/>
        <v>#N/A</v>
      </c>
      <c r="AV232" s="312" t="e">
        <f t="shared" si="160"/>
        <v>#N/A</v>
      </c>
      <c r="AW232" s="312" t="e">
        <f t="shared" si="161"/>
        <v>#N/A</v>
      </c>
      <c r="AX232" s="312" t="e">
        <f t="shared" si="162"/>
        <v>#N/A</v>
      </c>
      <c r="AY232" s="312" t="e">
        <f t="shared" si="163"/>
        <v>#N/A</v>
      </c>
      <c r="AZ232" s="312" t="e">
        <f t="shared" si="164"/>
        <v>#N/A</v>
      </c>
      <c r="BA232" s="312" t="e">
        <f t="shared" si="165"/>
        <v>#N/A</v>
      </c>
      <c r="BB232" s="312" t="e">
        <f t="shared" si="166"/>
        <v>#N/A</v>
      </c>
      <c r="BC232" s="312" t="e">
        <f t="shared" si="167"/>
        <v>#N/A</v>
      </c>
      <c r="BD232" s="312" t="e">
        <f t="shared" si="168"/>
        <v>#N/A</v>
      </c>
      <c r="BE232" s="312" t="e">
        <f t="shared" si="169"/>
        <v>#N/A</v>
      </c>
      <c r="BF232" s="312" t="e">
        <f t="shared" si="170"/>
        <v>#N/A</v>
      </c>
      <c r="BG232" s="312" t="e">
        <f t="shared" si="171"/>
        <v>#N/A</v>
      </c>
      <c r="BH232" s="312" t="e">
        <f t="shared" si="172"/>
        <v>#N/A</v>
      </c>
      <c r="BI232" s="312" t="e">
        <f t="shared" si="173"/>
        <v>#N/A</v>
      </c>
      <c r="BJ232" s="312" t="e">
        <f t="shared" si="174"/>
        <v>#N/A</v>
      </c>
      <c r="BK232" s="312" t="e">
        <f t="shared" si="175"/>
        <v>#N/A</v>
      </c>
      <c r="BL232" s="312" t="e">
        <f t="shared" si="176"/>
        <v>#N/A</v>
      </c>
      <c r="BM232" s="312">
        <f t="shared" si="177"/>
        <v>22</v>
      </c>
      <c r="BN232" s="312">
        <f t="shared" si="178"/>
        <v>22</v>
      </c>
      <c r="BO232" s="312">
        <f t="shared" si="179"/>
        <v>22</v>
      </c>
      <c r="BQ232" s="312" t="e">
        <f>VLOOKUP(AB232,Stieren!$C$5:$D$52,2,FALSE)</f>
        <v>#N/A</v>
      </c>
      <c r="BR232" s="312" t="e">
        <f>VLOOKUP(AB232,percentage!BY$2:CJ$49,2)</f>
        <v>#N/A</v>
      </c>
      <c r="BS232" s="312" t="e">
        <f>VLOOKUP(BR232,Stieren!$C$5:$D$52,2,FALSE)</f>
        <v>#N/A</v>
      </c>
      <c r="BT232" s="312" t="e">
        <f>VLOOKUP(AB232,percentage!BY$2:CJ$49,3)</f>
        <v>#N/A</v>
      </c>
      <c r="BU232" s="312" t="e">
        <f>VLOOKUP(BT232,Stieren!$C$5:$D$52,2,FALSE)</f>
        <v>#N/A</v>
      </c>
      <c r="BV232" s="312" t="e">
        <f>VLOOKUP(AB232,percentage!BY$2:CJ$49,4)</f>
        <v>#N/A</v>
      </c>
      <c r="BW232" s="312" t="e">
        <f>VLOOKUP(BV232,Stieren!$C$5:$D$52,2,FALSE)</f>
        <v>#N/A</v>
      </c>
      <c r="BX232" s="312" t="e">
        <f>VLOOKUP(AB232,percentage!BY$2:CJ$49,5)</f>
        <v>#N/A</v>
      </c>
      <c r="BY232" s="312" t="e">
        <f>VLOOKUP(BX232,Stieren!$C$5:$D$52,2,FALSE)</f>
        <v>#N/A</v>
      </c>
      <c r="BZ232" s="312" t="e">
        <f>VLOOKUP(AB232,percentage!BY$2:CJ$49,6)</f>
        <v>#N/A</v>
      </c>
      <c r="CA232" s="312" t="e">
        <f>VLOOKUP(BZ232,Stieren!$C$5:$D$52,2,FALSE)</f>
        <v>#N/A</v>
      </c>
      <c r="CB232" s="312" t="e">
        <f>VLOOKUP(AB232,percentage!BY$2:CJ$49,7)</f>
        <v>#N/A</v>
      </c>
      <c r="CC232" s="312" t="e">
        <f>VLOOKUP(CB232,Stieren!$C$5:$D$52,2,FALSE)</f>
        <v>#N/A</v>
      </c>
      <c r="CD232" s="312" t="e">
        <f>VLOOKUP(AB232,percentage!BY$2:CJ$49,8)</f>
        <v>#N/A</v>
      </c>
      <c r="CE232" s="312" t="e">
        <f>VLOOKUP(CD232,Stieren!$C$5:$D$52,2,FALSE)</f>
        <v>#N/A</v>
      </c>
      <c r="CF232" s="312" t="e">
        <f>VLOOKUP(AB232,percentage!BY$2:CJ$49,9)</f>
        <v>#N/A</v>
      </c>
      <c r="CG232" s="312" t="e">
        <f>VLOOKUP(CF232,Stieren!$C$5:$D$52,2,FALSE)</f>
        <v>#N/A</v>
      </c>
      <c r="CH232" s="312" t="e">
        <f>VLOOKUP(AB232,percentage!BY$2:CJ$49,10)</f>
        <v>#N/A</v>
      </c>
      <c r="CI232" s="312" t="e">
        <f>VLOOKUP(CH232,Stieren!$C$5:$D$52,2,FALSE)</f>
        <v>#N/A</v>
      </c>
      <c r="CJ232" s="312" t="e">
        <f>VLOOKUP(AB232,percentage!BY$2:CJ$49,11)</f>
        <v>#N/A</v>
      </c>
      <c r="CK232" s="312" t="e">
        <f>VLOOKUP(CJ232,Stieren!$C$5:$D$52,2,FALSE)</f>
        <v>#N/A</v>
      </c>
      <c r="CL232" s="312" t="e">
        <f>VLOOKUP(AB232,percentage!BY$2:CJ$49,12)</f>
        <v>#N/A</v>
      </c>
      <c r="CM232" s="312" t="e">
        <f>VLOOKUP(CL232,Stieren!$C$5:$D$52,2,FALSE)</f>
        <v>#N/A</v>
      </c>
      <c r="CN232" s="312">
        <v>22</v>
      </c>
      <c r="CO232" s="312">
        <v>22</v>
      </c>
      <c r="CP232" s="312">
        <v>22</v>
      </c>
    </row>
    <row r="233" spans="27:94">
      <c r="AA233" s="312">
        <f>Koeien!B234</f>
        <v>0</v>
      </c>
      <c r="AB233" s="312">
        <f>Koeien!D234</f>
        <v>0</v>
      </c>
      <c r="AD233" s="312" t="e">
        <f t="shared" si="144"/>
        <v>#N/A</v>
      </c>
      <c r="AE233" s="312" t="e">
        <f t="shared" si="145"/>
        <v>#N/A</v>
      </c>
      <c r="AF233" s="312" t="e">
        <f t="shared" si="146"/>
        <v>#N/A</v>
      </c>
      <c r="AG233" s="312" t="e">
        <f t="shared" si="147"/>
        <v>#N/A</v>
      </c>
      <c r="AH233" s="312" t="e">
        <f t="shared" si="148"/>
        <v>#N/A</v>
      </c>
      <c r="AI233" s="312" t="e">
        <f t="shared" si="149"/>
        <v>#N/A</v>
      </c>
      <c r="AJ233" s="312" t="e">
        <f t="shared" si="150"/>
        <v>#N/A</v>
      </c>
      <c r="AK233" s="312" t="e">
        <f t="shared" si="151"/>
        <v>#N/A</v>
      </c>
      <c r="AL233" s="312" t="e">
        <f t="shared" si="152"/>
        <v>#N/A</v>
      </c>
      <c r="AO233" s="312" t="e">
        <f t="shared" si="153"/>
        <v>#N/A</v>
      </c>
      <c r="AP233" s="312" t="e">
        <f t="shared" si="154"/>
        <v>#N/A</v>
      </c>
      <c r="AQ233" s="312" t="e">
        <f t="shared" si="155"/>
        <v>#N/A</v>
      </c>
      <c r="AR233" s="312" t="e">
        <f t="shared" si="156"/>
        <v>#N/A</v>
      </c>
      <c r="AS233" s="312" t="e">
        <f t="shared" si="157"/>
        <v>#N/A</v>
      </c>
      <c r="AT233" s="312" t="e">
        <f t="shared" si="158"/>
        <v>#N/A</v>
      </c>
      <c r="AU233" s="312" t="e">
        <f t="shared" si="159"/>
        <v>#N/A</v>
      </c>
      <c r="AV233" s="312" t="e">
        <f t="shared" si="160"/>
        <v>#N/A</v>
      </c>
      <c r="AW233" s="312" t="e">
        <f t="shared" si="161"/>
        <v>#N/A</v>
      </c>
      <c r="AX233" s="312" t="e">
        <f t="shared" si="162"/>
        <v>#N/A</v>
      </c>
      <c r="AY233" s="312" t="e">
        <f t="shared" si="163"/>
        <v>#N/A</v>
      </c>
      <c r="AZ233" s="312" t="e">
        <f t="shared" si="164"/>
        <v>#N/A</v>
      </c>
      <c r="BA233" s="312" t="e">
        <f t="shared" si="165"/>
        <v>#N/A</v>
      </c>
      <c r="BB233" s="312" t="e">
        <f t="shared" si="166"/>
        <v>#N/A</v>
      </c>
      <c r="BC233" s="312" t="e">
        <f t="shared" si="167"/>
        <v>#N/A</v>
      </c>
      <c r="BD233" s="312" t="e">
        <f t="shared" si="168"/>
        <v>#N/A</v>
      </c>
      <c r="BE233" s="312" t="e">
        <f t="shared" si="169"/>
        <v>#N/A</v>
      </c>
      <c r="BF233" s="312" t="e">
        <f t="shared" si="170"/>
        <v>#N/A</v>
      </c>
      <c r="BG233" s="312" t="e">
        <f t="shared" si="171"/>
        <v>#N/A</v>
      </c>
      <c r="BH233" s="312" t="e">
        <f t="shared" si="172"/>
        <v>#N/A</v>
      </c>
      <c r="BI233" s="312" t="e">
        <f t="shared" si="173"/>
        <v>#N/A</v>
      </c>
      <c r="BJ233" s="312" t="e">
        <f t="shared" si="174"/>
        <v>#N/A</v>
      </c>
      <c r="BK233" s="312" t="e">
        <f t="shared" si="175"/>
        <v>#N/A</v>
      </c>
      <c r="BL233" s="312" t="e">
        <f t="shared" si="176"/>
        <v>#N/A</v>
      </c>
      <c r="BM233" s="312">
        <f t="shared" si="177"/>
        <v>22</v>
      </c>
      <c r="BN233" s="312">
        <f t="shared" si="178"/>
        <v>22</v>
      </c>
      <c r="BO233" s="312">
        <f t="shared" si="179"/>
        <v>22</v>
      </c>
      <c r="BQ233" s="312" t="e">
        <f>VLOOKUP(AB233,Stieren!$C$5:$D$52,2,FALSE)</f>
        <v>#N/A</v>
      </c>
      <c r="BR233" s="312" t="e">
        <f>VLOOKUP(AB233,percentage!BY$2:CJ$49,2)</f>
        <v>#N/A</v>
      </c>
      <c r="BS233" s="312" t="e">
        <f>VLOOKUP(BR233,Stieren!$C$5:$D$52,2,FALSE)</f>
        <v>#N/A</v>
      </c>
      <c r="BT233" s="312" t="e">
        <f>VLOOKUP(AB233,percentage!BY$2:CJ$49,3)</f>
        <v>#N/A</v>
      </c>
      <c r="BU233" s="312" t="e">
        <f>VLOOKUP(BT233,Stieren!$C$5:$D$52,2,FALSE)</f>
        <v>#N/A</v>
      </c>
      <c r="BV233" s="312" t="e">
        <f>VLOOKUP(AB233,percentage!BY$2:CJ$49,4)</f>
        <v>#N/A</v>
      </c>
      <c r="BW233" s="312" t="e">
        <f>VLOOKUP(BV233,Stieren!$C$5:$D$52,2,FALSE)</f>
        <v>#N/A</v>
      </c>
      <c r="BX233" s="312" t="e">
        <f>VLOOKUP(AB233,percentage!BY$2:CJ$49,5)</f>
        <v>#N/A</v>
      </c>
      <c r="BY233" s="312" t="e">
        <f>VLOOKUP(BX233,Stieren!$C$5:$D$52,2,FALSE)</f>
        <v>#N/A</v>
      </c>
      <c r="BZ233" s="312" t="e">
        <f>VLOOKUP(AB233,percentage!BY$2:CJ$49,6)</f>
        <v>#N/A</v>
      </c>
      <c r="CA233" s="312" t="e">
        <f>VLOOKUP(BZ233,Stieren!$C$5:$D$52,2,FALSE)</f>
        <v>#N/A</v>
      </c>
      <c r="CB233" s="312" t="e">
        <f>VLOOKUP(AB233,percentage!BY$2:CJ$49,7)</f>
        <v>#N/A</v>
      </c>
      <c r="CC233" s="312" t="e">
        <f>VLOOKUP(CB233,Stieren!$C$5:$D$52,2,FALSE)</f>
        <v>#N/A</v>
      </c>
      <c r="CD233" s="312" t="e">
        <f>VLOOKUP(AB233,percentage!BY$2:CJ$49,8)</f>
        <v>#N/A</v>
      </c>
      <c r="CE233" s="312" t="e">
        <f>VLOOKUP(CD233,Stieren!$C$5:$D$52,2,FALSE)</f>
        <v>#N/A</v>
      </c>
      <c r="CF233" s="312" t="e">
        <f>VLOOKUP(AB233,percentage!BY$2:CJ$49,9)</f>
        <v>#N/A</v>
      </c>
      <c r="CG233" s="312" t="e">
        <f>VLOOKUP(CF233,Stieren!$C$5:$D$52,2,FALSE)</f>
        <v>#N/A</v>
      </c>
      <c r="CH233" s="312" t="e">
        <f>VLOOKUP(AB233,percentage!BY$2:CJ$49,10)</f>
        <v>#N/A</v>
      </c>
      <c r="CI233" s="312" t="e">
        <f>VLOOKUP(CH233,Stieren!$C$5:$D$52,2,FALSE)</f>
        <v>#N/A</v>
      </c>
      <c r="CJ233" s="312" t="e">
        <f>VLOOKUP(AB233,percentage!BY$2:CJ$49,11)</f>
        <v>#N/A</v>
      </c>
      <c r="CK233" s="312" t="e">
        <f>VLOOKUP(CJ233,Stieren!$C$5:$D$52,2,FALSE)</f>
        <v>#N/A</v>
      </c>
      <c r="CL233" s="312" t="e">
        <f>VLOOKUP(AB233,percentage!BY$2:CJ$49,12)</f>
        <v>#N/A</v>
      </c>
      <c r="CM233" s="312" t="e">
        <f>VLOOKUP(CL233,Stieren!$C$5:$D$52,2,FALSE)</f>
        <v>#N/A</v>
      </c>
      <c r="CN233" s="312">
        <v>22</v>
      </c>
      <c r="CO233" s="312">
        <v>22</v>
      </c>
      <c r="CP233" s="312">
        <v>22</v>
      </c>
    </row>
    <row r="234" spans="27:94">
      <c r="AA234" s="312">
        <f>Koeien!B235</f>
        <v>0</v>
      </c>
      <c r="AB234" s="312">
        <f>Koeien!D235</f>
        <v>0</v>
      </c>
      <c r="AD234" s="312" t="e">
        <f t="shared" si="144"/>
        <v>#N/A</v>
      </c>
      <c r="AE234" s="312" t="e">
        <f t="shared" si="145"/>
        <v>#N/A</v>
      </c>
      <c r="AF234" s="312" t="e">
        <f t="shared" si="146"/>
        <v>#N/A</v>
      </c>
      <c r="AG234" s="312" t="e">
        <f t="shared" si="147"/>
        <v>#N/A</v>
      </c>
      <c r="AH234" s="312" t="e">
        <f t="shared" si="148"/>
        <v>#N/A</v>
      </c>
      <c r="AI234" s="312" t="e">
        <f t="shared" si="149"/>
        <v>#N/A</v>
      </c>
      <c r="AJ234" s="312" t="e">
        <f t="shared" si="150"/>
        <v>#N/A</v>
      </c>
      <c r="AK234" s="312" t="e">
        <f t="shared" si="151"/>
        <v>#N/A</v>
      </c>
      <c r="AL234" s="312" t="e">
        <f t="shared" si="152"/>
        <v>#N/A</v>
      </c>
      <c r="AO234" s="312" t="e">
        <f t="shared" si="153"/>
        <v>#N/A</v>
      </c>
      <c r="AP234" s="312" t="e">
        <f t="shared" si="154"/>
        <v>#N/A</v>
      </c>
      <c r="AQ234" s="312" t="e">
        <f t="shared" si="155"/>
        <v>#N/A</v>
      </c>
      <c r="AR234" s="312" t="e">
        <f t="shared" si="156"/>
        <v>#N/A</v>
      </c>
      <c r="AS234" s="312" t="e">
        <f t="shared" si="157"/>
        <v>#N/A</v>
      </c>
      <c r="AT234" s="312" t="e">
        <f t="shared" si="158"/>
        <v>#N/A</v>
      </c>
      <c r="AU234" s="312" t="e">
        <f t="shared" si="159"/>
        <v>#N/A</v>
      </c>
      <c r="AV234" s="312" t="e">
        <f t="shared" si="160"/>
        <v>#N/A</v>
      </c>
      <c r="AW234" s="312" t="e">
        <f t="shared" si="161"/>
        <v>#N/A</v>
      </c>
      <c r="AX234" s="312" t="e">
        <f t="shared" si="162"/>
        <v>#N/A</v>
      </c>
      <c r="AY234" s="312" t="e">
        <f t="shared" si="163"/>
        <v>#N/A</v>
      </c>
      <c r="AZ234" s="312" t="e">
        <f t="shared" si="164"/>
        <v>#N/A</v>
      </c>
      <c r="BA234" s="312" t="e">
        <f t="shared" si="165"/>
        <v>#N/A</v>
      </c>
      <c r="BB234" s="312" t="e">
        <f t="shared" si="166"/>
        <v>#N/A</v>
      </c>
      <c r="BC234" s="312" t="e">
        <f t="shared" si="167"/>
        <v>#N/A</v>
      </c>
      <c r="BD234" s="312" t="e">
        <f t="shared" si="168"/>
        <v>#N/A</v>
      </c>
      <c r="BE234" s="312" t="e">
        <f t="shared" si="169"/>
        <v>#N/A</v>
      </c>
      <c r="BF234" s="312" t="e">
        <f t="shared" si="170"/>
        <v>#N/A</v>
      </c>
      <c r="BG234" s="312" t="e">
        <f t="shared" si="171"/>
        <v>#N/A</v>
      </c>
      <c r="BH234" s="312" t="e">
        <f t="shared" si="172"/>
        <v>#N/A</v>
      </c>
      <c r="BI234" s="312" t="e">
        <f t="shared" si="173"/>
        <v>#N/A</v>
      </c>
      <c r="BJ234" s="312" t="e">
        <f t="shared" si="174"/>
        <v>#N/A</v>
      </c>
      <c r="BK234" s="312" t="e">
        <f t="shared" si="175"/>
        <v>#N/A</v>
      </c>
      <c r="BL234" s="312" t="e">
        <f t="shared" si="176"/>
        <v>#N/A</v>
      </c>
      <c r="BM234" s="312">
        <f t="shared" si="177"/>
        <v>22</v>
      </c>
      <c r="BN234" s="312">
        <f t="shared" si="178"/>
        <v>22</v>
      </c>
      <c r="BO234" s="312">
        <f t="shared" si="179"/>
        <v>22</v>
      </c>
      <c r="BQ234" s="312" t="e">
        <f>VLOOKUP(AB234,Stieren!$C$5:$D$52,2,FALSE)</f>
        <v>#N/A</v>
      </c>
      <c r="BR234" s="312" t="e">
        <f>VLOOKUP(AB234,percentage!BY$2:CJ$49,2)</f>
        <v>#N/A</v>
      </c>
      <c r="BS234" s="312" t="e">
        <f>VLOOKUP(BR234,Stieren!$C$5:$D$52,2,FALSE)</f>
        <v>#N/A</v>
      </c>
      <c r="BT234" s="312" t="e">
        <f>VLOOKUP(AB234,percentage!BY$2:CJ$49,3)</f>
        <v>#N/A</v>
      </c>
      <c r="BU234" s="312" t="e">
        <f>VLOOKUP(BT234,Stieren!$C$5:$D$52,2,FALSE)</f>
        <v>#N/A</v>
      </c>
      <c r="BV234" s="312" t="e">
        <f>VLOOKUP(AB234,percentage!BY$2:CJ$49,4)</f>
        <v>#N/A</v>
      </c>
      <c r="BW234" s="312" t="e">
        <f>VLOOKUP(BV234,Stieren!$C$5:$D$52,2,FALSE)</f>
        <v>#N/A</v>
      </c>
      <c r="BX234" s="312" t="e">
        <f>VLOOKUP(AB234,percentage!BY$2:CJ$49,5)</f>
        <v>#N/A</v>
      </c>
      <c r="BY234" s="312" t="e">
        <f>VLOOKUP(BX234,Stieren!$C$5:$D$52,2,FALSE)</f>
        <v>#N/A</v>
      </c>
      <c r="BZ234" s="312" t="e">
        <f>VLOOKUP(AB234,percentage!BY$2:CJ$49,6)</f>
        <v>#N/A</v>
      </c>
      <c r="CA234" s="312" t="e">
        <f>VLOOKUP(BZ234,Stieren!$C$5:$D$52,2,FALSE)</f>
        <v>#N/A</v>
      </c>
      <c r="CB234" s="312" t="e">
        <f>VLOOKUP(AB234,percentage!BY$2:CJ$49,7)</f>
        <v>#N/A</v>
      </c>
      <c r="CC234" s="312" t="e">
        <f>VLOOKUP(CB234,Stieren!$C$5:$D$52,2,FALSE)</f>
        <v>#N/A</v>
      </c>
      <c r="CD234" s="312" t="e">
        <f>VLOOKUP(AB234,percentage!BY$2:CJ$49,8)</f>
        <v>#N/A</v>
      </c>
      <c r="CE234" s="312" t="e">
        <f>VLOOKUP(CD234,Stieren!$C$5:$D$52,2,FALSE)</f>
        <v>#N/A</v>
      </c>
      <c r="CF234" s="312" t="e">
        <f>VLOOKUP(AB234,percentage!BY$2:CJ$49,9)</f>
        <v>#N/A</v>
      </c>
      <c r="CG234" s="312" t="e">
        <f>VLOOKUP(CF234,Stieren!$C$5:$D$52,2,FALSE)</f>
        <v>#N/A</v>
      </c>
      <c r="CH234" s="312" t="e">
        <f>VLOOKUP(AB234,percentage!BY$2:CJ$49,10)</f>
        <v>#N/A</v>
      </c>
      <c r="CI234" s="312" t="e">
        <f>VLOOKUP(CH234,Stieren!$C$5:$D$52,2,FALSE)</f>
        <v>#N/A</v>
      </c>
      <c r="CJ234" s="312" t="e">
        <f>VLOOKUP(AB234,percentage!BY$2:CJ$49,11)</f>
        <v>#N/A</v>
      </c>
      <c r="CK234" s="312" t="e">
        <f>VLOOKUP(CJ234,Stieren!$C$5:$D$52,2,FALSE)</f>
        <v>#N/A</v>
      </c>
      <c r="CL234" s="312" t="e">
        <f>VLOOKUP(AB234,percentage!BY$2:CJ$49,12)</f>
        <v>#N/A</v>
      </c>
      <c r="CM234" s="312" t="e">
        <f>VLOOKUP(CL234,Stieren!$C$5:$D$52,2,FALSE)</f>
        <v>#N/A</v>
      </c>
      <c r="CN234" s="312">
        <v>22</v>
      </c>
      <c r="CO234" s="312">
        <v>22</v>
      </c>
      <c r="CP234" s="312">
        <v>22</v>
      </c>
    </row>
    <row r="235" spans="27:94">
      <c r="AA235" s="312">
        <f>Koeien!B236</f>
        <v>0</v>
      </c>
      <c r="AB235" s="312">
        <f>Koeien!D236</f>
        <v>0</v>
      </c>
      <c r="AD235" s="312" t="e">
        <f t="shared" si="144"/>
        <v>#N/A</v>
      </c>
      <c r="AE235" s="312" t="e">
        <f t="shared" si="145"/>
        <v>#N/A</v>
      </c>
      <c r="AF235" s="312" t="e">
        <f t="shared" si="146"/>
        <v>#N/A</v>
      </c>
      <c r="AG235" s="312" t="e">
        <f t="shared" si="147"/>
        <v>#N/A</v>
      </c>
      <c r="AH235" s="312" t="e">
        <f t="shared" si="148"/>
        <v>#N/A</v>
      </c>
      <c r="AI235" s="312" t="e">
        <f t="shared" si="149"/>
        <v>#N/A</v>
      </c>
      <c r="AJ235" s="312" t="e">
        <f t="shared" si="150"/>
        <v>#N/A</v>
      </c>
      <c r="AK235" s="312" t="e">
        <f t="shared" si="151"/>
        <v>#N/A</v>
      </c>
      <c r="AL235" s="312" t="e">
        <f t="shared" si="152"/>
        <v>#N/A</v>
      </c>
      <c r="AO235" s="312" t="e">
        <f t="shared" si="153"/>
        <v>#N/A</v>
      </c>
      <c r="AP235" s="312" t="e">
        <f t="shared" si="154"/>
        <v>#N/A</v>
      </c>
      <c r="AQ235" s="312" t="e">
        <f t="shared" si="155"/>
        <v>#N/A</v>
      </c>
      <c r="AR235" s="312" t="e">
        <f t="shared" si="156"/>
        <v>#N/A</v>
      </c>
      <c r="AS235" s="312" t="e">
        <f t="shared" si="157"/>
        <v>#N/A</v>
      </c>
      <c r="AT235" s="312" t="e">
        <f t="shared" si="158"/>
        <v>#N/A</v>
      </c>
      <c r="AU235" s="312" t="e">
        <f t="shared" si="159"/>
        <v>#N/A</v>
      </c>
      <c r="AV235" s="312" t="e">
        <f t="shared" si="160"/>
        <v>#N/A</v>
      </c>
      <c r="AW235" s="312" t="e">
        <f t="shared" si="161"/>
        <v>#N/A</v>
      </c>
      <c r="AX235" s="312" t="e">
        <f t="shared" si="162"/>
        <v>#N/A</v>
      </c>
      <c r="AY235" s="312" t="e">
        <f t="shared" si="163"/>
        <v>#N/A</v>
      </c>
      <c r="AZ235" s="312" t="e">
        <f t="shared" si="164"/>
        <v>#N/A</v>
      </c>
      <c r="BA235" s="312" t="e">
        <f t="shared" si="165"/>
        <v>#N/A</v>
      </c>
      <c r="BB235" s="312" t="e">
        <f t="shared" si="166"/>
        <v>#N/A</v>
      </c>
      <c r="BC235" s="312" t="e">
        <f t="shared" si="167"/>
        <v>#N/A</v>
      </c>
      <c r="BD235" s="312" t="e">
        <f t="shared" si="168"/>
        <v>#N/A</v>
      </c>
      <c r="BE235" s="312" t="e">
        <f t="shared" si="169"/>
        <v>#N/A</v>
      </c>
      <c r="BF235" s="312" t="e">
        <f t="shared" si="170"/>
        <v>#N/A</v>
      </c>
      <c r="BG235" s="312" t="e">
        <f t="shared" si="171"/>
        <v>#N/A</v>
      </c>
      <c r="BH235" s="312" t="e">
        <f t="shared" si="172"/>
        <v>#N/A</v>
      </c>
      <c r="BI235" s="312" t="e">
        <f t="shared" si="173"/>
        <v>#N/A</v>
      </c>
      <c r="BJ235" s="312" t="e">
        <f t="shared" si="174"/>
        <v>#N/A</v>
      </c>
      <c r="BK235" s="312" t="e">
        <f t="shared" si="175"/>
        <v>#N/A</v>
      </c>
      <c r="BL235" s="312" t="e">
        <f t="shared" si="176"/>
        <v>#N/A</v>
      </c>
      <c r="BM235" s="312">
        <f t="shared" si="177"/>
        <v>22</v>
      </c>
      <c r="BN235" s="312">
        <f t="shared" si="178"/>
        <v>22</v>
      </c>
      <c r="BO235" s="312">
        <f t="shared" si="179"/>
        <v>22</v>
      </c>
      <c r="BQ235" s="312" t="e">
        <f>VLOOKUP(AB235,Stieren!$C$5:$D$52,2,FALSE)</f>
        <v>#N/A</v>
      </c>
      <c r="BR235" s="312" t="e">
        <f>VLOOKUP(AB235,percentage!BY$2:CJ$49,2)</f>
        <v>#N/A</v>
      </c>
      <c r="BS235" s="312" t="e">
        <f>VLOOKUP(BR235,Stieren!$C$5:$D$52,2,FALSE)</f>
        <v>#N/A</v>
      </c>
      <c r="BT235" s="312" t="e">
        <f>VLOOKUP(AB235,percentage!BY$2:CJ$49,3)</f>
        <v>#N/A</v>
      </c>
      <c r="BU235" s="312" t="e">
        <f>VLOOKUP(BT235,Stieren!$C$5:$D$52,2,FALSE)</f>
        <v>#N/A</v>
      </c>
      <c r="BV235" s="312" t="e">
        <f>VLOOKUP(AB235,percentage!BY$2:CJ$49,4)</f>
        <v>#N/A</v>
      </c>
      <c r="BW235" s="312" t="e">
        <f>VLOOKUP(BV235,Stieren!$C$5:$D$52,2,FALSE)</f>
        <v>#N/A</v>
      </c>
      <c r="BX235" s="312" t="e">
        <f>VLOOKUP(AB235,percentage!BY$2:CJ$49,5)</f>
        <v>#N/A</v>
      </c>
      <c r="BY235" s="312" t="e">
        <f>VLOOKUP(BX235,Stieren!$C$5:$D$52,2,FALSE)</f>
        <v>#N/A</v>
      </c>
      <c r="BZ235" s="312" t="e">
        <f>VLOOKUP(AB235,percentage!BY$2:CJ$49,6)</f>
        <v>#N/A</v>
      </c>
      <c r="CA235" s="312" t="e">
        <f>VLOOKUP(BZ235,Stieren!$C$5:$D$52,2,FALSE)</f>
        <v>#N/A</v>
      </c>
      <c r="CB235" s="312" t="e">
        <f>VLOOKUP(AB235,percentage!BY$2:CJ$49,7)</f>
        <v>#N/A</v>
      </c>
      <c r="CC235" s="312" t="e">
        <f>VLOOKUP(CB235,Stieren!$C$5:$D$52,2,FALSE)</f>
        <v>#N/A</v>
      </c>
      <c r="CD235" s="312" t="e">
        <f>VLOOKUP(AB235,percentage!BY$2:CJ$49,8)</f>
        <v>#N/A</v>
      </c>
      <c r="CE235" s="312" t="e">
        <f>VLOOKUP(CD235,Stieren!$C$5:$D$52,2,FALSE)</f>
        <v>#N/A</v>
      </c>
      <c r="CF235" s="312" t="e">
        <f>VLOOKUP(AB235,percentage!BY$2:CJ$49,9)</f>
        <v>#N/A</v>
      </c>
      <c r="CG235" s="312" t="e">
        <f>VLOOKUP(CF235,Stieren!$C$5:$D$52,2,FALSE)</f>
        <v>#N/A</v>
      </c>
      <c r="CH235" s="312" t="e">
        <f>VLOOKUP(AB235,percentage!BY$2:CJ$49,10)</f>
        <v>#N/A</v>
      </c>
      <c r="CI235" s="312" t="e">
        <f>VLOOKUP(CH235,Stieren!$C$5:$D$52,2,FALSE)</f>
        <v>#N/A</v>
      </c>
      <c r="CJ235" s="312" t="e">
        <f>VLOOKUP(AB235,percentage!BY$2:CJ$49,11)</f>
        <v>#N/A</v>
      </c>
      <c r="CK235" s="312" t="e">
        <f>VLOOKUP(CJ235,Stieren!$C$5:$D$52,2,FALSE)</f>
        <v>#N/A</v>
      </c>
      <c r="CL235" s="312" t="e">
        <f>VLOOKUP(AB235,percentage!BY$2:CJ$49,12)</f>
        <v>#N/A</v>
      </c>
      <c r="CM235" s="312" t="e">
        <f>VLOOKUP(CL235,Stieren!$C$5:$D$52,2,FALSE)</f>
        <v>#N/A</v>
      </c>
      <c r="CN235" s="312">
        <v>22</v>
      </c>
      <c r="CO235" s="312">
        <v>22</v>
      </c>
      <c r="CP235" s="312">
        <v>22</v>
      </c>
    </row>
    <row r="236" spans="27:94">
      <c r="AA236" s="312">
        <f>Koeien!B237</f>
        <v>0</v>
      </c>
      <c r="AB236" s="312">
        <f>Koeien!D237</f>
        <v>0</v>
      </c>
      <c r="AD236" s="312" t="e">
        <f t="shared" si="144"/>
        <v>#N/A</v>
      </c>
      <c r="AE236" s="312" t="e">
        <f t="shared" si="145"/>
        <v>#N/A</v>
      </c>
      <c r="AF236" s="312" t="e">
        <f t="shared" si="146"/>
        <v>#N/A</v>
      </c>
      <c r="AG236" s="312" t="e">
        <f t="shared" si="147"/>
        <v>#N/A</v>
      </c>
      <c r="AH236" s="312" t="e">
        <f t="shared" si="148"/>
        <v>#N/A</v>
      </c>
      <c r="AI236" s="312" t="e">
        <f t="shared" si="149"/>
        <v>#N/A</v>
      </c>
      <c r="AJ236" s="312" t="e">
        <f t="shared" si="150"/>
        <v>#N/A</v>
      </c>
      <c r="AK236" s="312" t="e">
        <f t="shared" si="151"/>
        <v>#N/A</v>
      </c>
      <c r="AL236" s="312" t="e">
        <f t="shared" si="152"/>
        <v>#N/A</v>
      </c>
      <c r="AO236" s="312" t="e">
        <f t="shared" si="153"/>
        <v>#N/A</v>
      </c>
      <c r="AP236" s="312" t="e">
        <f t="shared" si="154"/>
        <v>#N/A</v>
      </c>
      <c r="AQ236" s="312" t="e">
        <f t="shared" si="155"/>
        <v>#N/A</v>
      </c>
      <c r="AR236" s="312" t="e">
        <f t="shared" si="156"/>
        <v>#N/A</v>
      </c>
      <c r="AS236" s="312" t="e">
        <f t="shared" si="157"/>
        <v>#N/A</v>
      </c>
      <c r="AT236" s="312" t="e">
        <f t="shared" si="158"/>
        <v>#N/A</v>
      </c>
      <c r="AU236" s="312" t="e">
        <f t="shared" si="159"/>
        <v>#N/A</v>
      </c>
      <c r="AV236" s="312" t="e">
        <f t="shared" si="160"/>
        <v>#N/A</v>
      </c>
      <c r="AW236" s="312" t="e">
        <f t="shared" si="161"/>
        <v>#N/A</v>
      </c>
      <c r="AX236" s="312" t="e">
        <f t="shared" si="162"/>
        <v>#N/A</v>
      </c>
      <c r="AY236" s="312" t="e">
        <f t="shared" si="163"/>
        <v>#N/A</v>
      </c>
      <c r="AZ236" s="312" t="e">
        <f t="shared" si="164"/>
        <v>#N/A</v>
      </c>
      <c r="BA236" s="312" t="e">
        <f t="shared" si="165"/>
        <v>#N/A</v>
      </c>
      <c r="BB236" s="312" t="e">
        <f t="shared" si="166"/>
        <v>#N/A</v>
      </c>
      <c r="BC236" s="312" t="e">
        <f t="shared" si="167"/>
        <v>#N/A</v>
      </c>
      <c r="BD236" s="312" t="e">
        <f t="shared" si="168"/>
        <v>#N/A</v>
      </c>
      <c r="BE236" s="312" t="e">
        <f t="shared" si="169"/>
        <v>#N/A</v>
      </c>
      <c r="BF236" s="312" t="e">
        <f t="shared" si="170"/>
        <v>#N/A</v>
      </c>
      <c r="BG236" s="312" t="e">
        <f t="shared" si="171"/>
        <v>#N/A</v>
      </c>
      <c r="BH236" s="312" t="e">
        <f t="shared" si="172"/>
        <v>#N/A</v>
      </c>
      <c r="BI236" s="312" t="e">
        <f t="shared" si="173"/>
        <v>#N/A</v>
      </c>
      <c r="BJ236" s="312" t="e">
        <f t="shared" si="174"/>
        <v>#N/A</v>
      </c>
      <c r="BK236" s="312" t="e">
        <f t="shared" si="175"/>
        <v>#N/A</v>
      </c>
      <c r="BL236" s="312" t="e">
        <f t="shared" si="176"/>
        <v>#N/A</v>
      </c>
      <c r="BM236" s="312">
        <f t="shared" si="177"/>
        <v>22</v>
      </c>
      <c r="BN236" s="312">
        <f t="shared" si="178"/>
        <v>22</v>
      </c>
      <c r="BO236" s="312">
        <f t="shared" si="179"/>
        <v>22</v>
      </c>
      <c r="BQ236" s="312" t="e">
        <f>VLOOKUP(AB236,Stieren!$C$5:$D$52,2,FALSE)</f>
        <v>#N/A</v>
      </c>
      <c r="BR236" s="312" t="e">
        <f>VLOOKUP(AB236,percentage!BY$2:CJ$49,2)</f>
        <v>#N/A</v>
      </c>
      <c r="BS236" s="312" t="e">
        <f>VLOOKUP(BR236,Stieren!$C$5:$D$52,2,FALSE)</f>
        <v>#N/A</v>
      </c>
      <c r="BT236" s="312" t="e">
        <f>VLOOKUP(AB236,percentage!BY$2:CJ$49,3)</f>
        <v>#N/A</v>
      </c>
      <c r="BU236" s="312" t="e">
        <f>VLOOKUP(BT236,Stieren!$C$5:$D$52,2,FALSE)</f>
        <v>#N/A</v>
      </c>
      <c r="BV236" s="312" t="e">
        <f>VLOOKUP(AB236,percentage!BY$2:CJ$49,4)</f>
        <v>#N/A</v>
      </c>
      <c r="BW236" s="312" t="e">
        <f>VLOOKUP(BV236,Stieren!$C$5:$D$52,2,FALSE)</f>
        <v>#N/A</v>
      </c>
      <c r="BX236" s="312" t="e">
        <f>VLOOKUP(AB236,percentage!BY$2:CJ$49,5)</f>
        <v>#N/A</v>
      </c>
      <c r="BY236" s="312" t="e">
        <f>VLOOKUP(BX236,Stieren!$C$5:$D$52,2,FALSE)</f>
        <v>#N/A</v>
      </c>
      <c r="BZ236" s="312" t="e">
        <f>VLOOKUP(AB236,percentage!BY$2:CJ$49,6)</f>
        <v>#N/A</v>
      </c>
      <c r="CA236" s="312" t="e">
        <f>VLOOKUP(BZ236,Stieren!$C$5:$D$52,2,FALSE)</f>
        <v>#N/A</v>
      </c>
      <c r="CB236" s="312" t="e">
        <f>VLOOKUP(AB236,percentage!BY$2:CJ$49,7)</f>
        <v>#N/A</v>
      </c>
      <c r="CC236" s="312" t="e">
        <f>VLOOKUP(CB236,Stieren!$C$5:$D$52,2,FALSE)</f>
        <v>#N/A</v>
      </c>
      <c r="CD236" s="312" t="e">
        <f>VLOOKUP(AB236,percentage!BY$2:CJ$49,8)</f>
        <v>#N/A</v>
      </c>
      <c r="CE236" s="312" t="e">
        <f>VLOOKUP(CD236,Stieren!$C$5:$D$52,2,FALSE)</f>
        <v>#N/A</v>
      </c>
      <c r="CF236" s="312" t="e">
        <f>VLOOKUP(AB236,percentage!BY$2:CJ$49,9)</f>
        <v>#N/A</v>
      </c>
      <c r="CG236" s="312" t="e">
        <f>VLOOKUP(CF236,Stieren!$C$5:$D$52,2,FALSE)</f>
        <v>#N/A</v>
      </c>
      <c r="CH236" s="312" t="e">
        <f>VLOOKUP(AB236,percentage!BY$2:CJ$49,10)</f>
        <v>#N/A</v>
      </c>
      <c r="CI236" s="312" t="e">
        <f>VLOOKUP(CH236,Stieren!$C$5:$D$52,2,FALSE)</f>
        <v>#N/A</v>
      </c>
      <c r="CJ236" s="312" t="e">
        <f>VLOOKUP(AB236,percentage!BY$2:CJ$49,11)</f>
        <v>#N/A</v>
      </c>
      <c r="CK236" s="312" t="e">
        <f>VLOOKUP(CJ236,Stieren!$C$5:$D$52,2,FALSE)</f>
        <v>#N/A</v>
      </c>
      <c r="CL236" s="312" t="e">
        <f>VLOOKUP(AB236,percentage!BY$2:CJ$49,12)</f>
        <v>#N/A</v>
      </c>
      <c r="CM236" s="312" t="e">
        <f>VLOOKUP(CL236,Stieren!$C$5:$D$52,2,FALSE)</f>
        <v>#N/A</v>
      </c>
      <c r="CN236" s="312">
        <v>22</v>
      </c>
      <c r="CO236" s="312">
        <v>22</v>
      </c>
      <c r="CP236" s="312">
        <v>22</v>
      </c>
    </row>
    <row r="237" spans="27:94">
      <c r="AA237" s="312">
        <f>Koeien!B238</f>
        <v>0</v>
      </c>
      <c r="AB237" s="312">
        <f>Koeien!D238</f>
        <v>0</v>
      </c>
      <c r="AD237" s="312" t="e">
        <f t="shared" si="144"/>
        <v>#N/A</v>
      </c>
      <c r="AE237" s="312" t="e">
        <f t="shared" si="145"/>
        <v>#N/A</v>
      </c>
      <c r="AF237" s="312" t="e">
        <f t="shared" si="146"/>
        <v>#N/A</v>
      </c>
      <c r="AG237" s="312" t="e">
        <f t="shared" si="147"/>
        <v>#N/A</v>
      </c>
      <c r="AH237" s="312" t="e">
        <f t="shared" si="148"/>
        <v>#N/A</v>
      </c>
      <c r="AI237" s="312" t="e">
        <f t="shared" si="149"/>
        <v>#N/A</v>
      </c>
      <c r="AJ237" s="312" t="e">
        <f t="shared" si="150"/>
        <v>#N/A</v>
      </c>
      <c r="AK237" s="312" t="e">
        <f t="shared" si="151"/>
        <v>#N/A</v>
      </c>
      <c r="AL237" s="312" t="e">
        <f t="shared" si="152"/>
        <v>#N/A</v>
      </c>
      <c r="AO237" s="312" t="e">
        <f t="shared" si="153"/>
        <v>#N/A</v>
      </c>
      <c r="AP237" s="312" t="e">
        <f t="shared" si="154"/>
        <v>#N/A</v>
      </c>
      <c r="AQ237" s="312" t="e">
        <f t="shared" si="155"/>
        <v>#N/A</v>
      </c>
      <c r="AR237" s="312" t="e">
        <f t="shared" si="156"/>
        <v>#N/A</v>
      </c>
      <c r="AS237" s="312" t="e">
        <f t="shared" si="157"/>
        <v>#N/A</v>
      </c>
      <c r="AT237" s="312" t="e">
        <f t="shared" si="158"/>
        <v>#N/A</v>
      </c>
      <c r="AU237" s="312" t="e">
        <f t="shared" si="159"/>
        <v>#N/A</v>
      </c>
      <c r="AV237" s="312" t="e">
        <f t="shared" si="160"/>
        <v>#N/A</v>
      </c>
      <c r="AW237" s="312" t="e">
        <f t="shared" si="161"/>
        <v>#N/A</v>
      </c>
      <c r="AX237" s="312" t="e">
        <f t="shared" si="162"/>
        <v>#N/A</v>
      </c>
      <c r="AY237" s="312" t="e">
        <f t="shared" si="163"/>
        <v>#N/A</v>
      </c>
      <c r="AZ237" s="312" t="e">
        <f t="shared" si="164"/>
        <v>#N/A</v>
      </c>
      <c r="BA237" s="312" t="e">
        <f t="shared" si="165"/>
        <v>#N/A</v>
      </c>
      <c r="BB237" s="312" t="e">
        <f t="shared" si="166"/>
        <v>#N/A</v>
      </c>
      <c r="BC237" s="312" t="e">
        <f t="shared" si="167"/>
        <v>#N/A</v>
      </c>
      <c r="BD237" s="312" t="e">
        <f t="shared" si="168"/>
        <v>#N/A</v>
      </c>
      <c r="BE237" s="312" t="e">
        <f t="shared" si="169"/>
        <v>#N/A</v>
      </c>
      <c r="BF237" s="312" t="e">
        <f t="shared" si="170"/>
        <v>#N/A</v>
      </c>
      <c r="BG237" s="312" t="e">
        <f t="shared" si="171"/>
        <v>#N/A</v>
      </c>
      <c r="BH237" s="312" t="e">
        <f t="shared" si="172"/>
        <v>#N/A</v>
      </c>
      <c r="BI237" s="312" t="e">
        <f t="shared" si="173"/>
        <v>#N/A</v>
      </c>
      <c r="BJ237" s="312" t="e">
        <f t="shared" si="174"/>
        <v>#N/A</v>
      </c>
      <c r="BK237" s="312" t="e">
        <f t="shared" si="175"/>
        <v>#N/A</v>
      </c>
      <c r="BL237" s="312" t="e">
        <f t="shared" si="176"/>
        <v>#N/A</v>
      </c>
      <c r="BM237" s="312">
        <f t="shared" si="177"/>
        <v>22</v>
      </c>
      <c r="BN237" s="312">
        <f t="shared" si="178"/>
        <v>22</v>
      </c>
      <c r="BO237" s="312">
        <f t="shared" si="179"/>
        <v>22</v>
      </c>
      <c r="BQ237" s="312" t="e">
        <f>VLOOKUP(AB237,Stieren!$C$5:$D$52,2,FALSE)</f>
        <v>#N/A</v>
      </c>
      <c r="BR237" s="312" t="e">
        <f>VLOOKUP(AB237,percentage!BY$2:CJ$49,2)</f>
        <v>#N/A</v>
      </c>
      <c r="BS237" s="312" t="e">
        <f>VLOOKUP(BR237,Stieren!$C$5:$D$52,2,FALSE)</f>
        <v>#N/A</v>
      </c>
      <c r="BT237" s="312" t="e">
        <f>VLOOKUP(AB237,percentage!BY$2:CJ$49,3)</f>
        <v>#N/A</v>
      </c>
      <c r="BU237" s="312" t="e">
        <f>VLOOKUP(BT237,Stieren!$C$5:$D$52,2,FALSE)</f>
        <v>#N/A</v>
      </c>
      <c r="BV237" s="312" t="e">
        <f>VLOOKUP(AB237,percentage!BY$2:CJ$49,4)</f>
        <v>#N/A</v>
      </c>
      <c r="BW237" s="312" t="e">
        <f>VLOOKUP(BV237,Stieren!$C$5:$D$52,2,FALSE)</f>
        <v>#N/A</v>
      </c>
      <c r="BX237" s="312" t="e">
        <f>VLOOKUP(AB237,percentage!BY$2:CJ$49,5)</f>
        <v>#N/A</v>
      </c>
      <c r="BY237" s="312" t="e">
        <f>VLOOKUP(BX237,Stieren!$C$5:$D$52,2,FALSE)</f>
        <v>#N/A</v>
      </c>
      <c r="BZ237" s="312" t="e">
        <f>VLOOKUP(AB237,percentage!BY$2:CJ$49,6)</f>
        <v>#N/A</v>
      </c>
      <c r="CA237" s="312" t="e">
        <f>VLOOKUP(BZ237,Stieren!$C$5:$D$52,2,FALSE)</f>
        <v>#N/A</v>
      </c>
      <c r="CB237" s="312" t="e">
        <f>VLOOKUP(AB237,percentage!BY$2:CJ$49,7)</f>
        <v>#N/A</v>
      </c>
      <c r="CC237" s="312" t="e">
        <f>VLOOKUP(CB237,Stieren!$C$5:$D$52,2,FALSE)</f>
        <v>#N/A</v>
      </c>
      <c r="CD237" s="312" t="e">
        <f>VLOOKUP(AB237,percentage!BY$2:CJ$49,8)</f>
        <v>#N/A</v>
      </c>
      <c r="CE237" s="312" t="e">
        <f>VLOOKUP(CD237,Stieren!$C$5:$D$52,2,FALSE)</f>
        <v>#N/A</v>
      </c>
      <c r="CF237" s="312" t="e">
        <f>VLOOKUP(AB237,percentage!BY$2:CJ$49,9)</f>
        <v>#N/A</v>
      </c>
      <c r="CG237" s="312" t="e">
        <f>VLOOKUP(CF237,Stieren!$C$5:$D$52,2,FALSE)</f>
        <v>#N/A</v>
      </c>
      <c r="CH237" s="312" t="e">
        <f>VLOOKUP(AB237,percentage!BY$2:CJ$49,10)</f>
        <v>#N/A</v>
      </c>
      <c r="CI237" s="312" t="e">
        <f>VLOOKUP(CH237,Stieren!$C$5:$D$52,2,FALSE)</f>
        <v>#N/A</v>
      </c>
      <c r="CJ237" s="312" t="e">
        <f>VLOOKUP(AB237,percentage!BY$2:CJ$49,11)</f>
        <v>#N/A</v>
      </c>
      <c r="CK237" s="312" t="e">
        <f>VLOOKUP(CJ237,Stieren!$C$5:$D$52,2,FALSE)</f>
        <v>#N/A</v>
      </c>
      <c r="CL237" s="312" t="e">
        <f>VLOOKUP(AB237,percentage!BY$2:CJ$49,12)</f>
        <v>#N/A</v>
      </c>
      <c r="CM237" s="312" t="e">
        <f>VLOOKUP(CL237,Stieren!$C$5:$D$52,2,FALSE)</f>
        <v>#N/A</v>
      </c>
      <c r="CN237" s="312">
        <v>22</v>
      </c>
      <c r="CO237" s="312">
        <v>22</v>
      </c>
      <c r="CP237" s="312">
        <v>22</v>
      </c>
    </row>
    <row r="238" spans="27:94">
      <c r="AA238" s="312">
        <f>Koeien!B239</f>
        <v>0</v>
      </c>
      <c r="AB238" s="312">
        <f>Koeien!D239</f>
        <v>0</v>
      </c>
      <c r="AD238" s="312" t="e">
        <f t="shared" si="144"/>
        <v>#N/A</v>
      </c>
      <c r="AE238" s="312" t="e">
        <f t="shared" si="145"/>
        <v>#N/A</v>
      </c>
      <c r="AF238" s="312" t="e">
        <f t="shared" si="146"/>
        <v>#N/A</v>
      </c>
      <c r="AG238" s="312" t="e">
        <f t="shared" si="147"/>
        <v>#N/A</v>
      </c>
      <c r="AH238" s="312" t="e">
        <f t="shared" si="148"/>
        <v>#N/A</v>
      </c>
      <c r="AI238" s="312" t="e">
        <f t="shared" si="149"/>
        <v>#N/A</v>
      </c>
      <c r="AJ238" s="312" t="e">
        <f t="shared" si="150"/>
        <v>#N/A</v>
      </c>
      <c r="AK238" s="312" t="e">
        <f t="shared" si="151"/>
        <v>#N/A</v>
      </c>
      <c r="AL238" s="312" t="e">
        <f t="shared" si="152"/>
        <v>#N/A</v>
      </c>
      <c r="AO238" s="312" t="e">
        <f t="shared" si="153"/>
        <v>#N/A</v>
      </c>
      <c r="AP238" s="312" t="e">
        <f t="shared" si="154"/>
        <v>#N/A</v>
      </c>
      <c r="AQ238" s="312" t="e">
        <f t="shared" si="155"/>
        <v>#N/A</v>
      </c>
      <c r="AR238" s="312" t="e">
        <f t="shared" si="156"/>
        <v>#N/A</v>
      </c>
      <c r="AS238" s="312" t="e">
        <f t="shared" si="157"/>
        <v>#N/A</v>
      </c>
      <c r="AT238" s="312" t="e">
        <f t="shared" si="158"/>
        <v>#N/A</v>
      </c>
      <c r="AU238" s="312" t="e">
        <f t="shared" si="159"/>
        <v>#N/A</v>
      </c>
      <c r="AV238" s="312" t="e">
        <f t="shared" si="160"/>
        <v>#N/A</v>
      </c>
      <c r="AW238" s="312" t="e">
        <f t="shared" si="161"/>
        <v>#N/A</v>
      </c>
      <c r="AX238" s="312" t="e">
        <f t="shared" si="162"/>
        <v>#N/A</v>
      </c>
      <c r="AY238" s="312" t="e">
        <f t="shared" si="163"/>
        <v>#N/A</v>
      </c>
      <c r="AZ238" s="312" t="e">
        <f t="shared" si="164"/>
        <v>#N/A</v>
      </c>
      <c r="BA238" s="312" t="e">
        <f t="shared" si="165"/>
        <v>#N/A</v>
      </c>
      <c r="BB238" s="312" t="e">
        <f t="shared" si="166"/>
        <v>#N/A</v>
      </c>
      <c r="BC238" s="312" t="e">
        <f t="shared" si="167"/>
        <v>#N/A</v>
      </c>
      <c r="BD238" s="312" t="e">
        <f t="shared" si="168"/>
        <v>#N/A</v>
      </c>
      <c r="BE238" s="312" t="e">
        <f t="shared" si="169"/>
        <v>#N/A</v>
      </c>
      <c r="BF238" s="312" t="e">
        <f t="shared" si="170"/>
        <v>#N/A</v>
      </c>
      <c r="BG238" s="312" t="e">
        <f t="shared" si="171"/>
        <v>#N/A</v>
      </c>
      <c r="BH238" s="312" t="e">
        <f t="shared" si="172"/>
        <v>#N/A</v>
      </c>
      <c r="BI238" s="312" t="e">
        <f t="shared" si="173"/>
        <v>#N/A</v>
      </c>
      <c r="BJ238" s="312" t="e">
        <f t="shared" si="174"/>
        <v>#N/A</v>
      </c>
      <c r="BK238" s="312" t="e">
        <f t="shared" si="175"/>
        <v>#N/A</v>
      </c>
      <c r="BL238" s="312" t="e">
        <f t="shared" si="176"/>
        <v>#N/A</v>
      </c>
      <c r="BM238" s="312">
        <f t="shared" si="177"/>
        <v>22</v>
      </c>
      <c r="BN238" s="312">
        <f t="shared" si="178"/>
        <v>22</v>
      </c>
      <c r="BO238" s="312">
        <f t="shared" si="179"/>
        <v>22</v>
      </c>
      <c r="BQ238" s="312" t="e">
        <f>VLOOKUP(AB238,Stieren!$C$5:$D$52,2,FALSE)</f>
        <v>#N/A</v>
      </c>
      <c r="BR238" s="312" t="e">
        <f>VLOOKUP(AB238,percentage!BY$2:CJ$49,2)</f>
        <v>#N/A</v>
      </c>
      <c r="BS238" s="312" t="e">
        <f>VLOOKUP(BR238,Stieren!$C$5:$D$52,2,FALSE)</f>
        <v>#N/A</v>
      </c>
      <c r="BT238" s="312" t="e">
        <f>VLOOKUP(AB238,percentage!BY$2:CJ$49,3)</f>
        <v>#N/A</v>
      </c>
      <c r="BU238" s="312" t="e">
        <f>VLOOKUP(BT238,Stieren!$C$5:$D$52,2,FALSE)</f>
        <v>#N/A</v>
      </c>
      <c r="BV238" s="312" t="e">
        <f>VLOOKUP(AB238,percentage!BY$2:CJ$49,4)</f>
        <v>#N/A</v>
      </c>
      <c r="BW238" s="312" t="e">
        <f>VLOOKUP(BV238,Stieren!$C$5:$D$52,2,FALSE)</f>
        <v>#N/A</v>
      </c>
      <c r="BX238" s="312" t="e">
        <f>VLOOKUP(AB238,percentage!BY$2:CJ$49,5)</f>
        <v>#N/A</v>
      </c>
      <c r="BY238" s="312" t="e">
        <f>VLOOKUP(BX238,Stieren!$C$5:$D$52,2,FALSE)</f>
        <v>#N/A</v>
      </c>
      <c r="BZ238" s="312" t="e">
        <f>VLOOKUP(AB238,percentage!BY$2:CJ$49,6)</f>
        <v>#N/A</v>
      </c>
      <c r="CA238" s="312" t="e">
        <f>VLOOKUP(BZ238,Stieren!$C$5:$D$52,2,FALSE)</f>
        <v>#N/A</v>
      </c>
      <c r="CB238" s="312" t="e">
        <f>VLOOKUP(AB238,percentage!BY$2:CJ$49,7)</f>
        <v>#N/A</v>
      </c>
      <c r="CC238" s="312" t="e">
        <f>VLOOKUP(CB238,Stieren!$C$5:$D$52,2,FALSE)</f>
        <v>#N/A</v>
      </c>
      <c r="CD238" s="312" t="e">
        <f>VLOOKUP(AB238,percentage!BY$2:CJ$49,8)</f>
        <v>#N/A</v>
      </c>
      <c r="CE238" s="312" t="e">
        <f>VLOOKUP(CD238,Stieren!$C$5:$D$52,2,FALSE)</f>
        <v>#N/A</v>
      </c>
      <c r="CF238" s="312" t="e">
        <f>VLOOKUP(AB238,percentage!BY$2:CJ$49,9)</f>
        <v>#N/A</v>
      </c>
      <c r="CG238" s="312" t="e">
        <f>VLOOKUP(CF238,Stieren!$C$5:$D$52,2,FALSE)</f>
        <v>#N/A</v>
      </c>
      <c r="CH238" s="312" t="e">
        <f>VLOOKUP(AB238,percentage!BY$2:CJ$49,10)</f>
        <v>#N/A</v>
      </c>
      <c r="CI238" s="312" t="e">
        <f>VLOOKUP(CH238,Stieren!$C$5:$D$52,2,FALSE)</f>
        <v>#N/A</v>
      </c>
      <c r="CJ238" s="312" t="e">
        <f>VLOOKUP(AB238,percentage!BY$2:CJ$49,11)</f>
        <v>#N/A</v>
      </c>
      <c r="CK238" s="312" t="e">
        <f>VLOOKUP(CJ238,Stieren!$C$5:$D$52,2,FALSE)</f>
        <v>#N/A</v>
      </c>
      <c r="CL238" s="312" t="e">
        <f>VLOOKUP(AB238,percentage!BY$2:CJ$49,12)</f>
        <v>#N/A</v>
      </c>
      <c r="CM238" s="312" t="e">
        <f>VLOOKUP(CL238,Stieren!$C$5:$D$52,2,FALSE)</f>
        <v>#N/A</v>
      </c>
      <c r="CN238" s="312">
        <v>22</v>
      </c>
      <c r="CO238" s="312">
        <v>22</v>
      </c>
      <c r="CP238" s="312">
        <v>22</v>
      </c>
    </row>
    <row r="239" spans="27:94">
      <c r="AA239" s="312">
        <f>Koeien!B240</f>
        <v>0</v>
      </c>
      <c r="AB239" s="312">
        <f>Koeien!D240</f>
        <v>0</v>
      </c>
      <c r="AD239" s="312" t="e">
        <f t="shared" si="144"/>
        <v>#N/A</v>
      </c>
      <c r="AE239" s="312" t="e">
        <f t="shared" si="145"/>
        <v>#N/A</v>
      </c>
      <c r="AF239" s="312" t="e">
        <f t="shared" si="146"/>
        <v>#N/A</v>
      </c>
      <c r="AG239" s="312" t="e">
        <f t="shared" si="147"/>
        <v>#N/A</v>
      </c>
      <c r="AH239" s="312" t="e">
        <f t="shared" si="148"/>
        <v>#N/A</v>
      </c>
      <c r="AI239" s="312" t="e">
        <f t="shared" si="149"/>
        <v>#N/A</v>
      </c>
      <c r="AJ239" s="312" t="e">
        <f t="shared" si="150"/>
        <v>#N/A</v>
      </c>
      <c r="AK239" s="312" t="e">
        <f t="shared" si="151"/>
        <v>#N/A</v>
      </c>
      <c r="AL239" s="312" t="e">
        <f t="shared" si="152"/>
        <v>#N/A</v>
      </c>
      <c r="AO239" s="312" t="e">
        <f t="shared" si="153"/>
        <v>#N/A</v>
      </c>
      <c r="AP239" s="312" t="e">
        <f t="shared" si="154"/>
        <v>#N/A</v>
      </c>
      <c r="AQ239" s="312" t="e">
        <f t="shared" si="155"/>
        <v>#N/A</v>
      </c>
      <c r="AR239" s="312" t="e">
        <f t="shared" si="156"/>
        <v>#N/A</v>
      </c>
      <c r="AS239" s="312" t="e">
        <f t="shared" si="157"/>
        <v>#N/A</v>
      </c>
      <c r="AT239" s="312" t="e">
        <f t="shared" si="158"/>
        <v>#N/A</v>
      </c>
      <c r="AU239" s="312" t="e">
        <f t="shared" si="159"/>
        <v>#N/A</v>
      </c>
      <c r="AV239" s="312" t="e">
        <f t="shared" si="160"/>
        <v>#N/A</v>
      </c>
      <c r="AW239" s="312" t="e">
        <f t="shared" si="161"/>
        <v>#N/A</v>
      </c>
      <c r="AX239" s="312" t="e">
        <f t="shared" si="162"/>
        <v>#N/A</v>
      </c>
      <c r="AY239" s="312" t="e">
        <f t="shared" si="163"/>
        <v>#N/A</v>
      </c>
      <c r="AZ239" s="312" t="e">
        <f t="shared" si="164"/>
        <v>#N/A</v>
      </c>
      <c r="BA239" s="312" t="e">
        <f t="shared" si="165"/>
        <v>#N/A</v>
      </c>
      <c r="BB239" s="312" t="e">
        <f t="shared" si="166"/>
        <v>#N/A</v>
      </c>
      <c r="BC239" s="312" t="e">
        <f t="shared" si="167"/>
        <v>#N/A</v>
      </c>
      <c r="BD239" s="312" t="e">
        <f t="shared" si="168"/>
        <v>#N/A</v>
      </c>
      <c r="BE239" s="312" t="e">
        <f t="shared" si="169"/>
        <v>#N/A</v>
      </c>
      <c r="BF239" s="312" t="e">
        <f t="shared" si="170"/>
        <v>#N/A</v>
      </c>
      <c r="BG239" s="312" t="e">
        <f t="shared" si="171"/>
        <v>#N/A</v>
      </c>
      <c r="BH239" s="312" t="e">
        <f t="shared" si="172"/>
        <v>#N/A</v>
      </c>
      <c r="BI239" s="312" t="e">
        <f t="shared" si="173"/>
        <v>#N/A</v>
      </c>
      <c r="BJ239" s="312" t="e">
        <f t="shared" si="174"/>
        <v>#N/A</v>
      </c>
      <c r="BK239" s="312" t="e">
        <f t="shared" si="175"/>
        <v>#N/A</v>
      </c>
      <c r="BL239" s="312" t="e">
        <f t="shared" si="176"/>
        <v>#N/A</v>
      </c>
      <c r="BM239" s="312">
        <f t="shared" si="177"/>
        <v>22</v>
      </c>
      <c r="BN239" s="312">
        <f t="shared" si="178"/>
        <v>22</v>
      </c>
      <c r="BO239" s="312">
        <f t="shared" si="179"/>
        <v>22</v>
      </c>
      <c r="BQ239" s="312" t="e">
        <f>VLOOKUP(AB239,Stieren!$C$5:$D$52,2,FALSE)</f>
        <v>#N/A</v>
      </c>
      <c r="BR239" s="312" t="e">
        <f>VLOOKUP(AB239,percentage!BY$2:CJ$49,2)</f>
        <v>#N/A</v>
      </c>
      <c r="BS239" s="312" t="e">
        <f>VLOOKUP(BR239,Stieren!$C$5:$D$52,2,FALSE)</f>
        <v>#N/A</v>
      </c>
      <c r="BT239" s="312" t="e">
        <f>VLOOKUP(AB239,percentage!BY$2:CJ$49,3)</f>
        <v>#N/A</v>
      </c>
      <c r="BU239" s="312" t="e">
        <f>VLOOKUP(BT239,Stieren!$C$5:$D$52,2,FALSE)</f>
        <v>#N/A</v>
      </c>
      <c r="BV239" s="312" t="e">
        <f>VLOOKUP(AB239,percentage!BY$2:CJ$49,4)</f>
        <v>#N/A</v>
      </c>
      <c r="BW239" s="312" t="e">
        <f>VLOOKUP(BV239,Stieren!$C$5:$D$52,2,FALSE)</f>
        <v>#N/A</v>
      </c>
      <c r="BX239" s="312" t="e">
        <f>VLOOKUP(AB239,percentage!BY$2:CJ$49,5)</f>
        <v>#N/A</v>
      </c>
      <c r="BY239" s="312" t="e">
        <f>VLOOKUP(BX239,Stieren!$C$5:$D$52,2,FALSE)</f>
        <v>#N/A</v>
      </c>
      <c r="BZ239" s="312" t="e">
        <f>VLOOKUP(AB239,percentage!BY$2:CJ$49,6)</f>
        <v>#N/A</v>
      </c>
      <c r="CA239" s="312" t="e">
        <f>VLOOKUP(BZ239,Stieren!$C$5:$D$52,2,FALSE)</f>
        <v>#N/A</v>
      </c>
      <c r="CB239" s="312" t="e">
        <f>VLOOKUP(AB239,percentage!BY$2:CJ$49,7)</f>
        <v>#N/A</v>
      </c>
      <c r="CC239" s="312" t="e">
        <f>VLOOKUP(CB239,Stieren!$C$5:$D$52,2,FALSE)</f>
        <v>#N/A</v>
      </c>
      <c r="CD239" s="312" t="e">
        <f>VLOOKUP(AB239,percentage!BY$2:CJ$49,8)</f>
        <v>#N/A</v>
      </c>
      <c r="CE239" s="312" t="e">
        <f>VLOOKUP(CD239,Stieren!$C$5:$D$52,2,FALSE)</f>
        <v>#N/A</v>
      </c>
      <c r="CF239" s="312" t="e">
        <f>VLOOKUP(AB239,percentage!BY$2:CJ$49,9)</f>
        <v>#N/A</v>
      </c>
      <c r="CG239" s="312" t="e">
        <f>VLOOKUP(CF239,Stieren!$C$5:$D$52,2,FALSE)</f>
        <v>#N/A</v>
      </c>
      <c r="CH239" s="312" t="e">
        <f>VLOOKUP(AB239,percentage!BY$2:CJ$49,10)</f>
        <v>#N/A</v>
      </c>
      <c r="CI239" s="312" t="e">
        <f>VLOOKUP(CH239,Stieren!$C$5:$D$52,2,FALSE)</f>
        <v>#N/A</v>
      </c>
      <c r="CJ239" s="312" t="e">
        <f>VLOOKUP(AB239,percentage!BY$2:CJ$49,11)</f>
        <v>#N/A</v>
      </c>
      <c r="CK239" s="312" t="e">
        <f>VLOOKUP(CJ239,Stieren!$C$5:$D$52,2,FALSE)</f>
        <v>#N/A</v>
      </c>
      <c r="CL239" s="312" t="e">
        <f>VLOOKUP(AB239,percentage!BY$2:CJ$49,12)</f>
        <v>#N/A</v>
      </c>
      <c r="CM239" s="312" t="e">
        <f>VLOOKUP(CL239,Stieren!$C$5:$D$52,2,FALSE)</f>
        <v>#N/A</v>
      </c>
      <c r="CN239" s="312">
        <v>22</v>
      </c>
      <c r="CO239" s="312">
        <v>22</v>
      </c>
      <c r="CP239" s="312">
        <v>22</v>
      </c>
    </row>
    <row r="240" spans="27:94">
      <c r="AA240" s="312">
        <f>Koeien!B241</f>
        <v>0</v>
      </c>
      <c r="AB240" s="312">
        <f>Koeien!D241</f>
        <v>0</v>
      </c>
      <c r="AD240" s="312" t="e">
        <f t="shared" si="144"/>
        <v>#N/A</v>
      </c>
      <c r="AE240" s="312" t="e">
        <f t="shared" si="145"/>
        <v>#N/A</v>
      </c>
      <c r="AF240" s="312" t="e">
        <f t="shared" si="146"/>
        <v>#N/A</v>
      </c>
      <c r="AG240" s="312" t="e">
        <f t="shared" si="147"/>
        <v>#N/A</v>
      </c>
      <c r="AH240" s="312" t="e">
        <f t="shared" si="148"/>
        <v>#N/A</v>
      </c>
      <c r="AI240" s="312" t="e">
        <f t="shared" si="149"/>
        <v>#N/A</v>
      </c>
      <c r="AJ240" s="312" t="e">
        <f t="shared" si="150"/>
        <v>#N/A</v>
      </c>
      <c r="AK240" s="312" t="e">
        <f t="shared" si="151"/>
        <v>#N/A</v>
      </c>
      <c r="AL240" s="312" t="e">
        <f t="shared" si="152"/>
        <v>#N/A</v>
      </c>
      <c r="AO240" s="312" t="e">
        <f t="shared" si="153"/>
        <v>#N/A</v>
      </c>
      <c r="AP240" s="312" t="e">
        <f t="shared" si="154"/>
        <v>#N/A</v>
      </c>
      <c r="AQ240" s="312" t="e">
        <f t="shared" si="155"/>
        <v>#N/A</v>
      </c>
      <c r="AR240" s="312" t="e">
        <f t="shared" si="156"/>
        <v>#N/A</v>
      </c>
      <c r="AS240" s="312" t="e">
        <f t="shared" si="157"/>
        <v>#N/A</v>
      </c>
      <c r="AT240" s="312" t="e">
        <f t="shared" si="158"/>
        <v>#N/A</v>
      </c>
      <c r="AU240" s="312" t="e">
        <f t="shared" si="159"/>
        <v>#N/A</v>
      </c>
      <c r="AV240" s="312" t="e">
        <f t="shared" si="160"/>
        <v>#N/A</v>
      </c>
      <c r="AW240" s="312" t="e">
        <f t="shared" si="161"/>
        <v>#N/A</v>
      </c>
      <c r="AX240" s="312" t="e">
        <f t="shared" si="162"/>
        <v>#N/A</v>
      </c>
      <c r="AY240" s="312" t="e">
        <f t="shared" si="163"/>
        <v>#N/A</v>
      </c>
      <c r="AZ240" s="312" t="e">
        <f t="shared" si="164"/>
        <v>#N/A</v>
      </c>
      <c r="BA240" s="312" t="e">
        <f t="shared" si="165"/>
        <v>#N/A</v>
      </c>
      <c r="BB240" s="312" t="e">
        <f t="shared" si="166"/>
        <v>#N/A</v>
      </c>
      <c r="BC240" s="312" t="e">
        <f t="shared" si="167"/>
        <v>#N/A</v>
      </c>
      <c r="BD240" s="312" t="e">
        <f t="shared" si="168"/>
        <v>#N/A</v>
      </c>
      <c r="BE240" s="312" t="e">
        <f t="shared" si="169"/>
        <v>#N/A</v>
      </c>
      <c r="BF240" s="312" t="e">
        <f t="shared" si="170"/>
        <v>#N/A</v>
      </c>
      <c r="BG240" s="312" t="e">
        <f t="shared" si="171"/>
        <v>#N/A</v>
      </c>
      <c r="BH240" s="312" t="e">
        <f t="shared" si="172"/>
        <v>#N/A</v>
      </c>
      <c r="BI240" s="312" t="e">
        <f t="shared" si="173"/>
        <v>#N/A</v>
      </c>
      <c r="BJ240" s="312" t="e">
        <f t="shared" si="174"/>
        <v>#N/A</v>
      </c>
      <c r="BK240" s="312" t="e">
        <f t="shared" si="175"/>
        <v>#N/A</v>
      </c>
      <c r="BL240" s="312" t="e">
        <f t="shared" si="176"/>
        <v>#N/A</v>
      </c>
      <c r="BM240" s="312">
        <f t="shared" si="177"/>
        <v>22</v>
      </c>
      <c r="BN240" s="312">
        <f t="shared" si="178"/>
        <v>22</v>
      </c>
      <c r="BO240" s="312">
        <f t="shared" si="179"/>
        <v>22</v>
      </c>
      <c r="BQ240" s="312" t="e">
        <f>VLOOKUP(AB240,Stieren!$C$5:$D$52,2,FALSE)</f>
        <v>#N/A</v>
      </c>
      <c r="BR240" s="312" t="e">
        <f>VLOOKUP(AB240,percentage!BY$2:CJ$49,2)</f>
        <v>#N/A</v>
      </c>
      <c r="BS240" s="312" t="e">
        <f>VLOOKUP(BR240,Stieren!$C$5:$D$52,2,FALSE)</f>
        <v>#N/A</v>
      </c>
      <c r="BT240" s="312" t="e">
        <f>VLOOKUP(AB240,percentage!BY$2:CJ$49,3)</f>
        <v>#N/A</v>
      </c>
      <c r="BU240" s="312" t="e">
        <f>VLOOKUP(BT240,Stieren!$C$5:$D$52,2,FALSE)</f>
        <v>#N/A</v>
      </c>
      <c r="BV240" s="312" t="e">
        <f>VLOOKUP(AB240,percentage!BY$2:CJ$49,4)</f>
        <v>#N/A</v>
      </c>
      <c r="BW240" s="312" t="e">
        <f>VLOOKUP(BV240,Stieren!$C$5:$D$52,2,FALSE)</f>
        <v>#N/A</v>
      </c>
      <c r="BX240" s="312" t="e">
        <f>VLOOKUP(AB240,percentage!BY$2:CJ$49,5)</f>
        <v>#N/A</v>
      </c>
      <c r="BY240" s="312" t="e">
        <f>VLOOKUP(BX240,Stieren!$C$5:$D$52,2,FALSE)</f>
        <v>#N/A</v>
      </c>
      <c r="BZ240" s="312" t="e">
        <f>VLOOKUP(AB240,percentage!BY$2:CJ$49,6)</f>
        <v>#N/A</v>
      </c>
      <c r="CA240" s="312" t="e">
        <f>VLOOKUP(BZ240,Stieren!$C$5:$D$52,2,FALSE)</f>
        <v>#N/A</v>
      </c>
      <c r="CB240" s="312" t="e">
        <f>VLOOKUP(AB240,percentage!BY$2:CJ$49,7)</f>
        <v>#N/A</v>
      </c>
      <c r="CC240" s="312" t="e">
        <f>VLOOKUP(CB240,Stieren!$C$5:$D$52,2,FALSE)</f>
        <v>#N/A</v>
      </c>
      <c r="CD240" s="312" t="e">
        <f>VLOOKUP(AB240,percentage!BY$2:CJ$49,8)</f>
        <v>#N/A</v>
      </c>
      <c r="CE240" s="312" t="e">
        <f>VLOOKUP(CD240,Stieren!$C$5:$D$52,2,FALSE)</f>
        <v>#N/A</v>
      </c>
      <c r="CF240" s="312" t="e">
        <f>VLOOKUP(AB240,percentage!BY$2:CJ$49,9)</f>
        <v>#N/A</v>
      </c>
      <c r="CG240" s="312" t="e">
        <f>VLOOKUP(CF240,Stieren!$C$5:$D$52,2,FALSE)</f>
        <v>#N/A</v>
      </c>
      <c r="CH240" s="312" t="e">
        <f>VLOOKUP(AB240,percentage!BY$2:CJ$49,10)</f>
        <v>#N/A</v>
      </c>
      <c r="CI240" s="312" t="e">
        <f>VLOOKUP(CH240,Stieren!$C$5:$D$52,2,FALSE)</f>
        <v>#N/A</v>
      </c>
      <c r="CJ240" s="312" t="e">
        <f>VLOOKUP(AB240,percentage!BY$2:CJ$49,11)</f>
        <v>#N/A</v>
      </c>
      <c r="CK240" s="312" t="e">
        <f>VLOOKUP(CJ240,Stieren!$C$5:$D$52,2,FALSE)</f>
        <v>#N/A</v>
      </c>
      <c r="CL240" s="312" t="e">
        <f>VLOOKUP(AB240,percentage!BY$2:CJ$49,12)</f>
        <v>#N/A</v>
      </c>
      <c r="CM240" s="312" t="e">
        <f>VLOOKUP(CL240,Stieren!$C$5:$D$52,2,FALSE)</f>
        <v>#N/A</v>
      </c>
      <c r="CN240" s="312">
        <v>22</v>
      </c>
      <c r="CO240" s="312">
        <v>22</v>
      </c>
      <c r="CP240" s="312">
        <v>22</v>
      </c>
    </row>
    <row r="241" spans="27:94">
      <c r="AA241" s="312">
        <f>Koeien!B242</f>
        <v>0</v>
      </c>
      <c r="AB241" s="312">
        <f>Koeien!D242</f>
        <v>0</v>
      </c>
      <c r="AD241" s="312" t="e">
        <f t="shared" si="144"/>
        <v>#N/A</v>
      </c>
      <c r="AE241" s="312" t="e">
        <f t="shared" si="145"/>
        <v>#N/A</v>
      </c>
      <c r="AF241" s="312" t="e">
        <f t="shared" si="146"/>
        <v>#N/A</v>
      </c>
      <c r="AG241" s="312" t="e">
        <f t="shared" si="147"/>
        <v>#N/A</v>
      </c>
      <c r="AH241" s="312" t="e">
        <f t="shared" si="148"/>
        <v>#N/A</v>
      </c>
      <c r="AI241" s="312" t="e">
        <f t="shared" si="149"/>
        <v>#N/A</v>
      </c>
      <c r="AJ241" s="312" t="e">
        <f t="shared" si="150"/>
        <v>#N/A</v>
      </c>
      <c r="AK241" s="312" t="e">
        <f t="shared" si="151"/>
        <v>#N/A</v>
      </c>
      <c r="AL241" s="312" t="e">
        <f t="shared" si="152"/>
        <v>#N/A</v>
      </c>
      <c r="AO241" s="312" t="e">
        <f t="shared" si="153"/>
        <v>#N/A</v>
      </c>
      <c r="AP241" s="312" t="e">
        <f t="shared" si="154"/>
        <v>#N/A</v>
      </c>
      <c r="AQ241" s="312" t="e">
        <f t="shared" si="155"/>
        <v>#N/A</v>
      </c>
      <c r="AR241" s="312" t="e">
        <f t="shared" si="156"/>
        <v>#N/A</v>
      </c>
      <c r="AS241" s="312" t="e">
        <f t="shared" si="157"/>
        <v>#N/A</v>
      </c>
      <c r="AT241" s="312" t="e">
        <f t="shared" si="158"/>
        <v>#N/A</v>
      </c>
      <c r="AU241" s="312" t="e">
        <f t="shared" si="159"/>
        <v>#N/A</v>
      </c>
      <c r="AV241" s="312" t="e">
        <f t="shared" si="160"/>
        <v>#N/A</v>
      </c>
      <c r="AW241" s="312" t="e">
        <f t="shared" si="161"/>
        <v>#N/A</v>
      </c>
      <c r="AX241" s="312" t="e">
        <f t="shared" si="162"/>
        <v>#N/A</v>
      </c>
      <c r="AY241" s="312" t="e">
        <f t="shared" si="163"/>
        <v>#N/A</v>
      </c>
      <c r="AZ241" s="312" t="e">
        <f t="shared" si="164"/>
        <v>#N/A</v>
      </c>
      <c r="BA241" s="312" t="e">
        <f t="shared" si="165"/>
        <v>#N/A</v>
      </c>
      <c r="BB241" s="312" t="e">
        <f t="shared" si="166"/>
        <v>#N/A</v>
      </c>
      <c r="BC241" s="312" t="e">
        <f t="shared" si="167"/>
        <v>#N/A</v>
      </c>
      <c r="BD241" s="312" t="e">
        <f t="shared" si="168"/>
        <v>#N/A</v>
      </c>
      <c r="BE241" s="312" t="e">
        <f t="shared" si="169"/>
        <v>#N/A</v>
      </c>
      <c r="BF241" s="312" t="e">
        <f t="shared" si="170"/>
        <v>#N/A</v>
      </c>
      <c r="BG241" s="312" t="e">
        <f t="shared" si="171"/>
        <v>#N/A</v>
      </c>
      <c r="BH241" s="312" t="e">
        <f t="shared" si="172"/>
        <v>#N/A</v>
      </c>
      <c r="BI241" s="312" t="e">
        <f t="shared" si="173"/>
        <v>#N/A</v>
      </c>
      <c r="BJ241" s="312" t="e">
        <f t="shared" si="174"/>
        <v>#N/A</v>
      </c>
      <c r="BK241" s="312" t="e">
        <f t="shared" si="175"/>
        <v>#N/A</v>
      </c>
      <c r="BL241" s="312" t="e">
        <f t="shared" si="176"/>
        <v>#N/A</v>
      </c>
      <c r="BM241" s="312">
        <f t="shared" si="177"/>
        <v>22</v>
      </c>
      <c r="BN241" s="312">
        <f t="shared" si="178"/>
        <v>22</v>
      </c>
      <c r="BO241" s="312">
        <f t="shared" si="179"/>
        <v>22</v>
      </c>
      <c r="BQ241" s="312" t="e">
        <f>VLOOKUP(AB241,Stieren!$C$5:$D$52,2,FALSE)</f>
        <v>#N/A</v>
      </c>
      <c r="BR241" s="312" t="e">
        <f>VLOOKUP(AB241,percentage!BY$2:CJ$49,2)</f>
        <v>#N/A</v>
      </c>
      <c r="BS241" s="312" t="e">
        <f>VLOOKUP(BR241,Stieren!$C$5:$D$52,2,FALSE)</f>
        <v>#N/A</v>
      </c>
      <c r="BT241" s="312" t="e">
        <f>VLOOKUP(AB241,percentage!BY$2:CJ$49,3)</f>
        <v>#N/A</v>
      </c>
      <c r="BU241" s="312" t="e">
        <f>VLOOKUP(BT241,Stieren!$C$5:$D$52,2,FALSE)</f>
        <v>#N/A</v>
      </c>
      <c r="BV241" s="312" t="e">
        <f>VLOOKUP(AB241,percentage!BY$2:CJ$49,4)</f>
        <v>#N/A</v>
      </c>
      <c r="BW241" s="312" t="e">
        <f>VLOOKUP(BV241,Stieren!$C$5:$D$52,2,FALSE)</f>
        <v>#N/A</v>
      </c>
      <c r="BX241" s="312" t="e">
        <f>VLOOKUP(AB241,percentage!BY$2:CJ$49,5)</f>
        <v>#N/A</v>
      </c>
      <c r="BY241" s="312" t="e">
        <f>VLOOKUP(BX241,Stieren!$C$5:$D$52,2,FALSE)</f>
        <v>#N/A</v>
      </c>
      <c r="BZ241" s="312" t="e">
        <f>VLOOKUP(AB241,percentage!BY$2:CJ$49,6)</f>
        <v>#N/A</v>
      </c>
      <c r="CA241" s="312" t="e">
        <f>VLOOKUP(BZ241,Stieren!$C$5:$D$52,2,FALSE)</f>
        <v>#N/A</v>
      </c>
      <c r="CB241" s="312" t="e">
        <f>VLOOKUP(AB241,percentage!BY$2:CJ$49,7)</f>
        <v>#N/A</v>
      </c>
      <c r="CC241" s="312" t="e">
        <f>VLOOKUP(CB241,Stieren!$C$5:$D$52,2,FALSE)</f>
        <v>#N/A</v>
      </c>
      <c r="CD241" s="312" t="e">
        <f>VLOOKUP(AB241,percentage!BY$2:CJ$49,8)</f>
        <v>#N/A</v>
      </c>
      <c r="CE241" s="312" t="e">
        <f>VLOOKUP(CD241,Stieren!$C$5:$D$52,2,FALSE)</f>
        <v>#N/A</v>
      </c>
      <c r="CF241" s="312" t="e">
        <f>VLOOKUP(AB241,percentage!BY$2:CJ$49,9)</f>
        <v>#N/A</v>
      </c>
      <c r="CG241" s="312" t="e">
        <f>VLOOKUP(CF241,Stieren!$C$5:$D$52,2,FALSE)</f>
        <v>#N/A</v>
      </c>
      <c r="CH241" s="312" t="e">
        <f>VLOOKUP(AB241,percentage!BY$2:CJ$49,10)</f>
        <v>#N/A</v>
      </c>
      <c r="CI241" s="312" t="e">
        <f>VLOOKUP(CH241,Stieren!$C$5:$D$52,2,FALSE)</f>
        <v>#N/A</v>
      </c>
      <c r="CJ241" s="312" t="e">
        <f>VLOOKUP(AB241,percentage!BY$2:CJ$49,11)</f>
        <v>#N/A</v>
      </c>
      <c r="CK241" s="312" t="e">
        <f>VLOOKUP(CJ241,Stieren!$C$5:$D$52,2,FALSE)</f>
        <v>#N/A</v>
      </c>
      <c r="CL241" s="312" t="e">
        <f>VLOOKUP(AB241,percentage!BY$2:CJ$49,12)</f>
        <v>#N/A</v>
      </c>
      <c r="CM241" s="312" t="e">
        <f>VLOOKUP(CL241,Stieren!$C$5:$D$52,2,FALSE)</f>
        <v>#N/A</v>
      </c>
      <c r="CN241" s="312">
        <v>22</v>
      </c>
      <c r="CO241" s="312">
        <v>22</v>
      </c>
      <c r="CP241" s="312">
        <v>22</v>
      </c>
    </row>
    <row r="242" spans="27:94">
      <c r="AA242" s="312">
        <f>Koeien!B243</f>
        <v>0</v>
      </c>
      <c r="AB242" s="312">
        <f>Koeien!D243</f>
        <v>0</v>
      </c>
      <c r="AD242" s="312" t="e">
        <f t="shared" si="144"/>
        <v>#N/A</v>
      </c>
      <c r="AE242" s="312" t="e">
        <f t="shared" si="145"/>
        <v>#N/A</v>
      </c>
      <c r="AF242" s="312" t="e">
        <f t="shared" si="146"/>
        <v>#N/A</v>
      </c>
      <c r="AG242" s="312" t="e">
        <f t="shared" si="147"/>
        <v>#N/A</v>
      </c>
      <c r="AH242" s="312" t="e">
        <f t="shared" si="148"/>
        <v>#N/A</v>
      </c>
      <c r="AI242" s="312" t="e">
        <f t="shared" si="149"/>
        <v>#N/A</v>
      </c>
      <c r="AJ242" s="312" t="e">
        <f t="shared" si="150"/>
        <v>#N/A</v>
      </c>
      <c r="AK242" s="312" t="e">
        <f t="shared" si="151"/>
        <v>#N/A</v>
      </c>
      <c r="AL242" s="312" t="e">
        <f t="shared" si="152"/>
        <v>#N/A</v>
      </c>
      <c r="AO242" s="312" t="e">
        <f t="shared" si="153"/>
        <v>#N/A</v>
      </c>
      <c r="AP242" s="312" t="e">
        <f t="shared" si="154"/>
        <v>#N/A</v>
      </c>
      <c r="AQ242" s="312" t="e">
        <f t="shared" si="155"/>
        <v>#N/A</v>
      </c>
      <c r="AR242" s="312" t="e">
        <f t="shared" si="156"/>
        <v>#N/A</v>
      </c>
      <c r="AS242" s="312" t="e">
        <f t="shared" si="157"/>
        <v>#N/A</v>
      </c>
      <c r="AT242" s="312" t="e">
        <f t="shared" si="158"/>
        <v>#N/A</v>
      </c>
      <c r="AU242" s="312" t="e">
        <f t="shared" si="159"/>
        <v>#N/A</v>
      </c>
      <c r="AV242" s="312" t="e">
        <f t="shared" si="160"/>
        <v>#N/A</v>
      </c>
      <c r="AW242" s="312" t="e">
        <f t="shared" si="161"/>
        <v>#N/A</v>
      </c>
      <c r="AX242" s="312" t="e">
        <f t="shared" si="162"/>
        <v>#N/A</v>
      </c>
      <c r="AY242" s="312" t="e">
        <f t="shared" si="163"/>
        <v>#N/A</v>
      </c>
      <c r="AZ242" s="312" t="e">
        <f t="shared" si="164"/>
        <v>#N/A</v>
      </c>
      <c r="BA242" s="312" t="e">
        <f t="shared" si="165"/>
        <v>#N/A</v>
      </c>
      <c r="BB242" s="312" t="e">
        <f t="shared" si="166"/>
        <v>#N/A</v>
      </c>
      <c r="BC242" s="312" t="e">
        <f t="shared" si="167"/>
        <v>#N/A</v>
      </c>
      <c r="BD242" s="312" t="e">
        <f t="shared" si="168"/>
        <v>#N/A</v>
      </c>
      <c r="BE242" s="312" t="e">
        <f t="shared" si="169"/>
        <v>#N/A</v>
      </c>
      <c r="BF242" s="312" t="e">
        <f t="shared" si="170"/>
        <v>#N/A</v>
      </c>
      <c r="BG242" s="312" t="e">
        <f t="shared" si="171"/>
        <v>#N/A</v>
      </c>
      <c r="BH242" s="312" t="e">
        <f t="shared" si="172"/>
        <v>#N/A</v>
      </c>
      <c r="BI242" s="312" t="e">
        <f t="shared" si="173"/>
        <v>#N/A</v>
      </c>
      <c r="BJ242" s="312" t="e">
        <f t="shared" si="174"/>
        <v>#N/A</v>
      </c>
      <c r="BK242" s="312" t="e">
        <f t="shared" si="175"/>
        <v>#N/A</v>
      </c>
      <c r="BL242" s="312" t="e">
        <f t="shared" si="176"/>
        <v>#N/A</v>
      </c>
      <c r="BM242" s="312">
        <f t="shared" si="177"/>
        <v>22</v>
      </c>
      <c r="BN242" s="312">
        <f t="shared" si="178"/>
        <v>22</v>
      </c>
      <c r="BO242" s="312">
        <f t="shared" si="179"/>
        <v>22</v>
      </c>
      <c r="BQ242" s="312" t="e">
        <f>VLOOKUP(AB242,Stieren!$C$5:$D$52,2,FALSE)</f>
        <v>#N/A</v>
      </c>
      <c r="BR242" s="312" t="e">
        <f>VLOOKUP(AB242,percentage!BY$2:CJ$49,2)</f>
        <v>#N/A</v>
      </c>
      <c r="BS242" s="312" t="e">
        <f>VLOOKUP(BR242,Stieren!$C$5:$D$52,2,FALSE)</f>
        <v>#N/A</v>
      </c>
      <c r="BT242" s="312" t="e">
        <f>VLOOKUP(AB242,percentage!BY$2:CJ$49,3)</f>
        <v>#N/A</v>
      </c>
      <c r="BU242" s="312" t="e">
        <f>VLOOKUP(BT242,Stieren!$C$5:$D$52,2,FALSE)</f>
        <v>#N/A</v>
      </c>
      <c r="BV242" s="312" t="e">
        <f>VLOOKUP(AB242,percentage!BY$2:CJ$49,4)</f>
        <v>#N/A</v>
      </c>
      <c r="BW242" s="312" t="e">
        <f>VLOOKUP(BV242,Stieren!$C$5:$D$52,2,FALSE)</f>
        <v>#N/A</v>
      </c>
      <c r="BX242" s="312" t="e">
        <f>VLOOKUP(AB242,percentage!BY$2:CJ$49,5)</f>
        <v>#N/A</v>
      </c>
      <c r="BY242" s="312" t="e">
        <f>VLOOKUP(BX242,Stieren!$C$5:$D$52,2,FALSE)</f>
        <v>#N/A</v>
      </c>
      <c r="BZ242" s="312" t="e">
        <f>VLOOKUP(AB242,percentage!BY$2:CJ$49,6)</f>
        <v>#N/A</v>
      </c>
      <c r="CA242" s="312" t="e">
        <f>VLOOKUP(BZ242,Stieren!$C$5:$D$52,2,FALSE)</f>
        <v>#N/A</v>
      </c>
      <c r="CB242" s="312" t="e">
        <f>VLOOKUP(AB242,percentage!BY$2:CJ$49,7)</f>
        <v>#N/A</v>
      </c>
      <c r="CC242" s="312" t="e">
        <f>VLOOKUP(CB242,Stieren!$C$5:$D$52,2,FALSE)</f>
        <v>#N/A</v>
      </c>
      <c r="CD242" s="312" t="e">
        <f>VLOOKUP(AB242,percentage!BY$2:CJ$49,8)</f>
        <v>#N/A</v>
      </c>
      <c r="CE242" s="312" t="e">
        <f>VLOOKUP(CD242,Stieren!$C$5:$D$52,2,FALSE)</f>
        <v>#N/A</v>
      </c>
      <c r="CF242" s="312" t="e">
        <f>VLOOKUP(AB242,percentage!BY$2:CJ$49,9)</f>
        <v>#N/A</v>
      </c>
      <c r="CG242" s="312" t="e">
        <f>VLOOKUP(CF242,Stieren!$C$5:$D$52,2,FALSE)</f>
        <v>#N/A</v>
      </c>
      <c r="CH242" s="312" t="e">
        <f>VLOOKUP(AB242,percentage!BY$2:CJ$49,10)</f>
        <v>#N/A</v>
      </c>
      <c r="CI242" s="312" t="e">
        <f>VLOOKUP(CH242,Stieren!$C$5:$D$52,2,FALSE)</f>
        <v>#N/A</v>
      </c>
      <c r="CJ242" s="312" t="e">
        <f>VLOOKUP(AB242,percentage!BY$2:CJ$49,11)</f>
        <v>#N/A</v>
      </c>
      <c r="CK242" s="312" t="e">
        <f>VLOOKUP(CJ242,Stieren!$C$5:$D$52,2,FALSE)</f>
        <v>#N/A</v>
      </c>
      <c r="CL242" s="312" t="e">
        <f>VLOOKUP(AB242,percentage!BY$2:CJ$49,12)</f>
        <v>#N/A</v>
      </c>
      <c r="CM242" s="312" t="e">
        <f>VLOOKUP(CL242,Stieren!$C$5:$D$52,2,FALSE)</f>
        <v>#N/A</v>
      </c>
      <c r="CN242" s="312">
        <v>22</v>
      </c>
      <c r="CO242" s="312">
        <v>22</v>
      </c>
      <c r="CP242" s="312">
        <v>22</v>
      </c>
    </row>
    <row r="243" spans="27:94">
      <c r="AA243" s="312">
        <f>Koeien!B244</f>
        <v>0</v>
      </c>
      <c r="AB243" s="312">
        <f>Koeien!D244</f>
        <v>0</v>
      </c>
      <c r="AD243" s="312" t="e">
        <f t="shared" si="144"/>
        <v>#N/A</v>
      </c>
      <c r="AE243" s="312" t="e">
        <f t="shared" si="145"/>
        <v>#N/A</v>
      </c>
      <c r="AF243" s="312" t="e">
        <f t="shared" si="146"/>
        <v>#N/A</v>
      </c>
      <c r="AG243" s="312" t="e">
        <f t="shared" si="147"/>
        <v>#N/A</v>
      </c>
      <c r="AH243" s="312" t="e">
        <f t="shared" si="148"/>
        <v>#N/A</v>
      </c>
      <c r="AI243" s="312" t="e">
        <f t="shared" si="149"/>
        <v>#N/A</v>
      </c>
      <c r="AJ243" s="312" t="e">
        <f t="shared" si="150"/>
        <v>#N/A</v>
      </c>
      <c r="AK243" s="312" t="e">
        <f t="shared" si="151"/>
        <v>#N/A</v>
      </c>
      <c r="AL243" s="312" t="e">
        <f t="shared" si="152"/>
        <v>#N/A</v>
      </c>
      <c r="AO243" s="312" t="e">
        <f t="shared" si="153"/>
        <v>#N/A</v>
      </c>
      <c r="AP243" s="312" t="e">
        <f t="shared" si="154"/>
        <v>#N/A</v>
      </c>
      <c r="AQ243" s="312" t="e">
        <f t="shared" si="155"/>
        <v>#N/A</v>
      </c>
      <c r="AR243" s="312" t="e">
        <f t="shared" si="156"/>
        <v>#N/A</v>
      </c>
      <c r="AS243" s="312" t="e">
        <f t="shared" si="157"/>
        <v>#N/A</v>
      </c>
      <c r="AT243" s="312" t="e">
        <f t="shared" si="158"/>
        <v>#N/A</v>
      </c>
      <c r="AU243" s="312" t="e">
        <f t="shared" si="159"/>
        <v>#N/A</v>
      </c>
      <c r="AV243" s="312" t="e">
        <f t="shared" si="160"/>
        <v>#N/A</v>
      </c>
      <c r="AW243" s="312" t="e">
        <f t="shared" si="161"/>
        <v>#N/A</v>
      </c>
      <c r="AX243" s="312" t="e">
        <f t="shared" si="162"/>
        <v>#N/A</v>
      </c>
      <c r="AY243" s="312" t="e">
        <f t="shared" si="163"/>
        <v>#N/A</v>
      </c>
      <c r="AZ243" s="312" t="e">
        <f t="shared" si="164"/>
        <v>#N/A</v>
      </c>
      <c r="BA243" s="312" t="e">
        <f t="shared" si="165"/>
        <v>#N/A</v>
      </c>
      <c r="BB243" s="312" t="e">
        <f t="shared" si="166"/>
        <v>#N/A</v>
      </c>
      <c r="BC243" s="312" t="e">
        <f t="shared" si="167"/>
        <v>#N/A</v>
      </c>
      <c r="BD243" s="312" t="e">
        <f t="shared" si="168"/>
        <v>#N/A</v>
      </c>
      <c r="BE243" s="312" t="e">
        <f t="shared" si="169"/>
        <v>#N/A</v>
      </c>
      <c r="BF243" s="312" t="e">
        <f t="shared" si="170"/>
        <v>#N/A</v>
      </c>
      <c r="BG243" s="312" t="e">
        <f t="shared" si="171"/>
        <v>#N/A</v>
      </c>
      <c r="BH243" s="312" t="e">
        <f t="shared" si="172"/>
        <v>#N/A</v>
      </c>
      <c r="BI243" s="312" t="e">
        <f t="shared" si="173"/>
        <v>#N/A</v>
      </c>
      <c r="BJ243" s="312" t="e">
        <f t="shared" si="174"/>
        <v>#N/A</v>
      </c>
      <c r="BK243" s="312" t="e">
        <f t="shared" si="175"/>
        <v>#N/A</v>
      </c>
      <c r="BL243" s="312" t="e">
        <f t="shared" si="176"/>
        <v>#N/A</v>
      </c>
      <c r="BM243" s="312">
        <f t="shared" si="177"/>
        <v>22</v>
      </c>
      <c r="BN243" s="312">
        <f t="shared" si="178"/>
        <v>22</v>
      </c>
      <c r="BO243" s="312">
        <f t="shared" si="179"/>
        <v>22</v>
      </c>
      <c r="BQ243" s="312" t="e">
        <f>VLOOKUP(AB243,Stieren!$C$5:$D$52,2,FALSE)</f>
        <v>#N/A</v>
      </c>
      <c r="BR243" s="312" t="e">
        <f>VLOOKUP(AB243,percentage!BY$2:CJ$49,2)</f>
        <v>#N/A</v>
      </c>
      <c r="BS243" s="312" t="e">
        <f>VLOOKUP(BR243,Stieren!$C$5:$D$52,2,FALSE)</f>
        <v>#N/A</v>
      </c>
      <c r="BT243" s="312" t="e">
        <f>VLOOKUP(AB243,percentage!BY$2:CJ$49,3)</f>
        <v>#N/A</v>
      </c>
      <c r="BU243" s="312" t="e">
        <f>VLOOKUP(BT243,Stieren!$C$5:$D$52,2,FALSE)</f>
        <v>#N/A</v>
      </c>
      <c r="BV243" s="312" t="e">
        <f>VLOOKUP(AB243,percentage!BY$2:CJ$49,4)</f>
        <v>#N/A</v>
      </c>
      <c r="BW243" s="312" t="e">
        <f>VLOOKUP(BV243,Stieren!$C$5:$D$52,2,FALSE)</f>
        <v>#N/A</v>
      </c>
      <c r="BX243" s="312" t="e">
        <f>VLOOKUP(AB243,percentage!BY$2:CJ$49,5)</f>
        <v>#N/A</v>
      </c>
      <c r="BY243" s="312" t="e">
        <f>VLOOKUP(BX243,Stieren!$C$5:$D$52,2,FALSE)</f>
        <v>#N/A</v>
      </c>
      <c r="BZ243" s="312" t="e">
        <f>VLOOKUP(AB243,percentage!BY$2:CJ$49,6)</f>
        <v>#N/A</v>
      </c>
      <c r="CA243" s="312" t="e">
        <f>VLOOKUP(BZ243,Stieren!$C$5:$D$52,2,FALSE)</f>
        <v>#N/A</v>
      </c>
      <c r="CB243" s="312" t="e">
        <f>VLOOKUP(AB243,percentage!BY$2:CJ$49,7)</f>
        <v>#N/A</v>
      </c>
      <c r="CC243" s="312" t="e">
        <f>VLOOKUP(CB243,Stieren!$C$5:$D$52,2,FALSE)</f>
        <v>#N/A</v>
      </c>
      <c r="CD243" s="312" t="e">
        <f>VLOOKUP(AB243,percentage!BY$2:CJ$49,8)</f>
        <v>#N/A</v>
      </c>
      <c r="CE243" s="312" t="e">
        <f>VLOOKUP(CD243,Stieren!$C$5:$D$52,2,FALSE)</f>
        <v>#N/A</v>
      </c>
      <c r="CF243" s="312" t="e">
        <f>VLOOKUP(AB243,percentage!BY$2:CJ$49,9)</f>
        <v>#N/A</v>
      </c>
      <c r="CG243" s="312" t="e">
        <f>VLOOKUP(CF243,Stieren!$C$5:$D$52,2,FALSE)</f>
        <v>#N/A</v>
      </c>
      <c r="CH243" s="312" t="e">
        <f>VLOOKUP(AB243,percentage!BY$2:CJ$49,10)</f>
        <v>#N/A</v>
      </c>
      <c r="CI243" s="312" t="e">
        <f>VLOOKUP(CH243,Stieren!$C$5:$D$52,2,FALSE)</f>
        <v>#N/A</v>
      </c>
      <c r="CJ243" s="312" t="e">
        <f>VLOOKUP(AB243,percentage!BY$2:CJ$49,11)</f>
        <v>#N/A</v>
      </c>
      <c r="CK243" s="312" t="e">
        <f>VLOOKUP(CJ243,Stieren!$C$5:$D$52,2,FALSE)</f>
        <v>#N/A</v>
      </c>
      <c r="CL243" s="312" t="e">
        <f>VLOOKUP(AB243,percentage!BY$2:CJ$49,12)</f>
        <v>#N/A</v>
      </c>
      <c r="CM243" s="312" t="e">
        <f>VLOOKUP(CL243,Stieren!$C$5:$D$52,2,FALSE)</f>
        <v>#N/A</v>
      </c>
      <c r="CN243" s="312">
        <v>22</v>
      </c>
      <c r="CO243" s="312">
        <v>22</v>
      </c>
      <c r="CP243" s="312">
        <v>22</v>
      </c>
    </row>
    <row r="244" spans="27:94">
      <c r="AA244" s="312">
        <f>Koeien!B245</f>
        <v>0</v>
      </c>
      <c r="AB244" s="312">
        <f>Koeien!D245</f>
        <v>0</v>
      </c>
      <c r="AD244" s="312" t="e">
        <f t="shared" si="144"/>
        <v>#N/A</v>
      </c>
      <c r="AE244" s="312" t="e">
        <f t="shared" si="145"/>
        <v>#N/A</v>
      </c>
      <c r="AF244" s="312" t="e">
        <f t="shared" si="146"/>
        <v>#N/A</v>
      </c>
      <c r="AG244" s="312" t="e">
        <f t="shared" si="147"/>
        <v>#N/A</v>
      </c>
      <c r="AH244" s="312" t="e">
        <f t="shared" si="148"/>
        <v>#N/A</v>
      </c>
      <c r="AI244" s="312" t="e">
        <f t="shared" si="149"/>
        <v>#N/A</v>
      </c>
      <c r="AJ244" s="312" t="e">
        <f t="shared" si="150"/>
        <v>#N/A</v>
      </c>
      <c r="AK244" s="312" t="e">
        <f t="shared" si="151"/>
        <v>#N/A</v>
      </c>
      <c r="AL244" s="312" t="e">
        <f t="shared" si="152"/>
        <v>#N/A</v>
      </c>
      <c r="AO244" s="312" t="e">
        <f t="shared" si="153"/>
        <v>#N/A</v>
      </c>
      <c r="AP244" s="312" t="e">
        <f t="shared" si="154"/>
        <v>#N/A</v>
      </c>
      <c r="AQ244" s="312" t="e">
        <f t="shared" si="155"/>
        <v>#N/A</v>
      </c>
      <c r="AR244" s="312" t="e">
        <f t="shared" si="156"/>
        <v>#N/A</v>
      </c>
      <c r="AS244" s="312" t="e">
        <f t="shared" si="157"/>
        <v>#N/A</v>
      </c>
      <c r="AT244" s="312" t="e">
        <f t="shared" si="158"/>
        <v>#N/A</v>
      </c>
      <c r="AU244" s="312" t="e">
        <f t="shared" si="159"/>
        <v>#N/A</v>
      </c>
      <c r="AV244" s="312" t="e">
        <f t="shared" si="160"/>
        <v>#N/A</v>
      </c>
      <c r="AW244" s="312" t="e">
        <f t="shared" si="161"/>
        <v>#N/A</v>
      </c>
      <c r="AX244" s="312" t="e">
        <f t="shared" si="162"/>
        <v>#N/A</v>
      </c>
      <c r="AY244" s="312" t="e">
        <f t="shared" si="163"/>
        <v>#N/A</v>
      </c>
      <c r="AZ244" s="312" t="e">
        <f t="shared" si="164"/>
        <v>#N/A</v>
      </c>
      <c r="BA244" s="312" t="e">
        <f t="shared" si="165"/>
        <v>#N/A</v>
      </c>
      <c r="BB244" s="312" t="e">
        <f t="shared" si="166"/>
        <v>#N/A</v>
      </c>
      <c r="BC244" s="312" t="e">
        <f t="shared" si="167"/>
        <v>#N/A</v>
      </c>
      <c r="BD244" s="312" t="e">
        <f t="shared" si="168"/>
        <v>#N/A</v>
      </c>
      <c r="BE244" s="312" t="e">
        <f t="shared" si="169"/>
        <v>#N/A</v>
      </c>
      <c r="BF244" s="312" t="e">
        <f t="shared" si="170"/>
        <v>#N/A</v>
      </c>
      <c r="BG244" s="312" t="e">
        <f t="shared" si="171"/>
        <v>#N/A</v>
      </c>
      <c r="BH244" s="312" t="e">
        <f t="shared" si="172"/>
        <v>#N/A</v>
      </c>
      <c r="BI244" s="312" t="e">
        <f t="shared" si="173"/>
        <v>#N/A</v>
      </c>
      <c r="BJ244" s="312" t="e">
        <f t="shared" si="174"/>
        <v>#N/A</v>
      </c>
      <c r="BK244" s="312" t="e">
        <f t="shared" si="175"/>
        <v>#N/A</v>
      </c>
      <c r="BL244" s="312" t="e">
        <f t="shared" si="176"/>
        <v>#N/A</v>
      </c>
      <c r="BM244" s="312">
        <f t="shared" si="177"/>
        <v>22</v>
      </c>
      <c r="BN244" s="312">
        <f t="shared" si="178"/>
        <v>22</v>
      </c>
      <c r="BO244" s="312">
        <f t="shared" si="179"/>
        <v>22</v>
      </c>
      <c r="BQ244" s="312" t="e">
        <f>VLOOKUP(AB244,Stieren!$C$5:$D$52,2,FALSE)</f>
        <v>#N/A</v>
      </c>
      <c r="BR244" s="312" t="e">
        <f>VLOOKUP(AB244,percentage!BY$2:CJ$49,2)</f>
        <v>#N/A</v>
      </c>
      <c r="BS244" s="312" t="e">
        <f>VLOOKUP(BR244,Stieren!$C$5:$D$52,2,FALSE)</f>
        <v>#N/A</v>
      </c>
      <c r="BT244" s="312" t="e">
        <f>VLOOKUP(AB244,percentage!BY$2:CJ$49,3)</f>
        <v>#N/A</v>
      </c>
      <c r="BU244" s="312" t="e">
        <f>VLOOKUP(BT244,Stieren!$C$5:$D$52,2,FALSE)</f>
        <v>#N/A</v>
      </c>
      <c r="BV244" s="312" t="e">
        <f>VLOOKUP(AB244,percentage!BY$2:CJ$49,4)</f>
        <v>#N/A</v>
      </c>
      <c r="BW244" s="312" t="e">
        <f>VLOOKUP(BV244,Stieren!$C$5:$D$52,2,FALSE)</f>
        <v>#N/A</v>
      </c>
      <c r="BX244" s="312" t="e">
        <f>VLOOKUP(AB244,percentage!BY$2:CJ$49,5)</f>
        <v>#N/A</v>
      </c>
      <c r="BY244" s="312" t="e">
        <f>VLOOKUP(BX244,Stieren!$C$5:$D$52,2,FALSE)</f>
        <v>#N/A</v>
      </c>
      <c r="BZ244" s="312" t="e">
        <f>VLOOKUP(AB244,percentage!BY$2:CJ$49,6)</f>
        <v>#N/A</v>
      </c>
      <c r="CA244" s="312" t="e">
        <f>VLOOKUP(BZ244,Stieren!$C$5:$D$52,2,FALSE)</f>
        <v>#N/A</v>
      </c>
      <c r="CB244" s="312" t="e">
        <f>VLOOKUP(AB244,percentage!BY$2:CJ$49,7)</f>
        <v>#N/A</v>
      </c>
      <c r="CC244" s="312" t="e">
        <f>VLOOKUP(CB244,Stieren!$C$5:$D$52,2,FALSE)</f>
        <v>#N/A</v>
      </c>
      <c r="CD244" s="312" t="e">
        <f>VLOOKUP(AB244,percentage!BY$2:CJ$49,8)</f>
        <v>#N/A</v>
      </c>
      <c r="CE244" s="312" t="e">
        <f>VLOOKUP(CD244,Stieren!$C$5:$D$52,2,FALSE)</f>
        <v>#N/A</v>
      </c>
      <c r="CF244" s="312" t="e">
        <f>VLOOKUP(AB244,percentage!BY$2:CJ$49,9)</f>
        <v>#N/A</v>
      </c>
      <c r="CG244" s="312" t="e">
        <f>VLOOKUP(CF244,Stieren!$C$5:$D$52,2,FALSE)</f>
        <v>#N/A</v>
      </c>
      <c r="CH244" s="312" t="e">
        <f>VLOOKUP(AB244,percentage!BY$2:CJ$49,10)</f>
        <v>#N/A</v>
      </c>
      <c r="CI244" s="312" t="e">
        <f>VLOOKUP(CH244,Stieren!$C$5:$D$52,2,FALSE)</f>
        <v>#N/A</v>
      </c>
      <c r="CJ244" s="312" t="e">
        <f>VLOOKUP(AB244,percentage!BY$2:CJ$49,11)</f>
        <v>#N/A</v>
      </c>
      <c r="CK244" s="312" t="e">
        <f>VLOOKUP(CJ244,Stieren!$C$5:$D$52,2,FALSE)</f>
        <v>#N/A</v>
      </c>
      <c r="CL244" s="312" t="e">
        <f>VLOOKUP(AB244,percentage!BY$2:CJ$49,12)</f>
        <v>#N/A</v>
      </c>
      <c r="CM244" s="312" t="e">
        <f>VLOOKUP(CL244,Stieren!$C$5:$D$52,2,FALSE)</f>
        <v>#N/A</v>
      </c>
      <c r="CN244" s="312">
        <v>22</v>
      </c>
      <c r="CO244" s="312">
        <v>22</v>
      </c>
      <c r="CP244" s="312">
        <v>22</v>
      </c>
    </row>
    <row r="245" spans="27:94">
      <c r="AA245" s="312">
        <f>Koeien!B246</f>
        <v>0</v>
      </c>
      <c r="AB245" s="312">
        <f>Koeien!D246</f>
        <v>0</v>
      </c>
      <c r="AD245" s="312" t="e">
        <f t="shared" si="144"/>
        <v>#N/A</v>
      </c>
      <c r="AE245" s="312" t="e">
        <f t="shared" si="145"/>
        <v>#N/A</v>
      </c>
      <c r="AF245" s="312" t="e">
        <f t="shared" si="146"/>
        <v>#N/A</v>
      </c>
      <c r="AG245" s="312" t="e">
        <f t="shared" si="147"/>
        <v>#N/A</v>
      </c>
      <c r="AH245" s="312" t="e">
        <f t="shared" si="148"/>
        <v>#N/A</v>
      </c>
      <c r="AI245" s="312" t="e">
        <f t="shared" si="149"/>
        <v>#N/A</v>
      </c>
      <c r="AJ245" s="312" t="e">
        <f t="shared" si="150"/>
        <v>#N/A</v>
      </c>
      <c r="AK245" s="312" t="e">
        <f t="shared" si="151"/>
        <v>#N/A</v>
      </c>
      <c r="AL245" s="312" t="e">
        <f t="shared" si="152"/>
        <v>#N/A</v>
      </c>
      <c r="AO245" s="312" t="e">
        <f t="shared" si="153"/>
        <v>#N/A</v>
      </c>
      <c r="AP245" s="312" t="e">
        <f t="shared" si="154"/>
        <v>#N/A</v>
      </c>
      <c r="AQ245" s="312" t="e">
        <f t="shared" si="155"/>
        <v>#N/A</v>
      </c>
      <c r="AR245" s="312" t="e">
        <f t="shared" si="156"/>
        <v>#N/A</v>
      </c>
      <c r="AS245" s="312" t="e">
        <f t="shared" si="157"/>
        <v>#N/A</v>
      </c>
      <c r="AT245" s="312" t="e">
        <f t="shared" si="158"/>
        <v>#N/A</v>
      </c>
      <c r="AU245" s="312" t="e">
        <f t="shared" si="159"/>
        <v>#N/A</v>
      </c>
      <c r="AV245" s="312" t="e">
        <f t="shared" si="160"/>
        <v>#N/A</v>
      </c>
      <c r="AW245" s="312" t="e">
        <f t="shared" si="161"/>
        <v>#N/A</v>
      </c>
      <c r="AX245" s="312" t="e">
        <f t="shared" si="162"/>
        <v>#N/A</v>
      </c>
      <c r="AY245" s="312" t="e">
        <f t="shared" si="163"/>
        <v>#N/A</v>
      </c>
      <c r="AZ245" s="312" t="e">
        <f t="shared" si="164"/>
        <v>#N/A</v>
      </c>
      <c r="BA245" s="312" t="e">
        <f t="shared" si="165"/>
        <v>#N/A</v>
      </c>
      <c r="BB245" s="312" t="e">
        <f t="shared" si="166"/>
        <v>#N/A</v>
      </c>
      <c r="BC245" s="312" t="e">
        <f t="shared" si="167"/>
        <v>#N/A</v>
      </c>
      <c r="BD245" s="312" t="e">
        <f t="shared" si="168"/>
        <v>#N/A</v>
      </c>
      <c r="BE245" s="312" t="e">
        <f t="shared" si="169"/>
        <v>#N/A</v>
      </c>
      <c r="BF245" s="312" t="e">
        <f t="shared" si="170"/>
        <v>#N/A</v>
      </c>
      <c r="BG245" s="312" t="e">
        <f t="shared" si="171"/>
        <v>#N/A</v>
      </c>
      <c r="BH245" s="312" t="e">
        <f t="shared" si="172"/>
        <v>#N/A</v>
      </c>
      <c r="BI245" s="312" t="e">
        <f t="shared" si="173"/>
        <v>#N/A</v>
      </c>
      <c r="BJ245" s="312" t="e">
        <f t="shared" si="174"/>
        <v>#N/A</v>
      </c>
      <c r="BK245" s="312" t="e">
        <f t="shared" si="175"/>
        <v>#N/A</v>
      </c>
      <c r="BL245" s="312" t="e">
        <f t="shared" si="176"/>
        <v>#N/A</v>
      </c>
      <c r="BM245" s="312">
        <f t="shared" si="177"/>
        <v>22</v>
      </c>
      <c r="BN245" s="312">
        <f t="shared" si="178"/>
        <v>22</v>
      </c>
      <c r="BO245" s="312">
        <f t="shared" si="179"/>
        <v>22</v>
      </c>
      <c r="BQ245" s="312" t="e">
        <f>VLOOKUP(AB245,Stieren!$C$5:$D$52,2,FALSE)</f>
        <v>#N/A</v>
      </c>
      <c r="BR245" s="312" t="e">
        <f>VLOOKUP(AB245,percentage!BY$2:CJ$49,2)</f>
        <v>#N/A</v>
      </c>
      <c r="BS245" s="312" t="e">
        <f>VLOOKUP(BR245,Stieren!$C$5:$D$52,2,FALSE)</f>
        <v>#N/A</v>
      </c>
      <c r="BT245" s="312" t="e">
        <f>VLOOKUP(AB245,percentage!BY$2:CJ$49,3)</f>
        <v>#N/A</v>
      </c>
      <c r="BU245" s="312" t="e">
        <f>VLOOKUP(BT245,Stieren!$C$5:$D$52,2,FALSE)</f>
        <v>#N/A</v>
      </c>
      <c r="BV245" s="312" t="e">
        <f>VLOOKUP(AB245,percentage!BY$2:CJ$49,4)</f>
        <v>#N/A</v>
      </c>
      <c r="BW245" s="312" t="e">
        <f>VLOOKUP(BV245,Stieren!$C$5:$D$52,2,FALSE)</f>
        <v>#N/A</v>
      </c>
      <c r="BX245" s="312" t="e">
        <f>VLOOKUP(AB245,percentage!BY$2:CJ$49,5)</f>
        <v>#N/A</v>
      </c>
      <c r="BY245" s="312" t="e">
        <f>VLOOKUP(BX245,Stieren!$C$5:$D$52,2,FALSE)</f>
        <v>#N/A</v>
      </c>
      <c r="BZ245" s="312" t="e">
        <f>VLOOKUP(AB245,percentage!BY$2:CJ$49,6)</f>
        <v>#N/A</v>
      </c>
      <c r="CA245" s="312" t="e">
        <f>VLOOKUP(BZ245,Stieren!$C$5:$D$52,2,FALSE)</f>
        <v>#N/A</v>
      </c>
      <c r="CB245" s="312" t="e">
        <f>VLOOKUP(AB245,percentage!BY$2:CJ$49,7)</f>
        <v>#N/A</v>
      </c>
      <c r="CC245" s="312" t="e">
        <f>VLOOKUP(CB245,Stieren!$C$5:$D$52,2,FALSE)</f>
        <v>#N/A</v>
      </c>
      <c r="CD245" s="312" t="e">
        <f>VLOOKUP(AB245,percentage!BY$2:CJ$49,8)</f>
        <v>#N/A</v>
      </c>
      <c r="CE245" s="312" t="e">
        <f>VLOOKUP(CD245,Stieren!$C$5:$D$52,2,FALSE)</f>
        <v>#N/A</v>
      </c>
      <c r="CF245" s="312" t="e">
        <f>VLOOKUP(AB245,percentage!BY$2:CJ$49,9)</f>
        <v>#N/A</v>
      </c>
      <c r="CG245" s="312" t="e">
        <f>VLOOKUP(CF245,Stieren!$C$5:$D$52,2,FALSE)</f>
        <v>#N/A</v>
      </c>
      <c r="CH245" s="312" t="e">
        <f>VLOOKUP(AB245,percentage!BY$2:CJ$49,10)</f>
        <v>#N/A</v>
      </c>
      <c r="CI245" s="312" t="e">
        <f>VLOOKUP(CH245,Stieren!$C$5:$D$52,2,FALSE)</f>
        <v>#N/A</v>
      </c>
      <c r="CJ245" s="312" t="e">
        <f>VLOOKUP(AB245,percentage!BY$2:CJ$49,11)</f>
        <v>#N/A</v>
      </c>
      <c r="CK245" s="312" t="e">
        <f>VLOOKUP(CJ245,Stieren!$C$5:$D$52,2,FALSE)</f>
        <v>#N/A</v>
      </c>
      <c r="CL245" s="312" t="e">
        <f>VLOOKUP(AB245,percentage!BY$2:CJ$49,12)</f>
        <v>#N/A</v>
      </c>
      <c r="CM245" s="312" t="e">
        <f>VLOOKUP(CL245,Stieren!$C$5:$D$52,2,FALSE)</f>
        <v>#N/A</v>
      </c>
      <c r="CN245" s="312">
        <v>22</v>
      </c>
      <c r="CO245" s="312">
        <v>22</v>
      </c>
      <c r="CP245" s="312">
        <v>22</v>
      </c>
    </row>
    <row r="246" spans="27:94">
      <c r="AA246" s="312">
        <f>Koeien!B247</f>
        <v>0</v>
      </c>
      <c r="AB246" s="312">
        <f>Koeien!D247</f>
        <v>0</v>
      </c>
      <c r="AD246" s="312" t="e">
        <f t="shared" si="144"/>
        <v>#N/A</v>
      </c>
      <c r="AE246" s="312" t="e">
        <f t="shared" si="145"/>
        <v>#N/A</v>
      </c>
      <c r="AF246" s="312" t="e">
        <f t="shared" si="146"/>
        <v>#N/A</v>
      </c>
      <c r="AG246" s="312" t="e">
        <f t="shared" si="147"/>
        <v>#N/A</v>
      </c>
      <c r="AH246" s="312" t="e">
        <f t="shared" si="148"/>
        <v>#N/A</v>
      </c>
      <c r="AI246" s="312" t="e">
        <f t="shared" si="149"/>
        <v>#N/A</v>
      </c>
      <c r="AJ246" s="312" t="e">
        <f t="shared" si="150"/>
        <v>#N/A</v>
      </c>
      <c r="AK246" s="312" t="e">
        <f t="shared" si="151"/>
        <v>#N/A</v>
      </c>
      <c r="AL246" s="312" t="e">
        <f t="shared" si="152"/>
        <v>#N/A</v>
      </c>
      <c r="AO246" s="312" t="e">
        <f t="shared" si="153"/>
        <v>#N/A</v>
      </c>
      <c r="AP246" s="312" t="e">
        <f t="shared" si="154"/>
        <v>#N/A</v>
      </c>
      <c r="AQ246" s="312" t="e">
        <f t="shared" si="155"/>
        <v>#N/A</v>
      </c>
      <c r="AR246" s="312" t="e">
        <f t="shared" si="156"/>
        <v>#N/A</v>
      </c>
      <c r="AS246" s="312" t="e">
        <f t="shared" si="157"/>
        <v>#N/A</v>
      </c>
      <c r="AT246" s="312" t="e">
        <f t="shared" si="158"/>
        <v>#N/A</v>
      </c>
      <c r="AU246" s="312" t="e">
        <f t="shared" si="159"/>
        <v>#N/A</v>
      </c>
      <c r="AV246" s="312" t="e">
        <f t="shared" si="160"/>
        <v>#N/A</v>
      </c>
      <c r="AW246" s="312" t="e">
        <f t="shared" si="161"/>
        <v>#N/A</v>
      </c>
      <c r="AX246" s="312" t="e">
        <f t="shared" si="162"/>
        <v>#N/A</v>
      </c>
      <c r="AY246" s="312" t="e">
        <f t="shared" si="163"/>
        <v>#N/A</v>
      </c>
      <c r="AZ246" s="312" t="e">
        <f t="shared" si="164"/>
        <v>#N/A</v>
      </c>
      <c r="BA246" s="312" t="e">
        <f t="shared" si="165"/>
        <v>#N/A</v>
      </c>
      <c r="BB246" s="312" t="e">
        <f t="shared" si="166"/>
        <v>#N/A</v>
      </c>
      <c r="BC246" s="312" t="e">
        <f t="shared" si="167"/>
        <v>#N/A</v>
      </c>
      <c r="BD246" s="312" t="e">
        <f t="shared" si="168"/>
        <v>#N/A</v>
      </c>
      <c r="BE246" s="312" t="e">
        <f t="shared" si="169"/>
        <v>#N/A</v>
      </c>
      <c r="BF246" s="312" t="e">
        <f t="shared" si="170"/>
        <v>#N/A</v>
      </c>
      <c r="BG246" s="312" t="e">
        <f t="shared" si="171"/>
        <v>#N/A</v>
      </c>
      <c r="BH246" s="312" t="e">
        <f t="shared" si="172"/>
        <v>#N/A</v>
      </c>
      <c r="BI246" s="312" t="e">
        <f t="shared" si="173"/>
        <v>#N/A</v>
      </c>
      <c r="BJ246" s="312" t="e">
        <f t="shared" si="174"/>
        <v>#N/A</v>
      </c>
      <c r="BK246" s="312" t="e">
        <f t="shared" si="175"/>
        <v>#N/A</v>
      </c>
      <c r="BL246" s="312" t="e">
        <f t="shared" si="176"/>
        <v>#N/A</v>
      </c>
      <c r="BM246" s="312">
        <f t="shared" si="177"/>
        <v>22</v>
      </c>
      <c r="BN246" s="312">
        <f t="shared" si="178"/>
        <v>22</v>
      </c>
      <c r="BO246" s="312">
        <f t="shared" si="179"/>
        <v>22</v>
      </c>
      <c r="BQ246" s="312" t="e">
        <f>VLOOKUP(AB246,Stieren!$C$5:$D$52,2,FALSE)</f>
        <v>#N/A</v>
      </c>
      <c r="BR246" s="312" t="e">
        <f>VLOOKUP(AB246,percentage!BY$2:CJ$49,2)</f>
        <v>#N/A</v>
      </c>
      <c r="BS246" s="312" t="e">
        <f>VLOOKUP(BR246,Stieren!$C$5:$D$52,2,FALSE)</f>
        <v>#N/A</v>
      </c>
      <c r="BT246" s="312" t="e">
        <f>VLOOKUP(AB246,percentage!BY$2:CJ$49,3)</f>
        <v>#N/A</v>
      </c>
      <c r="BU246" s="312" t="e">
        <f>VLOOKUP(BT246,Stieren!$C$5:$D$52,2,FALSE)</f>
        <v>#N/A</v>
      </c>
      <c r="BV246" s="312" t="e">
        <f>VLOOKUP(AB246,percentage!BY$2:CJ$49,4)</f>
        <v>#N/A</v>
      </c>
      <c r="BW246" s="312" t="e">
        <f>VLOOKUP(BV246,Stieren!$C$5:$D$52,2,FALSE)</f>
        <v>#N/A</v>
      </c>
      <c r="BX246" s="312" t="e">
        <f>VLOOKUP(AB246,percentage!BY$2:CJ$49,5)</f>
        <v>#N/A</v>
      </c>
      <c r="BY246" s="312" t="e">
        <f>VLOOKUP(BX246,Stieren!$C$5:$D$52,2,FALSE)</f>
        <v>#N/A</v>
      </c>
      <c r="BZ246" s="312" t="e">
        <f>VLOOKUP(AB246,percentage!BY$2:CJ$49,6)</f>
        <v>#N/A</v>
      </c>
      <c r="CA246" s="312" t="e">
        <f>VLOOKUP(BZ246,Stieren!$C$5:$D$52,2,FALSE)</f>
        <v>#N/A</v>
      </c>
      <c r="CB246" s="312" t="e">
        <f>VLOOKUP(AB246,percentage!BY$2:CJ$49,7)</f>
        <v>#N/A</v>
      </c>
      <c r="CC246" s="312" t="e">
        <f>VLOOKUP(CB246,Stieren!$C$5:$D$52,2,FALSE)</f>
        <v>#N/A</v>
      </c>
      <c r="CD246" s="312" t="e">
        <f>VLOOKUP(AB246,percentage!BY$2:CJ$49,8)</f>
        <v>#N/A</v>
      </c>
      <c r="CE246" s="312" t="e">
        <f>VLOOKUP(CD246,Stieren!$C$5:$D$52,2,FALSE)</f>
        <v>#N/A</v>
      </c>
      <c r="CF246" s="312" t="e">
        <f>VLOOKUP(AB246,percentage!BY$2:CJ$49,9)</f>
        <v>#N/A</v>
      </c>
      <c r="CG246" s="312" t="e">
        <f>VLOOKUP(CF246,Stieren!$C$5:$D$52,2,FALSE)</f>
        <v>#N/A</v>
      </c>
      <c r="CH246" s="312" t="e">
        <f>VLOOKUP(AB246,percentage!BY$2:CJ$49,10)</f>
        <v>#N/A</v>
      </c>
      <c r="CI246" s="312" t="e">
        <f>VLOOKUP(CH246,Stieren!$C$5:$D$52,2,FALSE)</f>
        <v>#N/A</v>
      </c>
      <c r="CJ246" s="312" t="e">
        <f>VLOOKUP(AB246,percentage!BY$2:CJ$49,11)</f>
        <v>#N/A</v>
      </c>
      <c r="CK246" s="312" t="e">
        <f>VLOOKUP(CJ246,Stieren!$C$5:$D$52,2,FALSE)</f>
        <v>#N/A</v>
      </c>
      <c r="CL246" s="312" t="e">
        <f>VLOOKUP(AB246,percentage!BY$2:CJ$49,12)</f>
        <v>#N/A</v>
      </c>
      <c r="CM246" s="312" t="e">
        <f>VLOOKUP(CL246,Stieren!$C$5:$D$52,2,FALSE)</f>
        <v>#N/A</v>
      </c>
      <c r="CN246" s="312">
        <v>22</v>
      </c>
      <c r="CO246" s="312">
        <v>22</v>
      </c>
      <c r="CP246" s="312">
        <v>22</v>
      </c>
    </row>
    <row r="247" spans="27:94">
      <c r="AA247" s="312">
        <f>Koeien!B248</f>
        <v>0</v>
      </c>
      <c r="AB247" s="312">
        <f>Koeien!D248</f>
        <v>0</v>
      </c>
      <c r="AD247" s="312" t="e">
        <f t="shared" si="144"/>
        <v>#N/A</v>
      </c>
      <c r="AE247" s="312" t="e">
        <f t="shared" si="145"/>
        <v>#N/A</v>
      </c>
      <c r="AF247" s="312" t="e">
        <f t="shared" si="146"/>
        <v>#N/A</v>
      </c>
      <c r="AG247" s="312" t="e">
        <f t="shared" si="147"/>
        <v>#N/A</v>
      </c>
      <c r="AH247" s="312" t="e">
        <f t="shared" si="148"/>
        <v>#N/A</v>
      </c>
      <c r="AI247" s="312" t="e">
        <f t="shared" si="149"/>
        <v>#N/A</v>
      </c>
      <c r="AJ247" s="312" t="e">
        <f t="shared" si="150"/>
        <v>#N/A</v>
      </c>
      <c r="AK247" s="312" t="e">
        <f t="shared" si="151"/>
        <v>#N/A</v>
      </c>
      <c r="AL247" s="312" t="e">
        <f t="shared" si="152"/>
        <v>#N/A</v>
      </c>
      <c r="AO247" s="312" t="e">
        <f t="shared" si="153"/>
        <v>#N/A</v>
      </c>
      <c r="AP247" s="312" t="e">
        <f t="shared" si="154"/>
        <v>#N/A</v>
      </c>
      <c r="AQ247" s="312" t="e">
        <f t="shared" si="155"/>
        <v>#N/A</v>
      </c>
      <c r="AR247" s="312" t="e">
        <f t="shared" si="156"/>
        <v>#N/A</v>
      </c>
      <c r="AS247" s="312" t="e">
        <f t="shared" si="157"/>
        <v>#N/A</v>
      </c>
      <c r="AT247" s="312" t="e">
        <f t="shared" si="158"/>
        <v>#N/A</v>
      </c>
      <c r="AU247" s="312" t="e">
        <f t="shared" si="159"/>
        <v>#N/A</v>
      </c>
      <c r="AV247" s="312" t="e">
        <f t="shared" si="160"/>
        <v>#N/A</v>
      </c>
      <c r="AW247" s="312" t="e">
        <f t="shared" si="161"/>
        <v>#N/A</v>
      </c>
      <c r="AX247" s="312" t="e">
        <f t="shared" si="162"/>
        <v>#N/A</v>
      </c>
      <c r="AY247" s="312" t="e">
        <f t="shared" si="163"/>
        <v>#N/A</v>
      </c>
      <c r="AZ247" s="312" t="e">
        <f t="shared" si="164"/>
        <v>#N/A</v>
      </c>
      <c r="BA247" s="312" t="e">
        <f t="shared" si="165"/>
        <v>#N/A</v>
      </c>
      <c r="BB247" s="312" t="e">
        <f t="shared" si="166"/>
        <v>#N/A</v>
      </c>
      <c r="BC247" s="312" t="e">
        <f t="shared" si="167"/>
        <v>#N/A</v>
      </c>
      <c r="BD247" s="312" t="e">
        <f t="shared" si="168"/>
        <v>#N/A</v>
      </c>
      <c r="BE247" s="312" t="e">
        <f t="shared" si="169"/>
        <v>#N/A</v>
      </c>
      <c r="BF247" s="312" t="e">
        <f t="shared" si="170"/>
        <v>#N/A</v>
      </c>
      <c r="BG247" s="312" t="e">
        <f t="shared" si="171"/>
        <v>#N/A</v>
      </c>
      <c r="BH247" s="312" t="e">
        <f t="shared" si="172"/>
        <v>#N/A</v>
      </c>
      <c r="BI247" s="312" t="e">
        <f t="shared" si="173"/>
        <v>#N/A</v>
      </c>
      <c r="BJ247" s="312" t="e">
        <f t="shared" si="174"/>
        <v>#N/A</v>
      </c>
      <c r="BK247" s="312" t="e">
        <f t="shared" si="175"/>
        <v>#N/A</v>
      </c>
      <c r="BL247" s="312" t="e">
        <f t="shared" si="176"/>
        <v>#N/A</v>
      </c>
      <c r="BM247" s="312">
        <f t="shared" si="177"/>
        <v>22</v>
      </c>
      <c r="BN247" s="312">
        <f t="shared" si="178"/>
        <v>22</v>
      </c>
      <c r="BO247" s="312">
        <f t="shared" si="179"/>
        <v>22</v>
      </c>
      <c r="BQ247" s="312" t="e">
        <f>VLOOKUP(AB247,Stieren!$C$5:$D$52,2,FALSE)</f>
        <v>#N/A</v>
      </c>
      <c r="BR247" s="312" t="e">
        <f>VLOOKUP(AB247,percentage!BY$2:CJ$49,2)</f>
        <v>#N/A</v>
      </c>
      <c r="BS247" s="312" t="e">
        <f>VLOOKUP(BR247,Stieren!$C$5:$D$52,2,FALSE)</f>
        <v>#N/A</v>
      </c>
      <c r="BT247" s="312" t="e">
        <f>VLOOKUP(AB247,percentage!BY$2:CJ$49,3)</f>
        <v>#N/A</v>
      </c>
      <c r="BU247" s="312" t="e">
        <f>VLOOKUP(BT247,Stieren!$C$5:$D$52,2,FALSE)</f>
        <v>#N/A</v>
      </c>
      <c r="BV247" s="312" t="e">
        <f>VLOOKUP(AB247,percentage!BY$2:CJ$49,4)</f>
        <v>#N/A</v>
      </c>
      <c r="BW247" s="312" t="e">
        <f>VLOOKUP(BV247,Stieren!$C$5:$D$52,2,FALSE)</f>
        <v>#N/A</v>
      </c>
      <c r="BX247" s="312" t="e">
        <f>VLOOKUP(AB247,percentage!BY$2:CJ$49,5)</f>
        <v>#N/A</v>
      </c>
      <c r="BY247" s="312" t="e">
        <f>VLOOKUP(BX247,Stieren!$C$5:$D$52,2,FALSE)</f>
        <v>#N/A</v>
      </c>
      <c r="BZ247" s="312" t="e">
        <f>VLOOKUP(AB247,percentage!BY$2:CJ$49,6)</f>
        <v>#N/A</v>
      </c>
      <c r="CA247" s="312" t="e">
        <f>VLOOKUP(BZ247,Stieren!$C$5:$D$52,2,FALSE)</f>
        <v>#N/A</v>
      </c>
      <c r="CB247" s="312" t="e">
        <f>VLOOKUP(AB247,percentage!BY$2:CJ$49,7)</f>
        <v>#N/A</v>
      </c>
      <c r="CC247" s="312" t="e">
        <f>VLOOKUP(CB247,Stieren!$C$5:$D$52,2,FALSE)</f>
        <v>#N/A</v>
      </c>
      <c r="CD247" s="312" t="e">
        <f>VLOOKUP(AB247,percentage!BY$2:CJ$49,8)</f>
        <v>#N/A</v>
      </c>
      <c r="CE247" s="312" t="e">
        <f>VLOOKUP(CD247,Stieren!$C$5:$D$52,2,FALSE)</f>
        <v>#N/A</v>
      </c>
      <c r="CF247" s="312" t="e">
        <f>VLOOKUP(AB247,percentage!BY$2:CJ$49,9)</f>
        <v>#N/A</v>
      </c>
      <c r="CG247" s="312" t="e">
        <f>VLOOKUP(CF247,Stieren!$C$5:$D$52,2,FALSE)</f>
        <v>#N/A</v>
      </c>
      <c r="CH247" s="312" t="e">
        <f>VLOOKUP(AB247,percentage!BY$2:CJ$49,10)</f>
        <v>#N/A</v>
      </c>
      <c r="CI247" s="312" t="e">
        <f>VLOOKUP(CH247,Stieren!$C$5:$D$52,2,FALSE)</f>
        <v>#N/A</v>
      </c>
      <c r="CJ247" s="312" t="e">
        <f>VLOOKUP(AB247,percentage!BY$2:CJ$49,11)</f>
        <v>#N/A</v>
      </c>
      <c r="CK247" s="312" t="e">
        <f>VLOOKUP(CJ247,Stieren!$C$5:$D$52,2,FALSE)</f>
        <v>#N/A</v>
      </c>
      <c r="CL247" s="312" t="e">
        <f>VLOOKUP(AB247,percentage!BY$2:CJ$49,12)</f>
        <v>#N/A</v>
      </c>
      <c r="CM247" s="312" t="e">
        <f>VLOOKUP(CL247,Stieren!$C$5:$D$52,2,FALSE)</f>
        <v>#N/A</v>
      </c>
      <c r="CN247" s="312">
        <v>22</v>
      </c>
      <c r="CO247" s="312">
        <v>22</v>
      </c>
      <c r="CP247" s="312">
        <v>22</v>
      </c>
    </row>
    <row r="248" spans="27:94">
      <c r="AA248" s="312">
        <f>Koeien!B249</f>
        <v>0</v>
      </c>
      <c r="AB248" s="312">
        <f>Koeien!D249</f>
        <v>0</v>
      </c>
      <c r="AD248" s="312" t="e">
        <f t="shared" si="144"/>
        <v>#N/A</v>
      </c>
      <c r="AE248" s="312" t="e">
        <f t="shared" si="145"/>
        <v>#N/A</v>
      </c>
      <c r="AF248" s="312" t="e">
        <f t="shared" si="146"/>
        <v>#N/A</v>
      </c>
      <c r="AG248" s="312" t="e">
        <f t="shared" si="147"/>
        <v>#N/A</v>
      </c>
      <c r="AH248" s="312" t="e">
        <f t="shared" si="148"/>
        <v>#N/A</v>
      </c>
      <c r="AI248" s="312" t="e">
        <f t="shared" si="149"/>
        <v>#N/A</v>
      </c>
      <c r="AJ248" s="312" t="e">
        <f t="shared" si="150"/>
        <v>#N/A</v>
      </c>
      <c r="AK248" s="312" t="e">
        <f t="shared" si="151"/>
        <v>#N/A</v>
      </c>
      <c r="AL248" s="312" t="e">
        <f t="shared" si="152"/>
        <v>#N/A</v>
      </c>
      <c r="AO248" s="312" t="e">
        <f t="shared" si="153"/>
        <v>#N/A</v>
      </c>
      <c r="AP248" s="312" t="e">
        <f t="shared" si="154"/>
        <v>#N/A</v>
      </c>
      <c r="AQ248" s="312" t="e">
        <f t="shared" si="155"/>
        <v>#N/A</v>
      </c>
      <c r="AR248" s="312" t="e">
        <f t="shared" si="156"/>
        <v>#N/A</v>
      </c>
      <c r="AS248" s="312" t="e">
        <f t="shared" si="157"/>
        <v>#N/A</v>
      </c>
      <c r="AT248" s="312" t="e">
        <f t="shared" si="158"/>
        <v>#N/A</v>
      </c>
      <c r="AU248" s="312" t="e">
        <f t="shared" si="159"/>
        <v>#N/A</v>
      </c>
      <c r="AV248" s="312" t="e">
        <f t="shared" si="160"/>
        <v>#N/A</v>
      </c>
      <c r="AW248" s="312" t="e">
        <f t="shared" si="161"/>
        <v>#N/A</v>
      </c>
      <c r="AX248" s="312" t="e">
        <f t="shared" si="162"/>
        <v>#N/A</v>
      </c>
      <c r="AY248" s="312" t="e">
        <f t="shared" si="163"/>
        <v>#N/A</v>
      </c>
      <c r="AZ248" s="312" t="e">
        <f t="shared" si="164"/>
        <v>#N/A</v>
      </c>
      <c r="BA248" s="312" t="e">
        <f t="shared" si="165"/>
        <v>#N/A</v>
      </c>
      <c r="BB248" s="312" t="e">
        <f t="shared" si="166"/>
        <v>#N/A</v>
      </c>
      <c r="BC248" s="312" t="e">
        <f t="shared" si="167"/>
        <v>#N/A</v>
      </c>
      <c r="BD248" s="312" t="e">
        <f t="shared" si="168"/>
        <v>#N/A</v>
      </c>
      <c r="BE248" s="312" t="e">
        <f t="shared" si="169"/>
        <v>#N/A</v>
      </c>
      <c r="BF248" s="312" t="e">
        <f t="shared" si="170"/>
        <v>#N/A</v>
      </c>
      <c r="BG248" s="312" t="e">
        <f t="shared" si="171"/>
        <v>#N/A</v>
      </c>
      <c r="BH248" s="312" t="e">
        <f t="shared" si="172"/>
        <v>#N/A</v>
      </c>
      <c r="BI248" s="312" t="e">
        <f t="shared" si="173"/>
        <v>#N/A</v>
      </c>
      <c r="BJ248" s="312" t="e">
        <f t="shared" si="174"/>
        <v>#N/A</v>
      </c>
      <c r="BK248" s="312" t="e">
        <f t="shared" si="175"/>
        <v>#N/A</v>
      </c>
      <c r="BL248" s="312" t="e">
        <f t="shared" si="176"/>
        <v>#N/A</v>
      </c>
      <c r="BM248" s="312">
        <f t="shared" si="177"/>
        <v>22</v>
      </c>
      <c r="BN248" s="312">
        <f t="shared" si="178"/>
        <v>22</v>
      </c>
      <c r="BO248" s="312">
        <f t="shared" si="179"/>
        <v>22</v>
      </c>
      <c r="BQ248" s="312" t="e">
        <f>VLOOKUP(AB248,Stieren!$C$5:$D$52,2,FALSE)</f>
        <v>#N/A</v>
      </c>
      <c r="BR248" s="312" t="e">
        <f>VLOOKUP(AB248,percentage!BY$2:CJ$49,2)</f>
        <v>#N/A</v>
      </c>
      <c r="BS248" s="312" t="e">
        <f>VLOOKUP(BR248,Stieren!$C$5:$D$52,2,FALSE)</f>
        <v>#N/A</v>
      </c>
      <c r="BT248" s="312" t="e">
        <f>VLOOKUP(AB248,percentage!BY$2:CJ$49,3)</f>
        <v>#N/A</v>
      </c>
      <c r="BU248" s="312" t="e">
        <f>VLOOKUP(BT248,Stieren!$C$5:$D$52,2,FALSE)</f>
        <v>#N/A</v>
      </c>
      <c r="BV248" s="312" t="e">
        <f>VLOOKUP(AB248,percentage!BY$2:CJ$49,4)</f>
        <v>#N/A</v>
      </c>
      <c r="BW248" s="312" t="e">
        <f>VLOOKUP(BV248,Stieren!$C$5:$D$52,2,FALSE)</f>
        <v>#N/A</v>
      </c>
      <c r="BX248" s="312" t="e">
        <f>VLOOKUP(AB248,percentage!BY$2:CJ$49,5)</f>
        <v>#N/A</v>
      </c>
      <c r="BY248" s="312" t="e">
        <f>VLOOKUP(BX248,Stieren!$C$5:$D$52,2,FALSE)</f>
        <v>#N/A</v>
      </c>
      <c r="BZ248" s="312" t="e">
        <f>VLOOKUP(AB248,percentage!BY$2:CJ$49,6)</f>
        <v>#N/A</v>
      </c>
      <c r="CA248" s="312" t="e">
        <f>VLOOKUP(BZ248,Stieren!$C$5:$D$52,2,FALSE)</f>
        <v>#N/A</v>
      </c>
      <c r="CB248" s="312" t="e">
        <f>VLOOKUP(AB248,percentage!BY$2:CJ$49,7)</f>
        <v>#N/A</v>
      </c>
      <c r="CC248" s="312" t="e">
        <f>VLOOKUP(CB248,Stieren!$C$5:$D$52,2,FALSE)</f>
        <v>#N/A</v>
      </c>
      <c r="CD248" s="312" t="e">
        <f>VLOOKUP(AB248,percentage!BY$2:CJ$49,8)</f>
        <v>#N/A</v>
      </c>
      <c r="CE248" s="312" t="e">
        <f>VLOOKUP(CD248,Stieren!$C$5:$D$52,2,FALSE)</f>
        <v>#N/A</v>
      </c>
      <c r="CF248" s="312" t="e">
        <f>VLOOKUP(AB248,percentage!BY$2:CJ$49,9)</f>
        <v>#N/A</v>
      </c>
      <c r="CG248" s="312" t="e">
        <f>VLOOKUP(CF248,Stieren!$C$5:$D$52,2,FALSE)</f>
        <v>#N/A</v>
      </c>
      <c r="CH248" s="312" t="e">
        <f>VLOOKUP(AB248,percentage!BY$2:CJ$49,10)</f>
        <v>#N/A</v>
      </c>
      <c r="CI248" s="312" t="e">
        <f>VLOOKUP(CH248,Stieren!$C$5:$D$52,2,FALSE)</f>
        <v>#N/A</v>
      </c>
      <c r="CJ248" s="312" t="e">
        <f>VLOOKUP(AB248,percentage!BY$2:CJ$49,11)</f>
        <v>#N/A</v>
      </c>
      <c r="CK248" s="312" t="e">
        <f>VLOOKUP(CJ248,Stieren!$C$5:$D$52,2,FALSE)</f>
        <v>#N/A</v>
      </c>
      <c r="CL248" s="312" t="e">
        <f>VLOOKUP(AB248,percentage!BY$2:CJ$49,12)</f>
        <v>#N/A</v>
      </c>
      <c r="CM248" s="312" t="e">
        <f>VLOOKUP(CL248,Stieren!$C$5:$D$52,2,FALSE)</f>
        <v>#N/A</v>
      </c>
      <c r="CN248" s="312">
        <v>22</v>
      </c>
      <c r="CO248" s="312">
        <v>22</v>
      </c>
      <c r="CP248" s="312">
        <v>22</v>
      </c>
    </row>
    <row r="249" spans="27:94">
      <c r="AA249" s="312">
        <f>Koeien!B250</f>
        <v>0</v>
      </c>
      <c r="AB249" s="312">
        <f>Koeien!D250</f>
        <v>0</v>
      </c>
      <c r="AD249" s="312" t="e">
        <f t="shared" si="144"/>
        <v>#N/A</v>
      </c>
      <c r="AE249" s="312" t="e">
        <f t="shared" si="145"/>
        <v>#N/A</v>
      </c>
      <c r="AF249" s="312" t="e">
        <f t="shared" si="146"/>
        <v>#N/A</v>
      </c>
      <c r="AG249" s="312" t="e">
        <f t="shared" si="147"/>
        <v>#N/A</v>
      </c>
      <c r="AH249" s="312" t="e">
        <f t="shared" si="148"/>
        <v>#N/A</v>
      </c>
      <c r="AI249" s="312" t="e">
        <f t="shared" si="149"/>
        <v>#N/A</v>
      </c>
      <c r="AJ249" s="312" t="e">
        <f t="shared" si="150"/>
        <v>#N/A</v>
      </c>
      <c r="AK249" s="312" t="e">
        <f t="shared" si="151"/>
        <v>#N/A</v>
      </c>
      <c r="AL249" s="312" t="e">
        <f t="shared" si="152"/>
        <v>#N/A</v>
      </c>
      <c r="AO249" s="312" t="e">
        <f t="shared" si="153"/>
        <v>#N/A</v>
      </c>
      <c r="AP249" s="312" t="e">
        <f t="shared" si="154"/>
        <v>#N/A</v>
      </c>
      <c r="AQ249" s="312" t="e">
        <f t="shared" si="155"/>
        <v>#N/A</v>
      </c>
      <c r="AR249" s="312" t="e">
        <f t="shared" si="156"/>
        <v>#N/A</v>
      </c>
      <c r="AS249" s="312" t="e">
        <f t="shared" si="157"/>
        <v>#N/A</v>
      </c>
      <c r="AT249" s="312" t="e">
        <f t="shared" si="158"/>
        <v>#N/A</v>
      </c>
      <c r="AU249" s="312" t="e">
        <f t="shared" si="159"/>
        <v>#N/A</v>
      </c>
      <c r="AV249" s="312" t="e">
        <f t="shared" si="160"/>
        <v>#N/A</v>
      </c>
      <c r="AW249" s="312" t="e">
        <f t="shared" si="161"/>
        <v>#N/A</v>
      </c>
      <c r="AX249" s="312" t="e">
        <f t="shared" si="162"/>
        <v>#N/A</v>
      </c>
      <c r="AY249" s="312" t="e">
        <f t="shared" si="163"/>
        <v>#N/A</v>
      </c>
      <c r="AZ249" s="312" t="e">
        <f t="shared" si="164"/>
        <v>#N/A</v>
      </c>
      <c r="BA249" s="312" t="e">
        <f t="shared" si="165"/>
        <v>#N/A</v>
      </c>
      <c r="BB249" s="312" t="e">
        <f t="shared" si="166"/>
        <v>#N/A</v>
      </c>
      <c r="BC249" s="312" t="e">
        <f t="shared" si="167"/>
        <v>#N/A</v>
      </c>
      <c r="BD249" s="312" t="e">
        <f t="shared" si="168"/>
        <v>#N/A</v>
      </c>
      <c r="BE249" s="312" t="e">
        <f t="shared" si="169"/>
        <v>#N/A</v>
      </c>
      <c r="BF249" s="312" t="e">
        <f t="shared" si="170"/>
        <v>#N/A</v>
      </c>
      <c r="BG249" s="312" t="e">
        <f t="shared" si="171"/>
        <v>#N/A</v>
      </c>
      <c r="BH249" s="312" t="e">
        <f t="shared" si="172"/>
        <v>#N/A</v>
      </c>
      <c r="BI249" s="312" t="e">
        <f t="shared" si="173"/>
        <v>#N/A</v>
      </c>
      <c r="BJ249" s="312" t="e">
        <f t="shared" si="174"/>
        <v>#N/A</v>
      </c>
      <c r="BK249" s="312" t="e">
        <f t="shared" si="175"/>
        <v>#N/A</v>
      </c>
      <c r="BL249" s="312" t="e">
        <f t="shared" si="176"/>
        <v>#N/A</v>
      </c>
      <c r="BM249" s="312">
        <f t="shared" si="177"/>
        <v>22</v>
      </c>
      <c r="BN249" s="312">
        <f t="shared" si="178"/>
        <v>22</v>
      </c>
      <c r="BO249" s="312">
        <f t="shared" si="179"/>
        <v>22</v>
      </c>
      <c r="BQ249" s="312" t="e">
        <f>VLOOKUP(AB249,Stieren!$C$5:$D$52,2,FALSE)</f>
        <v>#N/A</v>
      </c>
      <c r="BR249" s="312" t="e">
        <f>VLOOKUP(AB249,percentage!BY$2:CJ$49,2)</f>
        <v>#N/A</v>
      </c>
      <c r="BS249" s="312" t="e">
        <f>VLOOKUP(BR249,Stieren!$C$5:$D$52,2,FALSE)</f>
        <v>#N/A</v>
      </c>
      <c r="BT249" s="312" t="e">
        <f>VLOOKUP(AB249,percentage!BY$2:CJ$49,3)</f>
        <v>#N/A</v>
      </c>
      <c r="BU249" s="312" t="e">
        <f>VLOOKUP(BT249,Stieren!$C$5:$D$52,2,FALSE)</f>
        <v>#N/A</v>
      </c>
      <c r="BV249" s="312" t="e">
        <f>VLOOKUP(AB249,percentage!BY$2:CJ$49,4)</f>
        <v>#N/A</v>
      </c>
      <c r="BW249" s="312" t="e">
        <f>VLOOKUP(BV249,Stieren!$C$5:$D$52,2,FALSE)</f>
        <v>#N/A</v>
      </c>
      <c r="BX249" s="312" t="e">
        <f>VLOOKUP(AB249,percentage!BY$2:CJ$49,5)</f>
        <v>#N/A</v>
      </c>
      <c r="BY249" s="312" t="e">
        <f>VLOOKUP(BX249,Stieren!$C$5:$D$52,2,FALSE)</f>
        <v>#N/A</v>
      </c>
      <c r="BZ249" s="312" t="e">
        <f>VLOOKUP(AB249,percentage!BY$2:CJ$49,6)</f>
        <v>#N/A</v>
      </c>
      <c r="CA249" s="312" t="e">
        <f>VLOOKUP(BZ249,Stieren!$C$5:$D$52,2,FALSE)</f>
        <v>#N/A</v>
      </c>
      <c r="CB249" s="312" t="e">
        <f>VLOOKUP(AB249,percentage!BY$2:CJ$49,7)</f>
        <v>#N/A</v>
      </c>
      <c r="CC249" s="312" t="e">
        <f>VLOOKUP(CB249,Stieren!$C$5:$D$52,2,FALSE)</f>
        <v>#N/A</v>
      </c>
      <c r="CD249" s="312" t="e">
        <f>VLOOKUP(AB249,percentage!BY$2:CJ$49,8)</f>
        <v>#N/A</v>
      </c>
      <c r="CE249" s="312" t="e">
        <f>VLOOKUP(CD249,Stieren!$C$5:$D$52,2,FALSE)</f>
        <v>#N/A</v>
      </c>
      <c r="CF249" s="312" t="e">
        <f>VLOOKUP(AB249,percentage!BY$2:CJ$49,9)</f>
        <v>#N/A</v>
      </c>
      <c r="CG249" s="312" t="e">
        <f>VLOOKUP(CF249,Stieren!$C$5:$D$52,2,FALSE)</f>
        <v>#N/A</v>
      </c>
      <c r="CH249" s="312" t="e">
        <f>VLOOKUP(AB249,percentage!BY$2:CJ$49,10)</f>
        <v>#N/A</v>
      </c>
      <c r="CI249" s="312" t="e">
        <f>VLOOKUP(CH249,Stieren!$C$5:$D$52,2,FALSE)</f>
        <v>#N/A</v>
      </c>
      <c r="CJ249" s="312" t="e">
        <f>VLOOKUP(AB249,percentage!BY$2:CJ$49,11)</f>
        <v>#N/A</v>
      </c>
      <c r="CK249" s="312" t="e">
        <f>VLOOKUP(CJ249,Stieren!$C$5:$D$52,2,FALSE)</f>
        <v>#N/A</v>
      </c>
      <c r="CL249" s="312" t="e">
        <f>VLOOKUP(AB249,percentage!BY$2:CJ$49,12)</f>
        <v>#N/A</v>
      </c>
      <c r="CM249" s="312" t="e">
        <f>VLOOKUP(CL249,Stieren!$C$5:$D$52,2,FALSE)</f>
        <v>#N/A</v>
      </c>
      <c r="CN249" s="312">
        <v>22</v>
      </c>
      <c r="CO249" s="312">
        <v>22</v>
      </c>
      <c r="CP249" s="312">
        <v>22</v>
      </c>
    </row>
    <row r="250" spans="27:94">
      <c r="AA250" s="312">
        <f>Koeien!B251</f>
        <v>0</v>
      </c>
      <c r="AB250" s="312">
        <f>Koeien!D251</f>
        <v>0</v>
      </c>
      <c r="AD250" s="312" t="e">
        <f t="shared" si="144"/>
        <v>#N/A</v>
      </c>
      <c r="AE250" s="312" t="e">
        <f t="shared" si="145"/>
        <v>#N/A</v>
      </c>
      <c r="AF250" s="312" t="e">
        <f t="shared" si="146"/>
        <v>#N/A</v>
      </c>
      <c r="AG250" s="312" t="e">
        <f t="shared" si="147"/>
        <v>#N/A</v>
      </c>
      <c r="AH250" s="312" t="e">
        <f t="shared" si="148"/>
        <v>#N/A</v>
      </c>
      <c r="AI250" s="312" t="e">
        <f t="shared" si="149"/>
        <v>#N/A</v>
      </c>
      <c r="AJ250" s="312" t="e">
        <f t="shared" si="150"/>
        <v>#N/A</v>
      </c>
      <c r="AK250" s="312" t="e">
        <f t="shared" si="151"/>
        <v>#N/A</v>
      </c>
      <c r="AL250" s="312" t="e">
        <f t="shared" si="152"/>
        <v>#N/A</v>
      </c>
      <c r="AO250" s="312" t="e">
        <f t="shared" si="153"/>
        <v>#N/A</v>
      </c>
      <c r="AP250" s="312" t="e">
        <f t="shared" si="154"/>
        <v>#N/A</v>
      </c>
      <c r="AQ250" s="312" t="e">
        <f t="shared" si="155"/>
        <v>#N/A</v>
      </c>
      <c r="AR250" s="312" t="e">
        <f t="shared" si="156"/>
        <v>#N/A</v>
      </c>
      <c r="AS250" s="312" t="e">
        <f t="shared" si="157"/>
        <v>#N/A</v>
      </c>
      <c r="AT250" s="312" t="e">
        <f t="shared" si="158"/>
        <v>#N/A</v>
      </c>
      <c r="AU250" s="312" t="e">
        <f t="shared" si="159"/>
        <v>#N/A</v>
      </c>
      <c r="AV250" s="312" t="e">
        <f t="shared" si="160"/>
        <v>#N/A</v>
      </c>
      <c r="AW250" s="312" t="e">
        <f t="shared" si="161"/>
        <v>#N/A</v>
      </c>
      <c r="AX250" s="312" t="e">
        <f t="shared" si="162"/>
        <v>#N/A</v>
      </c>
      <c r="AY250" s="312" t="e">
        <f t="shared" si="163"/>
        <v>#N/A</v>
      </c>
      <c r="AZ250" s="312" t="e">
        <f t="shared" si="164"/>
        <v>#N/A</v>
      </c>
      <c r="BA250" s="312" t="e">
        <f t="shared" si="165"/>
        <v>#N/A</v>
      </c>
      <c r="BB250" s="312" t="e">
        <f t="shared" si="166"/>
        <v>#N/A</v>
      </c>
      <c r="BC250" s="312" t="e">
        <f t="shared" si="167"/>
        <v>#N/A</v>
      </c>
      <c r="BD250" s="312" t="e">
        <f t="shared" si="168"/>
        <v>#N/A</v>
      </c>
      <c r="BE250" s="312" t="e">
        <f t="shared" si="169"/>
        <v>#N/A</v>
      </c>
      <c r="BF250" s="312" t="e">
        <f t="shared" si="170"/>
        <v>#N/A</v>
      </c>
      <c r="BG250" s="312" t="e">
        <f t="shared" si="171"/>
        <v>#N/A</v>
      </c>
      <c r="BH250" s="312" t="e">
        <f t="shared" si="172"/>
        <v>#N/A</v>
      </c>
      <c r="BI250" s="312" t="e">
        <f t="shared" si="173"/>
        <v>#N/A</v>
      </c>
      <c r="BJ250" s="312" t="e">
        <f t="shared" si="174"/>
        <v>#N/A</v>
      </c>
      <c r="BK250" s="312" t="e">
        <f t="shared" si="175"/>
        <v>#N/A</v>
      </c>
      <c r="BL250" s="312" t="e">
        <f t="shared" si="176"/>
        <v>#N/A</v>
      </c>
      <c r="BM250" s="312">
        <f t="shared" si="177"/>
        <v>22</v>
      </c>
      <c r="BN250" s="312">
        <f t="shared" si="178"/>
        <v>22</v>
      </c>
      <c r="BO250" s="312">
        <f t="shared" si="179"/>
        <v>22</v>
      </c>
      <c r="BQ250" s="312" t="e">
        <f>VLOOKUP(AB250,Stieren!$C$5:$D$52,2,FALSE)</f>
        <v>#N/A</v>
      </c>
      <c r="BR250" s="312" t="e">
        <f>VLOOKUP(AB250,percentage!BY$2:CJ$49,2)</f>
        <v>#N/A</v>
      </c>
      <c r="BS250" s="312" t="e">
        <f>VLOOKUP(BR250,Stieren!$C$5:$D$52,2,FALSE)</f>
        <v>#N/A</v>
      </c>
      <c r="BT250" s="312" t="e">
        <f>VLOOKUP(AB250,percentage!BY$2:CJ$49,3)</f>
        <v>#N/A</v>
      </c>
      <c r="BU250" s="312" t="e">
        <f>VLOOKUP(BT250,Stieren!$C$5:$D$52,2,FALSE)</f>
        <v>#N/A</v>
      </c>
      <c r="BV250" s="312" t="e">
        <f>VLOOKUP(AB250,percentage!BY$2:CJ$49,4)</f>
        <v>#N/A</v>
      </c>
      <c r="BW250" s="312" t="e">
        <f>VLOOKUP(BV250,Stieren!$C$5:$D$52,2,FALSE)</f>
        <v>#N/A</v>
      </c>
      <c r="BX250" s="312" t="e">
        <f>VLOOKUP(AB250,percentage!BY$2:CJ$49,5)</f>
        <v>#N/A</v>
      </c>
      <c r="BY250" s="312" t="e">
        <f>VLOOKUP(BX250,Stieren!$C$5:$D$52,2,FALSE)</f>
        <v>#N/A</v>
      </c>
      <c r="BZ250" s="312" t="e">
        <f>VLOOKUP(AB250,percentage!BY$2:CJ$49,6)</f>
        <v>#N/A</v>
      </c>
      <c r="CA250" s="312" t="e">
        <f>VLOOKUP(BZ250,Stieren!$C$5:$D$52,2,FALSE)</f>
        <v>#N/A</v>
      </c>
      <c r="CB250" s="312" t="e">
        <f>VLOOKUP(AB250,percentage!BY$2:CJ$49,7)</f>
        <v>#N/A</v>
      </c>
      <c r="CC250" s="312" t="e">
        <f>VLOOKUP(CB250,Stieren!$C$5:$D$52,2,FALSE)</f>
        <v>#N/A</v>
      </c>
      <c r="CD250" s="312" t="e">
        <f>VLOOKUP(AB250,percentage!BY$2:CJ$49,8)</f>
        <v>#N/A</v>
      </c>
      <c r="CE250" s="312" t="e">
        <f>VLOOKUP(CD250,Stieren!$C$5:$D$52,2,FALSE)</f>
        <v>#N/A</v>
      </c>
      <c r="CF250" s="312" t="e">
        <f>VLOOKUP(AB250,percentage!BY$2:CJ$49,9)</f>
        <v>#N/A</v>
      </c>
      <c r="CG250" s="312" t="e">
        <f>VLOOKUP(CF250,Stieren!$C$5:$D$52,2,FALSE)</f>
        <v>#N/A</v>
      </c>
      <c r="CH250" s="312" t="e">
        <f>VLOOKUP(AB250,percentage!BY$2:CJ$49,10)</f>
        <v>#N/A</v>
      </c>
      <c r="CI250" s="312" t="e">
        <f>VLOOKUP(CH250,Stieren!$C$5:$D$52,2,FALSE)</f>
        <v>#N/A</v>
      </c>
      <c r="CJ250" s="312" t="e">
        <f>VLOOKUP(AB250,percentage!BY$2:CJ$49,11)</f>
        <v>#N/A</v>
      </c>
      <c r="CK250" s="312" t="e">
        <f>VLOOKUP(CJ250,Stieren!$C$5:$D$52,2,FALSE)</f>
        <v>#N/A</v>
      </c>
      <c r="CL250" s="312" t="e">
        <f>VLOOKUP(AB250,percentage!BY$2:CJ$49,12)</f>
        <v>#N/A</v>
      </c>
      <c r="CM250" s="312" t="e">
        <f>VLOOKUP(CL250,Stieren!$C$5:$D$52,2,FALSE)</f>
        <v>#N/A</v>
      </c>
      <c r="CN250" s="312">
        <v>22</v>
      </c>
      <c r="CO250" s="312">
        <v>22</v>
      </c>
      <c r="CP250" s="312">
        <v>22</v>
      </c>
    </row>
    <row r="251" spans="27:94">
      <c r="AA251" s="312">
        <f>Koeien!B252</f>
        <v>0</v>
      </c>
      <c r="AB251" s="312">
        <f>Koeien!D252</f>
        <v>0</v>
      </c>
      <c r="AD251" s="312" t="e">
        <f t="shared" si="144"/>
        <v>#N/A</v>
      </c>
      <c r="AE251" s="312" t="e">
        <f t="shared" si="145"/>
        <v>#N/A</v>
      </c>
      <c r="AF251" s="312" t="e">
        <f t="shared" si="146"/>
        <v>#N/A</v>
      </c>
      <c r="AG251" s="312" t="e">
        <f t="shared" si="147"/>
        <v>#N/A</v>
      </c>
      <c r="AH251" s="312" t="e">
        <f t="shared" si="148"/>
        <v>#N/A</v>
      </c>
      <c r="AI251" s="312" t="e">
        <f t="shared" si="149"/>
        <v>#N/A</v>
      </c>
      <c r="AJ251" s="312" t="e">
        <f t="shared" si="150"/>
        <v>#N/A</v>
      </c>
      <c r="AK251" s="312" t="e">
        <f t="shared" si="151"/>
        <v>#N/A</v>
      </c>
      <c r="AL251" s="312" t="e">
        <f t="shared" si="152"/>
        <v>#N/A</v>
      </c>
      <c r="AO251" s="312" t="e">
        <f t="shared" si="153"/>
        <v>#N/A</v>
      </c>
      <c r="AP251" s="312" t="e">
        <f t="shared" si="154"/>
        <v>#N/A</v>
      </c>
      <c r="AQ251" s="312" t="e">
        <f t="shared" si="155"/>
        <v>#N/A</v>
      </c>
      <c r="AR251" s="312" t="e">
        <f t="shared" si="156"/>
        <v>#N/A</v>
      </c>
      <c r="AS251" s="312" t="e">
        <f t="shared" si="157"/>
        <v>#N/A</v>
      </c>
      <c r="AT251" s="312" t="e">
        <f t="shared" si="158"/>
        <v>#N/A</v>
      </c>
      <c r="AU251" s="312" t="e">
        <f t="shared" si="159"/>
        <v>#N/A</v>
      </c>
      <c r="AV251" s="312" t="e">
        <f t="shared" si="160"/>
        <v>#N/A</v>
      </c>
      <c r="AW251" s="312" t="e">
        <f t="shared" si="161"/>
        <v>#N/A</v>
      </c>
      <c r="AX251" s="312" t="e">
        <f t="shared" si="162"/>
        <v>#N/A</v>
      </c>
      <c r="AY251" s="312" t="e">
        <f t="shared" si="163"/>
        <v>#N/A</v>
      </c>
      <c r="AZ251" s="312" t="e">
        <f t="shared" si="164"/>
        <v>#N/A</v>
      </c>
      <c r="BA251" s="312" t="e">
        <f t="shared" si="165"/>
        <v>#N/A</v>
      </c>
      <c r="BB251" s="312" t="e">
        <f t="shared" si="166"/>
        <v>#N/A</v>
      </c>
      <c r="BC251" s="312" t="e">
        <f t="shared" si="167"/>
        <v>#N/A</v>
      </c>
      <c r="BD251" s="312" t="e">
        <f t="shared" si="168"/>
        <v>#N/A</v>
      </c>
      <c r="BE251" s="312" t="e">
        <f t="shared" si="169"/>
        <v>#N/A</v>
      </c>
      <c r="BF251" s="312" t="e">
        <f t="shared" si="170"/>
        <v>#N/A</v>
      </c>
      <c r="BG251" s="312" t="e">
        <f t="shared" si="171"/>
        <v>#N/A</v>
      </c>
      <c r="BH251" s="312" t="e">
        <f t="shared" si="172"/>
        <v>#N/A</v>
      </c>
      <c r="BI251" s="312" t="e">
        <f t="shared" si="173"/>
        <v>#N/A</v>
      </c>
      <c r="BJ251" s="312" t="e">
        <f t="shared" si="174"/>
        <v>#N/A</v>
      </c>
      <c r="BK251" s="312" t="e">
        <f t="shared" si="175"/>
        <v>#N/A</v>
      </c>
      <c r="BL251" s="312" t="e">
        <f t="shared" si="176"/>
        <v>#N/A</v>
      </c>
      <c r="BM251" s="312">
        <f t="shared" si="177"/>
        <v>22</v>
      </c>
      <c r="BN251" s="312">
        <f t="shared" si="178"/>
        <v>22</v>
      </c>
      <c r="BO251" s="312">
        <f t="shared" si="179"/>
        <v>22</v>
      </c>
      <c r="BQ251" s="312" t="e">
        <f>VLOOKUP(AB251,Stieren!$C$5:$D$52,2,FALSE)</f>
        <v>#N/A</v>
      </c>
      <c r="BR251" s="312" t="e">
        <f>VLOOKUP(AB251,percentage!BY$2:CJ$49,2)</f>
        <v>#N/A</v>
      </c>
      <c r="BS251" s="312" t="e">
        <f>VLOOKUP(BR251,Stieren!$C$5:$D$52,2,FALSE)</f>
        <v>#N/A</v>
      </c>
      <c r="BT251" s="312" t="e">
        <f>VLOOKUP(AB251,percentage!BY$2:CJ$49,3)</f>
        <v>#N/A</v>
      </c>
      <c r="BU251" s="312" t="e">
        <f>VLOOKUP(BT251,Stieren!$C$5:$D$52,2,FALSE)</f>
        <v>#N/A</v>
      </c>
      <c r="BV251" s="312" t="e">
        <f>VLOOKUP(AB251,percentage!BY$2:CJ$49,4)</f>
        <v>#N/A</v>
      </c>
      <c r="BW251" s="312" t="e">
        <f>VLOOKUP(BV251,Stieren!$C$5:$D$52,2,FALSE)</f>
        <v>#N/A</v>
      </c>
      <c r="BX251" s="312" t="e">
        <f>VLOOKUP(AB251,percentage!BY$2:CJ$49,5)</f>
        <v>#N/A</v>
      </c>
      <c r="BY251" s="312" t="e">
        <f>VLOOKUP(BX251,Stieren!$C$5:$D$52,2,FALSE)</f>
        <v>#N/A</v>
      </c>
      <c r="BZ251" s="312" t="e">
        <f>VLOOKUP(AB251,percentage!BY$2:CJ$49,6)</f>
        <v>#N/A</v>
      </c>
      <c r="CA251" s="312" t="e">
        <f>VLOOKUP(BZ251,Stieren!$C$5:$D$52,2,FALSE)</f>
        <v>#N/A</v>
      </c>
      <c r="CB251" s="312" t="e">
        <f>VLOOKUP(AB251,percentage!BY$2:CJ$49,7)</f>
        <v>#N/A</v>
      </c>
      <c r="CC251" s="312" t="e">
        <f>VLOOKUP(CB251,Stieren!$C$5:$D$52,2,FALSE)</f>
        <v>#N/A</v>
      </c>
      <c r="CD251" s="312" t="e">
        <f>VLOOKUP(AB251,percentage!BY$2:CJ$49,8)</f>
        <v>#N/A</v>
      </c>
      <c r="CE251" s="312" t="e">
        <f>VLOOKUP(CD251,Stieren!$C$5:$D$52,2,FALSE)</f>
        <v>#N/A</v>
      </c>
      <c r="CF251" s="312" t="e">
        <f>VLOOKUP(AB251,percentage!BY$2:CJ$49,9)</f>
        <v>#N/A</v>
      </c>
      <c r="CG251" s="312" t="e">
        <f>VLOOKUP(CF251,Stieren!$C$5:$D$52,2,FALSE)</f>
        <v>#N/A</v>
      </c>
      <c r="CH251" s="312" t="e">
        <f>VLOOKUP(AB251,percentage!BY$2:CJ$49,10)</f>
        <v>#N/A</v>
      </c>
      <c r="CI251" s="312" t="e">
        <f>VLOOKUP(CH251,Stieren!$C$5:$D$52,2,FALSE)</f>
        <v>#N/A</v>
      </c>
      <c r="CJ251" s="312" t="e">
        <f>VLOOKUP(AB251,percentage!BY$2:CJ$49,11)</f>
        <v>#N/A</v>
      </c>
      <c r="CK251" s="312" t="e">
        <f>VLOOKUP(CJ251,Stieren!$C$5:$D$52,2,FALSE)</f>
        <v>#N/A</v>
      </c>
      <c r="CL251" s="312" t="e">
        <f>VLOOKUP(AB251,percentage!BY$2:CJ$49,12)</f>
        <v>#N/A</v>
      </c>
      <c r="CM251" s="312" t="e">
        <f>VLOOKUP(CL251,Stieren!$C$5:$D$52,2,FALSE)</f>
        <v>#N/A</v>
      </c>
      <c r="CN251" s="312">
        <v>22</v>
      </c>
      <c r="CO251" s="312">
        <v>22</v>
      </c>
      <c r="CP251" s="312">
        <v>22</v>
      </c>
    </row>
    <row r="252" spans="27:94">
      <c r="AA252" s="312">
        <f>Koeien!B253</f>
        <v>0</v>
      </c>
      <c r="AB252" s="312">
        <f>Koeien!D253</f>
        <v>0</v>
      </c>
      <c r="AD252" s="312" t="e">
        <f t="shared" si="144"/>
        <v>#N/A</v>
      </c>
      <c r="AE252" s="312" t="e">
        <f t="shared" si="145"/>
        <v>#N/A</v>
      </c>
      <c r="AF252" s="312" t="e">
        <f t="shared" si="146"/>
        <v>#N/A</v>
      </c>
      <c r="AG252" s="312" t="e">
        <f t="shared" si="147"/>
        <v>#N/A</v>
      </c>
      <c r="AH252" s="312" t="e">
        <f t="shared" si="148"/>
        <v>#N/A</v>
      </c>
      <c r="AI252" s="312" t="e">
        <f t="shared" si="149"/>
        <v>#N/A</v>
      </c>
      <c r="AJ252" s="312" t="e">
        <f t="shared" si="150"/>
        <v>#N/A</v>
      </c>
      <c r="AK252" s="312" t="e">
        <f t="shared" si="151"/>
        <v>#N/A</v>
      </c>
      <c r="AL252" s="312" t="e">
        <f t="shared" si="152"/>
        <v>#N/A</v>
      </c>
      <c r="AO252" s="312" t="e">
        <f t="shared" si="153"/>
        <v>#N/A</v>
      </c>
      <c r="AP252" s="312" t="e">
        <f t="shared" si="154"/>
        <v>#N/A</v>
      </c>
      <c r="AQ252" s="312" t="e">
        <f t="shared" si="155"/>
        <v>#N/A</v>
      </c>
      <c r="AR252" s="312" t="e">
        <f t="shared" si="156"/>
        <v>#N/A</v>
      </c>
      <c r="AS252" s="312" t="e">
        <f t="shared" si="157"/>
        <v>#N/A</v>
      </c>
      <c r="AT252" s="312" t="e">
        <f t="shared" si="158"/>
        <v>#N/A</v>
      </c>
      <c r="AU252" s="312" t="e">
        <f t="shared" si="159"/>
        <v>#N/A</v>
      </c>
      <c r="AV252" s="312" t="e">
        <f t="shared" si="160"/>
        <v>#N/A</v>
      </c>
      <c r="AW252" s="312" t="e">
        <f t="shared" si="161"/>
        <v>#N/A</v>
      </c>
      <c r="AX252" s="312" t="e">
        <f t="shared" si="162"/>
        <v>#N/A</v>
      </c>
      <c r="AY252" s="312" t="e">
        <f t="shared" si="163"/>
        <v>#N/A</v>
      </c>
      <c r="AZ252" s="312" t="e">
        <f t="shared" si="164"/>
        <v>#N/A</v>
      </c>
      <c r="BA252" s="312" t="e">
        <f t="shared" si="165"/>
        <v>#N/A</v>
      </c>
      <c r="BB252" s="312" t="e">
        <f t="shared" si="166"/>
        <v>#N/A</v>
      </c>
      <c r="BC252" s="312" t="e">
        <f t="shared" si="167"/>
        <v>#N/A</v>
      </c>
      <c r="BD252" s="312" t="e">
        <f t="shared" si="168"/>
        <v>#N/A</v>
      </c>
      <c r="BE252" s="312" t="e">
        <f t="shared" si="169"/>
        <v>#N/A</v>
      </c>
      <c r="BF252" s="312" t="e">
        <f t="shared" si="170"/>
        <v>#N/A</v>
      </c>
      <c r="BG252" s="312" t="e">
        <f t="shared" si="171"/>
        <v>#N/A</v>
      </c>
      <c r="BH252" s="312" t="e">
        <f t="shared" si="172"/>
        <v>#N/A</v>
      </c>
      <c r="BI252" s="312" t="e">
        <f t="shared" si="173"/>
        <v>#N/A</v>
      </c>
      <c r="BJ252" s="312" t="e">
        <f t="shared" si="174"/>
        <v>#N/A</v>
      </c>
      <c r="BK252" s="312" t="e">
        <f t="shared" si="175"/>
        <v>#N/A</v>
      </c>
      <c r="BL252" s="312" t="e">
        <f t="shared" si="176"/>
        <v>#N/A</v>
      </c>
      <c r="BM252" s="312">
        <f t="shared" si="177"/>
        <v>22</v>
      </c>
      <c r="BN252" s="312">
        <f t="shared" si="178"/>
        <v>22</v>
      </c>
      <c r="BO252" s="312">
        <f t="shared" si="179"/>
        <v>22</v>
      </c>
      <c r="BQ252" s="312" t="e">
        <f>VLOOKUP(AB252,Stieren!$C$5:$D$52,2,FALSE)</f>
        <v>#N/A</v>
      </c>
      <c r="BR252" s="312" t="e">
        <f>VLOOKUP(AB252,percentage!BY$2:CJ$49,2)</f>
        <v>#N/A</v>
      </c>
      <c r="BS252" s="312" t="e">
        <f>VLOOKUP(BR252,Stieren!$C$5:$D$52,2,FALSE)</f>
        <v>#N/A</v>
      </c>
      <c r="BT252" s="312" t="e">
        <f>VLOOKUP(AB252,percentage!BY$2:CJ$49,3)</f>
        <v>#N/A</v>
      </c>
      <c r="BU252" s="312" t="e">
        <f>VLOOKUP(BT252,Stieren!$C$5:$D$52,2,FALSE)</f>
        <v>#N/A</v>
      </c>
      <c r="BV252" s="312" t="e">
        <f>VLOOKUP(AB252,percentage!BY$2:CJ$49,4)</f>
        <v>#N/A</v>
      </c>
      <c r="BW252" s="312" t="e">
        <f>VLOOKUP(BV252,Stieren!$C$5:$D$52,2,FALSE)</f>
        <v>#N/A</v>
      </c>
      <c r="BX252" s="312" t="e">
        <f>VLOOKUP(AB252,percentage!BY$2:CJ$49,5)</f>
        <v>#N/A</v>
      </c>
      <c r="BY252" s="312" t="e">
        <f>VLOOKUP(BX252,Stieren!$C$5:$D$52,2,FALSE)</f>
        <v>#N/A</v>
      </c>
      <c r="BZ252" s="312" t="e">
        <f>VLOOKUP(AB252,percentage!BY$2:CJ$49,6)</f>
        <v>#N/A</v>
      </c>
      <c r="CA252" s="312" t="e">
        <f>VLOOKUP(BZ252,Stieren!$C$5:$D$52,2,FALSE)</f>
        <v>#N/A</v>
      </c>
      <c r="CB252" s="312" t="e">
        <f>VLOOKUP(AB252,percentage!BY$2:CJ$49,7)</f>
        <v>#N/A</v>
      </c>
      <c r="CC252" s="312" t="e">
        <f>VLOOKUP(CB252,Stieren!$C$5:$D$52,2,FALSE)</f>
        <v>#N/A</v>
      </c>
      <c r="CD252" s="312" t="e">
        <f>VLOOKUP(AB252,percentage!BY$2:CJ$49,8)</f>
        <v>#N/A</v>
      </c>
      <c r="CE252" s="312" t="e">
        <f>VLOOKUP(CD252,Stieren!$C$5:$D$52,2,FALSE)</f>
        <v>#N/A</v>
      </c>
      <c r="CF252" s="312" t="e">
        <f>VLOOKUP(AB252,percentage!BY$2:CJ$49,9)</f>
        <v>#N/A</v>
      </c>
      <c r="CG252" s="312" t="e">
        <f>VLOOKUP(CF252,Stieren!$C$5:$D$52,2,FALSE)</f>
        <v>#N/A</v>
      </c>
      <c r="CH252" s="312" t="e">
        <f>VLOOKUP(AB252,percentage!BY$2:CJ$49,10)</f>
        <v>#N/A</v>
      </c>
      <c r="CI252" s="312" t="e">
        <f>VLOOKUP(CH252,Stieren!$C$5:$D$52,2,FALSE)</f>
        <v>#N/A</v>
      </c>
      <c r="CJ252" s="312" t="e">
        <f>VLOOKUP(AB252,percentage!BY$2:CJ$49,11)</f>
        <v>#N/A</v>
      </c>
      <c r="CK252" s="312" t="e">
        <f>VLOOKUP(CJ252,Stieren!$C$5:$D$52,2,FALSE)</f>
        <v>#N/A</v>
      </c>
      <c r="CL252" s="312" t="e">
        <f>VLOOKUP(AB252,percentage!BY$2:CJ$49,12)</f>
        <v>#N/A</v>
      </c>
      <c r="CM252" s="312" t="e">
        <f>VLOOKUP(CL252,Stieren!$C$5:$D$52,2,FALSE)</f>
        <v>#N/A</v>
      </c>
      <c r="CN252" s="312">
        <v>22</v>
      </c>
      <c r="CO252" s="312">
        <v>22</v>
      </c>
      <c r="CP252" s="312">
        <v>22</v>
      </c>
    </row>
    <row r="253" spans="27:94">
      <c r="AA253" s="312">
        <f>Koeien!B254</f>
        <v>0</v>
      </c>
      <c r="AB253" s="312">
        <f>Koeien!D254</f>
        <v>0</v>
      </c>
      <c r="AD253" s="312" t="e">
        <f t="shared" si="144"/>
        <v>#N/A</v>
      </c>
      <c r="AE253" s="312" t="e">
        <f t="shared" si="145"/>
        <v>#N/A</v>
      </c>
      <c r="AF253" s="312" t="e">
        <f t="shared" si="146"/>
        <v>#N/A</v>
      </c>
      <c r="AG253" s="312" t="e">
        <f t="shared" si="147"/>
        <v>#N/A</v>
      </c>
      <c r="AH253" s="312" t="e">
        <f t="shared" si="148"/>
        <v>#N/A</v>
      </c>
      <c r="AI253" s="312" t="e">
        <f t="shared" si="149"/>
        <v>#N/A</v>
      </c>
      <c r="AJ253" s="312" t="e">
        <f t="shared" si="150"/>
        <v>#N/A</v>
      </c>
      <c r="AK253" s="312" t="e">
        <f t="shared" si="151"/>
        <v>#N/A</v>
      </c>
      <c r="AL253" s="312" t="e">
        <f t="shared" si="152"/>
        <v>#N/A</v>
      </c>
      <c r="AO253" s="312" t="e">
        <f t="shared" si="153"/>
        <v>#N/A</v>
      </c>
      <c r="AP253" s="312" t="e">
        <f t="shared" si="154"/>
        <v>#N/A</v>
      </c>
      <c r="AQ253" s="312" t="e">
        <f t="shared" si="155"/>
        <v>#N/A</v>
      </c>
      <c r="AR253" s="312" t="e">
        <f t="shared" si="156"/>
        <v>#N/A</v>
      </c>
      <c r="AS253" s="312" t="e">
        <f t="shared" si="157"/>
        <v>#N/A</v>
      </c>
      <c r="AT253" s="312" t="e">
        <f t="shared" si="158"/>
        <v>#N/A</v>
      </c>
      <c r="AU253" s="312" t="e">
        <f t="shared" si="159"/>
        <v>#N/A</v>
      </c>
      <c r="AV253" s="312" t="e">
        <f t="shared" si="160"/>
        <v>#N/A</v>
      </c>
      <c r="AW253" s="312" t="e">
        <f t="shared" si="161"/>
        <v>#N/A</v>
      </c>
      <c r="AX253" s="312" t="e">
        <f t="shared" si="162"/>
        <v>#N/A</v>
      </c>
      <c r="AY253" s="312" t="e">
        <f t="shared" si="163"/>
        <v>#N/A</v>
      </c>
      <c r="AZ253" s="312" t="e">
        <f t="shared" si="164"/>
        <v>#N/A</v>
      </c>
      <c r="BA253" s="312" t="e">
        <f t="shared" si="165"/>
        <v>#N/A</v>
      </c>
      <c r="BB253" s="312" t="e">
        <f t="shared" si="166"/>
        <v>#N/A</v>
      </c>
      <c r="BC253" s="312" t="e">
        <f t="shared" si="167"/>
        <v>#N/A</v>
      </c>
      <c r="BD253" s="312" t="e">
        <f t="shared" si="168"/>
        <v>#N/A</v>
      </c>
      <c r="BE253" s="312" t="e">
        <f t="shared" si="169"/>
        <v>#N/A</v>
      </c>
      <c r="BF253" s="312" t="e">
        <f t="shared" si="170"/>
        <v>#N/A</v>
      </c>
      <c r="BG253" s="312" t="e">
        <f t="shared" si="171"/>
        <v>#N/A</v>
      </c>
      <c r="BH253" s="312" t="e">
        <f t="shared" si="172"/>
        <v>#N/A</v>
      </c>
      <c r="BI253" s="312" t="e">
        <f t="shared" si="173"/>
        <v>#N/A</v>
      </c>
      <c r="BJ253" s="312" t="e">
        <f t="shared" si="174"/>
        <v>#N/A</v>
      </c>
      <c r="BK253" s="312" t="e">
        <f t="shared" si="175"/>
        <v>#N/A</v>
      </c>
      <c r="BL253" s="312" t="e">
        <f t="shared" si="176"/>
        <v>#N/A</v>
      </c>
      <c r="BM253" s="312">
        <f t="shared" si="177"/>
        <v>22</v>
      </c>
      <c r="BN253" s="312">
        <f t="shared" si="178"/>
        <v>22</v>
      </c>
      <c r="BO253" s="312">
        <f t="shared" si="179"/>
        <v>22</v>
      </c>
      <c r="BQ253" s="312" t="e">
        <f>VLOOKUP(AB253,Stieren!$C$5:$D$52,2,FALSE)</f>
        <v>#N/A</v>
      </c>
      <c r="BR253" s="312" t="e">
        <f>VLOOKUP(AB253,percentage!BY$2:CJ$49,2)</f>
        <v>#N/A</v>
      </c>
      <c r="BS253" s="312" t="e">
        <f>VLOOKUP(BR253,Stieren!$C$5:$D$52,2,FALSE)</f>
        <v>#N/A</v>
      </c>
      <c r="BT253" s="312" t="e">
        <f>VLOOKUP(AB253,percentage!BY$2:CJ$49,3)</f>
        <v>#N/A</v>
      </c>
      <c r="BU253" s="312" t="e">
        <f>VLOOKUP(BT253,Stieren!$C$5:$D$52,2,FALSE)</f>
        <v>#N/A</v>
      </c>
      <c r="BV253" s="312" t="e">
        <f>VLOOKUP(AB253,percentage!BY$2:CJ$49,4)</f>
        <v>#N/A</v>
      </c>
      <c r="BW253" s="312" t="e">
        <f>VLOOKUP(BV253,Stieren!$C$5:$D$52,2,FALSE)</f>
        <v>#N/A</v>
      </c>
      <c r="BX253" s="312" t="e">
        <f>VLOOKUP(AB253,percentage!BY$2:CJ$49,5)</f>
        <v>#N/A</v>
      </c>
      <c r="BY253" s="312" t="e">
        <f>VLOOKUP(BX253,Stieren!$C$5:$D$52,2,FALSE)</f>
        <v>#N/A</v>
      </c>
      <c r="BZ253" s="312" t="e">
        <f>VLOOKUP(AB253,percentage!BY$2:CJ$49,6)</f>
        <v>#N/A</v>
      </c>
      <c r="CA253" s="312" t="e">
        <f>VLOOKUP(BZ253,Stieren!$C$5:$D$52,2,FALSE)</f>
        <v>#N/A</v>
      </c>
      <c r="CB253" s="312" t="e">
        <f>VLOOKUP(AB253,percentage!BY$2:CJ$49,7)</f>
        <v>#N/A</v>
      </c>
      <c r="CC253" s="312" t="e">
        <f>VLOOKUP(CB253,Stieren!$C$5:$D$52,2,FALSE)</f>
        <v>#N/A</v>
      </c>
      <c r="CD253" s="312" t="e">
        <f>VLOOKUP(AB253,percentage!BY$2:CJ$49,8)</f>
        <v>#N/A</v>
      </c>
      <c r="CE253" s="312" t="e">
        <f>VLOOKUP(CD253,Stieren!$C$5:$D$52,2,FALSE)</f>
        <v>#N/A</v>
      </c>
      <c r="CF253" s="312" t="e">
        <f>VLOOKUP(AB253,percentage!BY$2:CJ$49,9)</f>
        <v>#N/A</v>
      </c>
      <c r="CG253" s="312" t="e">
        <f>VLOOKUP(CF253,Stieren!$C$5:$D$52,2,FALSE)</f>
        <v>#N/A</v>
      </c>
      <c r="CH253" s="312" t="e">
        <f>VLOOKUP(AB253,percentage!BY$2:CJ$49,10)</f>
        <v>#N/A</v>
      </c>
      <c r="CI253" s="312" t="e">
        <f>VLOOKUP(CH253,Stieren!$C$5:$D$52,2,FALSE)</f>
        <v>#N/A</v>
      </c>
      <c r="CJ253" s="312" t="e">
        <f>VLOOKUP(AB253,percentage!BY$2:CJ$49,11)</f>
        <v>#N/A</v>
      </c>
      <c r="CK253" s="312" t="e">
        <f>VLOOKUP(CJ253,Stieren!$C$5:$D$52,2,FALSE)</f>
        <v>#N/A</v>
      </c>
      <c r="CL253" s="312" t="e">
        <f>VLOOKUP(AB253,percentage!BY$2:CJ$49,12)</f>
        <v>#N/A</v>
      </c>
      <c r="CM253" s="312" t="e">
        <f>VLOOKUP(CL253,Stieren!$C$5:$D$52,2,FALSE)</f>
        <v>#N/A</v>
      </c>
      <c r="CN253" s="312">
        <v>22</v>
      </c>
      <c r="CO253" s="312">
        <v>22</v>
      </c>
      <c r="CP253" s="312">
        <v>22</v>
      </c>
    </row>
    <row r="254" spans="27:94">
      <c r="AA254" s="312">
        <f>Koeien!B255</f>
        <v>0</v>
      </c>
      <c r="AB254" s="312">
        <f>Koeien!D255</f>
        <v>0</v>
      </c>
      <c r="AD254" s="312" t="e">
        <f t="shared" si="144"/>
        <v>#N/A</v>
      </c>
      <c r="AE254" s="312" t="e">
        <f t="shared" si="145"/>
        <v>#N/A</v>
      </c>
      <c r="AF254" s="312" t="e">
        <f t="shared" si="146"/>
        <v>#N/A</v>
      </c>
      <c r="AG254" s="312" t="e">
        <f t="shared" si="147"/>
        <v>#N/A</v>
      </c>
      <c r="AH254" s="312" t="e">
        <f t="shared" si="148"/>
        <v>#N/A</v>
      </c>
      <c r="AI254" s="312" t="e">
        <f t="shared" si="149"/>
        <v>#N/A</v>
      </c>
      <c r="AJ254" s="312" t="e">
        <f t="shared" si="150"/>
        <v>#N/A</v>
      </c>
      <c r="AK254" s="312" t="e">
        <f t="shared" si="151"/>
        <v>#N/A</v>
      </c>
      <c r="AL254" s="312" t="e">
        <f t="shared" si="152"/>
        <v>#N/A</v>
      </c>
      <c r="AO254" s="312" t="e">
        <f t="shared" si="153"/>
        <v>#N/A</v>
      </c>
      <c r="AP254" s="312" t="e">
        <f t="shared" si="154"/>
        <v>#N/A</v>
      </c>
      <c r="AQ254" s="312" t="e">
        <f t="shared" si="155"/>
        <v>#N/A</v>
      </c>
      <c r="AR254" s="312" t="e">
        <f t="shared" si="156"/>
        <v>#N/A</v>
      </c>
      <c r="AS254" s="312" t="e">
        <f t="shared" si="157"/>
        <v>#N/A</v>
      </c>
      <c r="AT254" s="312" t="e">
        <f t="shared" si="158"/>
        <v>#N/A</v>
      </c>
      <c r="AU254" s="312" t="e">
        <f t="shared" si="159"/>
        <v>#N/A</v>
      </c>
      <c r="AV254" s="312" t="e">
        <f t="shared" si="160"/>
        <v>#N/A</v>
      </c>
      <c r="AW254" s="312" t="e">
        <f t="shared" si="161"/>
        <v>#N/A</v>
      </c>
      <c r="AX254" s="312" t="e">
        <f t="shared" si="162"/>
        <v>#N/A</v>
      </c>
      <c r="AY254" s="312" t="e">
        <f t="shared" si="163"/>
        <v>#N/A</v>
      </c>
      <c r="AZ254" s="312" t="e">
        <f t="shared" si="164"/>
        <v>#N/A</v>
      </c>
      <c r="BA254" s="312" t="e">
        <f t="shared" si="165"/>
        <v>#N/A</v>
      </c>
      <c r="BB254" s="312" t="e">
        <f t="shared" si="166"/>
        <v>#N/A</v>
      </c>
      <c r="BC254" s="312" t="e">
        <f t="shared" si="167"/>
        <v>#N/A</v>
      </c>
      <c r="BD254" s="312" t="e">
        <f t="shared" si="168"/>
        <v>#N/A</v>
      </c>
      <c r="BE254" s="312" t="e">
        <f t="shared" si="169"/>
        <v>#N/A</v>
      </c>
      <c r="BF254" s="312" t="e">
        <f t="shared" si="170"/>
        <v>#N/A</v>
      </c>
      <c r="BG254" s="312" t="e">
        <f t="shared" si="171"/>
        <v>#N/A</v>
      </c>
      <c r="BH254" s="312" t="e">
        <f t="shared" si="172"/>
        <v>#N/A</v>
      </c>
      <c r="BI254" s="312" t="e">
        <f t="shared" si="173"/>
        <v>#N/A</v>
      </c>
      <c r="BJ254" s="312" t="e">
        <f t="shared" si="174"/>
        <v>#N/A</v>
      </c>
      <c r="BK254" s="312" t="e">
        <f t="shared" si="175"/>
        <v>#N/A</v>
      </c>
      <c r="BL254" s="312" t="e">
        <f t="shared" si="176"/>
        <v>#N/A</v>
      </c>
      <c r="BM254" s="312">
        <f t="shared" si="177"/>
        <v>22</v>
      </c>
      <c r="BN254" s="312">
        <f t="shared" si="178"/>
        <v>22</v>
      </c>
      <c r="BO254" s="312">
        <f t="shared" si="179"/>
        <v>22</v>
      </c>
      <c r="BQ254" s="312" t="e">
        <f>VLOOKUP(AB254,Stieren!$C$5:$D$52,2,FALSE)</f>
        <v>#N/A</v>
      </c>
      <c r="BR254" s="312" t="e">
        <f>VLOOKUP(AB254,percentage!BY$2:CJ$49,2)</f>
        <v>#N/A</v>
      </c>
      <c r="BS254" s="312" t="e">
        <f>VLOOKUP(BR254,Stieren!$C$5:$D$52,2,FALSE)</f>
        <v>#N/A</v>
      </c>
      <c r="BT254" s="312" t="e">
        <f>VLOOKUP(AB254,percentage!BY$2:CJ$49,3)</f>
        <v>#N/A</v>
      </c>
      <c r="BU254" s="312" t="e">
        <f>VLOOKUP(BT254,Stieren!$C$5:$D$52,2,FALSE)</f>
        <v>#N/A</v>
      </c>
      <c r="BV254" s="312" t="e">
        <f>VLOOKUP(AB254,percentage!BY$2:CJ$49,4)</f>
        <v>#N/A</v>
      </c>
      <c r="BW254" s="312" t="e">
        <f>VLOOKUP(BV254,Stieren!$C$5:$D$52,2,FALSE)</f>
        <v>#N/A</v>
      </c>
      <c r="BX254" s="312" t="e">
        <f>VLOOKUP(AB254,percentage!BY$2:CJ$49,5)</f>
        <v>#N/A</v>
      </c>
      <c r="BY254" s="312" t="e">
        <f>VLOOKUP(BX254,Stieren!$C$5:$D$52,2,FALSE)</f>
        <v>#N/A</v>
      </c>
      <c r="BZ254" s="312" t="e">
        <f>VLOOKUP(AB254,percentage!BY$2:CJ$49,6)</f>
        <v>#N/A</v>
      </c>
      <c r="CA254" s="312" t="e">
        <f>VLOOKUP(BZ254,Stieren!$C$5:$D$52,2,FALSE)</f>
        <v>#N/A</v>
      </c>
      <c r="CB254" s="312" t="e">
        <f>VLOOKUP(AB254,percentage!BY$2:CJ$49,7)</f>
        <v>#N/A</v>
      </c>
      <c r="CC254" s="312" t="e">
        <f>VLOOKUP(CB254,Stieren!$C$5:$D$52,2,FALSE)</f>
        <v>#N/A</v>
      </c>
      <c r="CD254" s="312" t="e">
        <f>VLOOKUP(AB254,percentage!BY$2:CJ$49,8)</f>
        <v>#N/A</v>
      </c>
      <c r="CE254" s="312" t="e">
        <f>VLOOKUP(CD254,Stieren!$C$5:$D$52,2,FALSE)</f>
        <v>#N/A</v>
      </c>
      <c r="CF254" s="312" t="e">
        <f>VLOOKUP(AB254,percentage!BY$2:CJ$49,9)</f>
        <v>#N/A</v>
      </c>
      <c r="CG254" s="312" t="e">
        <f>VLOOKUP(CF254,Stieren!$C$5:$D$52,2,FALSE)</f>
        <v>#N/A</v>
      </c>
      <c r="CH254" s="312" t="e">
        <f>VLOOKUP(AB254,percentage!BY$2:CJ$49,10)</f>
        <v>#N/A</v>
      </c>
      <c r="CI254" s="312" t="e">
        <f>VLOOKUP(CH254,Stieren!$C$5:$D$52,2,FALSE)</f>
        <v>#N/A</v>
      </c>
      <c r="CJ254" s="312" t="e">
        <f>VLOOKUP(AB254,percentage!BY$2:CJ$49,11)</f>
        <v>#N/A</v>
      </c>
      <c r="CK254" s="312" t="e">
        <f>VLOOKUP(CJ254,Stieren!$C$5:$D$52,2,FALSE)</f>
        <v>#N/A</v>
      </c>
      <c r="CL254" s="312" t="e">
        <f>VLOOKUP(AB254,percentage!BY$2:CJ$49,12)</f>
        <v>#N/A</v>
      </c>
      <c r="CM254" s="312" t="e">
        <f>VLOOKUP(CL254,Stieren!$C$5:$D$52,2,FALSE)</f>
        <v>#N/A</v>
      </c>
      <c r="CN254" s="312">
        <v>22</v>
      </c>
      <c r="CO254" s="312">
        <v>22</v>
      </c>
      <c r="CP254" s="312">
        <v>22</v>
      </c>
    </row>
    <row r="255" spans="27:94">
      <c r="AA255" s="312">
        <f>Koeien!B256</f>
        <v>0</v>
      </c>
      <c r="AB255" s="312">
        <f>Koeien!D256</f>
        <v>0</v>
      </c>
      <c r="AD255" s="312" t="e">
        <f t="shared" si="144"/>
        <v>#N/A</v>
      </c>
      <c r="AE255" s="312" t="e">
        <f t="shared" si="145"/>
        <v>#N/A</v>
      </c>
      <c r="AF255" s="312" t="e">
        <f t="shared" si="146"/>
        <v>#N/A</v>
      </c>
      <c r="AG255" s="312" t="e">
        <f t="shared" si="147"/>
        <v>#N/A</v>
      </c>
      <c r="AH255" s="312" t="e">
        <f t="shared" si="148"/>
        <v>#N/A</v>
      </c>
      <c r="AI255" s="312" t="e">
        <f t="shared" si="149"/>
        <v>#N/A</v>
      </c>
      <c r="AJ255" s="312" t="e">
        <f t="shared" si="150"/>
        <v>#N/A</v>
      </c>
      <c r="AK255" s="312" t="e">
        <f t="shared" si="151"/>
        <v>#N/A</v>
      </c>
      <c r="AL255" s="312" t="e">
        <f t="shared" si="152"/>
        <v>#N/A</v>
      </c>
      <c r="AO255" s="312" t="e">
        <f t="shared" si="153"/>
        <v>#N/A</v>
      </c>
      <c r="AP255" s="312" t="e">
        <f t="shared" si="154"/>
        <v>#N/A</v>
      </c>
      <c r="AQ255" s="312" t="e">
        <f t="shared" si="155"/>
        <v>#N/A</v>
      </c>
      <c r="AR255" s="312" t="e">
        <f t="shared" si="156"/>
        <v>#N/A</v>
      </c>
      <c r="AS255" s="312" t="e">
        <f t="shared" si="157"/>
        <v>#N/A</v>
      </c>
      <c r="AT255" s="312" t="e">
        <f t="shared" si="158"/>
        <v>#N/A</v>
      </c>
      <c r="AU255" s="312" t="e">
        <f t="shared" si="159"/>
        <v>#N/A</v>
      </c>
      <c r="AV255" s="312" t="e">
        <f t="shared" si="160"/>
        <v>#N/A</v>
      </c>
      <c r="AW255" s="312" t="e">
        <f t="shared" si="161"/>
        <v>#N/A</v>
      </c>
      <c r="AX255" s="312" t="e">
        <f t="shared" si="162"/>
        <v>#N/A</v>
      </c>
      <c r="AY255" s="312" t="e">
        <f t="shared" si="163"/>
        <v>#N/A</v>
      </c>
      <c r="AZ255" s="312" t="e">
        <f t="shared" si="164"/>
        <v>#N/A</v>
      </c>
      <c r="BA255" s="312" t="e">
        <f t="shared" si="165"/>
        <v>#N/A</v>
      </c>
      <c r="BB255" s="312" t="e">
        <f t="shared" si="166"/>
        <v>#N/A</v>
      </c>
      <c r="BC255" s="312" t="e">
        <f t="shared" si="167"/>
        <v>#N/A</v>
      </c>
      <c r="BD255" s="312" t="e">
        <f t="shared" si="168"/>
        <v>#N/A</v>
      </c>
      <c r="BE255" s="312" t="e">
        <f t="shared" si="169"/>
        <v>#N/A</v>
      </c>
      <c r="BF255" s="312" t="e">
        <f t="shared" si="170"/>
        <v>#N/A</v>
      </c>
      <c r="BG255" s="312" t="e">
        <f t="shared" si="171"/>
        <v>#N/A</v>
      </c>
      <c r="BH255" s="312" t="e">
        <f t="shared" si="172"/>
        <v>#N/A</v>
      </c>
      <c r="BI255" s="312" t="e">
        <f t="shared" si="173"/>
        <v>#N/A</v>
      </c>
      <c r="BJ255" s="312" t="e">
        <f t="shared" si="174"/>
        <v>#N/A</v>
      </c>
      <c r="BK255" s="312" t="e">
        <f t="shared" si="175"/>
        <v>#N/A</v>
      </c>
      <c r="BL255" s="312" t="e">
        <f t="shared" si="176"/>
        <v>#N/A</v>
      </c>
      <c r="BM255" s="312">
        <f t="shared" si="177"/>
        <v>22</v>
      </c>
      <c r="BN255" s="312">
        <f t="shared" si="178"/>
        <v>22</v>
      </c>
      <c r="BO255" s="312">
        <f t="shared" si="179"/>
        <v>22</v>
      </c>
      <c r="BQ255" s="312" t="e">
        <f>VLOOKUP(AB255,Stieren!$C$5:$D$52,2,FALSE)</f>
        <v>#N/A</v>
      </c>
      <c r="BR255" s="312" t="e">
        <f>VLOOKUP(AB255,percentage!BY$2:CJ$49,2)</f>
        <v>#N/A</v>
      </c>
      <c r="BS255" s="312" t="e">
        <f>VLOOKUP(BR255,Stieren!$C$5:$D$52,2,FALSE)</f>
        <v>#N/A</v>
      </c>
      <c r="BT255" s="312" t="e">
        <f>VLOOKUP(AB255,percentage!BY$2:CJ$49,3)</f>
        <v>#N/A</v>
      </c>
      <c r="BU255" s="312" t="e">
        <f>VLOOKUP(BT255,Stieren!$C$5:$D$52,2,FALSE)</f>
        <v>#N/A</v>
      </c>
      <c r="BV255" s="312" t="e">
        <f>VLOOKUP(AB255,percentage!BY$2:CJ$49,4)</f>
        <v>#N/A</v>
      </c>
      <c r="BW255" s="312" t="e">
        <f>VLOOKUP(BV255,Stieren!$C$5:$D$52,2,FALSE)</f>
        <v>#N/A</v>
      </c>
      <c r="BX255" s="312" t="e">
        <f>VLOOKUP(AB255,percentage!BY$2:CJ$49,5)</f>
        <v>#N/A</v>
      </c>
      <c r="BY255" s="312" t="e">
        <f>VLOOKUP(BX255,Stieren!$C$5:$D$52,2,FALSE)</f>
        <v>#N/A</v>
      </c>
      <c r="BZ255" s="312" t="e">
        <f>VLOOKUP(AB255,percentage!BY$2:CJ$49,6)</f>
        <v>#N/A</v>
      </c>
      <c r="CA255" s="312" t="e">
        <f>VLOOKUP(BZ255,Stieren!$C$5:$D$52,2,FALSE)</f>
        <v>#N/A</v>
      </c>
      <c r="CB255" s="312" t="e">
        <f>VLOOKUP(AB255,percentage!BY$2:CJ$49,7)</f>
        <v>#N/A</v>
      </c>
      <c r="CC255" s="312" t="e">
        <f>VLOOKUP(CB255,Stieren!$C$5:$D$52,2,FALSE)</f>
        <v>#N/A</v>
      </c>
      <c r="CD255" s="312" t="e">
        <f>VLOOKUP(AB255,percentage!BY$2:CJ$49,8)</f>
        <v>#N/A</v>
      </c>
      <c r="CE255" s="312" t="e">
        <f>VLOOKUP(CD255,Stieren!$C$5:$D$52,2,FALSE)</f>
        <v>#N/A</v>
      </c>
      <c r="CF255" s="312" t="e">
        <f>VLOOKUP(AB255,percentage!BY$2:CJ$49,9)</f>
        <v>#N/A</v>
      </c>
      <c r="CG255" s="312" t="e">
        <f>VLOOKUP(CF255,Stieren!$C$5:$D$52,2,FALSE)</f>
        <v>#N/A</v>
      </c>
      <c r="CH255" s="312" t="e">
        <f>VLOOKUP(AB255,percentage!BY$2:CJ$49,10)</f>
        <v>#N/A</v>
      </c>
      <c r="CI255" s="312" t="e">
        <f>VLOOKUP(CH255,Stieren!$C$5:$D$52,2,FALSE)</f>
        <v>#N/A</v>
      </c>
      <c r="CJ255" s="312" t="e">
        <f>VLOOKUP(AB255,percentage!BY$2:CJ$49,11)</f>
        <v>#N/A</v>
      </c>
      <c r="CK255" s="312" t="e">
        <f>VLOOKUP(CJ255,Stieren!$C$5:$D$52,2,FALSE)</f>
        <v>#N/A</v>
      </c>
      <c r="CL255" s="312" t="e">
        <f>VLOOKUP(AB255,percentage!BY$2:CJ$49,12)</f>
        <v>#N/A</v>
      </c>
      <c r="CM255" s="312" t="e">
        <f>VLOOKUP(CL255,Stieren!$C$5:$D$52,2,FALSE)</f>
        <v>#N/A</v>
      </c>
      <c r="CN255" s="312">
        <v>22</v>
      </c>
      <c r="CO255" s="312">
        <v>22</v>
      </c>
      <c r="CP255" s="312">
        <v>22</v>
      </c>
    </row>
    <row r="256" spans="27:94">
      <c r="AA256" s="312">
        <f>Koeien!B257</f>
        <v>0</v>
      </c>
      <c r="AB256" s="312">
        <f>Koeien!D257</f>
        <v>0</v>
      </c>
      <c r="AD256" s="312" t="e">
        <f t="shared" si="144"/>
        <v>#N/A</v>
      </c>
      <c r="AE256" s="312" t="e">
        <f t="shared" si="145"/>
        <v>#N/A</v>
      </c>
      <c r="AF256" s="312" t="e">
        <f t="shared" si="146"/>
        <v>#N/A</v>
      </c>
      <c r="AG256" s="312" t="e">
        <f t="shared" si="147"/>
        <v>#N/A</v>
      </c>
      <c r="AH256" s="312" t="e">
        <f t="shared" si="148"/>
        <v>#N/A</v>
      </c>
      <c r="AI256" s="312" t="e">
        <f t="shared" si="149"/>
        <v>#N/A</v>
      </c>
      <c r="AJ256" s="312" t="e">
        <f t="shared" si="150"/>
        <v>#N/A</v>
      </c>
      <c r="AK256" s="312" t="e">
        <f t="shared" si="151"/>
        <v>#N/A</v>
      </c>
      <c r="AL256" s="312" t="e">
        <f t="shared" si="152"/>
        <v>#N/A</v>
      </c>
      <c r="AO256" s="312" t="e">
        <f t="shared" si="153"/>
        <v>#N/A</v>
      </c>
      <c r="AP256" s="312" t="e">
        <f t="shared" si="154"/>
        <v>#N/A</v>
      </c>
      <c r="AQ256" s="312" t="e">
        <f t="shared" si="155"/>
        <v>#N/A</v>
      </c>
      <c r="AR256" s="312" t="e">
        <f t="shared" si="156"/>
        <v>#N/A</v>
      </c>
      <c r="AS256" s="312" t="e">
        <f t="shared" si="157"/>
        <v>#N/A</v>
      </c>
      <c r="AT256" s="312" t="e">
        <f t="shared" si="158"/>
        <v>#N/A</v>
      </c>
      <c r="AU256" s="312" t="e">
        <f t="shared" si="159"/>
        <v>#N/A</v>
      </c>
      <c r="AV256" s="312" t="e">
        <f t="shared" si="160"/>
        <v>#N/A</v>
      </c>
      <c r="AW256" s="312" t="e">
        <f t="shared" si="161"/>
        <v>#N/A</v>
      </c>
      <c r="AX256" s="312" t="e">
        <f t="shared" si="162"/>
        <v>#N/A</v>
      </c>
      <c r="AY256" s="312" t="e">
        <f t="shared" si="163"/>
        <v>#N/A</v>
      </c>
      <c r="AZ256" s="312" t="e">
        <f t="shared" si="164"/>
        <v>#N/A</v>
      </c>
      <c r="BA256" s="312" t="e">
        <f t="shared" si="165"/>
        <v>#N/A</v>
      </c>
      <c r="BB256" s="312" t="e">
        <f t="shared" si="166"/>
        <v>#N/A</v>
      </c>
      <c r="BC256" s="312" t="e">
        <f t="shared" si="167"/>
        <v>#N/A</v>
      </c>
      <c r="BD256" s="312" t="e">
        <f t="shared" si="168"/>
        <v>#N/A</v>
      </c>
      <c r="BE256" s="312" t="e">
        <f t="shared" si="169"/>
        <v>#N/A</v>
      </c>
      <c r="BF256" s="312" t="e">
        <f t="shared" si="170"/>
        <v>#N/A</v>
      </c>
      <c r="BG256" s="312" t="e">
        <f t="shared" si="171"/>
        <v>#N/A</v>
      </c>
      <c r="BH256" s="312" t="e">
        <f t="shared" si="172"/>
        <v>#N/A</v>
      </c>
      <c r="BI256" s="312" t="e">
        <f t="shared" si="173"/>
        <v>#N/A</v>
      </c>
      <c r="BJ256" s="312" t="e">
        <f t="shared" si="174"/>
        <v>#N/A</v>
      </c>
      <c r="BK256" s="312" t="e">
        <f t="shared" si="175"/>
        <v>#N/A</v>
      </c>
      <c r="BL256" s="312" t="e">
        <f t="shared" si="176"/>
        <v>#N/A</v>
      </c>
      <c r="BM256" s="312">
        <f t="shared" si="177"/>
        <v>22</v>
      </c>
      <c r="BN256" s="312">
        <f t="shared" si="178"/>
        <v>22</v>
      </c>
      <c r="BO256" s="312">
        <f t="shared" si="179"/>
        <v>22</v>
      </c>
      <c r="BQ256" s="312" t="e">
        <f>VLOOKUP(AB256,Stieren!$C$5:$D$52,2,FALSE)</f>
        <v>#N/A</v>
      </c>
      <c r="BR256" s="312" t="e">
        <f>VLOOKUP(AB256,percentage!BY$2:CJ$49,2)</f>
        <v>#N/A</v>
      </c>
      <c r="BS256" s="312" t="e">
        <f>VLOOKUP(BR256,Stieren!$C$5:$D$52,2,FALSE)</f>
        <v>#N/A</v>
      </c>
      <c r="BT256" s="312" t="e">
        <f>VLOOKUP(AB256,percentage!BY$2:CJ$49,3)</f>
        <v>#N/A</v>
      </c>
      <c r="BU256" s="312" t="e">
        <f>VLOOKUP(BT256,Stieren!$C$5:$D$52,2,FALSE)</f>
        <v>#N/A</v>
      </c>
      <c r="BV256" s="312" t="e">
        <f>VLOOKUP(AB256,percentage!BY$2:CJ$49,4)</f>
        <v>#N/A</v>
      </c>
      <c r="BW256" s="312" t="e">
        <f>VLOOKUP(BV256,Stieren!$C$5:$D$52,2,FALSE)</f>
        <v>#N/A</v>
      </c>
      <c r="BX256" s="312" t="e">
        <f>VLOOKUP(AB256,percentage!BY$2:CJ$49,5)</f>
        <v>#N/A</v>
      </c>
      <c r="BY256" s="312" t="e">
        <f>VLOOKUP(BX256,Stieren!$C$5:$D$52,2,FALSE)</f>
        <v>#N/A</v>
      </c>
      <c r="BZ256" s="312" t="e">
        <f>VLOOKUP(AB256,percentage!BY$2:CJ$49,6)</f>
        <v>#N/A</v>
      </c>
      <c r="CA256" s="312" t="e">
        <f>VLOOKUP(BZ256,Stieren!$C$5:$D$52,2,FALSE)</f>
        <v>#N/A</v>
      </c>
      <c r="CB256" s="312" t="e">
        <f>VLOOKUP(AB256,percentage!BY$2:CJ$49,7)</f>
        <v>#N/A</v>
      </c>
      <c r="CC256" s="312" t="e">
        <f>VLOOKUP(CB256,Stieren!$C$5:$D$52,2,FALSE)</f>
        <v>#N/A</v>
      </c>
      <c r="CD256" s="312" t="e">
        <f>VLOOKUP(AB256,percentage!BY$2:CJ$49,8)</f>
        <v>#N/A</v>
      </c>
      <c r="CE256" s="312" t="e">
        <f>VLOOKUP(CD256,Stieren!$C$5:$D$52,2,FALSE)</f>
        <v>#N/A</v>
      </c>
      <c r="CF256" s="312" t="e">
        <f>VLOOKUP(AB256,percentage!BY$2:CJ$49,9)</f>
        <v>#N/A</v>
      </c>
      <c r="CG256" s="312" t="e">
        <f>VLOOKUP(CF256,Stieren!$C$5:$D$52,2,FALSE)</f>
        <v>#N/A</v>
      </c>
      <c r="CH256" s="312" t="e">
        <f>VLOOKUP(AB256,percentage!BY$2:CJ$49,10)</f>
        <v>#N/A</v>
      </c>
      <c r="CI256" s="312" t="e">
        <f>VLOOKUP(CH256,Stieren!$C$5:$D$52,2,FALSE)</f>
        <v>#N/A</v>
      </c>
      <c r="CJ256" s="312" t="e">
        <f>VLOOKUP(AB256,percentage!BY$2:CJ$49,11)</f>
        <v>#N/A</v>
      </c>
      <c r="CK256" s="312" t="e">
        <f>VLOOKUP(CJ256,Stieren!$C$5:$D$52,2,FALSE)</f>
        <v>#N/A</v>
      </c>
      <c r="CL256" s="312" t="e">
        <f>VLOOKUP(AB256,percentage!BY$2:CJ$49,12)</f>
        <v>#N/A</v>
      </c>
      <c r="CM256" s="312" t="e">
        <f>VLOOKUP(CL256,Stieren!$C$5:$D$52,2,FALSE)</f>
        <v>#N/A</v>
      </c>
      <c r="CN256" s="312">
        <v>22</v>
      </c>
      <c r="CO256" s="312">
        <v>22</v>
      </c>
      <c r="CP256" s="312">
        <v>22</v>
      </c>
    </row>
    <row r="257" spans="27:94">
      <c r="AA257" s="312">
        <f>Koeien!B258</f>
        <v>0</v>
      </c>
      <c r="AB257" s="312">
        <f>Koeien!D258</f>
        <v>0</v>
      </c>
      <c r="AD257" s="312" t="e">
        <f t="shared" si="144"/>
        <v>#N/A</v>
      </c>
      <c r="AE257" s="312" t="e">
        <f t="shared" si="145"/>
        <v>#N/A</v>
      </c>
      <c r="AF257" s="312" t="e">
        <f t="shared" si="146"/>
        <v>#N/A</v>
      </c>
      <c r="AG257" s="312" t="e">
        <f t="shared" si="147"/>
        <v>#N/A</v>
      </c>
      <c r="AH257" s="312" t="e">
        <f t="shared" si="148"/>
        <v>#N/A</v>
      </c>
      <c r="AI257" s="312" t="e">
        <f t="shared" si="149"/>
        <v>#N/A</v>
      </c>
      <c r="AJ257" s="312" t="e">
        <f t="shared" si="150"/>
        <v>#N/A</v>
      </c>
      <c r="AK257" s="312" t="e">
        <f t="shared" si="151"/>
        <v>#N/A</v>
      </c>
      <c r="AL257" s="312" t="e">
        <f t="shared" si="152"/>
        <v>#N/A</v>
      </c>
      <c r="AO257" s="312" t="e">
        <f t="shared" si="153"/>
        <v>#N/A</v>
      </c>
      <c r="AP257" s="312" t="e">
        <f t="shared" si="154"/>
        <v>#N/A</v>
      </c>
      <c r="AQ257" s="312" t="e">
        <f t="shared" si="155"/>
        <v>#N/A</v>
      </c>
      <c r="AR257" s="312" t="e">
        <f t="shared" si="156"/>
        <v>#N/A</v>
      </c>
      <c r="AS257" s="312" t="e">
        <f t="shared" si="157"/>
        <v>#N/A</v>
      </c>
      <c r="AT257" s="312" t="e">
        <f t="shared" si="158"/>
        <v>#N/A</v>
      </c>
      <c r="AU257" s="312" t="e">
        <f t="shared" si="159"/>
        <v>#N/A</v>
      </c>
      <c r="AV257" s="312" t="e">
        <f t="shared" si="160"/>
        <v>#N/A</v>
      </c>
      <c r="AW257" s="312" t="e">
        <f t="shared" si="161"/>
        <v>#N/A</v>
      </c>
      <c r="AX257" s="312" t="e">
        <f t="shared" si="162"/>
        <v>#N/A</v>
      </c>
      <c r="AY257" s="312" t="e">
        <f t="shared" si="163"/>
        <v>#N/A</v>
      </c>
      <c r="AZ257" s="312" t="e">
        <f t="shared" si="164"/>
        <v>#N/A</v>
      </c>
      <c r="BA257" s="312" t="e">
        <f t="shared" si="165"/>
        <v>#N/A</v>
      </c>
      <c r="BB257" s="312" t="e">
        <f t="shared" si="166"/>
        <v>#N/A</v>
      </c>
      <c r="BC257" s="312" t="e">
        <f t="shared" si="167"/>
        <v>#N/A</v>
      </c>
      <c r="BD257" s="312" t="e">
        <f t="shared" si="168"/>
        <v>#N/A</v>
      </c>
      <c r="BE257" s="312" t="e">
        <f t="shared" si="169"/>
        <v>#N/A</v>
      </c>
      <c r="BF257" s="312" t="e">
        <f t="shared" si="170"/>
        <v>#N/A</v>
      </c>
      <c r="BG257" s="312" t="e">
        <f t="shared" si="171"/>
        <v>#N/A</v>
      </c>
      <c r="BH257" s="312" t="e">
        <f t="shared" si="172"/>
        <v>#N/A</v>
      </c>
      <c r="BI257" s="312" t="e">
        <f t="shared" si="173"/>
        <v>#N/A</v>
      </c>
      <c r="BJ257" s="312" t="e">
        <f t="shared" si="174"/>
        <v>#N/A</v>
      </c>
      <c r="BK257" s="312" t="e">
        <f t="shared" si="175"/>
        <v>#N/A</v>
      </c>
      <c r="BL257" s="312" t="e">
        <f t="shared" si="176"/>
        <v>#N/A</v>
      </c>
      <c r="BM257" s="312">
        <f t="shared" si="177"/>
        <v>22</v>
      </c>
      <c r="BN257" s="312">
        <f t="shared" si="178"/>
        <v>22</v>
      </c>
      <c r="BO257" s="312">
        <f t="shared" si="179"/>
        <v>22</v>
      </c>
      <c r="BQ257" s="312" t="e">
        <f>VLOOKUP(AB257,Stieren!$C$5:$D$52,2,FALSE)</f>
        <v>#N/A</v>
      </c>
      <c r="BR257" s="312" t="e">
        <f>VLOOKUP(AB257,percentage!BY$2:CJ$49,2)</f>
        <v>#N/A</v>
      </c>
      <c r="BS257" s="312" t="e">
        <f>VLOOKUP(BR257,Stieren!$C$5:$D$52,2,FALSE)</f>
        <v>#N/A</v>
      </c>
      <c r="BT257" s="312" t="e">
        <f>VLOOKUP(AB257,percentage!BY$2:CJ$49,3)</f>
        <v>#N/A</v>
      </c>
      <c r="BU257" s="312" t="e">
        <f>VLOOKUP(BT257,Stieren!$C$5:$D$52,2,FALSE)</f>
        <v>#N/A</v>
      </c>
      <c r="BV257" s="312" t="e">
        <f>VLOOKUP(AB257,percentage!BY$2:CJ$49,4)</f>
        <v>#N/A</v>
      </c>
      <c r="BW257" s="312" t="e">
        <f>VLOOKUP(BV257,Stieren!$C$5:$D$52,2,FALSE)</f>
        <v>#N/A</v>
      </c>
      <c r="BX257" s="312" t="e">
        <f>VLOOKUP(AB257,percentage!BY$2:CJ$49,5)</f>
        <v>#N/A</v>
      </c>
      <c r="BY257" s="312" t="e">
        <f>VLOOKUP(BX257,Stieren!$C$5:$D$52,2,FALSE)</f>
        <v>#N/A</v>
      </c>
      <c r="BZ257" s="312" t="e">
        <f>VLOOKUP(AB257,percentage!BY$2:CJ$49,6)</f>
        <v>#N/A</v>
      </c>
      <c r="CA257" s="312" t="e">
        <f>VLOOKUP(BZ257,Stieren!$C$5:$D$52,2,FALSE)</f>
        <v>#N/A</v>
      </c>
      <c r="CB257" s="312" t="e">
        <f>VLOOKUP(AB257,percentage!BY$2:CJ$49,7)</f>
        <v>#N/A</v>
      </c>
      <c r="CC257" s="312" t="e">
        <f>VLOOKUP(CB257,Stieren!$C$5:$D$52,2,FALSE)</f>
        <v>#N/A</v>
      </c>
      <c r="CD257" s="312" t="e">
        <f>VLOOKUP(AB257,percentage!BY$2:CJ$49,8)</f>
        <v>#N/A</v>
      </c>
      <c r="CE257" s="312" t="e">
        <f>VLOOKUP(CD257,Stieren!$C$5:$D$52,2,FALSE)</f>
        <v>#N/A</v>
      </c>
      <c r="CF257" s="312" t="e">
        <f>VLOOKUP(AB257,percentage!BY$2:CJ$49,9)</f>
        <v>#N/A</v>
      </c>
      <c r="CG257" s="312" t="e">
        <f>VLOOKUP(CF257,Stieren!$C$5:$D$52,2,FALSE)</f>
        <v>#N/A</v>
      </c>
      <c r="CH257" s="312" t="e">
        <f>VLOOKUP(AB257,percentage!BY$2:CJ$49,10)</f>
        <v>#N/A</v>
      </c>
      <c r="CI257" s="312" t="e">
        <f>VLOOKUP(CH257,Stieren!$C$5:$D$52,2,FALSE)</f>
        <v>#N/A</v>
      </c>
      <c r="CJ257" s="312" t="e">
        <f>VLOOKUP(AB257,percentage!BY$2:CJ$49,11)</f>
        <v>#N/A</v>
      </c>
      <c r="CK257" s="312" t="e">
        <f>VLOOKUP(CJ257,Stieren!$C$5:$D$52,2,FALSE)</f>
        <v>#N/A</v>
      </c>
      <c r="CL257" s="312" t="e">
        <f>VLOOKUP(AB257,percentage!BY$2:CJ$49,12)</f>
        <v>#N/A</v>
      </c>
      <c r="CM257" s="312" t="e">
        <f>VLOOKUP(CL257,Stieren!$C$5:$D$52,2,FALSE)</f>
        <v>#N/A</v>
      </c>
      <c r="CN257" s="312">
        <v>22</v>
      </c>
      <c r="CO257" s="312">
        <v>22</v>
      </c>
      <c r="CP257" s="312">
        <v>22</v>
      </c>
    </row>
    <row r="258" spans="27:94">
      <c r="AA258" s="312">
        <f>Koeien!B259</f>
        <v>0</v>
      </c>
      <c r="AB258" s="312">
        <f>Koeien!D259</f>
        <v>0</v>
      </c>
      <c r="AD258" s="312" t="e">
        <f t="shared" si="144"/>
        <v>#N/A</v>
      </c>
      <c r="AE258" s="312" t="e">
        <f t="shared" si="145"/>
        <v>#N/A</v>
      </c>
      <c r="AF258" s="312" t="e">
        <f t="shared" si="146"/>
        <v>#N/A</v>
      </c>
      <c r="AG258" s="312" t="e">
        <f t="shared" si="147"/>
        <v>#N/A</v>
      </c>
      <c r="AH258" s="312" t="e">
        <f t="shared" si="148"/>
        <v>#N/A</v>
      </c>
      <c r="AI258" s="312" t="e">
        <f t="shared" si="149"/>
        <v>#N/A</v>
      </c>
      <c r="AJ258" s="312" t="e">
        <f t="shared" si="150"/>
        <v>#N/A</v>
      </c>
      <c r="AK258" s="312" t="e">
        <f t="shared" si="151"/>
        <v>#N/A</v>
      </c>
      <c r="AL258" s="312" t="e">
        <f t="shared" si="152"/>
        <v>#N/A</v>
      </c>
      <c r="AO258" s="312" t="e">
        <f t="shared" si="153"/>
        <v>#N/A</v>
      </c>
      <c r="AP258" s="312" t="e">
        <f t="shared" si="154"/>
        <v>#N/A</v>
      </c>
      <c r="AQ258" s="312" t="e">
        <f t="shared" si="155"/>
        <v>#N/A</v>
      </c>
      <c r="AR258" s="312" t="e">
        <f t="shared" si="156"/>
        <v>#N/A</v>
      </c>
      <c r="AS258" s="312" t="e">
        <f t="shared" si="157"/>
        <v>#N/A</v>
      </c>
      <c r="AT258" s="312" t="e">
        <f t="shared" si="158"/>
        <v>#N/A</v>
      </c>
      <c r="AU258" s="312" t="e">
        <f t="shared" si="159"/>
        <v>#N/A</v>
      </c>
      <c r="AV258" s="312" t="e">
        <f t="shared" si="160"/>
        <v>#N/A</v>
      </c>
      <c r="AW258" s="312" t="e">
        <f t="shared" si="161"/>
        <v>#N/A</v>
      </c>
      <c r="AX258" s="312" t="e">
        <f t="shared" si="162"/>
        <v>#N/A</v>
      </c>
      <c r="AY258" s="312" t="e">
        <f t="shared" si="163"/>
        <v>#N/A</v>
      </c>
      <c r="AZ258" s="312" t="e">
        <f t="shared" si="164"/>
        <v>#N/A</v>
      </c>
      <c r="BA258" s="312" t="e">
        <f t="shared" si="165"/>
        <v>#N/A</v>
      </c>
      <c r="BB258" s="312" t="e">
        <f t="shared" si="166"/>
        <v>#N/A</v>
      </c>
      <c r="BC258" s="312" t="e">
        <f t="shared" si="167"/>
        <v>#N/A</v>
      </c>
      <c r="BD258" s="312" t="e">
        <f t="shared" si="168"/>
        <v>#N/A</v>
      </c>
      <c r="BE258" s="312" t="e">
        <f t="shared" si="169"/>
        <v>#N/A</v>
      </c>
      <c r="BF258" s="312" t="e">
        <f t="shared" si="170"/>
        <v>#N/A</v>
      </c>
      <c r="BG258" s="312" t="e">
        <f t="shared" si="171"/>
        <v>#N/A</v>
      </c>
      <c r="BH258" s="312" t="e">
        <f t="shared" si="172"/>
        <v>#N/A</v>
      </c>
      <c r="BI258" s="312" t="e">
        <f t="shared" si="173"/>
        <v>#N/A</v>
      </c>
      <c r="BJ258" s="312" t="e">
        <f t="shared" si="174"/>
        <v>#N/A</v>
      </c>
      <c r="BK258" s="312" t="e">
        <f t="shared" si="175"/>
        <v>#N/A</v>
      </c>
      <c r="BL258" s="312" t="e">
        <f t="shared" si="176"/>
        <v>#N/A</v>
      </c>
      <c r="BM258" s="312">
        <f t="shared" si="177"/>
        <v>22</v>
      </c>
      <c r="BN258" s="312">
        <f t="shared" si="178"/>
        <v>22</v>
      </c>
      <c r="BO258" s="312">
        <f t="shared" si="179"/>
        <v>22</v>
      </c>
      <c r="BQ258" s="312" t="e">
        <f>VLOOKUP(AB258,Stieren!$C$5:$D$52,2,FALSE)</f>
        <v>#N/A</v>
      </c>
      <c r="BR258" s="312" t="e">
        <f>VLOOKUP(AB258,percentage!BY$2:CJ$49,2)</f>
        <v>#N/A</v>
      </c>
      <c r="BS258" s="312" t="e">
        <f>VLOOKUP(BR258,Stieren!$C$5:$D$52,2,FALSE)</f>
        <v>#N/A</v>
      </c>
      <c r="BT258" s="312" t="e">
        <f>VLOOKUP(AB258,percentage!BY$2:CJ$49,3)</f>
        <v>#N/A</v>
      </c>
      <c r="BU258" s="312" t="e">
        <f>VLOOKUP(BT258,Stieren!$C$5:$D$52,2,FALSE)</f>
        <v>#N/A</v>
      </c>
      <c r="BV258" s="312" t="e">
        <f>VLOOKUP(AB258,percentage!BY$2:CJ$49,4)</f>
        <v>#N/A</v>
      </c>
      <c r="BW258" s="312" t="e">
        <f>VLOOKUP(BV258,Stieren!$C$5:$D$52,2,FALSE)</f>
        <v>#N/A</v>
      </c>
      <c r="BX258" s="312" t="e">
        <f>VLOOKUP(AB258,percentage!BY$2:CJ$49,5)</f>
        <v>#N/A</v>
      </c>
      <c r="BY258" s="312" t="e">
        <f>VLOOKUP(BX258,Stieren!$C$5:$D$52,2,FALSE)</f>
        <v>#N/A</v>
      </c>
      <c r="BZ258" s="312" t="e">
        <f>VLOOKUP(AB258,percentage!BY$2:CJ$49,6)</f>
        <v>#N/A</v>
      </c>
      <c r="CA258" s="312" t="e">
        <f>VLOOKUP(BZ258,Stieren!$C$5:$D$52,2,FALSE)</f>
        <v>#N/A</v>
      </c>
      <c r="CB258" s="312" t="e">
        <f>VLOOKUP(AB258,percentage!BY$2:CJ$49,7)</f>
        <v>#N/A</v>
      </c>
      <c r="CC258" s="312" t="e">
        <f>VLOOKUP(CB258,Stieren!$C$5:$D$52,2,FALSE)</f>
        <v>#N/A</v>
      </c>
      <c r="CD258" s="312" t="e">
        <f>VLOOKUP(AB258,percentage!BY$2:CJ$49,8)</f>
        <v>#N/A</v>
      </c>
      <c r="CE258" s="312" t="e">
        <f>VLOOKUP(CD258,Stieren!$C$5:$D$52,2,FALSE)</f>
        <v>#N/A</v>
      </c>
      <c r="CF258" s="312" t="e">
        <f>VLOOKUP(AB258,percentage!BY$2:CJ$49,9)</f>
        <v>#N/A</v>
      </c>
      <c r="CG258" s="312" t="e">
        <f>VLOOKUP(CF258,Stieren!$C$5:$D$52,2,FALSE)</f>
        <v>#N/A</v>
      </c>
      <c r="CH258" s="312" t="e">
        <f>VLOOKUP(AB258,percentage!BY$2:CJ$49,10)</f>
        <v>#N/A</v>
      </c>
      <c r="CI258" s="312" t="e">
        <f>VLOOKUP(CH258,Stieren!$C$5:$D$52,2,FALSE)</f>
        <v>#N/A</v>
      </c>
      <c r="CJ258" s="312" t="e">
        <f>VLOOKUP(AB258,percentage!BY$2:CJ$49,11)</f>
        <v>#N/A</v>
      </c>
      <c r="CK258" s="312" t="e">
        <f>VLOOKUP(CJ258,Stieren!$C$5:$D$52,2,FALSE)</f>
        <v>#N/A</v>
      </c>
      <c r="CL258" s="312" t="e">
        <f>VLOOKUP(AB258,percentage!BY$2:CJ$49,12)</f>
        <v>#N/A</v>
      </c>
      <c r="CM258" s="312" t="e">
        <f>VLOOKUP(CL258,Stieren!$C$5:$D$52,2,FALSE)</f>
        <v>#N/A</v>
      </c>
      <c r="CN258" s="312">
        <v>22</v>
      </c>
      <c r="CO258" s="312">
        <v>22</v>
      </c>
      <c r="CP258" s="312">
        <v>22</v>
      </c>
    </row>
    <row r="259" spans="27:94">
      <c r="AA259" s="312">
        <f>Koeien!B260</f>
        <v>0</v>
      </c>
      <c r="AB259" s="312">
        <f>Koeien!D260</f>
        <v>0</v>
      </c>
      <c r="AD259" s="312" t="e">
        <f t="shared" si="144"/>
        <v>#N/A</v>
      </c>
      <c r="AE259" s="312" t="e">
        <f t="shared" si="145"/>
        <v>#N/A</v>
      </c>
      <c r="AF259" s="312" t="e">
        <f t="shared" si="146"/>
        <v>#N/A</v>
      </c>
      <c r="AG259" s="312" t="e">
        <f t="shared" si="147"/>
        <v>#N/A</v>
      </c>
      <c r="AH259" s="312" t="e">
        <f t="shared" si="148"/>
        <v>#N/A</v>
      </c>
      <c r="AI259" s="312" t="e">
        <f t="shared" si="149"/>
        <v>#N/A</v>
      </c>
      <c r="AJ259" s="312" t="e">
        <f t="shared" si="150"/>
        <v>#N/A</v>
      </c>
      <c r="AK259" s="312" t="e">
        <f t="shared" si="151"/>
        <v>#N/A</v>
      </c>
      <c r="AL259" s="312" t="e">
        <f t="shared" si="152"/>
        <v>#N/A</v>
      </c>
      <c r="AO259" s="312" t="e">
        <f t="shared" si="153"/>
        <v>#N/A</v>
      </c>
      <c r="AP259" s="312" t="e">
        <f t="shared" si="154"/>
        <v>#N/A</v>
      </c>
      <c r="AQ259" s="312" t="e">
        <f t="shared" si="155"/>
        <v>#N/A</v>
      </c>
      <c r="AR259" s="312" t="e">
        <f t="shared" si="156"/>
        <v>#N/A</v>
      </c>
      <c r="AS259" s="312" t="e">
        <f t="shared" si="157"/>
        <v>#N/A</v>
      </c>
      <c r="AT259" s="312" t="e">
        <f t="shared" si="158"/>
        <v>#N/A</v>
      </c>
      <c r="AU259" s="312" t="e">
        <f t="shared" si="159"/>
        <v>#N/A</v>
      </c>
      <c r="AV259" s="312" t="e">
        <f t="shared" si="160"/>
        <v>#N/A</v>
      </c>
      <c r="AW259" s="312" t="e">
        <f t="shared" si="161"/>
        <v>#N/A</v>
      </c>
      <c r="AX259" s="312" t="e">
        <f t="shared" si="162"/>
        <v>#N/A</v>
      </c>
      <c r="AY259" s="312" t="e">
        <f t="shared" si="163"/>
        <v>#N/A</v>
      </c>
      <c r="AZ259" s="312" t="e">
        <f t="shared" si="164"/>
        <v>#N/A</v>
      </c>
      <c r="BA259" s="312" t="e">
        <f t="shared" si="165"/>
        <v>#N/A</v>
      </c>
      <c r="BB259" s="312" t="e">
        <f t="shared" si="166"/>
        <v>#N/A</v>
      </c>
      <c r="BC259" s="312" t="e">
        <f t="shared" si="167"/>
        <v>#N/A</v>
      </c>
      <c r="BD259" s="312" t="e">
        <f t="shared" si="168"/>
        <v>#N/A</v>
      </c>
      <c r="BE259" s="312" t="e">
        <f t="shared" si="169"/>
        <v>#N/A</v>
      </c>
      <c r="BF259" s="312" t="e">
        <f t="shared" si="170"/>
        <v>#N/A</v>
      </c>
      <c r="BG259" s="312" t="e">
        <f t="shared" si="171"/>
        <v>#N/A</v>
      </c>
      <c r="BH259" s="312" t="e">
        <f t="shared" si="172"/>
        <v>#N/A</v>
      </c>
      <c r="BI259" s="312" t="e">
        <f t="shared" si="173"/>
        <v>#N/A</v>
      </c>
      <c r="BJ259" s="312" t="e">
        <f t="shared" si="174"/>
        <v>#N/A</v>
      </c>
      <c r="BK259" s="312" t="e">
        <f t="shared" si="175"/>
        <v>#N/A</v>
      </c>
      <c r="BL259" s="312" t="e">
        <f t="shared" si="176"/>
        <v>#N/A</v>
      </c>
      <c r="BM259" s="312">
        <f t="shared" si="177"/>
        <v>22</v>
      </c>
      <c r="BN259" s="312">
        <f t="shared" si="178"/>
        <v>22</v>
      </c>
      <c r="BO259" s="312">
        <f t="shared" si="179"/>
        <v>22</v>
      </c>
      <c r="BQ259" s="312" t="e">
        <f>VLOOKUP(AB259,Stieren!$C$5:$D$52,2,FALSE)</f>
        <v>#N/A</v>
      </c>
      <c r="BR259" s="312" t="e">
        <f>VLOOKUP(AB259,percentage!BY$2:CJ$49,2)</f>
        <v>#N/A</v>
      </c>
      <c r="BS259" s="312" t="e">
        <f>VLOOKUP(BR259,Stieren!$C$5:$D$52,2,FALSE)</f>
        <v>#N/A</v>
      </c>
      <c r="BT259" s="312" t="e">
        <f>VLOOKUP(AB259,percentage!BY$2:CJ$49,3)</f>
        <v>#N/A</v>
      </c>
      <c r="BU259" s="312" t="e">
        <f>VLOOKUP(BT259,Stieren!$C$5:$D$52,2,FALSE)</f>
        <v>#N/A</v>
      </c>
      <c r="BV259" s="312" t="e">
        <f>VLOOKUP(AB259,percentage!BY$2:CJ$49,4)</f>
        <v>#N/A</v>
      </c>
      <c r="BW259" s="312" t="e">
        <f>VLOOKUP(BV259,Stieren!$C$5:$D$52,2,FALSE)</f>
        <v>#N/A</v>
      </c>
      <c r="BX259" s="312" t="e">
        <f>VLOOKUP(AB259,percentage!BY$2:CJ$49,5)</f>
        <v>#N/A</v>
      </c>
      <c r="BY259" s="312" t="e">
        <f>VLOOKUP(BX259,Stieren!$C$5:$D$52,2,FALSE)</f>
        <v>#N/A</v>
      </c>
      <c r="BZ259" s="312" t="e">
        <f>VLOOKUP(AB259,percentage!BY$2:CJ$49,6)</f>
        <v>#N/A</v>
      </c>
      <c r="CA259" s="312" t="e">
        <f>VLOOKUP(BZ259,Stieren!$C$5:$D$52,2,FALSE)</f>
        <v>#N/A</v>
      </c>
      <c r="CB259" s="312" t="e">
        <f>VLOOKUP(AB259,percentage!BY$2:CJ$49,7)</f>
        <v>#N/A</v>
      </c>
      <c r="CC259" s="312" t="e">
        <f>VLOOKUP(CB259,Stieren!$C$5:$D$52,2,FALSE)</f>
        <v>#N/A</v>
      </c>
      <c r="CD259" s="312" t="e">
        <f>VLOOKUP(AB259,percentage!BY$2:CJ$49,8)</f>
        <v>#N/A</v>
      </c>
      <c r="CE259" s="312" t="e">
        <f>VLOOKUP(CD259,Stieren!$C$5:$D$52,2,FALSE)</f>
        <v>#N/A</v>
      </c>
      <c r="CF259" s="312" t="e">
        <f>VLOOKUP(AB259,percentage!BY$2:CJ$49,9)</f>
        <v>#N/A</v>
      </c>
      <c r="CG259" s="312" t="e">
        <f>VLOOKUP(CF259,Stieren!$C$5:$D$52,2,FALSE)</f>
        <v>#N/A</v>
      </c>
      <c r="CH259" s="312" t="e">
        <f>VLOOKUP(AB259,percentage!BY$2:CJ$49,10)</f>
        <v>#N/A</v>
      </c>
      <c r="CI259" s="312" t="e">
        <f>VLOOKUP(CH259,Stieren!$C$5:$D$52,2,FALSE)</f>
        <v>#N/A</v>
      </c>
      <c r="CJ259" s="312" t="e">
        <f>VLOOKUP(AB259,percentage!BY$2:CJ$49,11)</f>
        <v>#N/A</v>
      </c>
      <c r="CK259" s="312" t="e">
        <f>VLOOKUP(CJ259,Stieren!$C$5:$D$52,2,FALSE)</f>
        <v>#N/A</v>
      </c>
      <c r="CL259" s="312" t="e">
        <f>VLOOKUP(AB259,percentage!BY$2:CJ$49,12)</f>
        <v>#N/A</v>
      </c>
      <c r="CM259" s="312" t="e">
        <f>VLOOKUP(CL259,Stieren!$C$5:$D$52,2,FALSE)</f>
        <v>#N/A</v>
      </c>
      <c r="CN259" s="312">
        <v>22</v>
      </c>
      <c r="CO259" s="312">
        <v>22</v>
      </c>
      <c r="CP259" s="312">
        <v>22</v>
      </c>
    </row>
    <row r="260" spans="27:94">
      <c r="AA260" s="312">
        <f>Koeien!B261</f>
        <v>0</v>
      </c>
      <c r="AB260" s="312">
        <f>Koeien!D261</f>
        <v>0</v>
      </c>
      <c r="AD260" s="312" t="e">
        <f t="shared" ref="AD260:AD301" si="180">IF(AE260=BQ260,AB260,IF(AE260=BS260,BR260,IF(AE260=BU260,BT260,IF(AE260=BW260,BV260,IF(AE260=BY260,BX260,IF(AE260=CA260,BZ260,IF(AE260=CC260,CB260,IF(AE260=CE260,CD260,IF(AE260=CG260,CF260,IF(AE260=CI260,CH260,IF(AE260=CK260,CJ260,IF(AE260=CM260,CL260,IF(AE260="!!!","0")))))))))))))</f>
        <v>#N/A</v>
      </c>
      <c r="AE260" s="312" t="e">
        <f t="shared" ref="AE260:AE301" si="181">IF(AF260=AP260,AO260,IF(AF260=AR260,AQ260,IF(AF260=AT260,AS260,IF(AF260=AV260,AU260,IF(AF260=AX260,AW260,IF(AF260=AZ260,AY260,IF(AF260=BB260,BA260,IF(AF260=BD260,BC260,IF(AF260=BF260,BE260,IF(AF260=BH260,BG260,IF(AF260=BJ260,BI260,IF(AF260=BL260,BK260,IF(AF260="!!!","zoek stier")))))))))))))</f>
        <v>#N/A</v>
      </c>
      <c r="AF260" s="312" t="e">
        <f t="shared" ref="AF260:AF301" si="182">IF(LARGE(AO260:BM260,1)=22,"!!!",LARGE(AO260:BM260,1))</f>
        <v>#N/A</v>
      </c>
      <c r="AG260" s="312" t="e">
        <f t="shared" ref="AG260:AG301" si="183">IF(AH260=BQ260,AB260,IF(AH260=BS260,BR260,IF(AH260=BU260,BT260,IF(AH260=BW260,BV260,IF(AH260=BY260,BX260,IF(AH260=CA260,BZ260,IF(AH260=CC260,CB260,IF(AH260=CE260,CD260,IF(AH260=CG260,CF260,IF(AH260=CI260,CH260,IF(AH260=CK260,CJ260,IF(AH260=CM260,CL260,IF(AH260="","")))))))))))))</f>
        <v>#N/A</v>
      </c>
      <c r="AH260" s="312" t="e">
        <f t="shared" ref="AH260:AH301" si="184">IF(AI260=AP260,AO260,IF(AI260=AR260,AQ260,IF(AI260=AT260,AS260,IF(AI260=AV260,AU260,IF(AI260=AX260,AW260,IF(AI260=AZ260,AY260,IF(AI260=BB260,BA260,IF(AI260=BD260,BC260,IF(AI260=BF260,BE260,IF(AI260=BH260,BG260,IF(AI260=BJ260,BI260,IF(AI260=BL260,BK260,IF(AI260="","")))))))))))))</f>
        <v>#N/A</v>
      </c>
      <c r="AI260" s="312" t="e">
        <f t="shared" ref="AI260:AI301" si="185">IF(LARGE(AO260:BN260,2)=22,"",LARGE(AO260:BN260,2))</f>
        <v>#N/A</v>
      </c>
      <c r="AJ260" s="312" t="e">
        <f t="shared" ref="AJ260:AJ301" si="186">IF(AK260=BQ260,AB260,IF(AK260=BS260,BR260,IF(AK260=BU260,BT260,IF(AK260=BW260,BV260,IF(AK260=BY260,BX260,IF(AK260=CA260,BZ260,IF(AK260=CC260,CB260,IF(AK260=CE260,CD260,IF(AK260=CG260,CF260,IF(AK260=CI260,CH260,IF(AK260=CK260,CJ260,IF(AK260=CM260,CL260,IF(AL260="","")))))))))))))</f>
        <v>#N/A</v>
      </c>
      <c r="AK260" s="312" t="e">
        <f t="shared" ref="AK260:AK301" si="187">IF(AL260=AP260,AO260,IF(AL260=AR260,AQ260,IF(AL260=AT260,AS260,IF(AL260=AV260,AU260,IF(AL260=AX260,AW260,IF(AL260=AZ260,AY260,IF(AL260=BB260,BA260,IF(AL260=BD260,BC260,IF(AL260=BF260,BE260,IF(AL260=BH260,BG260,IF(AL260=BJ260,BI260,IF(AL260=BL260,BK260,IF(AL260="","")))))))))))))</f>
        <v>#N/A</v>
      </c>
      <c r="AL260" s="312" t="e">
        <f t="shared" ref="AL260:AL301" si="188">IF(LARGE(AO260:BO260,3)=22,"",LARGE(AO260:BO260,3))</f>
        <v>#N/A</v>
      </c>
      <c r="AO260" s="312" t="e">
        <f t="shared" ref="AO260:AO301" si="189">IF(BQ260=0,"",BQ260)</f>
        <v>#N/A</v>
      </c>
      <c r="AP260" s="312" t="e">
        <f t="shared" ref="AP260:AP301" si="190">IF(AO260="","",100)</f>
        <v>#N/A</v>
      </c>
      <c r="AQ260" s="312" t="e">
        <f t="shared" ref="AQ260:AQ301" si="191">IF(BS260=0,"",BS260)</f>
        <v>#N/A</v>
      </c>
      <c r="AR260" s="312" t="e">
        <f t="shared" ref="AR260:AR301" si="192">IF(AQ260="","",95)</f>
        <v>#N/A</v>
      </c>
      <c r="AS260" s="312" t="e">
        <f t="shared" ref="AS260:AS301" si="193">IF(BU260=0,"",BU260)</f>
        <v>#N/A</v>
      </c>
      <c r="AT260" s="312" t="e">
        <f t="shared" ref="AT260:AT301" si="194">IF(AS260="","",92)</f>
        <v>#N/A</v>
      </c>
      <c r="AU260" s="312" t="e">
        <f t="shared" ref="AU260:AU301" si="195">IF(BW260=0,"",BW260)</f>
        <v>#N/A</v>
      </c>
      <c r="AV260" s="312" t="e">
        <f t="shared" ref="AV260:AV301" si="196">IF(AU260="","",87)</f>
        <v>#N/A</v>
      </c>
      <c r="AW260" s="312" t="e">
        <f t="shared" ref="AW260:AW301" si="197">IF(BY260=0,"",BY260)</f>
        <v>#N/A</v>
      </c>
      <c r="AX260" s="312" t="e">
        <f t="shared" ref="AX260:AX301" si="198">IF(AW260="","",82)</f>
        <v>#N/A</v>
      </c>
      <c r="AY260" s="312" t="e">
        <f t="shared" ref="AY260:AY301" si="199">IF(CA260=0,"",CA260)</f>
        <v>#N/A</v>
      </c>
      <c r="AZ260" s="312" t="e">
        <f t="shared" ref="AZ260:AZ301" si="200">IF(AY260="","",79)</f>
        <v>#N/A</v>
      </c>
      <c r="BA260" s="312" t="e">
        <f t="shared" ref="BA260:BA301" si="201">IF(CC260=0,"",CC260)</f>
        <v>#N/A</v>
      </c>
      <c r="BB260" s="312" t="e">
        <f t="shared" ref="BB260:BB301" si="202">IF(BA260="","",78)</f>
        <v>#N/A</v>
      </c>
      <c r="BC260" s="312" t="e">
        <f t="shared" ref="BC260:BC301" si="203">IF(CE260=0,"",CE260)</f>
        <v>#N/A</v>
      </c>
      <c r="BD260" s="312" t="e">
        <f t="shared" ref="BD260:BD301" si="204">IF(BC260="","",76)</f>
        <v>#N/A</v>
      </c>
      <c r="BE260" s="312" t="e">
        <f t="shared" ref="BE260:BE301" si="205">IF(CG260=0,"",CG260)</f>
        <v>#N/A</v>
      </c>
      <c r="BF260" s="312" t="e">
        <f t="shared" ref="BF260:BF301" si="206">IF(BE260="","",74)</f>
        <v>#N/A</v>
      </c>
      <c r="BG260" s="312" t="e">
        <f t="shared" ref="BG260:BG301" si="207">IF(CI260=0,"",CI260)</f>
        <v>#N/A</v>
      </c>
      <c r="BH260" s="312" t="e">
        <f t="shared" ref="BH260:BH301" si="208">IF(BG260="","",72)</f>
        <v>#N/A</v>
      </c>
      <c r="BI260" s="312" t="e">
        <f t="shared" ref="BI260:BI301" si="209">IF(CK260=0,"",CK260)</f>
        <v>#N/A</v>
      </c>
      <c r="BJ260" s="312" t="e">
        <f t="shared" ref="BJ260:BJ301" si="210">IF(BI260="","",63)</f>
        <v>#N/A</v>
      </c>
      <c r="BK260" s="312" t="e">
        <f t="shared" ref="BK260:BK301" si="211">IF(CM260=0,"",CM260)</f>
        <v>#N/A</v>
      </c>
      <c r="BL260" s="312" t="e">
        <f t="shared" ref="BL260:BL301" si="212">IF(BK260="","",62)</f>
        <v>#N/A</v>
      </c>
      <c r="BM260" s="312">
        <f t="shared" ref="BM260:BM301" si="213">IF(CN260=0,"",CN260)</f>
        <v>22</v>
      </c>
      <c r="BN260" s="312">
        <f t="shared" ref="BN260:BN301" si="214">IF(CO260=0,"",CO260)</f>
        <v>22</v>
      </c>
      <c r="BO260" s="312">
        <f t="shared" ref="BO260:BO301" si="215">IF(CP260=0,"",CP260)</f>
        <v>22</v>
      </c>
      <c r="BQ260" s="312" t="e">
        <f>VLOOKUP(AB260,Stieren!$C$5:$D$52,2,FALSE)</f>
        <v>#N/A</v>
      </c>
      <c r="BR260" s="312" t="e">
        <f>VLOOKUP(AB260,percentage!BY$2:CJ$49,2)</f>
        <v>#N/A</v>
      </c>
      <c r="BS260" s="312" t="e">
        <f>VLOOKUP(BR260,Stieren!$C$5:$D$52,2,FALSE)</f>
        <v>#N/A</v>
      </c>
      <c r="BT260" s="312" t="e">
        <f>VLOOKUP(AB260,percentage!BY$2:CJ$49,3)</f>
        <v>#N/A</v>
      </c>
      <c r="BU260" s="312" t="e">
        <f>VLOOKUP(BT260,Stieren!$C$5:$D$52,2,FALSE)</f>
        <v>#N/A</v>
      </c>
      <c r="BV260" s="312" t="e">
        <f>VLOOKUP(AB260,percentage!BY$2:CJ$49,4)</f>
        <v>#N/A</v>
      </c>
      <c r="BW260" s="312" t="e">
        <f>VLOOKUP(BV260,Stieren!$C$5:$D$52,2,FALSE)</f>
        <v>#N/A</v>
      </c>
      <c r="BX260" s="312" t="e">
        <f>VLOOKUP(AB260,percentage!BY$2:CJ$49,5)</f>
        <v>#N/A</v>
      </c>
      <c r="BY260" s="312" t="e">
        <f>VLOOKUP(BX260,Stieren!$C$5:$D$52,2,FALSE)</f>
        <v>#N/A</v>
      </c>
      <c r="BZ260" s="312" t="e">
        <f>VLOOKUP(AB260,percentage!BY$2:CJ$49,6)</f>
        <v>#N/A</v>
      </c>
      <c r="CA260" s="312" t="e">
        <f>VLOOKUP(BZ260,Stieren!$C$5:$D$52,2,FALSE)</f>
        <v>#N/A</v>
      </c>
      <c r="CB260" s="312" t="e">
        <f>VLOOKUP(AB260,percentage!BY$2:CJ$49,7)</f>
        <v>#N/A</v>
      </c>
      <c r="CC260" s="312" t="e">
        <f>VLOOKUP(CB260,Stieren!$C$5:$D$52,2,FALSE)</f>
        <v>#N/A</v>
      </c>
      <c r="CD260" s="312" t="e">
        <f>VLOOKUP(AB260,percentage!BY$2:CJ$49,8)</f>
        <v>#N/A</v>
      </c>
      <c r="CE260" s="312" t="e">
        <f>VLOOKUP(CD260,Stieren!$C$5:$D$52,2,FALSE)</f>
        <v>#N/A</v>
      </c>
      <c r="CF260" s="312" t="e">
        <f>VLOOKUP(AB260,percentage!BY$2:CJ$49,9)</f>
        <v>#N/A</v>
      </c>
      <c r="CG260" s="312" t="e">
        <f>VLOOKUP(CF260,Stieren!$C$5:$D$52,2,FALSE)</f>
        <v>#N/A</v>
      </c>
      <c r="CH260" s="312" t="e">
        <f>VLOOKUP(AB260,percentage!BY$2:CJ$49,10)</f>
        <v>#N/A</v>
      </c>
      <c r="CI260" s="312" t="e">
        <f>VLOOKUP(CH260,Stieren!$C$5:$D$52,2,FALSE)</f>
        <v>#N/A</v>
      </c>
      <c r="CJ260" s="312" t="e">
        <f>VLOOKUP(AB260,percentage!BY$2:CJ$49,11)</f>
        <v>#N/A</v>
      </c>
      <c r="CK260" s="312" t="e">
        <f>VLOOKUP(CJ260,Stieren!$C$5:$D$52,2,FALSE)</f>
        <v>#N/A</v>
      </c>
      <c r="CL260" s="312" t="e">
        <f>VLOOKUP(AB260,percentage!BY$2:CJ$49,12)</f>
        <v>#N/A</v>
      </c>
      <c r="CM260" s="312" t="e">
        <f>VLOOKUP(CL260,Stieren!$C$5:$D$52,2,FALSE)</f>
        <v>#N/A</v>
      </c>
      <c r="CN260" s="312">
        <v>22</v>
      </c>
      <c r="CO260" s="312">
        <v>22</v>
      </c>
      <c r="CP260" s="312">
        <v>22</v>
      </c>
    </row>
    <row r="261" spans="27:94">
      <c r="AA261" s="312">
        <f>Koeien!B262</f>
        <v>0</v>
      </c>
      <c r="AB261" s="312">
        <f>Koeien!D262</f>
        <v>0</v>
      </c>
      <c r="AD261" s="312" t="e">
        <f t="shared" si="180"/>
        <v>#N/A</v>
      </c>
      <c r="AE261" s="312" t="e">
        <f t="shared" si="181"/>
        <v>#N/A</v>
      </c>
      <c r="AF261" s="312" t="e">
        <f t="shared" si="182"/>
        <v>#N/A</v>
      </c>
      <c r="AG261" s="312" t="e">
        <f t="shared" si="183"/>
        <v>#N/A</v>
      </c>
      <c r="AH261" s="312" t="e">
        <f t="shared" si="184"/>
        <v>#N/A</v>
      </c>
      <c r="AI261" s="312" t="e">
        <f t="shared" si="185"/>
        <v>#N/A</v>
      </c>
      <c r="AJ261" s="312" t="e">
        <f t="shared" si="186"/>
        <v>#N/A</v>
      </c>
      <c r="AK261" s="312" t="e">
        <f t="shared" si="187"/>
        <v>#N/A</v>
      </c>
      <c r="AL261" s="312" t="e">
        <f t="shared" si="188"/>
        <v>#N/A</v>
      </c>
      <c r="AO261" s="312" t="e">
        <f t="shared" si="189"/>
        <v>#N/A</v>
      </c>
      <c r="AP261" s="312" t="e">
        <f t="shared" si="190"/>
        <v>#N/A</v>
      </c>
      <c r="AQ261" s="312" t="e">
        <f t="shared" si="191"/>
        <v>#N/A</v>
      </c>
      <c r="AR261" s="312" t="e">
        <f t="shared" si="192"/>
        <v>#N/A</v>
      </c>
      <c r="AS261" s="312" t="e">
        <f t="shared" si="193"/>
        <v>#N/A</v>
      </c>
      <c r="AT261" s="312" t="e">
        <f t="shared" si="194"/>
        <v>#N/A</v>
      </c>
      <c r="AU261" s="312" t="e">
        <f t="shared" si="195"/>
        <v>#N/A</v>
      </c>
      <c r="AV261" s="312" t="e">
        <f t="shared" si="196"/>
        <v>#N/A</v>
      </c>
      <c r="AW261" s="312" t="e">
        <f t="shared" si="197"/>
        <v>#N/A</v>
      </c>
      <c r="AX261" s="312" t="e">
        <f t="shared" si="198"/>
        <v>#N/A</v>
      </c>
      <c r="AY261" s="312" t="e">
        <f t="shared" si="199"/>
        <v>#N/A</v>
      </c>
      <c r="AZ261" s="312" t="e">
        <f t="shared" si="200"/>
        <v>#N/A</v>
      </c>
      <c r="BA261" s="312" t="e">
        <f t="shared" si="201"/>
        <v>#N/A</v>
      </c>
      <c r="BB261" s="312" t="e">
        <f t="shared" si="202"/>
        <v>#N/A</v>
      </c>
      <c r="BC261" s="312" t="e">
        <f t="shared" si="203"/>
        <v>#N/A</v>
      </c>
      <c r="BD261" s="312" t="e">
        <f t="shared" si="204"/>
        <v>#N/A</v>
      </c>
      <c r="BE261" s="312" t="e">
        <f t="shared" si="205"/>
        <v>#N/A</v>
      </c>
      <c r="BF261" s="312" t="e">
        <f t="shared" si="206"/>
        <v>#N/A</v>
      </c>
      <c r="BG261" s="312" t="e">
        <f t="shared" si="207"/>
        <v>#N/A</v>
      </c>
      <c r="BH261" s="312" t="e">
        <f t="shared" si="208"/>
        <v>#N/A</v>
      </c>
      <c r="BI261" s="312" t="e">
        <f t="shared" si="209"/>
        <v>#N/A</v>
      </c>
      <c r="BJ261" s="312" t="e">
        <f t="shared" si="210"/>
        <v>#N/A</v>
      </c>
      <c r="BK261" s="312" t="e">
        <f t="shared" si="211"/>
        <v>#N/A</v>
      </c>
      <c r="BL261" s="312" t="e">
        <f t="shared" si="212"/>
        <v>#N/A</v>
      </c>
      <c r="BM261" s="312">
        <f t="shared" si="213"/>
        <v>22</v>
      </c>
      <c r="BN261" s="312">
        <f t="shared" si="214"/>
        <v>22</v>
      </c>
      <c r="BO261" s="312">
        <f t="shared" si="215"/>
        <v>22</v>
      </c>
      <c r="BQ261" s="312" t="e">
        <f>VLOOKUP(AB261,Stieren!$C$5:$D$52,2,FALSE)</f>
        <v>#N/A</v>
      </c>
      <c r="BR261" s="312" t="e">
        <f>VLOOKUP(AB261,percentage!BY$2:CJ$49,2)</f>
        <v>#N/A</v>
      </c>
      <c r="BS261" s="312" t="e">
        <f>VLOOKUP(BR261,Stieren!$C$5:$D$52,2,FALSE)</f>
        <v>#N/A</v>
      </c>
      <c r="BT261" s="312" t="e">
        <f>VLOOKUP(AB261,percentage!BY$2:CJ$49,3)</f>
        <v>#N/A</v>
      </c>
      <c r="BU261" s="312" t="e">
        <f>VLOOKUP(BT261,Stieren!$C$5:$D$52,2,FALSE)</f>
        <v>#N/A</v>
      </c>
      <c r="BV261" s="312" t="e">
        <f>VLOOKUP(AB261,percentage!BY$2:CJ$49,4)</f>
        <v>#N/A</v>
      </c>
      <c r="BW261" s="312" t="e">
        <f>VLOOKUP(BV261,Stieren!$C$5:$D$52,2,FALSE)</f>
        <v>#N/A</v>
      </c>
      <c r="BX261" s="312" t="e">
        <f>VLOOKUP(AB261,percentage!BY$2:CJ$49,5)</f>
        <v>#N/A</v>
      </c>
      <c r="BY261" s="312" t="e">
        <f>VLOOKUP(BX261,Stieren!$C$5:$D$52,2,FALSE)</f>
        <v>#N/A</v>
      </c>
      <c r="BZ261" s="312" t="e">
        <f>VLOOKUP(AB261,percentage!BY$2:CJ$49,6)</f>
        <v>#N/A</v>
      </c>
      <c r="CA261" s="312" t="e">
        <f>VLOOKUP(BZ261,Stieren!$C$5:$D$52,2,FALSE)</f>
        <v>#N/A</v>
      </c>
      <c r="CB261" s="312" t="e">
        <f>VLOOKUP(AB261,percentage!BY$2:CJ$49,7)</f>
        <v>#N/A</v>
      </c>
      <c r="CC261" s="312" t="e">
        <f>VLOOKUP(CB261,Stieren!$C$5:$D$52,2,FALSE)</f>
        <v>#N/A</v>
      </c>
      <c r="CD261" s="312" t="e">
        <f>VLOOKUP(AB261,percentage!BY$2:CJ$49,8)</f>
        <v>#N/A</v>
      </c>
      <c r="CE261" s="312" t="e">
        <f>VLOOKUP(CD261,Stieren!$C$5:$D$52,2,FALSE)</f>
        <v>#N/A</v>
      </c>
      <c r="CF261" s="312" t="e">
        <f>VLOOKUP(AB261,percentage!BY$2:CJ$49,9)</f>
        <v>#N/A</v>
      </c>
      <c r="CG261" s="312" t="e">
        <f>VLOOKUP(CF261,Stieren!$C$5:$D$52,2,FALSE)</f>
        <v>#N/A</v>
      </c>
      <c r="CH261" s="312" t="e">
        <f>VLOOKUP(AB261,percentage!BY$2:CJ$49,10)</f>
        <v>#N/A</v>
      </c>
      <c r="CI261" s="312" t="e">
        <f>VLOOKUP(CH261,Stieren!$C$5:$D$52,2,FALSE)</f>
        <v>#N/A</v>
      </c>
      <c r="CJ261" s="312" t="e">
        <f>VLOOKUP(AB261,percentage!BY$2:CJ$49,11)</f>
        <v>#N/A</v>
      </c>
      <c r="CK261" s="312" t="e">
        <f>VLOOKUP(CJ261,Stieren!$C$5:$D$52,2,FALSE)</f>
        <v>#N/A</v>
      </c>
      <c r="CL261" s="312" t="e">
        <f>VLOOKUP(AB261,percentage!BY$2:CJ$49,12)</f>
        <v>#N/A</v>
      </c>
      <c r="CM261" s="312" t="e">
        <f>VLOOKUP(CL261,Stieren!$C$5:$D$52,2,FALSE)</f>
        <v>#N/A</v>
      </c>
      <c r="CN261" s="312">
        <v>22</v>
      </c>
      <c r="CO261" s="312">
        <v>22</v>
      </c>
      <c r="CP261" s="312">
        <v>22</v>
      </c>
    </row>
    <row r="262" spans="27:94">
      <c r="AA262" s="312">
        <f>Koeien!B263</f>
        <v>0</v>
      </c>
      <c r="AB262" s="312">
        <f>Koeien!D263</f>
        <v>0</v>
      </c>
      <c r="AD262" s="312" t="e">
        <f t="shared" si="180"/>
        <v>#N/A</v>
      </c>
      <c r="AE262" s="312" t="e">
        <f t="shared" si="181"/>
        <v>#N/A</v>
      </c>
      <c r="AF262" s="312" t="e">
        <f t="shared" si="182"/>
        <v>#N/A</v>
      </c>
      <c r="AG262" s="312" t="e">
        <f t="shared" si="183"/>
        <v>#N/A</v>
      </c>
      <c r="AH262" s="312" t="e">
        <f t="shared" si="184"/>
        <v>#N/A</v>
      </c>
      <c r="AI262" s="312" t="e">
        <f t="shared" si="185"/>
        <v>#N/A</v>
      </c>
      <c r="AJ262" s="312" t="e">
        <f t="shared" si="186"/>
        <v>#N/A</v>
      </c>
      <c r="AK262" s="312" t="e">
        <f t="shared" si="187"/>
        <v>#N/A</v>
      </c>
      <c r="AL262" s="312" t="e">
        <f t="shared" si="188"/>
        <v>#N/A</v>
      </c>
      <c r="AO262" s="312" t="e">
        <f t="shared" si="189"/>
        <v>#N/A</v>
      </c>
      <c r="AP262" s="312" t="e">
        <f t="shared" si="190"/>
        <v>#N/A</v>
      </c>
      <c r="AQ262" s="312" t="e">
        <f t="shared" si="191"/>
        <v>#N/A</v>
      </c>
      <c r="AR262" s="312" t="e">
        <f t="shared" si="192"/>
        <v>#N/A</v>
      </c>
      <c r="AS262" s="312" t="e">
        <f t="shared" si="193"/>
        <v>#N/A</v>
      </c>
      <c r="AT262" s="312" t="e">
        <f t="shared" si="194"/>
        <v>#N/A</v>
      </c>
      <c r="AU262" s="312" t="e">
        <f t="shared" si="195"/>
        <v>#N/A</v>
      </c>
      <c r="AV262" s="312" t="e">
        <f t="shared" si="196"/>
        <v>#N/A</v>
      </c>
      <c r="AW262" s="312" t="e">
        <f t="shared" si="197"/>
        <v>#N/A</v>
      </c>
      <c r="AX262" s="312" t="e">
        <f t="shared" si="198"/>
        <v>#N/A</v>
      </c>
      <c r="AY262" s="312" t="e">
        <f t="shared" si="199"/>
        <v>#N/A</v>
      </c>
      <c r="AZ262" s="312" t="e">
        <f t="shared" si="200"/>
        <v>#N/A</v>
      </c>
      <c r="BA262" s="312" t="e">
        <f t="shared" si="201"/>
        <v>#N/A</v>
      </c>
      <c r="BB262" s="312" t="e">
        <f t="shared" si="202"/>
        <v>#N/A</v>
      </c>
      <c r="BC262" s="312" t="e">
        <f t="shared" si="203"/>
        <v>#N/A</v>
      </c>
      <c r="BD262" s="312" t="e">
        <f t="shared" si="204"/>
        <v>#N/A</v>
      </c>
      <c r="BE262" s="312" t="e">
        <f t="shared" si="205"/>
        <v>#N/A</v>
      </c>
      <c r="BF262" s="312" t="e">
        <f t="shared" si="206"/>
        <v>#N/A</v>
      </c>
      <c r="BG262" s="312" t="e">
        <f t="shared" si="207"/>
        <v>#N/A</v>
      </c>
      <c r="BH262" s="312" t="e">
        <f t="shared" si="208"/>
        <v>#N/A</v>
      </c>
      <c r="BI262" s="312" t="e">
        <f t="shared" si="209"/>
        <v>#N/A</v>
      </c>
      <c r="BJ262" s="312" t="e">
        <f t="shared" si="210"/>
        <v>#N/A</v>
      </c>
      <c r="BK262" s="312" t="e">
        <f t="shared" si="211"/>
        <v>#N/A</v>
      </c>
      <c r="BL262" s="312" t="e">
        <f t="shared" si="212"/>
        <v>#N/A</v>
      </c>
      <c r="BM262" s="312">
        <f t="shared" si="213"/>
        <v>22</v>
      </c>
      <c r="BN262" s="312">
        <f t="shared" si="214"/>
        <v>22</v>
      </c>
      <c r="BO262" s="312">
        <f t="shared" si="215"/>
        <v>22</v>
      </c>
      <c r="BQ262" s="312" t="e">
        <f>VLOOKUP(AB262,Stieren!$C$5:$D$52,2,FALSE)</f>
        <v>#N/A</v>
      </c>
      <c r="BR262" s="312" t="e">
        <f>VLOOKUP(AB262,percentage!BY$2:CJ$49,2)</f>
        <v>#N/A</v>
      </c>
      <c r="BS262" s="312" t="e">
        <f>VLOOKUP(BR262,Stieren!$C$5:$D$52,2,FALSE)</f>
        <v>#N/A</v>
      </c>
      <c r="BT262" s="312" t="e">
        <f>VLOOKUP(AB262,percentage!BY$2:CJ$49,3)</f>
        <v>#N/A</v>
      </c>
      <c r="BU262" s="312" t="e">
        <f>VLOOKUP(BT262,Stieren!$C$5:$D$52,2,FALSE)</f>
        <v>#N/A</v>
      </c>
      <c r="BV262" s="312" t="e">
        <f>VLOOKUP(AB262,percentage!BY$2:CJ$49,4)</f>
        <v>#N/A</v>
      </c>
      <c r="BW262" s="312" t="e">
        <f>VLOOKUP(BV262,Stieren!$C$5:$D$52,2,FALSE)</f>
        <v>#N/A</v>
      </c>
      <c r="BX262" s="312" t="e">
        <f>VLOOKUP(AB262,percentage!BY$2:CJ$49,5)</f>
        <v>#N/A</v>
      </c>
      <c r="BY262" s="312" t="e">
        <f>VLOOKUP(BX262,Stieren!$C$5:$D$52,2,FALSE)</f>
        <v>#N/A</v>
      </c>
      <c r="BZ262" s="312" t="e">
        <f>VLOOKUP(AB262,percentage!BY$2:CJ$49,6)</f>
        <v>#N/A</v>
      </c>
      <c r="CA262" s="312" t="e">
        <f>VLOOKUP(BZ262,Stieren!$C$5:$D$52,2,FALSE)</f>
        <v>#N/A</v>
      </c>
      <c r="CB262" s="312" t="e">
        <f>VLOOKUP(AB262,percentage!BY$2:CJ$49,7)</f>
        <v>#N/A</v>
      </c>
      <c r="CC262" s="312" t="e">
        <f>VLOOKUP(CB262,Stieren!$C$5:$D$52,2,FALSE)</f>
        <v>#N/A</v>
      </c>
      <c r="CD262" s="312" t="e">
        <f>VLOOKUP(AB262,percentage!BY$2:CJ$49,8)</f>
        <v>#N/A</v>
      </c>
      <c r="CE262" s="312" t="e">
        <f>VLOOKUP(CD262,Stieren!$C$5:$D$52,2,FALSE)</f>
        <v>#N/A</v>
      </c>
      <c r="CF262" s="312" t="e">
        <f>VLOOKUP(AB262,percentage!BY$2:CJ$49,9)</f>
        <v>#N/A</v>
      </c>
      <c r="CG262" s="312" t="e">
        <f>VLOOKUP(CF262,Stieren!$C$5:$D$52,2,FALSE)</f>
        <v>#N/A</v>
      </c>
      <c r="CH262" s="312" t="e">
        <f>VLOOKUP(AB262,percentage!BY$2:CJ$49,10)</f>
        <v>#N/A</v>
      </c>
      <c r="CI262" s="312" t="e">
        <f>VLOOKUP(CH262,Stieren!$C$5:$D$52,2,FALSE)</f>
        <v>#N/A</v>
      </c>
      <c r="CJ262" s="312" t="e">
        <f>VLOOKUP(AB262,percentage!BY$2:CJ$49,11)</f>
        <v>#N/A</v>
      </c>
      <c r="CK262" s="312" t="e">
        <f>VLOOKUP(CJ262,Stieren!$C$5:$D$52,2,FALSE)</f>
        <v>#N/A</v>
      </c>
      <c r="CL262" s="312" t="e">
        <f>VLOOKUP(AB262,percentage!BY$2:CJ$49,12)</f>
        <v>#N/A</v>
      </c>
      <c r="CM262" s="312" t="e">
        <f>VLOOKUP(CL262,Stieren!$C$5:$D$52,2,FALSE)</f>
        <v>#N/A</v>
      </c>
      <c r="CN262" s="312">
        <v>22</v>
      </c>
      <c r="CO262" s="312">
        <v>22</v>
      </c>
      <c r="CP262" s="312">
        <v>22</v>
      </c>
    </row>
    <row r="263" spans="27:94">
      <c r="AA263" s="312">
        <f>Koeien!B264</f>
        <v>0</v>
      </c>
      <c r="AB263" s="312">
        <f>Koeien!D264</f>
        <v>0</v>
      </c>
      <c r="AD263" s="312" t="e">
        <f t="shared" si="180"/>
        <v>#N/A</v>
      </c>
      <c r="AE263" s="312" t="e">
        <f t="shared" si="181"/>
        <v>#N/A</v>
      </c>
      <c r="AF263" s="312" t="e">
        <f t="shared" si="182"/>
        <v>#N/A</v>
      </c>
      <c r="AG263" s="312" t="e">
        <f t="shared" si="183"/>
        <v>#N/A</v>
      </c>
      <c r="AH263" s="312" t="e">
        <f t="shared" si="184"/>
        <v>#N/A</v>
      </c>
      <c r="AI263" s="312" t="e">
        <f t="shared" si="185"/>
        <v>#N/A</v>
      </c>
      <c r="AJ263" s="312" t="e">
        <f t="shared" si="186"/>
        <v>#N/A</v>
      </c>
      <c r="AK263" s="312" t="e">
        <f t="shared" si="187"/>
        <v>#N/A</v>
      </c>
      <c r="AL263" s="312" t="e">
        <f t="shared" si="188"/>
        <v>#N/A</v>
      </c>
      <c r="AO263" s="312" t="e">
        <f t="shared" si="189"/>
        <v>#N/A</v>
      </c>
      <c r="AP263" s="312" t="e">
        <f t="shared" si="190"/>
        <v>#N/A</v>
      </c>
      <c r="AQ263" s="312" t="e">
        <f t="shared" si="191"/>
        <v>#N/A</v>
      </c>
      <c r="AR263" s="312" t="e">
        <f t="shared" si="192"/>
        <v>#N/A</v>
      </c>
      <c r="AS263" s="312" t="e">
        <f t="shared" si="193"/>
        <v>#N/A</v>
      </c>
      <c r="AT263" s="312" t="e">
        <f t="shared" si="194"/>
        <v>#N/A</v>
      </c>
      <c r="AU263" s="312" t="e">
        <f t="shared" si="195"/>
        <v>#N/A</v>
      </c>
      <c r="AV263" s="312" t="e">
        <f t="shared" si="196"/>
        <v>#N/A</v>
      </c>
      <c r="AW263" s="312" t="e">
        <f t="shared" si="197"/>
        <v>#N/A</v>
      </c>
      <c r="AX263" s="312" t="e">
        <f t="shared" si="198"/>
        <v>#N/A</v>
      </c>
      <c r="AY263" s="312" t="e">
        <f t="shared" si="199"/>
        <v>#N/A</v>
      </c>
      <c r="AZ263" s="312" t="e">
        <f t="shared" si="200"/>
        <v>#N/A</v>
      </c>
      <c r="BA263" s="312" t="e">
        <f t="shared" si="201"/>
        <v>#N/A</v>
      </c>
      <c r="BB263" s="312" t="e">
        <f t="shared" si="202"/>
        <v>#N/A</v>
      </c>
      <c r="BC263" s="312" t="e">
        <f t="shared" si="203"/>
        <v>#N/A</v>
      </c>
      <c r="BD263" s="312" t="e">
        <f t="shared" si="204"/>
        <v>#N/A</v>
      </c>
      <c r="BE263" s="312" t="e">
        <f t="shared" si="205"/>
        <v>#N/A</v>
      </c>
      <c r="BF263" s="312" t="e">
        <f t="shared" si="206"/>
        <v>#N/A</v>
      </c>
      <c r="BG263" s="312" t="e">
        <f t="shared" si="207"/>
        <v>#N/A</v>
      </c>
      <c r="BH263" s="312" t="e">
        <f t="shared" si="208"/>
        <v>#N/A</v>
      </c>
      <c r="BI263" s="312" t="e">
        <f t="shared" si="209"/>
        <v>#N/A</v>
      </c>
      <c r="BJ263" s="312" t="e">
        <f t="shared" si="210"/>
        <v>#N/A</v>
      </c>
      <c r="BK263" s="312" t="e">
        <f t="shared" si="211"/>
        <v>#N/A</v>
      </c>
      <c r="BL263" s="312" t="e">
        <f t="shared" si="212"/>
        <v>#N/A</v>
      </c>
      <c r="BM263" s="312">
        <f t="shared" si="213"/>
        <v>22</v>
      </c>
      <c r="BN263" s="312">
        <f t="shared" si="214"/>
        <v>22</v>
      </c>
      <c r="BO263" s="312">
        <f t="shared" si="215"/>
        <v>22</v>
      </c>
      <c r="BQ263" s="312" t="e">
        <f>VLOOKUP(AB263,Stieren!$C$5:$D$52,2,FALSE)</f>
        <v>#N/A</v>
      </c>
      <c r="BR263" s="312" t="e">
        <f>VLOOKUP(AB263,percentage!BY$2:CJ$49,2)</f>
        <v>#N/A</v>
      </c>
      <c r="BS263" s="312" t="e">
        <f>VLOOKUP(BR263,Stieren!$C$5:$D$52,2,FALSE)</f>
        <v>#N/A</v>
      </c>
      <c r="BT263" s="312" t="e">
        <f>VLOOKUP(AB263,percentage!BY$2:CJ$49,3)</f>
        <v>#N/A</v>
      </c>
      <c r="BU263" s="312" t="e">
        <f>VLOOKUP(BT263,Stieren!$C$5:$D$52,2,FALSE)</f>
        <v>#N/A</v>
      </c>
      <c r="BV263" s="312" t="e">
        <f>VLOOKUP(AB263,percentage!BY$2:CJ$49,4)</f>
        <v>#N/A</v>
      </c>
      <c r="BW263" s="312" t="e">
        <f>VLOOKUP(BV263,Stieren!$C$5:$D$52,2,FALSE)</f>
        <v>#N/A</v>
      </c>
      <c r="BX263" s="312" t="e">
        <f>VLOOKUP(AB263,percentage!BY$2:CJ$49,5)</f>
        <v>#N/A</v>
      </c>
      <c r="BY263" s="312" t="e">
        <f>VLOOKUP(BX263,Stieren!$C$5:$D$52,2,FALSE)</f>
        <v>#N/A</v>
      </c>
      <c r="BZ263" s="312" t="e">
        <f>VLOOKUP(AB263,percentage!BY$2:CJ$49,6)</f>
        <v>#N/A</v>
      </c>
      <c r="CA263" s="312" t="e">
        <f>VLOOKUP(BZ263,Stieren!$C$5:$D$52,2,FALSE)</f>
        <v>#N/A</v>
      </c>
      <c r="CB263" s="312" t="e">
        <f>VLOOKUP(AB263,percentage!BY$2:CJ$49,7)</f>
        <v>#N/A</v>
      </c>
      <c r="CC263" s="312" t="e">
        <f>VLOOKUP(CB263,Stieren!$C$5:$D$52,2,FALSE)</f>
        <v>#N/A</v>
      </c>
      <c r="CD263" s="312" t="e">
        <f>VLOOKUP(AB263,percentage!BY$2:CJ$49,8)</f>
        <v>#N/A</v>
      </c>
      <c r="CE263" s="312" t="e">
        <f>VLOOKUP(CD263,Stieren!$C$5:$D$52,2,FALSE)</f>
        <v>#N/A</v>
      </c>
      <c r="CF263" s="312" t="e">
        <f>VLOOKUP(AB263,percentage!BY$2:CJ$49,9)</f>
        <v>#N/A</v>
      </c>
      <c r="CG263" s="312" t="e">
        <f>VLOOKUP(CF263,Stieren!$C$5:$D$52,2,FALSE)</f>
        <v>#N/A</v>
      </c>
      <c r="CH263" s="312" t="e">
        <f>VLOOKUP(AB263,percentage!BY$2:CJ$49,10)</f>
        <v>#N/A</v>
      </c>
      <c r="CI263" s="312" t="e">
        <f>VLOOKUP(CH263,Stieren!$C$5:$D$52,2,FALSE)</f>
        <v>#N/A</v>
      </c>
      <c r="CJ263" s="312" t="e">
        <f>VLOOKUP(AB263,percentage!BY$2:CJ$49,11)</f>
        <v>#N/A</v>
      </c>
      <c r="CK263" s="312" t="e">
        <f>VLOOKUP(CJ263,Stieren!$C$5:$D$52,2,FALSE)</f>
        <v>#N/A</v>
      </c>
      <c r="CL263" s="312" t="e">
        <f>VLOOKUP(AB263,percentage!BY$2:CJ$49,12)</f>
        <v>#N/A</v>
      </c>
      <c r="CM263" s="312" t="e">
        <f>VLOOKUP(CL263,Stieren!$C$5:$D$52,2,FALSE)</f>
        <v>#N/A</v>
      </c>
      <c r="CN263" s="312">
        <v>22</v>
      </c>
      <c r="CO263" s="312">
        <v>22</v>
      </c>
      <c r="CP263" s="312">
        <v>22</v>
      </c>
    </row>
    <row r="264" spans="27:94">
      <c r="AA264" s="312">
        <f>Koeien!B265</f>
        <v>0</v>
      </c>
      <c r="AB264" s="312">
        <f>Koeien!D265</f>
        <v>0</v>
      </c>
      <c r="AD264" s="312" t="e">
        <f t="shared" si="180"/>
        <v>#N/A</v>
      </c>
      <c r="AE264" s="312" t="e">
        <f t="shared" si="181"/>
        <v>#N/A</v>
      </c>
      <c r="AF264" s="312" t="e">
        <f t="shared" si="182"/>
        <v>#N/A</v>
      </c>
      <c r="AG264" s="312" t="e">
        <f t="shared" si="183"/>
        <v>#N/A</v>
      </c>
      <c r="AH264" s="312" t="e">
        <f t="shared" si="184"/>
        <v>#N/A</v>
      </c>
      <c r="AI264" s="312" t="e">
        <f t="shared" si="185"/>
        <v>#N/A</v>
      </c>
      <c r="AJ264" s="312" t="e">
        <f t="shared" si="186"/>
        <v>#N/A</v>
      </c>
      <c r="AK264" s="312" t="e">
        <f t="shared" si="187"/>
        <v>#N/A</v>
      </c>
      <c r="AL264" s="312" t="e">
        <f t="shared" si="188"/>
        <v>#N/A</v>
      </c>
      <c r="AO264" s="312" t="e">
        <f t="shared" si="189"/>
        <v>#N/A</v>
      </c>
      <c r="AP264" s="312" t="e">
        <f t="shared" si="190"/>
        <v>#N/A</v>
      </c>
      <c r="AQ264" s="312" t="e">
        <f t="shared" si="191"/>
        <v>#N/A</v>
      </c>
      <c r="AR264" s="312" t="e">
        <f t="shared" si="192"/>
        <v>#N/A</v>
      </c>
      <c r="AS264" s="312" t="e">
        <f t="shared" si="193"/>
        <v>#N/A</v>
      </c>
      <c r="AT264" s="312" t="e">
        <f t="shared" si="194"/>
        <v>#N/A</v>
      </c>
      <c r="AU264" s="312" t="e">
        <f t="shared" si="195"/>
        <v>#N/A</v>
      </c>
      <c r="AV264" s="312" t="e">
        <f t="shared" si="196"/>
        <v>#N/A</v>
      </c>
      <c r="AW264" s="312" t="e">
        <f t="shared" si="197"/>
        <v>#N/A</v>
      </c>
      <c r="AX264" s="312" t="e">
        <f t="shared" si="198"/>
        <v>#N/A</v>
      </c>
      <c r="AY264" s="312" t="e">
        <f t="shared" si="199"/>
        <v>#N/A</v>
      </c>
      <c r="AZ264" s="312" t="e">
        <f t="shared" si="200"/>
        <v>#N/A</v>
      </c>
      <c r="BA264" s="312" t="e">
        <f t="shared" si="201"/>
        <v>#N/A</v>
      </c>
      <c r="BB264" s="312" t="e">
        <f t="shared" si="202"/>
        <v>#N/A</v>
      </c>
      <c r="BC264" s="312" t="e">
        <f t="shared" si="203"/>
        <v>#N/A</v>
      </c>
      <c r="BD264" s="312" t="e">
        <f t="shared" si="204"/>
        <v>#N/A</v>
      </c>
      <c r="BE264" s="312" t="e">
        <f t="shared" si="205"/>
        <v>#N/A</v>
      </c>
      <c r="BF264" s="312" t="e">
        <f t="shared" si="206"/>
        <v>#N/A</v>
      </c>
      <c r="BG264" s="312" t="e">
        <f t="shared" si="207"/>
        <v>#N/A</v>
      </c>
      <c r="BH264" s="312" t="e">
        <f t="shared" si="208"/>
        <v>#N/A</v>
      </c>
      <c r="BI264" s="312" t="e">
        <f t="shared" si="209"/>
        <v>#N/A</v>
      </c>
      <c r="BJ264" s="312" t="e">
        <f t="shared" si="210"/>
        <v>#N/A</v>
      </c>
      <c r="BK264" s="312" t="e">
        <f t="shared" si="211"/>
        <v>#N/A</v>
      </c>
      <c r="BL264" s="312" t="e">
        <f t="shared" si="212"/>
        <v>#N/A</v>
      </c>
      <c r="BM264" s="312">
        <f t="shared" si="213"/>
        <v>22</v>
      </c>
      <c r="BN264" s="312">
        <f t="shared" si="214"/>
        <v>22</v>
      </c>
      <c r="BO264" s="312">
        <f t="shared" si="215"/>
        <v>22</v>
      </c>
      <c r="BQ264" s="312" t="e">
        <f>VLOOKUP(AB264,Stieren!$C$5:$D$52,2,FALSE)</f>
        <v>#N/A</v>
      </c>
      <c r="BR264" s="312" t="e">
        <f>VLOOKUP(AB264,percentage!BY$2:CJ$49,2)</f>
        <v>#N/A</v>
      </c>
      <c r="BS264" s="312" t="e">
        <f>VLOOKUP(BR264,Stieren!$C$5:$D$52,2,FALSE)</f>
        <v>#N/A</v>
      </c>
      <c r="BT264" s="312" t="e">
        <f>VLOOKUP(AB264,percentage!BY$2:CJ$49,3)</f>
        <v>#N/A</v>
      </c>
      <c r="BU264" s="312" t="e">
        <f>VLOOKUP(BT264,Stieren!$C$5:$D$52,2,FALSE)</f>
        <v>#N/A</v>
      </c>
      <c r="BV264" s="312" t="e">
        <f>VLOOKUP(AB264,percentage!BY$2:CJ$49,4)</f>
        <v>#N/A</v>
      </c>
      <c r="BW264" s="312" t="e">
        <f>VLOOKUP(BV264,Stieren!$C$5:$D$52,2,FALSE)</f>
        <v>#N/A</v>
      </c>
      <c r="BX264" s="312" t="e">
        <f>VLOOKUP(AB264,percentage!BY$2:CJ$49,5)</f>
        <v>#N/A</v>
      </c>
      <c r="BY264" s="312" t="e">
        <f>VLOOKUP(BX264,Stieren!$C$5:$D$52,2,FALSE)</f>
        <v>#N/A</v>
      </c>
      <c r="BZ264" s="312" t="e">
        <f>VLOOKUP(AB264,percentage!BY$2:CJ$49,6)</f>
        <v>#N/A</v>
      </c>
      <c r="CA264" s="312" t="e">
        <f>VLOOKUP(BZ264,Stieren!$C$5:$D$52,2,FALSE)</f>
        <v>#N/A</v>
      </c>
      <c r="CB264" s="312" t="e">
        <f>VLOOKUP(AB264,percentage!BY$2:CJ$49,7)</f>
        <v>#N/A</v>
      </c>
      <c r="CC264" s="312" t="e">
        <f>VLOOKUP(CB264,Stieren!$C$5:$D$52,2,FALSE)</f>
        <v>#N/A</v>
      </c>
      <c r="CD264" s="312" t="e">
        <f>VLOOKUP(AB264,percentage!BY$2:CJ$49,8)</f>
        <v>#N/A</v>
      </c>
      <c r="CE264" s="312" t="e">
        <f>VLOOKUP(CD264,Stieren!$C$5:$D$52,2,FALSE)</f>
        <v>#N/A</v>
      </c>
      <c r="CF264" s="312" t="e">
        <f>VLOOKUP(AB264,percentage!BY$2:CJ$49,9)</f>
        <v>#N/A</v>
      </c>
      <c r="CG264" s="312" t="e">
        <f>VLOOKUP(CF264,Stieren!$C$5:$D$52,2,FALSE)</f>
        <v>#N/A</v>
      </c>
      <c r="CH264" s="312" t="e">
        <f>VLOOKUP(AB264,percentage!BY$2:CJ$49,10)</f>
        <v>#N/A</v>
      </c>
      <c r="CI264" s="312" t="e">
        <f>VLOOKUP(CH264,Stieren!$C$5:$D$52,2,FALSE)</f>
        <v>#N/A</v>
      </c>
      <c r="CJ264" s="312" t="e">
        <f>VLOOKUP(AB264,percentage!BY$2:CJ$49,11)</f>
        <v>#N/A</v>
      </c>
      <c r="CK264" s="312" t="e">
        <f>VLOOKUP(CJ264,Stieren!$C$5:$D$52,2,FALSE)</f>
        <v>#N/A</v>
      </c>
      <c r="CL264" s="312" t="e">
        <f>VLOOKUP(AB264,percentage!BY$2:CJ$49,12)</f>
        <v>#N/A</v>
      </c>
      <c r="CM264" s="312" t="e">
        <f>VLOOKUP(CL264,Stieren!$C$5:$D$52,2,FALSE)</f>
        <v>#N/A</v>
      </c>
      <c r="CN264" s="312">
        <v>22</v>
      </c>
      <c r="CO264" s="312">
        <v>22</v>
      </c>
      <c r="CP264" s="312">
        <v>22</v>
      </c>
    </row>
    <row r="265" spans="27:94">
      <c r="AA265" s="312">
        <f>Koeien!B266</f>
        <v>0</v>
      </c>
      <c r="AB265" s="312">
        <f>Koeien!D266</f>
        <v>0</v>
      </c>
      <c r="AD265" s="312" t="e">
        <f t="shared" si="180"/>
        <v>#N/A</v>
      </c>
      <c r="AE265" s="312" t="e">
        <f t="shared" si="181"/>
        <v>#N/A</v>
      </c>
      <c r="AF265" s="312" t="e">
        <f t="shared" si="182"/>
        <v>#N/A</v>
      </c>
      <c r="AG265" s="312" t="e">
        <f t="shared" si="183"/>
        <v>#N/A</v>
      </c>
      <c r="AH265" s="312" t="e">
        <f t="shared" si="184"/>
        <v>#N/A</v>
      </c>
      <c r="AI265" s="312" t="e">
        <f t="shared" si="185"/>
        <v>#N/A</v>
      </c>
      <c r="AJ265" s="312" t="e">
        <f t="shared" si="186"/>
        <v>#N/A</v>
      </c>
      <c r="AK265" s="312" t="e">
        <f t="shared" si="187"/>
        <v>#N/A</v>
      </c>
      <c r="AL265" s="312" t="e">
        <f t="shared" si="188"/>
        <v>#N/A</v>
      </c>
      <c r="AO265" s="312" t="e">
        <f t="shared" si="189"/>
        <v>#N/A</v>
      </c>
      <c r="AP265" s="312" t="e">
        <f t="shared" si="190"/>
        <v>#N/A</v>
      </c>
      <c r="AQ265" s="312" t="e">
        <f t="shared" si="191"/>
        <v>#N/A</v>
      </c>
      <c r="AR265" s="312" t="e">
        <f t="shared" si="192"/>
        <v>#N/A</v>
      </c>
      <c r="AS265" s="312" t="e">
        <f t="shared" si="193"/>
        <v>#N/A</v>
      </c>
      <c r="AT265" s="312" t="e">
        <f t="shared" si="194"/>
        <v>#N/A</v>
      </c>
      <c r="AU265" s="312" t="e">
        <f t="shared" si="195"/>
        <v>#N/A</v>
      </c>
      <c r="AV265" s="312" t="e">
        <f t="shared" si="196"/>
        <v>#N/A</v>
      </c>
      <c r="AW265" s="312" t="e">
        <f t="shared" si="197"/>
        <v>#N/A</v>
      </c>
      <c r="AX265" s="312" t="e">
        <f t="shared" si="198"/>
        <v>#N/A</v>
      </c>
      <c r="AY265" s="312" t="e">
        <f t="shared" si="199"/>
        <v>#N/A</v>
      </c>
      <c r="AZ265" s="312" t="e">
        <f t="shared" si="200"/>
        <v>#N/A</v>
      </c>
      <c r="BA265" s="312" t="e">
        <f t="shared" si="201"/>
        <v>#N/A</v>
      </c>
      <c r="BB265" s="312" t="e">
        <f t="shared" si="202"/>
        <v>#N/A</v>
      </c>
      <c r="BC265" s="312" t="e">
        <f t="shared" si="203"/>
        <v>#N/A</v>
      </c>
      <c r="BD265" s="312" t="e">
        <f t="shared" si="204"/>
        <v>#N/A</v>
      </c>
      <c r="BE265" s="312" t="e">
        <f t="shared" si="205"/>
        <v>#N/A</v>
      </c>
      <c r="BF265" s="312" t="e">
        <f t="shared" si="206"/>
        <v>#N/A</v>
      </c>
      <c r="BG265" s="312" t="e">
        <f t="shared" si="207"/>
        <v>#N/A</v>
      </c>
      <c r="BH265" s="312" t="e">
        <f t="shared" si="208"/>
        <v>#N/A</v>
      </c>
      <c r="BI265" s="312" t="e">
        <f t="shared" si="209"/>
        <v>#N/A</v>
      </c>
      <c r="BJ265" s="312" t="e">
        <f t="shared" si="210"/>
        <v>#N/A</v>
      </c>
      <c r="BK265" s="312" t="e">
        <f t="shared" si="211"/>
        <v>#N/A</v>
      </c>
      <c r="BL265" s="312" t="e">
        <f t="shared" si="212"/>
        <v>#N/A</v>
      </c>
      <c r="BM265" s="312">
        <f t="shared" si="213"/>
        <v>22</v>
      </c>
      <c r="BN265" s="312">
        <f t="shared" si="214"/>
        <v>22</v>
      </c>
      <c r="BO265" s="312">
        <f t="shared" si="215"/>
        <v>22</v>
      </c>
      <c r="BQ265" s="312" t="e">
        <f>VLOOKUP(AB265,Stieren!$C$5:$D$52,2,FALSE)</f>
        <v>#N/A</v>
      </c>
      <c r="BR265" s="312" t="e">
        <f>VLOOKUP(AB265,percentage!BY$2:CJ$49,2)</f>
        <v>#N/A</v>
      </c>
      <c r="BS265" s="312" t="e">
        <f>VLOOKUP(BR265,Stieren!$C$5:$D$52,2,FALSE)</f>
        <v>#N/A</v>
      </c>
      <c r="BT265" s="312" t="e">
        <f>VLOOKUP(AB265,percentage!BY$2:CJ$49,3)</f>
        <v>#N/A</v>
      </c>
      <c r="BU265" s="312" t="e">
        <f>VLOOKUP(BT265,Stieren!$C$5:$D$52,2,FALSE)</f>
        <v>#N/A</v>
      </c>
      <c r="BV265" s="312" t="e">
        <f>VLOOKUP(AB265,percentage!BY$2:CJ$49,4)</f>
        <v>#N/A</v>
      </c>
      <c r="BW265" s="312" t="e">
        <f>VLOOKUP(BV265,Stieren!$C$5:$D$52,2,FALSE)</f>
        <v>#N/A</v>
      </c>
      <c r="BX265" s="312" t="e">
        <f>VLOOKUP(AB265,percentage!BY$2:CJ$49,5)</f>
        <v>#N/A</v>
      </c>
      <c r="BY265" s="312" t="e">
        <f>VLOOKUP(BX265,Stieren!$C$5:$D$52,2,FALSE)</f>
        <v>#N/A</v>
      </c>
      <c r="BZ265" s="312" t="e">
        <f>VLOOKUP(AB265,percentage!BY$2:CJ$49,6)</f>
        <v>#N/A</v>
      </c>
      <c r="CA265" s="312" t="e">
        <f>VLOOKUP(BZ265,Stieren!$C$5:$D$52,2,FALSE)</f>
        <v>#N/A</v>
      </c>
      <c r="CB265" s="312" t="e">
        <f>VLOOKUP(AB265,percentage!BY$2:CJ$49,7)</f>
        <v>#N/A</v>
      </c>
      <c r="CC265" s="312" t="e">
        <f>VLOOKUP(CB265,Stieren!$C$5:$D$52,2,FALSE)</f>
        <v>#N/A</v>
      </c>
      <c r="CD265" s="312" t="e">
        <f>VLOOKUP(AB265,percentage!BY$2:CJ$49,8)</f>
        <v>#N/A</v>
      </c>
      <c r="CE265" s="312" t="e">
        <f>VLOOKUP(CD265,Stieren!$C$5:$D$52,2,FALSE)</f>
        <v>#N/A</v>
      </c>
      <c r="CF265" s="312" t="e">
        <f>VLOOKUP(AB265,percentage!BY$2:CJ$49,9)</f>
        <v>#N/A</v>
      </c>
      <c r="CG265" s="312" t="e">
        <f>VLOOKUP(CF265,Stieren!$C$5:$D$52,2,FALSE)</f>
        <v>#N/A</v>
      </c>
      <c r="CH265" s="312" t="e">
        <f>VLOOKUP(AB265,percentage!BY$2:CJ$49,10)</f>
        <v>#N/A</v>
      </c>
      <c r="CI265" s="312" t="e">
        <f>VLOOKUP(CH265,Stieren!$C$5:$D$52,2,FALSE)</f>
        <v>#N/A</v>
      </c>
      <c r="CJ265" s="312" t="e">
        <f>VLOOKUP(AB265,percentage!BY$2:CJ$49,11)</f>
        <v>#N/A</v>
      </c>
      <c r="CK265" s="312" t="e">
        <f>VLOOKUP(CJ265,Stieren!$C$5:$D$52,2,FALSE)</f>
        <v>#N/A</v>
      </c>
      <c r="CL265" s="312" t="e">
        <f>VLOOKUP(AB265,percentage!BY$2:CJ$49,12)</f>
        <v>#N/A</v>
      </c>
      <c r="CM265" s="312" t="e">
        <f>VLOOKUP(CL265,Stieren!$C$5:$D$52,2,FALSE)</f>
        <v>#N/A</v>
      </c>
      <c r="CN265" s="312">
        <v>22</v>
      </c>
      <c r="CO265" s="312">
        <v>22</v>
      </c>
      <c r="CP265" s="312">
        <v>22</v>
      </c>
    </row>
    <row r="266" spans="27:94">
      <c r="AA266" s="312">
        <f>Koeien!B267</f>
        <v>0</v>
      </c>
      <c r="AB266" s="312">
        <f>Koeien!D267</f>
        <v>0</v>
      </c>
      <c r="AD266" s="312" t="e">
        <f t="shared" si="180"/>
        <v>#N/A</v>
      </c>
      <c r="AE266" s="312" t="e">
        <f t="shared" si="181"/>
        <v>#N/A</v>
      </c>
      <c r="AF266" s="312" t="e">
        <f t="shared" si="182"/>
        <v>#N/A</v>
      </c>
      <c r="AG266" s="312" t="e">
        <f t="shared" si="183"/>
        <v>#N/A</v>
      </c>
      <c r="AH266" s="312" t="e">
        <f t="shared" si="184"/>
        <v>#N/A</v>
      </c>
      <c r="AI266" s="312" t="e">
        <f t="shared" si="185"/>
        <v>#N/A</v>
      </c>
      <c r="AJ266" s="312" t="e">
        <f t="shared" si="186"/>
        <v>#N/A</v>
      </c>
      <c r="AK266" s="312" t="e">
        <f t="shared" si="187"/>
        <v>#N/A</v>
      </c>
      <c r="AL266" s="312" t="e">
        <f t="shared" si="188"/>
        <v>#N/A</v>
      </c>
      <c r="AO266" s="312" t="e">
        <f t="shared" si="189"/>
        <v>#N/A</v>
      </c>
      <c r="AP266" s="312" t="e">
        <f t="shared" si="190"/>
        <v>#N/A</v>
      </c>
      <c r="AQ266" s="312" t="e">
        <f t="shared" si="191"/>
        <v>#N/A</v>
      </c>
      <c r="AR266" s="312" t="e">
        <f t="shared" si="192"/>
        <v>#N/A</v>
      </c>
      <c r="AS266" s="312" t="e">
        <f t="shared" si="193"/>
        <v>#N/A</v>
      </c>
      <c r="AT266" s="312" t="e">
        <f t="shared" si="194"/>
        <v>#N/A</v>
      </c>
      <c r="AU266" s="312" t="e">
        <f t="shared" si="195"/>
        <v>#N/A</v>
      </c>
      <c r="AV266" s="312" t="e">
        <f t="shared" si="196"/>
        <v>#N/A</v>
      </c>
      <c r="AW266" s="312" t="e">
        <f t="shared" si="197"/>
        <v>#N/A</v>
      </c>
      <c r="AX266" s="312" t="e">
        <f t="shared" si="198"/>
        <v>#N/A</v>
      </c>
      <c r="AY266" s="312" t="e">
        <f t="shared" si="199"/>
        <v>#N/A</v>
      </c>
      <c r="AZ266" s="312" t="e">
        <f t="shared" si="200"/>
        <v>#N/A</v>
      </c>
      <c r="BA266" s="312" t="e">
        <f t="shared" si="201"/>
        <v>#N/A</v>
      </c>
      <c r="BB266" s="312" t="e">
        <f t="shared" si="202"/>
        <v>#N/A</v>
      </c>
      <c r="BC266" s="312" t="e">
        <f t="shared" si="203"/>
        <v>#N/A</v>
      </c>
      <c r="BD266" s="312" t="e">
        <f t="shared" si="204"/>
        <v>#N/A</v>
      </c>
      <c r="BE266" s="312" t="e">
        <f t="shared" si="205"/>
        <v>#N/A</v>
      </c>
      <c r="BF266" s="312" t="e">
        <f t="shared" si="206"/>
        <v>#N/A</v>
      </c>
      <c r="BG266" s="312" t="e">
        <f t="shared" si="207"/>
        <v>#N/A</v>
      </c>
      <c r="BH266" s="312" t="e">
        <f t="shared" si="208"/>
        <v>#N/A</v>
      </c>
      <c r="BI266" s="312" t="e">
        <f t="shared" si="209"/>
        <v>#N/A</v>
      </c>
      <c r="BJ266" s="312" t="e">
        <f t="shared" si="210"/>
        <v>#N/A</v>
      </c>
      <c r="BK266" s="312" t="e">
        <f t="shared" si="211"/>
        <v>#N/A</v>
      </c>
      <c r="BL266" s="312" t="e">
        <f t="shared" si="212"/>
        <v>#N/A</v>
      </c>
      <c r="BM266" s="312">
        <f t="shared" si="213"/>
        <v>22</v>
      </c>
      <c r="BN266" s="312">
        <f t="shared" si="214"/>
        <v>22</v>
      </c>
      <c r="BO266" s="312">
        <f t="shared" si="215"/>
        <v>22</v>
      </c>
      <c r="BQ266" s="312" t="e">
        <f>VLOOKUP(AB266,Stieren!$C$5:$D$52,2,FALSE)</f>
        <v>#N/A</v>
      </c>
      <c r="BR266" s="312" t="e">
        <f>VLOOKUP(AB266,percentage!BY$2:CJ$49,2)</f>
        <v>#N/A</v>
      </c>
      <c r="BS266" s="312" t="e">
        <f>VLOOKUP(BR266,Stieren!$C$5:$D$52,2,FALSE)</f>
        <v>#N/A</v>
      </c>
      <c r="BT266" s="312" t="e">
        <f>VLOOKUP(AB266,percentage!BY$2:CJ$49,3)</f>
        <v>#N/A</v>
      </c>
      <c r="BU266" s="312" t="e">
        <f>VLOOKUP(BT266,Stieren!$C$5:$D$52,2,FALSE)</f>
        <v>#N/A</v>
      </c>
      <c r="BV266" s="312" t="e">
        <f>VLOOKUP(AB266,percentage!BY$2:CJ$49,4)</f>
        <v>#N/A</v>
      </c>
      <c r="BW266" s="312" t="e">
        <f>VLOOKUP(BV266,Stieren!$C$5:$D$52,2,FALSE)</f>
        <v>#N/A</v>
      </c>
      <c r="BX266" s="312" t="e">
        <f>VLOOKUP(AB266,percentage!BY$2:CJ$49,5)</f>
        <v>#N/A</v>
      </c>
      <c r="BY266" s="312" t="e">
        <f>VLOOKUP(BX266,Stieren!$C$5:$D$52,2,FALSE)</f>
        <v>#N/A</v>
      </c>
      <c r="BZ266" s="312" t="e">
        <f>VLOOKUP(AB266,percentage!BY$2:CJ$49,6)</f>
        <v>#N/A</v>
      </c>
      <c r="CA266" s="312" t="e">
        <f>VLOOKUP(BZ266,Stieren!$C$5:$D$52,2,FALSE)</f>
        <v>#N/A</v>
      </c>
      <c r="CB266" s="312" t="e">
        <f>VLOOKUP(AB266,percentage!BY$2:CJ$49,7)</f>
        <v>#N/A</v>
      </c>
      <c r="CC266" s="312" t="e">
        <f>VLOOKUP(CB266,Stieren!$C$5:$D$52,2,FALSE)</f>
        <v>#N/A</v>
      </c>
      <c r="CD266" s="312" t="e">
        <f>VLOOKUP(AB266,percentage!BY$2:CJ$49,8)</f>
        <v>#N/A</v>
      </c>
      <c r="CE266" s="312" t="e">
        <f>VLOOKUP(CD266,Stieren!$C$5:$D$52,2,FALSE)</f>
        <v>#N/A</v>
      </c>
      <c r="CF266" s="312" t="e">
        <f>VLOOKUP(AB266,percentage!BY$2:CJ$49,9)</f>
        <v>#N/A</v>
      </c>
      <c r="CG266" s="312" t="e">
        <f>VLOOKUP(CF266,Stieren!$C$5:$D$52,2,FALSE)</f>
        <v>#N/A</v>
      </c>
      <c r="CH266" s="312" t="e">
        <f>VLOOKUP(AB266,percentage!BY$2:CJ$49,10)</f>
        <v>#N/A</v>
      </c>
      <c r="CI266" s="312" t="e">
        <f>VLOOKUP(CH266,Stieren!$C$5:$D$52,2,FALSE)</f>
        <v>#N/A</v>
      </c>
      <c r="CJ266" s="312" t="e">
        <f>VLOOKUP(AB266,percentage!BY$2:CJ$49,11)</f>
        <v>#N/A</v>
      </c>
      <c r="CK266" s="312" t="e">
        <f>VLOOKUP(CJ266,Stieren!$C$5:$D$52,2,FALSE)</f>
        <v>#N/A</v>
      </c>
      <c r="CL266" s="312" t="e">
        <f>VLOOKUP(AB266,percentage!BY$2:CJ$49,12)</f>
        <v>#N/A</v>
      </c>
      <c r="CM266" s="312" t="e">
        <f>VLOOKUP(CL266,Stieren!$C$5:$D$52,2,FALSE)</f>
        <v>#N/A</v>
      </c>
      <c r="CN266" s="312">
        <v>22</v>
      </c>
      <c r="CO266" s="312">
        <v>22</v>
      </c>
      <c r="CP266" s="312">
        <v>22</v>
      </c>
    </row>
    <row r="267" spans="27:94">
      <c r="AA267" s="312">
        <f>Koeien!B268</f>
        <v>0</v>
      </c>
      <c r="AB267" s="312">
        <f>Koeien!D268</f>
        <v>0</v>
      </c>
      <c r="AD267" s="312" t="e">
        <f t="shared" si="180"/>
        <v>#N/A</v>
      </c>
      <c r="AE267" s="312" t="e">
        <f t="shared" si="181"/>
        <v>#N/A</v>
      </c>
      <c r="AF267" s="312" t="e">
        <f t="shared" si="182"/>
        <v>#N/A</v>
      </c>
      <c r="AG267" s="312" t="e">
        <f t="shared" si="183"/>
        <v>#N/A</v>
      </c>
      <c r="AH267" s="312" t="e">
        <f t="shared" si="184"/>
        <v>#N/A</v>
      </c>
      <c r="AI267" s="312" t="e">
        <f t="shared" si="185"/>
        <v>#N/A</v>
      </c>
      <c r="AJ267" s="312" t="e">
        <f t="shared" si="186"/>
        <v>#N/A</v>
      </c>
      <c r="AK267" s="312" t="e">
        <f t="shared" si="187"/>
        <v>#N/A</v>
      </c>
      <c r="AL267" s="312" t="e">
        <f t="shared" si="188"/>
        <v>#N/A</v>
      </c>
      <c r="AO267" s="312" t="e">
        <f t="shared" si="189"/>
        <v>#N/A</v>
      </c>
      <c r="AP267" s="312" t="e">
        <f t="shared" si="190"/>
        <v>#N/A</v>
      </c>
      <c r="AQ267" s="312" t="e">
        <f t="shared" si="191"/>
        <v>#N/A</v>
      </c>
      <c r="AR267" s="312" t="e">
        <f t="shared" si="192"/>
        <v>#N/A</v>
      </c>
      <c r="AS267" s="312" t="e">
        <f t="shared" si="193"/>
        <v>#N/A</v>
      </c>
      <c r="AT267" s="312" t="e">
        <f t="shared" si="194"/>
        <v>#N/A</v>
      </c>
      <c r="AU267" s="312" t="e">
        <f t="shared" si="195"/>
        <v>#N/A</v>
      </c>
      <c r="AV267" s="312" t="e">
        <f t="shared" si="196"/>
        <v>#N/A</v>
      </c>
      <c r="AW267" s="312" t="e">
        <f t="shared" si="197"/>
        <v>#N/A</v>
      </c>
      <c r="AX267" s="312" t="e">
        <f t="shared" si="198"/>
        <v>#N/A</v>
      </c>
      <c r="AY267" s="312" t="e">
        <f t="shared" si="199"/>
        <v>#N/A</v>
      </c>
      <c r="AZ267" s="312" t="e">
        <f t="shared" si="200"/>
        <v>#N/A</v>
      </c>
      <c r="BA267" s="312" t="e">
        <f t="shared" si="201"/>
        <v>#N/A</v>
      </c>
      <c r="BB267" s="312" t="e">
        <f t="shared" si="202"/>
        <v>#N/A</v>
      </c>
      <c r="BC267" s="312" t="e">
        <f t="shared" si="203"/>
        <v>#N/A</v>
      </c>
      <c r="BD267" s="312" t="e">
        <f t="shared" si="204"/>
        <v>#N/A</v>
      </c>
      <c r="BE267" s="312" t="e">
        <f t="shared" si="205"/>
        <v>#N/A</v>
      </c>
      <c r="BF267" s="312" t="e">
        <f t="shared" si="206"/>
        <v>#N/A</v>
      </c>
      <c r="BG267" s="312" t="e">
        <f t="shared" si="207"/>
        <v>#N/A</v>
      </c>
      <c r="BH267" s="312" t="e">
        <f t="shared" si="208"/>
        <v>#N/A</v>
      </c>
      <c r="BI267" s="312" t="e">
        <f t="shared" si="209"/>
        <v>#N/A</v>
      </c>
      <c r="BJ267" s="312" t="e">
        <f t="shared" si="210"/>
        <v>#N/A</v>
      </c>
      <c r="BK267" s="312" t="e">
        <f t="shared" si="211"/>
        <v>#N/A</v>
      </c>
      <c r="BL267" s="312" t="e">
        <f t="shared" si="212"/>
        <v>#N/A</v>
      </c>
      <c r="BM267" s="312">
        <f t="shared" si="213"/>
        <v>22</v>
      </c>
      <c r="BN267" s="312">
        <f t="shared" si="214"/>
        <v>22</v>
      </c>
      <c r="BO267" s="312">
        <f t="shared" si="215"/>
        <v>22</v>
      </c>
      <c r="BQ267" s="312" t="e">
        <f>VLOOKUP(AB267,Stieren!$C$5:$D$52,2,FALSE)</f>
        <v>#N/A</v>
      </c>
      <c r="BR267" s="312" t="e">
        <f>VLOOKUP(AB267,percentage!BY$2:CJ$49,2)</f>
        <v>#N/A</v>
      </c>
      <c r="BS267" s="312" t="e">
        <f>VLOOKUP(BR267,Stieren!$C$5:$D$52,2,FALSE)</f>
        <v>#N/A</v>
      </c>
      <c r="BT267" s="312" t="e">
        <f>VLOOKUP(AB267,percentage!BY$2:CJ$49,3)</f>
        <v>#N/A</v>
      </c>
      <c r="BU267" s="312" t="e">
        <f>VLOOKUP(BT267,Stieren!$C$5:$D$52,2,FALSE)</f>
        <v>#N/A</v>
      </c>
      <c r="BV267" s="312" t="e">
        <f>VLOOKUP(AB267,percentage!BY$2:CJ$49,4)</f>
        <v>#N/A</v>
      </c>
      <c r="BW267" s="312" t="e">
        <f>VLOOKUP(BV267,Stieren!$C$5:$D$52,2,FALSE)</f>
        <v>#N/A</v>
      </c>
      <c r="BX267" s="312" t="e">
        <f>VLOOKUP(AB267,percentage!BY$2:CJ$49,5)</f>
        <v>#N/A</v>
      </c>
      <c r="BY267" s="312" t="e">
        <f>VLOOKUP(BX267,Stieren!$C$5:$D$52,2,FALSE)</f>
        <v>#N/A</v>
      </c>
      <c r="BZ267" s="312" t="e">
        <f>VLOOKUP(AB267,percentage!BY$2:CJ$49,6)</f>
        <v>#N/A</v>
      </c>
      <c r="CA267" s="312" t="e">
        <f>VLOOKUP(BZ267,Stieren!$C$5:$D$52,2,FALSE)</f>
        <v>#N/A</v>
      </c>
      <c r="CB267" s="312" t="e">
        <f>VLOOKUP(AB267,percentage!BY$2:CJ$49,7)</f>
        <v>#N/A</v>
      </c>
      <c r="CC267" s="312" t="e">
        <f>VLOOKUP(CB267,Stieren!$C$5:$D$52,2,FALSE)</f>
        <v>#N/A</v>
      </c>
      <c r="CD267" s="312" t="e">
        <f>VLOOKUP(AB267,percentage!BY$2:CJ$49,8)</f>
        <v>#N/A</v>
      </c>
      <c r="CE267" s="312" t="e">
        <f>VLOOKUP(CD267,Stieren!$C$5:$D$52,2,FALSE)</f>
        <v>#N/A</v>
      </c>
      <c r="CF267" s="312" t="e">
        <f>VLOOKUP(AB267,percentage!BY$2:CJ$49,9)</f>
        <v>#N/A</v>
      </c>
      <c r="CG267" s="312" t="e">
        <f>VLOOKUP(CF267,Stieren!$C$5:$D$52,2,FALSE)</f>
        <v>#N/A</v>
      </c>
      <c r="CH267" s="312" t="e">
        <f>VLOOKUP(AB267,percentage!BY$2:CJ$49,10)</f>
        <v>#N/A</v>
      </c>
      <c r="CI267" s="312" t="e">
        <f>VLOOKUP(CH267,Stieren!$C$5:$D$52,2,FALSE)</f>
        <v>#N/A</v>
      </c>
      <c r="CJ267" s="312" t="e">
        <f>VLOOKUP(AB267,percentage!BY$2:CJ$49,11)</f>
        <v>#N/A</v>
      </c>
      <c r="CK267" s="312" t="e">
        <f>VLOOKUP(CJ267,Stieren!$C$5:$D$52,2,FALSE)</f>
        <v>#N/A</v>
      </c>
      <c r="CL267" s="312" t="e">
        <f>VLOOKUP(AB267,percentage!BY$2:CJ$49,12)</f>
        <v>#N/A</v>
      </c>
      <c r="CM267" s="312" t="e">
        <f>VLOOKUP(CL267,Stieren!$C$5:$D$52,2,FALSE)</f>
        <v>#N/A</v>
      </c>
      <c r="CN267" s="312">
        <v>22</v>
      </c>
      <c r="CO267" s="312">
        <v>22</v>
      </c>
      <c r="CP267" s="312">
        <v>22</v>
      </c>
    </row>
    <row r="268" spans="27:94">
      <c r="AA268" s="312">
        <f>Koeien!B269</f>
        <v>0</v>
      </c>
      <c r="AB268" s="312">
        <f>Koeien!D269</f>
        <v>0</v>
      </c>
      <c r="AD268" s="312" t="e">
        <f t="shared" si="180"/>
        <v>#N/A</v>
      </c>
      <c r="AE268" s="312" t="e">
        <f t="shared" si="181"/>
        <v>#N/A</v>
      </c>
      <c r="AF268" s="312" t="e">
        <f t="shared" si="182"/>
        <v>#N/A</v>
      </c>
      <c r="AG268" s="312" t="e">
        <f t="shared" si="183"/>
        <v>#N/A</v>
      </c>
      <c r="AH268" s="312" t="e">
        <f t="shared" si="184"/>
        <v>#N/A</v>
      </c>
      <c r="AI268" s="312" t="e">
        <f t="shared" si="185"/>
        <v>#N/A</v>
      </c>
      <c r="AJ268" s="312" t="e">
        <f t="shared" si="186"/>
        <v>#N/A</v>
      </c>
      <c r="AK268" s="312" t="e">
        <f t="shared" si="187"/>
        <v>#N/A</v>
      </c>
      <c r="AL268" s="312" t="e">
        <f t="shared" si="188"/>
        <v>#N/A</v>
      </c>
      <c r="AO268" s="312" t="e">
        <f t="shared" si="189"/>
        <v>#N/A</v>
      </c>
      <c r="AP268" s="312" t="e">
        <f t="shared" si="190"/>
        <v>#N/A</v>
      </c>
      <c r="AQ268" s="312" t="e">
        <f t="shared" si="191"/>
        <v>#N/A</v>
      </c>
      <c r="AR268" s="312" t="e">
        <f t="shared" si="192"/>
        <v>#N/A</v>
      </c>
      <c r="AS268" s="312" t="e">
        <f t="shared" si="193"/>
        <v>#N/A</v>
      </c>
      <c r="AT268" s="312" t="e">
        <f t="shared" si="194"/>
        <v>#N/A</v>
      </c>
      <c r="AU268" s="312" t="e">
        <f t="shared" si="195"/>
        <v>#N/A</v>
      </c>
      <c r="AV268" s="312" t="e">
        <f t="shared" si="196"/>
        <v>#N/A</v>
      </c>
      <c r="AW268" s="312" t="e">
        <f t="shared" si="197"/>
        <v>#N/A</v>
      </c>
      <c r="AX268" s="312" t="e">
        <f t="shared" si="198"/>
        <v>#N/A</v>
      </c>
      <c r="AY268" s="312" t="e">
        <f t="shared" si="199"/>
        <v>#N/A</v>
      </c>
      <c r="AZ268" s="312" t="e">
        <f t="shared" si="200"/>
        <v>#N/A</v>
      </c>
      <c r="BA268" s="312" t="e">
        <f t="shared" si="201"/>
        <v>#N/A</v>
      </c>
      <c r="BB268" s="312" t="e">
        <f t="shared" si="202"/>
        <v>#N/A</v>
      </c>
      <c r="BC268" s="312" t="e">
        <f t="shared" si="203"/>
        <v>#N/A</v>
      </c>
      <c r="BD268" s="312" t="e">
        <f t="shared" si="204"/>
        <v>#N/A</v>
      </c>
      <c r="BE268" s="312" t="e">
        <f t="shared" si="205"/>
        <v>#N/A</v>
      </c>
      <c r="BF268" s="312" t="e">
        <f t="shared" si="206"/>
        <v>#N/A</v>
      </c>
      <c r="BG268" s="312" t="e">
        <f t="shared" si="207"/>
        <v>#N/A</v>
      </c>
      <c r="BH268" s="312" t="e">
        <f t="shared" si="208"/>
        <v>#N/A</v>
      </c>
      <c r="BI268" s="312" t="e">
        <f t="shared" si="209"/>
        <v>#N/A</v>
      </c>
      <c r="BJ268" s="312" t="e">
        <f t="shared" si="210"/>
        <v>#N/A</v>
      </c>
      <c r="BK268" s="312" t="e">
        <f t="shared" si="211"/>
        <v>#N/A</v>
      </c>
      <c r="BL268" s="312" t="e">
        <f t="shared" si="212"/>
        <v>#N/A</v>
      </c>
      <c r="BM268" s="312">
        <f t="shared" si="213"/>
        <v>22</v>
      </c>
      <c r="BN268" s="312">
        <f t="shared" si="214"/>
        <v>22</v>
      </c>
      <c r="BO268" s="312">
        <f t="shared" si="215"/>
        <v>22</v>
      </c>
      <c r="BQ268" s="312" t="e">
        <f>VLOOKUP(AB268,Stieren!$C$5:$D$52,2,FALSE)</f>
        <v>#N/A</v>
      </c>
      <c r="BR268" s="312" t="e">
        <f>VLOOKUP(AB268,percentage!BY$2:CJ$49,2)</f>
        <v>#N/A</v>
      </c>
      <c r="BS268" s="312" t="e">
        <f>VLOOKUP(BR268,Stieren!$C$5:$D$52,2,FALSE)</f>
        <v>#N/A</v>
      </c>
      <c r="BT268" s="312" t="e">
        <f>VLOOKUP(AB268,percentage!BY$2:CJ$49,3)</f>
        <v>#N/A</v>
      </c>
      <c r="BU268" s="312" t="e">
        <f>VLOOKUP(BT268,Stieren!$C$5:$D$52,2,FALSE)</f>
        <v>#N/A</v>
      </c>
      <c r="BV268" s="312" t="e">
        <f>VLOOKUP(AB268,percentage!BY$2:CJ$49,4)</f>
        <v>#N/A</v>
      </c>
      <c r="BW268" s="312" t="e">
        <f>VLOOKUP(BV268,Stieren!$C$5:$D$52,2,FALSE)</f>
        <v>#N/A</v>
      </c>
      <c r="BX268" s="312" t="e">
        <f>VLOOKUP(AB268,percentage!BY$2:CJ$49,5)</f>
        <v>#N/A</v>
      </c>
      <c r="BY268" s="312" t="e">
        <f>VLOOKUP(BX268,Stieren!$C$5:$D$52,2,FALSE)</f>
        <v>#N/A</v>
      </c>
      <c r="BZ268" s="312" t="e">
        <f>VLOOKUP(AB268,percentage!BY$2:CJ$49,6)</f>
        <v>#N/A</v>
      </c>
      <c r="CA268" s="312" t="e">
        <f>VLOOKUP(BZ268,Stieren!$C$5:$D$52,2,FALSE)</f>
        <v>#N/A</v>
      </c>
      <c r="CB268" s="312" t="e">
        <f>VLOOKUP(AB268,percentage!BY$2:CJ$49,7)</f>
        <v>#N/A</v>
      </c>
      <c r="CC268" s="312" t="e">
        <f>VLOOKUP(CB268,Stieren!$C$5:$D$52,2,FALSE)</f>
        <v>#N/A</v>
      </c>
      <c r="CD268" s="312" t="e">
        <f>VLOOKUP(AB268,percentage!BY$2:CJ$49,8)</f>
        <v>#N/A</v>
      </c>
      <c r="CE268" s="312" t="e">
        <f>VLOOKUP(CD268,Stieren!$C$5:$D$52,2,FALSE)</f>
        <v>#N/A</v>
      </c>
      <c r="CF268" s="312" t="e">
        <f>VLOOKUP(AB268,percentage!BY$2:CJ$49,9)</f>
        <v>#N/A</v>
      </c>
      <c r="CG268" s="312" t="e">
        <f>VLOOKUP(CF268,Stieren!$C$5:$D$52,2,FALSE)</f>
        <v>#N/A</v>
      </c>
      <c r="CH268" s="312" t="e">
        <f>VLOOKUP(AB268,percentage!BY$2:CJ$49,10)</f>
        <v>#N/A</v>
      </c>
      <c r="CI268" s="312" t="e">
        <f>VLOOKUP(CH268,Stieren!$C$5:$D$52,2,FALSE)</f>
        <v>#N/A</v>
      </c>
      <c r="CJ268" s="312" t="e">
        <f>VLOOKUP(AB268,percentage!BY$2:CJ$49,11)</f>
        <v>#N/A</v>
      </c>
      <c r="CK268" s="312" t="e">
        <f>VLOOKUP(CJ268,Stieren!$C$5:$D$52,2,FALSE)</f>
        <v>#N/A</v>
      </c>
      <c r="CL268" s="312" t="e">
        <f>VLOOKUP(AB268,percentage!BY$2:CJ$49,12)</f>
        <v>#N/A</v>
      </c>
      <c r="CM268" s="312" t="e">
        <f>VLOOKUP(CL268,Stieren!$C$5:$D$52,2,FALSE)</f>
        <v>#N/A</v>
      </c>
      <c r="CN268" s="312">
        <v>22</v>
      </c>
      <c r="CO268" s="312">
        <v>22</v>
      </c>
      <c r="CP268" s="312">
        <v>22</v>
      </c>
    </row>
    <row r="269" spans="27:94">
      <c r="AA269" s="312">
        <f>Koeien!B270</f>
        <v>0</v>
      </c>
      <c r="AB269" s="312">
        <f>Koeien!D270</f>
        <v>0</v>
      </c>
      <c r="AD269" s="312" t="e">
        <f t="shared" si="180"/>
        <v>#N/A</v>
      </c>
      <c r="AE269" s="312" t="e">
        <f t="shared" si="181"/>
        <v>#N/A</v>
      </c>
      <c r="AF269" s="312" t="e">
        <f t="shared" si="182"/>
        <v>#N/A</v>
      </c>
      <c r="AG269" s="312" t="e">
        <f t="shared" si="183"/>
        <v>#N/A</v>
      </c>
      <c r="AH269" s="312" t="e">
        <f t="shared" si="184"/>
        <v>#N/A</v>
      </c>
      <c r="AI269" s="312" t="e">
        <f t="shared" si="185"/>
        <v>#N/A</v>
      </c>
      <c r="AJ269" s="312" t="e">
        <f t="shared" si="186"/>
        <v>#N/A</v>
      </c>
      <c r="AK269" s="312" t="e">
        <f t="shared" si="187"/>
        <v>#N/A</v>
      </c>
      <c r="AL269" s="312" t="e">
        <f t="shared" si="188"/>
        <v>#N/A</v>
      </c>
      <c r="AO269" s="312" t="e">
        <f t="shared" si="189"/>
        <v>#N/A</v>
      </c>
      <c r="AP269" s="312" t="e">
        <f t="shared" si="190"/>
        <v>#N/A</v>
      </c>
      <c r="AQ269" s="312" t="e">
        <f t="shared" si="191"/>
        <v>#N/A</v>
      </c>
      <c r="AR269" s="312" t="e">
        <f t="shared" si="192"/>
        <v>#N/A</v>
      </c>
      <c r="AS269" s="312" t="e">
        <f t="shared" si="193"/>
        <v>#N/A</v>
      </c>
      <c r="AT269" s="312" t="e">
        <f t="shared" si="194"/>
        <v>#N/A</v>
      </c>
      <c r="AU269" s="312" t="e">
        <f t="shared" si="195"/>
        <v>#N/A</v>
      </c>
      <c r="AV269" s="312" t="e">
        <f t="shared" si="196"/>
        <v>#N/A</v>
      </c>
      <c r="AW269" s="312" t="e">
        <f t="shared" si="197"/>
        <v>#N/A</v>
      </c>
      <c r="AX269" s="312" t="e">
        <f t="shared" si="198"/>
        <v>#N/A</v>
      </c>
      <c r="AY269" s="312" t="e">
        <f t="shared" si="199"/>
        <v>#N/A</v>
      </c>
      <c r="AZ269" s="312" t="e">
        <f t="shared" si="200"/>
        <v>#N/A</v>
      </c>
      <c r="BA269" s="312" t="e">
        <f t="shared" si="201"/>
        <v>#N/A</v>
      </c>
      <c r="BB269" s="312" t="e">
        <f t="shared" si="202"/>
        <v>#N/A</v>
      </c>
      <c r="BC269" s="312" t="e">
        <f t="shared" si="203"/>
        <v>#N/A</v>
      </c>
      <c r="BD269" s="312" t="e">
        <f t="shared" si="204"/>
        <v>#N/A</v>
      </c>
      <c r="BE269" s="312" t="e">
        <f t="shared" si="205"/>
        <v>#N/A</v>
      </c>
      <c r="BF269" s="312" t="e">
        <f t="shared" si="206"/>
        <v>#N/A</v>
      </c>
      <c r="BG269" s="312" t="e">
        <f t="shared" si="207"/>
        <v>#N/A</v>
      </c>
      <c r="BH269" s="312" t="e">
        <f t="shared" si="208"/>
        <v>#N/A</v>
      </c>
      <c r="BI269" s="312" t="e">
        <f t="shared" si="209"/>
        <v>#N/A</v>
      </c>
      <c r="BJ269" s="312" t="e">
        <f t="shared" si="210"/>
        <v>#N/A</v>
      </c>
      <c r="BK269" s="312" t="e">
        <f t="shared" si="211"/>
        <v>#N/A</v>
      </c>
      <c r="BL269" s="312" t="e">
        <f t="shared" si="212"/>
        <v>#N/A</v>
      </c>
      <c r="BM269" s="312">
        <f t="shared" si="213"/>
        <v>22</v>
      </c>
      <c r="BN269" s="312">
        <f t="shared" si="214"/>
        <v>22</v>
      </c>
      <c r="BO269" s="312">
        <f t="shared" si="215"/>
        <v>22</v>
      </c>
      <c r="BQ269" s="312" t="e">
        <f>VLOOKUP(AB269,Stieren!$C$5:$D$52,2,FALSE)</f>
        <v>#N/A</v>
      </c>
      <c r="BR269" s="312" t="e">
        <f>VLOOKUP(AB269,percentage!BY$2:CJ$49,2)</f>
        <v>#N/A</v>
      </c>
      <c r="BS269" s="312" t="e">
        <f>VLOOKUP(BR269,Stieren!$C$5:$D$52,2,FALSE)</f>
        <v>#N/A</v>
      </c>
      <c r="BT269" s="312" t="e">
        <f>VLOOKUP(AB269,percentage!BY$2:CJ$49,3)</f>
        <v>#N/A</v>
      </c>
      <c r="BU269" s="312" t="e">
        <f>VLOOKUP(BT269,Stieren!$C$5:$D$52,2,FALSE)</f>
        <v>#N/A</v>
      </c>
      <c r="BV269" s="312" t="e">
        <f>VLOOKUP(AB269,percentage!BY$2:CJ$49,4)</f>
        <v>#N/A</v>
      </c>
      <c r="BW269" s="312" t="e">
        <f>VLOOKUP(BV269,Stieren!$C$5:$D$52,2,FALSE)</f>
        <v>#N/A</v>
      </c>
      <c r="BX269" s="312" t="e">
        <f>VLOOKUP(AB269,percentage!BY$2:CJ$49,5)</f>
        <v>#N/A</v>
      </c>
      <c r="BY269" s="312" t="e">
        <f>VLOOKUP(BX269,Stieren!$C$5:$D$52,2,FALSE)</f>
        <v>#N/A</v>
      </c>
      <c r="BZ269" s="312" t="e">
        <f>VLOOKUP(AB269,percentage!BY$2:CJ$49,6)</f>
        <v>#N/A</v>
      </c>
      <c r="CA269" s="312" t="e">
        <f>VLOOKUP(BZ269,Stieren!$C$5:$D$52,2,FALSE)</f>
        <v>#N/A</v>
      </c>
      <c r="CB269" s="312" t="e">
        <f>VLOOKUP(AB269,percentage!BY$2:CJ$49,7)</f>
        <v>#N/A</v>
      </c>
      <c r="CC269" s="312" t="e">
        <f>VLOOKUP(CB269,Stieren!$C$5:$D$52,2,FALSE)</f>
        <v>#N/A</v>
      </c>
      <c r="CD269" s="312" t="e">
        <f>VLOOKUP(AB269,percentage!BY$2:CJ$49,8)</f>
        <v>#N/A</v>
      </c>
      <c r="CE269" s="312" t="e">
        <f>VLOOKUP(CD269,Stieren!$C$5:$D$52,2,FALSE)</f>
        <v>#N/A</v>
      </c>
      <c r="CF269" s="312" t="e">
        <f>VLOOKUP(AB269,percentage!BY$2:CJ$49,9)</f>
        <v>#N/A</v>
      </c>
      <c r="CG269" s="312" t="e">
        <f>VLOOKUP(CF269,Stieren!$C$5:$D$52,2,FALSE)</f>
        <v>#N/A</v>
      </c>
      <c r="CH269" s="312" t="e">
        <f>VLOOKUP(AB269,percentage!BY$2:CJ$49,10)</f>
        <v>#N/A</v>
      </c>
      <c r="CI269" s="312" t="e">
        <f>VLOOKUP(CH269,Stieren!$C$5:$D$52,2,FALSE)</f>
        <v>#N/A</v>
      </c>
      <c r="CJ269" s="312" t="e">
        <f>VLOOKUP(AB269,percentage!BY$2:CJ$49,11)</f>
        <v>#N/A</v>
      </c>
      <c r="CK269" s="312" t="e">
        <f>VLOOKUP(CJ269,Stieren!$C$5:$D$52,2,FALSE)</f>
        <v>#N/A</v>
      </c>
      <c r="CL269" s="312" t="e">
        <f>VLOOKUP(AB269,percentage!BY$2:CJ$49,12)</f>
        <v>#N/A</v>
      </c>
      <c r="CM269" s="312" t="e">
        <f>VLOOKUP(CL269,Stieren!$C$5:$D$52,2,FALSE)</f>
        <v>#N/A</v>
      </c>
      <c r="CN269" s="312">
        <v>22</v>
      </c>
      <c r="CO269" s="312">
        <v>22</v>
      </c>
      <c r="CP269" s="312">
        <v>22</v>
      </c>
    </row>
    <row r="270" spans="27:94">
      <c r="AA270" s="312">
        <f>Koeien!B271</f>
        <v>0</v>
      </c>
      <c r="AB270" s="312">
        <f>Koeien!D271</f>
        <v>0</v>
      </c>
      <c r="AD270" s="312" t="e">
        <f t="shared" si="180"/>
        <v>#N/A</v>
      </c>
      <c r="AE270" s="312" t="e">
        <f t="shared" si="181"/>
        <v>#N/A</v>
      </c>
      <c r="AF270" s="312" t="e">
        <f t="shared" si="182"/>
        <v>#N/A</v>
      </c>
      <c r="AG270" s="312" t="e">
        <f t="shared" si="183"/>
        <v>#N/A</v>
      </c>
      <c r="AH270" s="312" t="e">
        <f t="shared" si="184"/>
        <v>#N/A</v>
      </c>
      <c r="AI270" s="312" t="e">
        <f t="shared" si="185"/>
        <v>#N/A</v>
      </c>
      <c r="AJ270" s="312" t="e">
        <f t="shared" si="186"/>
        <v>#N/A</v>
      </c>
      <c r="AK270" s="312" t="e">
        <f t="shared" si="187"/>
        <v>#N/A</v>
      </c>
      <c r="AL270" s="312" t="e">
        <f t="shared" si="188"/>
        <v>#N/A</v>
      </c>
      <c r="AO270" s="312" t="e">
        <f t="shared" si="189"/>
        <v>#N/A</v>
      </c>
      <c r="AP270" s="312" t="e">
        <f t="shared" si="190"/>
        <v>#N/A</v>
      </c>
      <c r="AQ270" s="312" t="e">
        <f t="shared" si="191"/>
        <v>#N/A</v>
      </c>
      <c r="AR270" s="312" t="e">
        <f t="shared" si="192"/>
        <v>#N/A</v>
      </c>
      <c r="AS270" s="312" t="e">
        <f t="shared" si="193"/>
        <v>#N/A</v>
      </c>
      <c r="AT270" s="312" t="e">
        <f t="shared" si="194"/>
        <v>#N/A</v>
      </c>
      <c r="AU270" s="312" t="e">
        <f t="shared" si="195"/>
        <v>#N/A</v>
      </c>
      <c r="AV270" s="312" t="e">
        <f t="shared" si="196"/>
        <v>#N/A</v>
      </c>
      <c r="AW270" s="312" t="e">
        <f t="shared" si="197"/>
        <v>#N/A</v>
      </c>
      <c r="AX270" s="312" t="e">
        <f t="shared" si="198"/>
        <v>#N/A</v>
      </c>
      <c r="AY270" s="312" t="e">
        <f t="shared" si="199"/>
        <v>#N/A</v>
      </c>
      <c r="AZ270" s="312" t="e">
        <f t="shared" si="200"/>
        <v>#N/A</v>
      </c>
      <c r="BA270" s="312" t="e">
        <f t="shared" si="201"/>
        <v>#N/A</v>
      </c>
      <c r="BB270" s="312" t="e">
        <f t="shared" si="202"/>
        <v>#N/A</v>
      </c>
      <c r="BC270" s="312" t="e">
        <f t="shared" si="203"/>
        <v>#N/A</v>
      </c>
      <c r="BD270" s="312" t="e">
        <f t="shared" si="204"/>
        <v>#N/A</v>
      </c>
      <c r="BE270" s="312" t="e">
        <f t="shared" si="205"/>
        <v>#N/A</v>
      </c>
      <c r="BF270" s="312" t="e">
        <f t="shared" si="206"/>
        <v>#N/A</v>
      </c>
      <c r="BG270" s="312" t="e">
        <f t="shared" si="207"/>
        <v>#N/A</v>
      </c>
      <c r="BH270" s="312" t="e">
        <f t="shared" si="208"/>
        <v>#N/A</v>
      </c>
      <c r="BI270" s="312" t="e">
        <f t="shared" si="209"/>
        <v>#N/A</v>
      </c>
      <c r="BJ270" s="312" t="e">
        <f t="shared" si="210"/>
        <v>#N/A</v>
      </c>
      <c r="BK270" s="312" t="e">
        <f t="shared" si="211"/>
        <v>#N/A</v>
      </c>
      <c r="BL270" s="312" t="e">
        <f t="shared" si="212"/>
        <v>#N/A</v>
      </c>
      <c r="BM270" s="312">
        <f t="shared" si="213"/>
        <v>22</v>
      </c>
      <c r="BN270" s="312">
        <f t="shared" si="214"/>
        <v>22</v>
      </c>
      <c r="BO270" s="312">
        <f t="shared" si="215"/>
        <v>22</v>
      </c>
      <c r="BQ270" s="312" t="e">
        <f>VLOOKUP(AB270,Stieren!$C$5:$D$52,2,FALSE)</f>
        <v>#N/A</v>
      </c>
      <c r="BR270" s="312" t="e">
        <f>VLOOKUP(AB270,percentage!BY$2:CJ$49,2)</f>
        <v>#N/A</v>
      </c>
      <c r="BS270" s="312" t="e">
        <f>VLOOKUP(BR270,Stieren!$C$5:$D$52,2,FALSE)</f>
        <v>#N/A</v>
      </c>
      <c r="BT270" s="312" t="e">
        <f>VLOOKUP(AB270,percentage!BY$2:CJ$49,3)</f>
        <v>#N/A</v>
      </c>
      <c r="BU270" s="312" t="e">
        <f>VLOOKUP(BT270,Stieren!$C$5:$D$52,2,FALSE)</f>
        <v>#N/A</v>
      </c>
      <c r="BV270" s="312" t="e">
        <f>VLOOKUP(AB270,percentage!BY$2:CJ$49,4)</f>
        <v>#N/A</v>
      </c>
      <c r="BW270" s="312" t="e">
        <f>VLOOKUP(BV270,Stieren!$C$5:$D$52,2,FALSE)</f>
        <v>#N/A</v>
      </c>
      <c r="BX270" s="312" t="e">
        <f>VLOOKUP(AB270,percentage!BY$2:CJ$49,5)</f>
        <v>#N/A</v>
      </c>
      <c r="BY270" s="312" t="e">
        <f>VLOOKUP(BX270,Stieren!$C$5:$D$52,2,FALSE)</f>
        <v>#N/A</v>
      </c>
      <c r="BZ270" s="312" t="e">
        <f>VLOOKUP(AB270,percentage!BY$2:CJ$49,6)</f>
        <v>#N/A</v>
      </c>
      <c r="CA270" s="312" t="e">
        <f>VLOOKUP(BZ270,Stieren!$C$5:$D$52,2,FALSE)</f>
        <v>#N/A</v>
      </c>
      <c r="CB270" s="312" t="e">
        <f>VLOOKUP(AB270,percentage!BY$2:CJ$49,7)</f>
        <v>#N/A</v>
      </c>
      <c r="CC270" s="312" t="e">
        <f>VLOOKUP(CB270,Stieren!$C$5:$D$52,2,FALSE)</f>
        <v>#N/A</v>
      </c>
      <c r="CD270" s="312" t="e">
        <f>VLOOKUP(AB270,percentage!BY$2:CJ$49,8)</f>
        <v>#N/A</v>
      </c>
      <c r="CE270" s="312" t="e">
        <f>VLOOKUP(CD270,Stieren!$C$5:$D$52,2,FALSE)</f>
        <v>#N/A</v>
      </c>
      <c r="CF270" s="312" t="e">
        <f>VLOOKUP(AB270,percentage!BY$2:CJ$49,9)</f>
        <v>#N/A</v>
      </c>
      <c r="CG270" s="312" t="e">
        <f>VLOOKUP(CF270,Stieren!$C$5:$D$52,2,FALSE)</f>
        <v>#N/A</v>
      </c>
      <c r="CH270" s="312" t="e">
        <f>VLOOKUP(AB270,percentage!BY$2:CJ$49,10)</f>
        <v>#N/A</v>
      </c>
      <c r="CI270" s="312" t="e">
        <f>VLOOKUP(CH270,Stieren!$C$5:$D$52,2,FALSE)</f>
        <v>#N/A</v>
      </c>
      <c r="CJ270" s="312" t="e">
        <f>VLOOKUP(AB270,percentage!BY$2:CJ$49,11)</f>
        <v>#N/A</v>
      </c>
      <c r="CK270" s="312" t="e">
        <f>VLOOKUP(CJ270,Stieren!$C$5:$D$52,2,FALSE)</f>
        <v>#N/A</v>
      </c>
      <c r="CL270" s="312" t="e">
        <f>VLOOKUP(AB270,percentage!BY$2:CJ$49,12)</f>
        <v>#N/A</v>
      </c>
      <c r="CM270" s="312" t="e">
        <f>VLOOKUP(CL270,Stieren!$C$5:$D$52,2,FALSE)</f>
        <v>#N/A</v>
      </c>
      <c r="CN270" s="312">
        <v>22</v>
      </c>
      <c r="CO270" s="312">
        <v>22</v>
      </c>
      <c r="CP270" s="312">
        <v>22</v>
      </c>
    </row>
    <row r="271" spans="27:94">
      <c r="AA271" s="312">
        <f>Koeien!B272</f>
        <v>0</v>
      </c>
      <c r="AB271" s="312">
        <f>Koeien!D272</f>
        <v>0</v>
      </c>
      <c r="AD271" s="312" t="e">
        <f t="shared" si="180"/>
        <v>#N/A</v>
      </c>
      <c r="AE271" s="312" t="e">
        <f t="shared" si="181"/>
        <v>#N/A</v>
      </c>
      <c r="AF271" s="312" t="e">
        <f t="shared" si="182"/>
        <v>#N/A</v>
      </c>
      <c r="AG271" s="312" t="e">
        <f t="shared" si="183"/>
        <v>#N/A</v>
      </c>
      <c r="AH271" s="312" t="e">
        <f t="shared" si="184"/>
        <v>#N/A</v>
      </c>
      <c r="AI271" s="312" t="e">
        <f t="shared" si="185"/>
        <v>#N/A</v>
      </c>
      <c r="AJ271" s="312" t="e">
        <f t="shared" si="186"/>
        <v>#N/A</v>
      </c>
      <c r="AK271" s="312" t="e">
        <f t="shared" si="187"/>
        <v>#N/A</v>
      </c>
      <c r="AL271" s="312" t="e">
        <f t="shared" si="188"/>
        <v>#N/A</v>
      </c>
      <c r="AO271" s="312" t="e">
        <f t="shared" si="189"/>
        <v>#N/A</v>
      </c>
      <c r="AP271" s="312" t="e">
        <f t="shared" si="190"/>
        <v>#N/A</v>
      </c>
      <c r="AQ271" s="312" t="e">
        <f t="shared" si="191"/>
        <v>#N/A</v>
      </c>
      <c r="AR271" s="312" t="e">
        <f t="shared" si="192"/>
        <v>#N/A</v>
      </c>
      <c r="AS271" s="312" t="e">
        <f t="shared" si="193"/>
        <v>#N/A</v>
      </c>
      <c r="AT271" s="312" t="e">
        <f t="shared" si="194"/>
        <v>#N/A</v>
      </c>
      <c r="AU271" s="312" t="e">
        <f t="shared" si="195"/>
        <v>#N/A</v>
      </c>
      <c r="AV271" s="312" t="e">
        <f t="shared" si="196"/>
        <v>#N/A</v>
      </c>
      <c r="AW271" s="312" t="e">
        <f t="shared" si="197"/>
        <v>#N/A</v>
      </c>
      <c r="AX271" s="312" t="e">
        <f t="shared" si="198"/>
        <v>#N/A</v>
      </c>
      <c r="AY271" s="312" t="e">
        <f t="shared" si="199"/>
        <v>#N/A</v>
      </c>
      <c r="AZ271" s="312" t="e">
        <f t="shared" si="200"/>
        <v>#N/A</v>
      </c>
      <c r="BA271" s="312" t="e">
        <f t="shared" si="201"/>
        <v>#N/A</v>
      </c>
      <c r="BB271" s="312" t="e">
        <f t="shared" si="202"/>
        <v>#N/A</v>
      </c>
      <c r="BC271" s="312" t="e">
        <f t="shared" si="203"/>
        <v>#N/A</v>
      </c>
      <c r="BD271" s="312" t="e">
        <f t="shared" si="204"/>
        <v>#N/A</v>
      </c>
      <c r="BE271" s="312" t="e">
        <f t="shared" si="205"/>
        <v>#N/A</v>
      </c>
      <c r="BF271" s="312" t="e">
        <f t="shared" si="206"/>
        <v>#N/A</v>
      </c>
      <c r="BG271" s="312" t="e">
        <f t="shared" si="207"/>
        <v>#N/A</v>
      </c>
      <c r="BH271" s="312" t="e">
        <f t="shared" si="208"/>
        <v>#N/A</v>
      </c>
      <c r="BI271" s="312" t="e">
        <f t="shared" si="209"/>
        <v>#N/A</v>
      </c>
      <c r="BJ271" s="312" t="e">
        <f t="shared" si="210"/>
        <v>#N/A</v>
      </c>
      <c r="BK271" s="312" t="e">
        <f t="shared" si="211"/>
        <v>#N/A</v>
      </c>
      <c r="BL271" s="312" t="e">
        <f t="shared" si="212"/>
        <v>#N/A</v>
      </c>
      <c r="BM271" s="312">
        <f t="shared" si="213"/>
        <v>22</v>
      </c>
      <c r="BN271" s="312">
        <f t="shared" si="214"/>
        <v>22</v>
      </c>
      <c r="BO271" s="312">
        <f t="shared" si="215"/>
        <v>22</v>
      </c>
      <c r="BQ271" s="312" t="e">
        <f>VLOOKUP(AB271,Stieren!$C$5:$D$52,2,FALSE)</f>
        <v>#N/A</v>
      </c>
      <c r="BR271" s="312" t="e">
        <f>VLOOKUP(AB271,percentage!BY$2:CJ$49,2)</f>
        <v>#N/A</v>
      </c>
      <c r="BS271" s="312" t="e">
        <f>VLOOKUP(BR271,Stieren!$C$5:$D$52,2,FALSE)</f>
        <v>#N/A</v>
      </c>
      <c r="BT271" s="312" t="e">
        <f>VLOOKUP(AB271,percentage!BY$2:CJ$49,3)</f>
        <v>#N/A</v>
      </c>
      <c r="BU271" s="312" t="e">
        <f>VLOOKUP(BT271,Stieren!$C$5:$D$52,2,FALSE)</f>
        <v>#N/A</v>
      </c>
      <c r="BV271" s="312" t="e">
        <f>VLOOKUP(AB271,percentage!BY$2:CJ$49,4)</f>
        <v>#N/A</v>
      </c>
      <c r="BW271" s="312" t="e">
        <f>VLOOKUP(BV271,Stieren!$C$5:$D$52,2,FALSE)</f>
        <v>#N/A</v>
      </c>
      <c r="BX271" s="312" t="e">
        <f>VLOOKUP(AB271,percentage!BY$2:CJ$49,5)</f>
        <v>#N/A</v>
      </c>
      <c r="BY271" s="312" t="e">
        <f>VLOOKUP(BX271,Stieren!$C$5:$D$52,2,FALSE)</f>
        <v>#N/A</v>
      </c>
      <c r="BZ271" s="312" t="e">
        <f>VLOOKUP(AB271,percentage!BY$2:CJ$49,6)</f>
        <v>#N/A</v>
      </c>
      <c r="CA271" s="312" t="e">
        <f>VLOOKUP(BZ271,Stieren!$C$5:$D$52,2,FALSE)</f>
        <v>#N/A</v>
      </c>
      <c r="CB271" s="312" t="e">
        <f>VLOOKUP(AB271,percentage!BY$2:CJ$49,7)</f>
        <v>#N/A</v>
      </c>
      <c r="CC271" s="312" t="e">
        <f>VLOOKUP(CB271,Stieren!$C$5:$D$52,2,FALSE)</f>
        <v>#N/A</v>
      </c>
      <c r="CD271" s="312" t="e">
        <f>VLOOKUP(AB271,percentage!BY$2:CJ$49,8)</f>
        <v>#N/A</v>
      </c>
      <c r="CE271" s="312" t="e">
        <f>VLOOKUP(CD271,Stieren!$C$5:$D$52,2,FALSE)</f>
        <v>#N/A</v>
      </c>
      <c r="CF271" s="312" t="e">
        <f>VLOOKUP(AB271,percentage!BY$2:CJ$49,9)</f>
        <v>#N/A</v>
      </c>
      <c r="CG271" s="312" t="e">
        <f>VLOOKUP(CF271,Stieren!$C$5:$D$52,2,FALSE)</f>
        <v>#N/A</v>
      </c>
      <c r="CH271" s="312" t="e">
        <f>VLOOKUP(AB271,percentage!BY$2:CJ$49,10)</f>
        <v>#N/A</v>
      </c>
      <c r="CI271" s="312" t="e">
        <f>VLOOKUP(CH271,Stieren!$C$5:$D$52,2,FALSE)</f>
        <v>#N/A</v>
      </c>
      <c r="CJ271" s="312" t="e">
        <f>VLOOKUP(AB271,percentage!BY$2:CJ$49,11)</f>
        <v>#N/A</v>
      </c>
      <c r="CK271" s="312" t="e">
        <f>VLOOKUP(CJ271,Stieren!$C$5:$D$52,2,FALSE)</f>
        <v>#N/A</v>
      </c>
      <c r="CL271" s="312" t="e">
        <f>VLOOKUP(AB271,percentage!BY$2:CJ$49,12)</f>
        <v>#N/A</v>
      </c>
      <c r="CM271" s="312" t="e">
        <f>VLOOKUP(CL271,Stieren!$C$5:$D$52,2,FALSE)</f>
        <v>#N/A</v>
      </c>
      <c r="CN271" s="312">
        <v>22</v>
      </c>
      <c r="CO271" s="312">
        <v>22</v>
      </c>
      <c r="CP271" s="312">
        <v>22</v>
      </c>
    </row>
    <row r="272" spans="27:94">
      <c r="AA272" s="312">
        <f>Koeien!B273</f>
        <v>0</v>
      </c>
      <c r="AB272" s="312">
        <f>Koeien!D273</f>
        <v>0</v>
      </c>
      <c r="AD272" s="312" t="e">
        <f t="shared" si="180"/>
        <v>#N/A</v>
      </c>
      <c r="AE272" s="312" t="e">
        <f t="shared" si="181"/>
        <v>#N/A</v>
      </c>
      <c r="AF272" s="312" t="e">
        <f t="shared" si="182"/>
        <v>#N/A</v>
      </c>
      <c r="AG272" s="312" t="e">
        <f t="shared" si="183"/>
        <v>#N/A</v>
      </c>
      <c r="AH272" s="312" t="e">
        <f t="shared" si="184"/>
        <v>#N/A</v>
      </c>
      <c r="AI272" s="312" t="e">
        <f t="shared" si="185"/>
        <v>#N/A</v>
      </c>
      <c r="AJ272" s="312" t="e">
        <f t="shared" si="186"/>
        <v>#N/A</v>
      </c>
      <c r="AK272" s="312" t="e">
        <f t="shared" si="187"/>
        <v>#N/A</v>
      </c>
      <c r="AL272" s="312" t="e">
        <f t="shared" si="188"/>
        <v>#N/A</v>
      </c>
      <c r="AO272" s="312" t="e">
        <f t="shared" si="189"/>
        <v>#N/A</v>
      </c>
      <c r="AP272" s="312" t="e">
        <f t="shared" si="190"/>
        <v>#N/A</v>
      </c>
      <c r="AQ272" s="312" t="e">
        <f t="shared" si="191"/>
        <v>#N/A</v>
      </c>
      <c r="AR272" s="312" t="e">
        <f t="shared" si="192"/>
        <v>#N/A</v>
      </c>
      <c r="AS272" s="312" t="e">
        <f t="shared" si="193"/>
        <v>#N/A</v>
      </c>
      <c r="AT272" s="312" t="e">
        <f t="shared" si="194"/>
        <v>#N/A</v>
      </c>
      <c r="AU272" s="312" t="e">
        <f t="shared" si="195"/>
        <v>#N/A</v>
      </c>
      <c r="AV272" s="312" t="e">
        <f t="shared" si="196"/>
        <v>#N/A</v>
      </c>
      <c r="AW272" s="312" t="e">
        <f t="shared" si="197"/>
        <v>#N/A</v>
      </c>
      <c r="AX272" s="312" t="e">
        <f t="shared" si="198"/>
        <v>#N/A</v>
      </c>
      <c r="AY272" s="312" t="e">
        <f t="shared" si="199"/>
        <v>#N/A</v>
      </c>
      <c r="AZ272" s="312" t="e">
        <f t="shared" si="200"/>
        <v>#N/A</v>
      </c>
      <c r="BA272" s="312" t="e">
        <f t="shared" si="201"/>
        <v>#N/A</v>
      </c>
      <c r="BB272" s="312" t="e">
        <f t="shared" si="202"/>
        <v>#N/A</v>
      </c>
      <c r="BC272" s="312" t="e">
        <f t="shared" si="203"/>
        <v>#N/A</v>
      </c>
      <c r="BD272" s="312" t="e">
        <f t="shared" si="204"/>
        <v>#N/A</v>
      </c>
      <c r="BE272" s="312" t="e">
        <f t="shared" si="205"/>
        <v>#N/A</v>
      </c>
      <c r="BF272" s="312" t="e">
        <f t="shared" si="206"/>
        <v>#N/A</v>
      </c>
      <c r="BG272" s="312" t="e">
        <f t="shared" si="207"/>
        <v>#N/A</v>
      </c>
      <c r="BH272" s="312" t="e">
        <f t="shared" si="208"/>
        <v>#N/A</v>
      </c>
      <c r="BI272" s="312" t="e">
        <f t="shared" si="209"/>
        <v>#N/A</v>
      </c>
      <c r="BJ272" s="312" t="e">
        <f t="shared" si="210"/>
        <v>#N/A</v>
      </c>
      <c r="BK272" s="312" t="e">
        <f t="shared" si="211"/>
        <v>#N/A</v>
      </c>
      <c r="BL272" s="312" t="e">
        <f t="shared" si="212"/>
        <v>#N/A</v>
      </c>
      <c r="BM272" s="312">
        <f t="shared" si="213"/>
        <v>22</v>
      </c>
      <c r="BN272" s="312">
        <f t="shared" si="214"/>
        <v>22</v>
      </c>
      <c r="BO272" s="312">
        <f t="shared" si="215"/>
        <v>22</v>
      </c>
      <c r="BQ272" s="312" t="e">
        <f>VLOOKUP(AB272,Stieren!$C$5:$D$52,2,FALSE)</f>
        <v>#N/A</v>
      </c>
      <c r="BR272" s="312" t="e">
        <f>VLOOKUP(AB272,percentage!BY$2:CJ$49,2)</f>
        <v>#N/A</v>
      </c>
      <c r="BS272" s="312" t="e">
        <f>VLOOKUP(BR272,Stieren!$C$5:$D$52,2,FALSE)</f>
        <v>#N/A</v>
      </c>
      <c r="BT272" s="312" t="e">
        <f>VLOOKUP(AB272,percentage!BY$2:CJ$49,3)</f>
        <v>#N/A</v>
      </c>
      <c r="BU272" s="312" t="e">
        <f>VLOOKUP(BT272,Stieren!$C$5:$D$52,2,FALSE)</f>
        <v>#N/A</v>
      </c>
      <c r="BV272" s="312" t="e">
        <f>VLOOKUP(AB272,percentage!BY$2:CJ$49,4)</f>
        <v>#N/A</v>
      </c>
      <c r="BW272" s="312" t="e">
        <f>VLOOKUP(BV272,Stieren!$C$5:$D$52,2,FALSE)</f>
        <v>#N/A</v>
      </c>
      <c r="BX272" s="312" t="e">
        <f>VLOOKUP(AB272,percentage!BY$2:CJ$49,5)</f>
        <v>#N/A</v>
      </c>
      <c r="BY272" s="312" t="e">
        <f>VLOOKUP(BX272,Stieren!$C$5:$D$52,2,FALSE)</f>
        <v>#N/A</v>
      </c>
      <c r="BZ272" s="312" t="e">
        <f>VLOOKUP(AB272,percentage!BY$2:CJ$49,6)</f>
        <v>#N/A</v>
      </c>
      <c r="CA272" s="312" t="e">
        <f>VLOOKUP(BZ272,Stieren!$C$5:$D$52,2,FALSE)</f>
        <v>#N/A</v>
      </c>
      <c r="CB272" s="312" t="e">
        <f>VLOOKUP(AB272,percentage!BY$2:CJ$49,7)</f>
        <v>#N/A</v>
      </c>
      <c r="CC272" s="312" t="e">
        <f>VLOOKUP(CB272,Stieren!$C$5:$D$52,2,FALSE)</f>
        <v>#N/A</v>
      </c>
      <c r="CD272" s="312" t="e">
        <f>VLOOKUP(AB272,percentage!BY$2:CJ$49,8)</f>
        <v>#N/A</v>
      </c>
      <c r="CE272" s="312" t="e">
        <f>VLOOKUP(CD272,Stieren!$C$5:$D$52,2,FALSE)</f>
        <v>#N/A</v>
      </c>
      <c r="CF272" s="312" t="e">
        <f>VLOOKUP(AB272,percentage!BY$2:CJ$49,9)</f>
        <v>#N/A</v>
      </c>
      <c r="CG272" s="312" t="e">
        <f>VLOOKUP(CF272,Stieren!$C$5:$D$52,2,FALSE)</f>
        <v>#N/A</v>
      </c>
      <c r="CH272" s="312" t="e">
        <f>VLOOKUP(AB272,percentage!BY$2:CJ$49,10)</f>
        <v>#N/A</v>
      </c>
      <c r="CI272" s="312" t="e">
        <f>VLOOKUP(CH272,Stieren!$C$5:$D$52,2,FALSE)</f>
        <v>#N/A</v>
      </c>
      <c r="CJ272" s="312" t="e">
        <f>VLOOKUP(AB272,percentage!BY$2:CJ$49,11)</f>
        <v>#N/A</v>
      </c>
      <c r="CK272" s="312" t="e">
        <f>VLOOKUP(CJ272,Stieren!$C$5:$D$52,2,FALSE)</f>
        <v>#N/A</v>
      </c>
      <c r="CL272" s="312" t="e">
        <f>VLOOKUP(AB272,percentage!BY$2:CJ$49,12)</f>
        <v>#N/A</v>
      </c>
      <c r="CM272" s="312" t="e">
        <f>VLOOKUP(CL272,Stieren!$C$5:$D$52,2,FALSE)</f>
        <v>#N/A</v>
      </c>
      <c r="CN272" s="312">
        <v>22</v>
      </c>
      <c r="CO272" s="312">
        <v>22</v>
      </c>
      <c r="CP272" s="312">
        <v>22</v>
      </c>
    </row>
    <row r="273" spans="27:94">
      <c r="AA273" s="312">
        <f>Koeien!B274</f>
        <v>0</v>
      </c>
      <c r="AB273" s="312">
        <f>Koeien!D274</f>
        <v>0</v>
      </c>
      <c r="AD273" s="312" t="e">
        <f t="shared" si="180"/>
        <v>#N/A</v>
      </c>
      <c r="AE273" s="312" t="e">
        <f t="shared" si="181"/>
        <v>#N/A</v>
      </c>
      <c r="AF273" s="312" t="e">
        <f t="shared" si="182"/>
        <v>#N/A</v>
      </c>
      <c r="AG273" s="312" t="e">
        <f t="shared" si="183"/>
        <v>#N/A</v>
      </c>
      <c r="AH273" s="312" t="e">
        <f t="shared" si="184"/>
        <v>#N/A</v>
      </c>
      <c r="AI273" s="312" t="e">
        <f t="shared" si="185"/>
        <v>#N/A</v>
      </c>
      <c r="AJ273" s="312" t="e">
        <f t="shared" si="186"/>
        <v>#N/A</v>
      </c>
      <c r="AK273" s="312" t="e">
        <f t="shared" si="187"/>
        <v>#N/A</v>
      </c>
      <c r="AL273" s="312" t="e">
        <f t="shared" si="188"/>
        <v>#N/A</v>
      </c>
      <c r="AO273" s="312" t="e">
        <f t="shared" si="189"/>
        <v>#N/A</v>
      </c>
      <c r="AP273" s="312" t="e">
        <f t="shared" si="190"/>
        <v>#N/A</v>
      </c>
      <c r="AQ273" s="312" t="e">
        <f t="shared" si="191"/>
        <v>#N/A</v>
      </c>
      <c r="AR273" s="312" t="e">
        <f t="shared" si="192"/>
        <v>#N/A</v>
      </c>
      <c r="AS273" s="312" t="e">
        <f t="shared" si="193"/>
        <v>#N/A</v>
      </c>
      <c r="AT273" s="312" t="e">
        <f t="shared" si="194"/>
        <v>#N/A</v>
      </c>
      <c r="AU273" s="312" t="e">
        <f t="shared" si="195"/>
        <v>#N/A</v>
      </c>
      <c r="AV273" s="312" t="e">
        <f t="shared" si="196"/>
        <v>#N/A</v>
      </c>
      <c r="AW273" s="312" t="e">
        <f t="shared" si="197"/>
        <v>#N/A</v>
      </c>
      <c r="AX273" s="312" t="e">
        <f t="shared" si="198"/>
        <v>#N/A</v>
      </c>
      <c r="AY273" s="312" t="e">
        <f t="shared" si="199"/>
        <v>#N/A</v>
      </c>
      <c r="AZ273" s="312" t="e">
        <f t="shared" si="200"/>
        <v>#N/A</v>
      </c>
      <c r="BA273" s="312" t="e">
        <f t="shared" si="201"/>
        <v>#N/A</v>
      </c>
      <c r="BB273" s="312" t="e">
        <f t="shared" si="202"/>
        <v>#N/A</v>
      </c>
      <c r="BC273" s="312" t="e">
        <f t="shared" si="203"/>
        <v>#N/A</v>
      </c>
      <c r="BD273" s="312" t="e">
        <f t="shared" si="204"/>
        <v>#N/A</v>
      </c>
      <c r="BE273" s="312" t="e">
        <f t="shared" si="205"/>
        <v>#N/A</v>
      </c>
      <c r="BF273" s="312" t="e">
        <f t="shared" si="206"/>
        <v>#N/A</v>
      </c>
      <c r="BG273" s="312" t="e">
        <f t="shared" si="207"/>
        <v>#N/A</v>
      </c>
      <c r="BH273" s="312" t="e">
        <f t="shared" si="208"/>
        <v>#N/A</v>
      </c>
      <c r="BI273" s="312" t="e">
        <f t="shared" si="209"/>
        <v>#N/A</v>
      </c>
      <c r="BJ273" s="312" t="e">
        <f t="shared" si="210"/>
        <v>#N/A</v>
      </c>
      <c r="BK273" s="312" t="e">
        <f t="shared" si="211"/>
        <v>#N/A</v>
      </c>
      <c r="BL273" s="312" t="e">
        <f t="shared" si="212"/>
        <v>#N/A</v>
      </c>
      <c r="BM273" s="312">
        <f t="shared" si="213"/>
        <v>22</v>
      </c>
      <c r="BN273" s="312">
        <f t="shared" si="214"/>
        <v>22</v>
      </c>
      <c r="BO273" s="312">
        <f t="shared" si="215"/>
        <v>22</v>
      </c>
      <c r="BQ273" s="312" t="e">
        <f>VLOOKUP(AB273,Stieren!$C$5:$D$52,2,FALSE)</f>
        <v>#N/A</v>
      </c>
      <c r="BR273" s="312" t="e">
        <f>VLOOKUP(AB273,percentage!BY$2:CJ$49,2)</f>
        <v>#N/A</v>
      </c>
      <c r="BS273" s="312" t="e">
        <f>VLOOKUP(BR273,Stieren!$C$5:$D$52,2,FALSE)</f>
        <v>#N/A</v>
      </c>
      <c r="BT273" s="312" t="e">
        <f>VLOOKUP(AB273,percentage!BY$2:CJ$49,3)</f>
        <v>#N/A</v>
      </c>
      <c r="BU273" s="312" t="e">
        <f>VLOOKUP(BT273,Stieren!$C$5:$D$52,2,FALSE)</f>
        <v>#N/A</v>
      </c>
      <c r="BV273" s="312" t="e">
        <f>VLOOKUP(AB273,percentage!BY$2:CJ$49,4)</f>
        <v>#N/A</v>
      </c>
      <c r="BW273" s="312" t="e">
        <f>VLOOKUP(BV273,Stieren!$C$5:$D$52,2,FALSE)</f>
        <v>#N/A</v>
      </c>
      <c r="BX273" s="312" t="e">
        <f>VLOOKUP(AB273,percentage!BY$2:CJ$49,5)</f>
        <v>#N/A</v>
      </c>
      <c r="BY273" s="312" t="e">
        <f>VLOOKUP(BX273,Stieren!$C$5:$D$52,2,FALSE)</f>
        <v>#N/A</v>
      </c>
      <c r="BZ273" s="312" t="e">
        <f>VLOOKUP(AB273,percentage!BY$2:CJ$49,6)</f>
        <v>#N/A</v>
      </c>
      <c r="CA273" s="312" t="e">
        <f>VLOOKUP(BZ273,Stieren!$C$5:$D$52,2,FALSE)</f>
        <v>#N/A</v>
      </c>
      <c r="CB273" s="312" t="e">
        <f>VLOOKUP(AB273,percentage!BY$2:CJ$49,7)</f>
        <v>#N/A</v>
      </c>
      <c r="CC273" s="312" t="e">
        <f>VLOOKUP(CB273,Stieren!$C$5:$D$52,2,FALSE)</f>
        <v>#N/A</v>
      </c>
      <c r="CD273" s="312" t="e">
        <f>VLOOKUP(AB273,percentage!BY$2:CJ$49,8)</f>
        <v>#N/A</v>
      </c>
      <c r="CE273" s="312" t="e">
        <f>VLOOKUP(CD273,Stieren!$C$5:$D$52,2,FALSE)</f>
        <v>#N/A</v>
      </c>
      <c r="CF273" s="312" t="e">
        <f>VLOOKUP(AB273,percentage!BY$2:CJ$49,9)</f>
        <v>#N/A</v>
      </c>
      <c r="CG273" s="312" t="e">
        <f>VLOOKUP(CF273,Stieren!$C$5:$D$52,2,FALSE)</f>
        <v>#N/A</v>
      </c>
      <c r="CH273" s="312" t="e">
        <f>VLOOKUP(AB273,percentage!BY$2:CJ$49,10)</f>
        <v>#N/A</v>
      </c>
      <c r="CI273" s="312" t="e">
        <f>VLOOKUP(CH273,Stieren!$C$5:$D$52,2,FALSE)</f>
        <v>#N/A</v>
      </c>
      <c r="CJ273" s="312" t="e">
        <f>VLOOKUP(AB273,percentage!BY$2:CJ$49,11)</f>
        <v>#N/A</v>
      </c>
      <c r="CK273" s="312" t="e">
        <f>VLOOKUP(CJ273,Stieren!$C$5:$D$52,2,FALSE)</f>
        <v>#N/A</v>
      </c>
      <c r="CL273" s="312" t="e">
        <f>VLOOKUP(AB273,percentage!BY$2:CJ$49,12)</f>
        <v>#N/A</v>
      </c>
      <c r="CM273" s="312" t="e">
        <f>VLOOKUP(CL273,Stieren!$C$5:$D$52,2,FALSE)</f>
        <v>#N/A</v>
      </c>
      <c r="CN273" s="312">
        <v>22</v>
      </c>
      <c r="CO273" s="312">
        <v>22</v>
      </c>
      <c r="CP273" s="312">
        <v>22</v>
      </c>
    </row>
    <row r="274" spans="27:94">
      <c r="AA274" s="312">
        <f>Koeien!B275</f>
        <v>0</v>
      </c>
      <c r="AB274" s="312">
        <f>Koeien!D275</f>
        <v>0</v>
      </c>
      <c r="AD274" s="312" t="e">
        <f t="shared" si="180"/>
        <v>#N/A</v>
      </c>
      <c r="AE274" s="312" t="e">
        <f t="shared" si="181"/>
        <v>#N/A</v>
      </c>
      <c r="AF274" s="312" t="e">
        <f t="shared" si="182"/>
        <v>#N/A</v>
      </c>
      <c r="AG274" s="312" t="e">
        <f t="shared" si="183"/>
        <v>#N/A</v>
      </c>
      <c r="AH274" s="312" t="e">
        <f t="shared" si="184"/>
        <v>#N/A</v>
      </c>
      <c r="AI274" s="312" t="e">
        <f t="shared" si="185"/>
        <v>#N/A</v>
      </c>
      <c r="AJ274" s="312" t="e">
        <f t="shared" si="186"/>
        <v>#N/A</v>
      </c>
      <c r="AK274" s="312" t="e">
        <f t="shared" si="187"/>
        <v>#N/A</v>
      </c>
      <c r="AL274" s="312" t="e">
        <f t="shared" si="188"/>
        <v>#N/A</v>
      </c>
      <c r="AO274" s="312" t="e">
        <f t="shared" si="189"/>
        <v>#N/A</v>
      </c>
      <c r="AP274" s="312" t="e">
        <f t="shared" si="190"/>
        <v>#N/A</v>
      </c>
      <c r="AQ274" s="312" t="e">
        <f t="shared" si="191"/>
        <v>#N/A</v>
      </c>
      <c r="AR274" s="312" t="e">
        <f t="shared" si="192"/>
        <v>#N/A</v>
      </c>
      <c r="AS274" s="312" t="e">
        <f t="shared" si="193"/>
        <v>#N/A</v>
      </c>
      <c r="AT274" s="312" t="e">
        <f t="shared" si="194"/>
        <v>#N/A</v>
      </c>
      <c r="AU274" s="312" t="e">
        <f t="shared" si="195"/>
        <v>#N/A</v>
      </c>
      <c r="AV274" s="312" t="e">
        <f t="shared" si="196"/>
        <v>#N/A</v>
      </c>
      <c r="AW274" s="312" t="e">
        <f t="shared" si="197"/>
        <v>#N/A</v>
      </c>
      <c r="AX274" s="312" t="e">
        <f t="shared" si="198"/>
        <v>#N/A</v>
      </c>
      <c r="AY274" s="312" t="e">
        <f t="shared" si="199"/>
        <v>#N/A</v>
      </c>
      <c r="AZ274" s="312" t="e">
        <f t="shared" si="200"/>
        <v>#N/A</v>
      </c>
      <c r="BA274" s="312" t="e">
        <f t="shared" si="201"/>
        <v>#N/A</v>
      </c>
      <c r="BB274" s="312" t="e">
        <f t="shared" si="202"/>
        <v>#N/A</v>
      </c>
      <c r="BC274" s="312" t="e">
        <f t="shared" si="203"/>
        <v>#N/A</v>
      </c>
      <c r="BD274" s="312" t="e">
        <f t="shared" si="204"/>
        <v>#N/A</v>
      </c>
      <c r="BE274" s="312" t="e">
        <f t="shared" si="205"/>
        <v>#N/A</v>
      </c>
      <c r="BF274" s="312" t="e">
        <f t="shared" si="206"/>
        <v>#N/A</v>
      </c>
      <c r="BG274" s="312" t="e">
        <f t="shared" si="207"/>
        <v>#N/A</v>
      </c>
      <c r="BH274" s="312" t="e">
        <f t="shared" si="208"/>
        <v>#N/A</v>
      </c>
      <c r="BI274" s="312" t="e">
        <f t="shared" si="209"/>
        <v>#N/A</v>
      </c>
      <c r="BJ274" s="312" t="e">
        <f t="shared" si="210"/>
        <v>#N/A</v>
      </c>
      <c r="BK274" s="312" t="e">
        <f t="shared" si="211"/>
        <v>#N/A</v>
      </c>
      <c r="BL274" s="312" t="e">
        <f t="shared" si="212"/>
        <v>#N/A</v>
      </c>
      <c r="BM274" s="312">
        <f t="shared" si="213"/>
        <v>22</v>
      </c>
      <c r="BN274" s="312">
        <f t="shared" si="214"/>
        <v>22</v>
      </c>
      <c r="BO274" s="312">
        <f t="shared" si="215"/>
        <v>22</v>
      </c>
      <c r="BQ274" s="312" t="e">
        <f>VLOOKUP(AB274,Stieren!$C$5:$D$52,2,FALSE)</f>
        <v>#N/A</v>
      </c>
      <c r="BR274" s="312" t="e">
        <f>VLOOKUP(AB274,percentage!BY$2:CJ$49,2)</f>
        <v>#N/A</v>
      </c>
      <c r="BS274" s="312" t="e">
        <f>VLOOKUP(BR274,Stieren!$C$5:$D$52,2,FALSE)</f>
        <v>#N/A</v>
      </c>
      <c r="BT274" s="312" t="e">
        <f>VLOOKUP(AB274,percentage!BY$2:CJ$49,3)</f>
        <v>#N/A</v>
      </c>
      <c r="BU274" s="312" t="e">
        <f>VLOOKUP(BT274,Stieren!$C$5:$D$52,2,FALSE)</f>
        <v>#N/A</v>
      </c>
      <c r="BV274" s="312" t="e">
        <f>VLOOKUP(AB274,percentage!BY$2:CJ$49,4)</f>
        <v>#N/A</v>
      </c>
      <c r="BW274" s="312" t="e">
        <f>VLOOKUP(BV274,Stieren!$C$5:$D$52,2,FALSE)</f>
        <v>#N/A</v>
      </c>
      <c r="BX274" s="312" t="e">
        <f>VLOOKUP(AB274,percentage!BY$2:CJ$49,5)</f>
        <v>#N/A</v>
      </c>
      <c r="BY274" s="312" t="e">
        <f>VLOOKUP(BX274,Stieren!$C$5:$D$52,2,FALSE)</f>
        <v>#N/A</v>
      </c>
      <c r="BZ274" s="312" t="e">
        <f>VLOOKUP(AB274,percentage!BY$2:CJ$49,6)</f>
        <v>#N/A</v>
      </c>
      <c r="CA274" s="312" t="e">
        <f>VLOOKUP(BZ274,Stieren!$C$5:$D$52,2,FALSE)</f>
        <v>#N/A</v>
      </c>
      <c r="CB274" s="312" t="e">
        <f>VLOOKUP(AB274,percentage!BY$2:CJ$49,7)</f>
        <v>#N/A</v>
      </c>
      <c r="CC274" s="312" t="e">
        <f>VLOOKUP(CB274,Stieren!$C$5:$D$52,2,FALSE)</f>
        <v>#N/A</v>
      </c>
      <c r="CD274" s="312" t="e">
        <f>VLOOKUP(AB274,percentage!BY$2:CJ$49,8)</f>
        <v>#N/A</v>
      </c>
      <c r="CE274" s="312" t="e">
        <f>VLOOKUP(CD274,Stieren!$C$5:$D$52,2,FALSE)</f>
        <v>#N/A</v>
      </c>
      <c r="CF274" s="312" t="e">
        <f>VLOOKUP(AB274,percentage!BY$2:CJ$49,9)</f>
        <v>#N/A</v>
      </c>
      <c r="CG274" s="312" t="e">
        <f>VLOOKUP(CF274,Stieren!$C$5:$D$52,2,FALSE)</f>
        <v>#N/A</v>
      </c>
      <c r="CH274" s="312" t="e">
        <f>VLOOKUP(AB274,percentage!BY$2:CJ$49,10)</f>
        <v>#N/A</v>
      </c>
      <c r="CI274" s="312" t="e">
        <f>VLOOKUP(CH274,Stieren!$C$5:$D$52,2,FALSE)</f>
        <v>#N/A</v>
      </c>
      <c r="CJ274" s="312" t="e">
        <f>VLOOKUP(AB274,percentage!BY$2:CJ$49,11)</f>
        <v>#N/A</v>
      </c>
      <c r="CK274" s="312" t="e">
        <f>VLOOKUP(CJ274,Stieren!$C$5:$D$52,2,FALSE)</f>
        <v>#N/A</v>
      </c>
      <c r="CL274" s="312" t="e">
        <f>VLOOKUP(AB274,percentage!BY$2:CJ$49,12)</f>
        <v>#N/A</v>
      </c>
      <c r="CM274" s="312" t="e">
        <f>VLOOKUP(CL274,Stieren!$C$5:$D$52,2,FALSE)</f>
        <v>#N/A</v>
      </c>
      <c r="CN274" s="312">
        <v>22</v>
      </c>
      <c r="CO274" s="312">
        <v>22</v>
      </c>
      <c r="CP274" s="312">
        <v>22</v>
      </c>
    </row>
    <row r="275" spans="27:94">
      <c r="AA275" s="312">
        <f>Koeien!B276</f>
        <v>0</v>
      </c>
      <c r="AB275" s="312">
        <f>Koeien!D276</f>
        <v>0</v>
      </c>
      <c r="AD275" s="312" t="e">
        <f t="shared" si="180"/>
        <v>#N/A</v>
      </c>
      <c r="AE275" s="312" t="e">
        <f t="shared" si="181"/>
        <v>#N/A</v>
      </c>
      <c r="AF275" s="312" t="e">
        <f t="shared" si="182"/>
        <v>#N/A</v>
      </c>
      <c r="AG275" s="312" t="e">
        <f t="shared" si="183"/>
        <v>#N/A</v>
      </c>
      <c r="AH275" s="312" t="e">
        <f t="shared" si="184"/>
        <v>#N/A</v>
      </c>
      <c r="AI275" s="312" t="e">
        <f t="shared" si="185"/>
        <v>#N/A</v>
      </c>
      <c r="AJ275" s="312" t="e">
        <f t="shared" si="186"/>
        <v>#N/A</v>
      </c>
      <c r="AK275" s="312" t="e">
        <f t="shared" si="187"/>
        <v>#N/A</v>
      </c>
      <c r="AL275" s="312" t="e">
        <f t="shared" si="188"/>
        <v>#N/A</v>
      </c>
      <c r="AO275" s="312" t="e">
        <f t="shared" si="189"/>
        <v>#N/A</v>
      </c>
      <c r="AP275" s="312" t="e">
        <f t="shared" si="190"/>
        <v>#N/A</v>
      </c>
      <c r="AQ275" s="312" t="e">
        <f t="shared" si="191"/>
        <v>#N/A</v>
      </c>
      <c r="AR275" s="312" t="e">
        <f t="shared" si="192"/>
        <v>#N/A</v>
      </c>
      <c r="AS275" s="312" t="e">
        <f t="shared" si="193"/>
        <v>#N/A</v>
      </c>
      <c r="AT275" s="312" t="e">
        <f t="shared" si="194"/>
        <v>#N/A</v>
      </c>
      <c r="AU275" s="312" t="e">
        <f t="shared" si="195"/>
        <v>#N/A</v>
      </c>
      <c r="AV275" s="312" t="e">
        <f t="shared" si="196"/>
        <v>#N/A</v>
      </c>
      <c r="AW275" s="312" t="e">
        <f t="shared" si="197"/>
        <v>#N/A</v>
      </c>
      <c r="AX275" s="312" t="e">
        <f t="shared" si="198"/>
        <v>#N/A</v>
      </c>
      <c r="AY275" s="312" t="e">
        <f t="shared" si="199"/>
        <v>#N/A</v>
      </c>
      <c r="AZ275" s="312" t="e">
        <f t="shared" si="200"/>
        <v>#N/A</v>
      </c>
      <c r="BA275" s="312" t="e">
        <f t="shared" si="201"/>
        <v>#N/A</v>
      </c>
      <c r="BB275" s="312" t="e">
        <f t="shared" si="202"/>
        <v>#N/A</v>
      </c>
      <c r="BC275" s="312" t="e">
        <f t="shared" si="203"/>
        <v>#N/A</v>
      </c>
      <c r="BD275" s="312" t="e">
        <f t="shared" si="204"/>
        <v>#N/A</v>
      </c>
      <c r="BE275" s="312" t="e">
        <f t="shared" si="205"/>
        <v>#N/A</v>
      </c>
      <c r="BF275" s="312" t="e">
        <f t="shared" si="206"/>
        <v>#N/A</v>
      </c>
      <c r="BG275" s="312" t="e">
        <f t="shared" si="207"/>
        <v>#N/A</v>
      </c>
      <c r="BH275" s="312" t="e">
        <f t="shared" si="208"/>
        <v>#N/A</v>
      </c>
      <c r="BI275" s="312" t="e">
        <f t="shared" si="209"/>
        <v>#N/A</v>
      </c>
      <c r="BJ275" s="312" t="e">
        <f t="shared" si="210"/>
        <v>#N/A</v>
      </c>
      <c r="BK275" s="312" t="e">
        <f t="shared" si="211"/>
        <v>#N/A</v>
      </c>
      <c r="BL275" s="312" t="e">
        <f t="shared" si="212"/>
        <v>#N/A</v>
      </c>
      <c r="BM275" s="312">
        <f t="shared" si="213"/>
        <v>22</v>
      </c>
      <c r="BN275" s="312">
        <f t="shared" si="214"/>
        <v>22</v>
      </c>
      <c r="BO275" s="312">
        <f t="shared" si="215"/>
        <v>22</v>
      </c>
      <c r="BQ275" s="312" t="e">
        <f>VLOOKUP(AB275,Stieren!$C$5:$D$52,2,FALSE)</f>
        <v>#N/A</v>
      </c>
      <c r="BR275" s="312" t="e">
        <f>VLOOKUP(AB275,percentage!BY$2:CJ$49,2)</f>
        <v>#N/A</v>
      </c>
      <c r="BS275" s="312" t="e">
        <f>VLOOKUP(BR275,Stieren!$C$5:$D$52,2,FALSE)</f>
        <v>#N/A</v>
      </c>
      <c r="BT275" s="312" t="e">
        <f>VLOOKUP(AB275,percentage!BY$2:CJ$49,3)</f>
        <v>#N/A</v>
      </c>
      <c r="BU275" s="312" t="e">
        <f>VLOOKUP(BT275,Stieren!$C$5:$D$52,2,FALSE)</f>
        <v>#N/A</v>
      </c>
      <c r="BV275" s="312" t="e">
        <f>VLOOKUP(AB275,percentage!BY$2:CJ$49,4)</f>
        <v>#N/A</v>
      </c>
      <c r="BW275" s="312" t="e">
        <f>VLOOKUP(BV275,Stieren!$C$5:$D$52,2,FALSE)</f>
        <v>#N/A</v>
      </c>
      <c r="BX275" s="312" t="e">
        <f>VLOOKUP(AB275,percentage!BY$2:CJ$49,5)</f>
        <v>#N/A</v>
      </c>
      <c r="BY275" s="312" t="e">
        <f>VLOOKUP(BX275,Stieren!$C$5:$D$52,2,FALSE)</f>
        <v>#N/A</v>
      </c>
      <c r="BZ275" s="312" t="e">
        <f>VLOOKUP(AB275,percentage!BY$2:CJ$49,6)</f>
        <v>#N/A</v>
      </c>
      <c r="CA275" s="312" t="e">
        <f>VLOOKUP(BZ275,Stieren!$C$5:$D$52,2,FALSE)</f>
        <v>#N/A</v>
      </c>
      <c r="CB275" s="312" t="e">
        <f>VLOOKUP(AB275,percentage!BY$2:CJ$49,7)</f>
        <v>#N/A</v>
      </c>
      <c r="CC275" s="312" t="e">
        <f>VLOOKUP(CB275,Stieren!$C$5:$D$52,2,FALSE)</f>
        <v>#N/A</v>
      </c>
      <c r="CD275" s="312" t="e">
        <f>VLOOKUP(AB275,percentage!BY$2:CJ$49,8)</f>
        <v>#N/A</v>
      </c>
      <c r="CE275" s="312" t="e">
        <f>VLOOKUP(CD275,Stieren!$C$5:$D$52,2,FALSE)</f>
        <v>#N/A</v>
      </c>
      <c r="CF275" s="312" t="e">
        <f>VLOOKUP(AB275,percentage!BY$2:CJ$49,9)</f>
        <v>#N/A</v>
      </c>
      <c r="CG275" s="312" t="e">
        <f>VLOOKUP(CF275,Stieren!$C$5:$D$52,2,FALSE)</f>
        <v>#N/A</v>
      </c>
      <c r="CH275" s="312" t="e">
        <f>VLOOKUP(AB275,percentage!BY$2:CJ$49,10)</f>
        <v>#N/A</v>
      </c>
      <c r="CI275" s="312" t="e">
        <f>VLOOKUP(CH275,Stieren!$C$5:$D$52,2,FALSE)</f>
        <v>#N/A</v>
      </c>
      <c r="CJ275" s="312" t="e">
        <f>VLOOKUP(AB275,percentage!BY$2:CJ$49,11)</f>
        <v>#N/A</v>
      </c>
      <c r="CK275" s="312" t="e">
        <f>VLOOKUP(CJ275,Stieren!$C$5:$D$52,2,FALSE)</f>
        <v>#N/A</v>
      </c>
      <c r="CL275" s="312" t="e">
        <f>VLOOKUP(AB275,percentage!BY$2:CJ$49,12)</f>
        <v>#N/A</v>
      </c>
      <c r="CM275" s="312" t="e">
        <f>VLOOKUP(CL275,Stieren!$C$5:$D$52,2,FALSE)</f>
        <v>#N/A</v>
      </c>
      <c r="CN275" s="312">
        <v>22</v>
      </c>
      <c r="CO275" s="312">
        <v>22</v>
      </c>
      <c r="CP275" s="312">
        <v>22</v>
      </c>
    </row>
    <row r="276" spans="27:94">
      <c r="AA276" s="312">
        <f>Koeien!B277</f>
        <v>0</v>
      </c>
      <c r="AB276" s="312">
        <f>Koeien!D277</f>
        <v>0</v>
      </c>
      <c r="AD276" s="312" t="e">
        <f t="shared" si="180"/>
        <v>#N/A</v>
      </c>
      <c r="AE276" s="312" t="e">
        <f t="shared" si="181"/>
        <v>#N/A</v>
      </c>
      <c r="AF276" s="312" t="e">
        <f t="shared" si="182"/>
        <v>#N/A</v>
      </c>
      <c r="AG276" s="312" t="e">
        <f t="shared" si="183"/>
        <v>#N/A</v>
      </c>
      <c r="AH276" s="312" t="e">
        <f t="shared" si="184"/>
        <v>#N/A</v>
      </c>
      <c r="AI276" s="312" t="e">
        <f t="shared" si="185"/>
        <v>#N/A</v>
      </c>
      <c r="AJ276" s="312" t="e">
        <f t="shared" si="186"/>
        <v>#N/A</v>
      </c>
      <c r="AK276" s="312" t="e">
        <f t="shared" si="187"/>
        <v>#N/A</v>
      </c>
      <c r="AL276" s="312" t="e">
        <f t="shared" si="188"/>
        <v>#N/A</v>
      </c>
      <c r="AO276" s="312" t="e">
        <f t="shared" si="189"/>
        <v>#N/A</v>
      </c>
      <c r="AP276" s="312" t="e">
        <f t="shared" si="190"/>
        <v>#N/A</v>
      </c>
      <c r="AQ276" s="312" t="e">
        <f t="shared" si="191"/>
        <v>#N/A</v>
      </c>
      <c r="AR276" s="312" t="e">
        <f t="shared" si="192"/>
        <v>#N/A</v>
      </c>
      <c r="AS276" s="312" t="e">
        <f t="shared" si="193"/>
        <v>#N/A</v>
      </c>
      <c r="AT276" s="312" t="e">
        <f t="shared" si="194"/>
        <v>#N/A</v>
      </c>
      <c r="AU276" s="312" t="e">
        <f t="shared" si="195"/>
        <v>#N/A</v>
      </c>
      <c r="AV276" s="312" t="e">
        <f t="shared" si="196"/>
        <v>#N/A</v>
      </c>
      <c r="AW276" s="312" t="e">
        <f t="shared" si="197"/>
        <v>#N/A</v>
      </c>
      <c r="AX276" s="312" t="e">
        <f t="shared" si="198"/>
        <v>#N/A</v>
      </c>
      <c r="AY276" s="312" t="e">
        <f t="shared" si="199"/>
        <v>#N/A</v>
      </c>
      <c r="AZ276" s="312" t="e">
        <f t="shared" si="200"/>
        <v>#N/A</v>
      </c>
      <c r="BA276" s="312" t="e">
        <f t="shared" si="201"/>
        <v>#N/A</v>
      </c>
      <c r="BB276" s="312" t="e">
        <f t="shared" si="202"/>
        <v>#N/A</v>
      </c>
      <c r="BC276" s="312" t="e">
        <f t="shared" si="203"/>
        <v>#N/A</v>
      </c>
      <c r="BD276" s="312" t="e">
        <f t="shared" si="204"/>
        <v>#N/A</v>
      </c>
      <c r="BE276" s="312" t="e">
        <f t="shared" si="205"/>
        <v>#N/A</v>
      </c>
      <c r="BF276" s="312" t="e">
        <f t="shared" si="206"/>
        <v>#N/A</v>
      </c>
      <c r="BG276" s="312" t="e">
        <f t="shared" si="207"/>
        <v>#N/A</v>
      </c>
      <c r="BH276" s="312" t="e">
        <f t="shared" si="208"/>
        <v>#N/A</v>
      </c>
      <c r="BI276" s="312" t="e">
        <f t="shared" si="209"/>
        <v>#N/A</v>
      </c>
      <c r="BJ276" s="312" t="e">
        <f t="shared" si="210"/>
        <v>#N/A</v>
      </c>
      <c r="BK276" s="312" t="e">
        <f t="shared" si="211"/>
        <v>#N/A</v>
      </c>
      <c r="BL276" s="312" t="e">
        <f t="shared" si="212"/>
        <v>#N/A</v>
      </c>
      <c r="BM276" s="312">
        <f t="shared" si="213"/>
        <v>22</v>
      </c>
      <c r="BN276" s="312">
        <f t="shared" si="214"/>
        <v>22</v>
      </c>
      <c r="BO276" s="312">
        <f t="shared" si="215"/>
        <v>22</v>
      </c>
      <c r="BQ276" s="312" t="e">
        <f>VLOOKUP(AB276,Stieren!$C$5:$D$52,2,FALSE)</f>
        <v>#N/A</v>
      </c>
      <c r="BR276" s="312" t="e">
        <f>VLOOKUP(AB276,percentage!BY$2:CJ$49,2)</f>
        <v>#N/A</v>
      </c>
      <c r="BS276" s="312" t="e">
        <f>VLOOKUP(BR276,Stieren!$C$5:$D$52,2,FALSE)</f>
        <v>#N/A</v>
      </c>
      <c r="BT276" s="312" t="e">
        <f>VLOOKUP(AB276,percentage!BY$2:CJ$49,3)</f>
        <v>#N/A</v>
      </c>
      <c r="BU276" s="312" t="e">
        <f>VLOOKUP(BT276,Stieren!$C$5:$D$52,2,FALSE)</f>
        <v>#N/A</v>
      </c>
      <c r="BV276" s="312" t="e">
        <f>VLOOKUP(AB276,percentage!BY$2:CJ$49,4)</f>
        <v>#N/A</v>
      </c>
      <c r="BW276" s="312" t="e">
        <f>VLOOKUP(BV276,Stieren!$C$5:$D$52,2,FALSE)</f>
        <v>#N/A</v>
      </c>
      <c r="BX276" s="312" t="e">
        <f>VLOOKUP(AB276,percentage!BY$2:CJ$49,5)</f>
        <v>#N/A</v>
      </c>
      <c r="BY276" s="312" t="e">
        <f>VLOOKUP(BX276,Stieren!$C$5:$D$52,2,FALSE)</f>
        <v>#N/A</v>
      </c>
      <c r="BZ276" s="312" t="e">
        <f>VLOOKUP(AB276,percentage!BY$2:CJ$49,6)</f>
        <v>#N/A</v>
      </c>
      <c r="CA276" s="312" t="e">
        <f>VLOOKUP(BZ276,Stieren!$C$5:$D$52,2,FALSE)</f>
        <v>#N/A</v>
      </c>
      <c r="CB276" s="312" t="e">
        <f>VLOOKUP(AB276,percentage!BY$2:CJ$49,7)</f>
        <v>#N/A</v>
      </c>
      <c r="CC276" s="312" t="e">
        <f>VLOOKUP(CB276,Stieren!$C$5:$D$52,2,FALSE)</f>
        <v>#N/A</v>
      </c>
      <c r="CD276" s="312" t="e">
        <f>VLOOKUP(AB276,percentage!BY$2:CJ$49,8)</f>
        <v>#N/A</v>
      </c>
      <c r="CE276" s="312" t="e">
        <f>VLOOKUP(CD276,Stieren!$C$5:$D$52,2,FALSE)</f>
        <v>#N/A</v>
      </c>
      <c r="CF276" s="312" t="e">
        <f>VLOOKUP(AB276,percentage!BY$2:CJ$49,9)</f>
        <v>#N/A</v>
      </c>
      <c r="CG276" s="312" t="e">
        <f>VLOOKUP(CF276,Stieren!$C$5:$D$52,2,FALSE)</f>
        <v>#N/A</v>
      </c>
      <c r="CH276" s="312" t="e">
        <f>VLOOKUP(AB276,percentage!BY$2:CJ$49,10)</f>
        <v>#N/A</v>
      </c>
      <c r="CI276" s="312" t="e">
        <f>VLOOKUP(CH276,Stieren!$C$5:$D$52,2,FALSE)</f>
        <v>#N/A</v>
      </c>
      <c r="CJ276" s="312" t="e">
        <f>VLOOKUP(AB276,percentage!BY$2:CJ$49,11)</f>
        <v>#N/A</v>
      </c>
      <c r="CK276" s="312" t="e">
        <f>VLOOKUP(CJ276,Stieren!$C$5:$D$52,2,FALSE)</f>
        <v>#N/A</v>
      </c>
      <c r="CL276" s="312" t="e">
        <f>VLOOKUP(AB276,percentage!BY$2:CJ$49,12)</f>
        <v>#N/A</v>
      </c>
      <c r="CM276" s="312" t="e">
        <f>VLOOKUP(CL276,Stieren!$C$5:$D$52,2,FALSE)</f>
        <v>#N/A</v>
      </c>
      <c r="CN276" s="312">
        <v>22</v>
      </c>
      <c r="CO276" s="312">
        <v>22</v>
      </c>
      <c r="CP276" s="312">
        <v>22</v>
      </c>
    </row>
    <row r="277" spans="27:94">
      <c r="AA277" s="312">
        <f>Koeien!B278</f>
        <v>0</v>
      </c>
      <c r="AB277" s="312">
        <f>Koeien!D278</f>
        <v>0</v>
      </c>
      <c r="AD277" s="312" t="e">
        <f t="shared" si="180"/>
        <v>#N/A</v>
      </c>
      <c r="AE277" s="312" t="e">
        <f t="shared" si="181"/>
        <v>#N/A</v>
      </c>
      <c r="AF277" s="312" t="e">
        <f t="shared" si="182"/>
        <v>#N/A</v>
      </c>
      <c r="AG277" s="312" t="e">
        <f t="shared" si="183"/>
        <v>#N/A</v>
      </c>
      <c r="AH277" s="312" t="e">
        <f t="shared" si="184"/>
        <v>#N/A</v>
      </c>
      <c r="AI277" s="312" t="e">
        <f t="shared" si="185"/>
        <v>#N/A</v>
      </c>
      <c r="AJ277" s="312" t="e">
        <f t="shared" si="186"/>
        <v>#N/A</v>
      </c>
      <c r="AK277" s="312" t="e">
        <f t="shared" si="187"/>
        <v>#N/A</v>
      </c>
      <c r="AL277" s="312" t="e">
        <f t="shared" si="188"/>
        <v>#N/A</v>
      </c>
      <c r="AO277" s="312" t="e">
        <f t="shared" si="189"/>
        <v>#N/A</v>
      </c>
      <c r="AP277" s="312" t="e">
        <f t="shared" si="190"/>
        <v>#N/A</v>
      </c>
      <c r="AQ277" s="312" t="e">
        <f t="shared" si="191"/>
        <v>#N/A</v>
      </c>
      <c r="AR277" s="312" t="e">
        <f t="shared" si="192"/>
        <v>#N/A</v>
      </c>
      <c r="AS277" s="312" t="e">
        <f t="shared" si="193"/>
        <v>#N/A</v>
      </c>
      <c r="AT277" s="312" t="e">
        <f t="shared" si="194"/>
        <v>#N/A</v>
      </c>
      <c r="AU277" s="312" t="e">
        <f t="shared" si="195"/>
        <v>#N/A</v>
      </c>
      <c r="AV277" s="312" t="e">
        <f t="shared" si="196"/>
        <v>#N/A</v>
      </c>
      <c r="AW277" s="312" t="e">
        <f t="shared" si="197"/>
        <v>#N/A</v>
      </c>
      <c r="AX277" s="312" t="e">
        <f t="shared" si="198"/>
        <v>#N/A</v>
      </c>
      <c r="AY277" s="312" t="e">
        <f t="shared" si="199"/>
        <v>#N/A</v>
      </c>
      <c r="AZ277" s="312" t="e">
        <f t="shared" si="200"/>
        <v>#N/A</v>
      </c>
      <c r="BA277" s="312" t="e">
        <f t="shared" si="201"/>
        <v>#N/A</v>
      </c>
      <c r="BB277" s="312" t="e">
        <f t="shared" si="202"/>
        <v>#N/A</v>
      </c>
      <c r="BC277" s="312" t="e">
        <f t="shared" si="203"/>
        <v>#N/A</v>
      </c>
      <c r="BD277" s="312" t="e">
        <f t="shared" si="204"/>
        <v>#N/A</v>
      </c>
      <c r="BE277" s="312" t="e">
        <f t="shared" si="205"/>
        <v>#N/A</v>
      </c>
      <c r="BF277" s="312" t="e">
        <f t="shared" si="206"/>
        <v>#N/A</v>
      </c>
      <c r="BG277" s="312" t="e">
        <f t="shared" si="207"/>
        <v>#N/A</v>
      </c>
      <c r="BH277" s="312" t="e">
        <f t="shared" si="208"/>
        <v>#N/A</v>
      </c>
      <c r="BI277" s="312" t="e">
        <f t="shared" si="209"/>
        <v>#N/A</v>
      </c>
      <c r="BJ277" s="312" t="e">
        <f t="shared" si="210"/>
        <v>#N/A</v>
      </c>
      <c r="BK277" s="312" t="e">
        <f t="shared" si="211"/>
        <v>#N/A</v>
      </c>
      <c r="BL277" s="312" t="e">
        <f t="shared" si="212"/>
        <v>#N/A</v>
      </c>
      <c r="BM277" s="312">
        <f t="shared" si="213"/>
        <v>22</v>
      </c>
      <c r="BN277" s="312">
        <f t="shared" si="214"/>
        <v>22</v>
      </c>
      <c r="BO277" s="312">
        <f t="shared" si="215"/>
        <v>22</v>
      </c>
      <c r="BQ277" s="312" t="e">
        <f>VLOOKUP(AB277,Stieren!$C$5:$D$52,2,FALSE)</f>
        <v>#N/A</v>
      </c>
      <c r="BR277" s="312" t="e">
        <f>VLOOKUP(AB277,percentage!BY$2:CJ$49,2)</f>
        <v>#N/A</v>
      </c>
      <c r="BS277" s="312" t="e">
        <f>VLOOKUP(BR277,Stieren!$C$5:$D$52,2,FALSE)</f>
        <v>#N/A</v>
      </c>
      <c r="BT277" s="312" t="e">
        <f>VLOOKUP(AB277,percentage!BY$2:CJ$49,3)</f>
        <v>#N/A</v>
      </c>
      <c r="BU277" s="312" t="e">
        <f>VLOOKUP(BT277,Stieren!$C$5:$D$52,2,FALSE)</f>
        <v>#N/A</v>
      </c>
      <c r="BV277" s="312" t="e">
        <f>VLOOKUP(AB277,percentage!BY$2:CJ$49,4)</f>
        <v>#N/A</v>
      </c>
      <c r="BW277" s="312" t="e">
        <f>VLOOKUP(BV277,Stieren!$C$5:$D$52,2,FALSE)</f>
        <v>#N/A</v>
      </c>
      <c r="BX277" s="312" t="e">
        <f>VLOOKUP(AB277,percentage!BY$2:CJ$49,5)</f>
        <v>#N/A</v>
      </c>
      <c r="BY277" s="312" t="e">
        <f>VLOOKUP(BX277,Stieren!$C$5:$D$52,2,FALSE)</f>
        <v>#N/A</v>
      </c>
      <c r="BZ277" s="312" t="e">
        <f>VLOOKUP(AB277,percentage!BY$2:CJ$49,6)</f>
        <v>#N/A</v>
      </c>
      <c r="CA277" s="312" t="e">
        <f>VLOOKUP(BZ277,Stieren!$C$5:$D$52,2,FALSE)</f>
        <v>#N/A</v>
      </c>
      <c r="CB277" s="312" t="e">
        <f>VLOOKUP(AB277,percentage!BY$2:CJ$49,7)</f>
        <v>#N/A</v>
      </c>
      <c r="CC277" s="312" t="e">
        <f>VLOOKUP(CB277,Stieren!$C$5:$D$52,2,FALSE)</f>
        <v>#N/A</v>
      </c>
      <c r="CD277" s="312" t="e">
        <f>VLOOKUP(AB277,percentage!BY$2:CJ$49,8)</f>
        <v>#N/A</v>
      </c>
      <c r="CE277" s="312" t="e">
        <f>VLOOKUP(CD277,Stieren!$C$5:$D$52,2,FALSE)</f>
        <v>#N/A</v>
      </c>
      <c r="CF277" s="312" t="e">
        <f>VLOOKUP(AB277,percentage!BY$2:CJ$49,9)</f>
        <v>#N/A</v>
      </c>
      <c r="CG277" s="312" t="e">
        <f>VLOOKUP(CF277,Stieren!$C$5:$D$52,2,FALSE)</f>
        <v>#N/A</v>
      </c>
      <c r="CH277" s="312" t="e">
        <f>VLOOKUP(AB277,percentage!BY$2:CJ$49,10)</f>
        <v>#N/A</v>
      </c>
      <c r="CI277" s="312" t="e">
        <f>VLOOKUP(CH277,Stieren!$C$5:$D$52,2,FALSE)</f>
        <v>#N/A</v>
      </c>
      <c r="CJ277" s="312" t="e">
        <f>VLOOKUP(AB277,percentage!BY$2:CJ$49,11)</f>
        <v>#N/A</v>
      </c>
      <c r="CK277" s="312" t="e">
        <f>VLOOKUP(CJ277,Stieren!$C$5:$D$52,2,FALSE)</f>
        <v>#N/A</v>
      </c>
      <c r="CL277" s="312" t="e">
        <f>VLOOKUP(AB277,percentage!BY$2:CJ$49,12)</f>
        <v>#N/A</v>
      </c>
      <c r="CM277" s="312" t="e">
        <f>VLOOKUP(CL277,Stieren!$C$5:$D$52,2,FALSE)</f>
        <v>#N/A</v>
      </c>
      <c r="CN277" s="312">
        <v>22</v>
      </c>
      <c r="CO277" s="312">
        <v>22</v>
      </c>
      <c r="CP277" s="312">
        <v>22</v>
      </c>
    </row>
    <row r="278" spans="27:94">
      <c r="AA278" s="312">
        <f>Koeien!B279</f>
        <v>0</v>
      </c>
      <c r="AB278" s="312">
        <f>Koeien!D279</f>
        <v>0</v>
      </c>
      <c r="AD278" s="312" t="e">
        <f t="shared" si="180"/>
        <v>#N/A</v>
      </c>
      <c r="AE278" s="312" t="e">
        <f t="shared" si="181"/>
        <v>#N/A</v>
      </c>
      <c r="AF278" s="312" t="e">
        <f t="shared" si="182"/>
        <v>#N/A</v>
      </c>
      <c r="AG278" s="312" t="e">
        <f t="shared" si="183"/>
        <v>#N/A</v>
      </c>
      <c r="AH278" s="312" t="e">
        <f t="shared" si="184"/>
        <v>#N/A</v>
      </c>
      <c r="AI278" s="312" t="e">
        <f t="shared" si="185"/>
        <v>#N/A</v>
      </c>
      <c r="AJ278" s="312" t="e">
        <f t="shared" si="186"/>
        <v>#N/A</v>
      </c>
      <c r="AK278" s="312" t="e">
        <f t="shared" si="187"/>
        <v>#N/A</v>
      </c>
      <c r="AL278" s="312" t="e">
        <f t="shared" si="188"/>
        <v>#N/A</v>
      </c>
      <c r="AO278" s="312" t="e">
        <f t="shared" si="189"/>
        <v>#N/A</v>
      </c>
      <c r="AP278" s="312" t="e">
        <f t="shared" si="190"/>
        <v>#N/A</v>
      </c>
      <c r="AQ278" s="312" t="e">
        <f t="shared" si="191"/>
        <v>#N/A</v>
      </c>
      <c r="AR278" s="312" t="e">
        <f t="shared" si="192"/>
        <v>#N/A</v>
      </c>
      <c r="AS278" s="312" t="e">
        <f t="shared" si="193"/>
        <v>#N/A</v>
      </c>
      <c r="AT278" s="312" t="e">
        <f t="shared" si="194"/>
        <v>#N/A</v>
      </c>
      <c r="AU278" s="312" t="e">
        <f t="shared" si="195"/>
        <v>#N/A</v>
      </c>
      <c r="AV278" s="312" t="e">
        <f t="shared" si="196"/>
        <v>#N/A</v>
      </c>
      <c r="AW278" s="312" t="e">
        <f t="shared" si="197"/>
        <v>#N/A</v>
      </c>
      <c r="AX278" s="312" t="e">
        <f t="shared" si="198"/>
        <v>#N/A</v>
      </c>
      <c r="AY278" s="312" t="e">
        <f t="shared" si="199"/>
        <v>#N/A</v>
      </c>
      <c r="AZ278" s="312" t="e">
        <f t="shared" si="200"/>
        <v>#N/A</v>
      </c>
      <c r="BA278" s="312" t="e">
        <f t="shared" si="201"/>
        <v>#N/A</v>
      </c>
      <c r="BB278" s="312" t="e">
        <f t="shared" si="202"/>
        <v>#N/A</v>
      </c>
      <c r="BC278" s="312" t="e">
        <f t="shared" si="203"/>
        <v>#N/A</v>
      </c>
      <c r="BD278" s="312" t="e">
        <f t="shared" si="204"/>
        <v>#N/A</v>
      </c>
      <c r="BE278" s="312" t="e">
        <f t="shared" si="205"/>
        <v>#N/A</v>
      </c>
      <c r="BF278" s="312" t="e">
        <f t="shared" si="206"/>
        <v>#N/A</v>
      </c>
      <c r="BG278" s="312" t="e">
        <f t="shared" si="207"/>
        <v>#N/A</v>
      </c>
      <c r="BH278" s="312" t="e">
        <f t="shared" si="208"/>
        <v>#N/A</v>
      </c>
      <c r="BI278" s="312" t="e">
        <f t="shared" si="209"/>
        <v>#N/A</v>
      </c>
      <c r="BJ278" s="312" t="e">
        <f t="shared" si="210"/>
        <v>#N/A</v>
      </c>
      <c r="BK278" s="312" t="e">
        <f t="shared" si="211"/>
        <v>#N/A</v>
      </c>
      <c r="BL278" s="312" t="e">
        <f t="shared" si="212"/>
        <v>#N/A</v>
      </c>
      <c r="BM278" s="312">
        <f t="shared" si="213"/>
        <v>22</v>
      </c>
      <c r="BN278" s="312">
        <f t="shared" si="214"/>
        <v>22</v>
      </c>
      <c r="BO278" s="312">
        <f t="shared" si="215"/>
        <v>22</v>
      </c>
      <c r="BQ278" s="312" t="e">
        <f>VLOOKUP(AB278,Stieren!$C$5:$D$52,2,FALSE)</f>
        <v>#N/A</v>
      </c>
      <c r="BR278" s="312" t="e">
        <f>VLOOKUP(AB278,percentage!BY$2:CJ$49,2)</f>
        <v>#N/A</v>
      </c>
      <c r="BS278" s="312" t="e">
        <f>VLOOKUP(BR278,Stieren!$C$5:$D$52,2,FALSE)</f>
        <v>#N/A</v>
      </c>
      <c r="BT278" s="312" t="e">
        <f>VLOOKUP(AB278,percentage!BY$2:CJ$49,3)</f>
        <v>#N/A</v>
      </c>
      <c r="BU278" s="312" t="e">
        <f>VLOOKUP(BT278,Stieren!$C$5:$D$52,2,FALSE)</f>
        <v>#N/A</v>
      </c>
      <c r="BV278" s="312" t="e">
        <f>VLOOKUP(AB278,percentage!BY$2:CJ$49,4)</f>
        <v>#N/A</v>
      </c>
      <c r="BW278" s="312" t="e">
        <f>VLOOKUP(BV278,Stieren!$C$5:$D$52,2,FALSE)</f>
        <v>#N/A</v>
      </c>
      <c r="BX278" s="312" t="e">
        <f>VLOOKUP(AB278,percentage!BY$2:CJ$49,5)</f>
        <v>#N/A</v>
      </c>
      <c r="BY278" s="312" t="e">
        <f>VLOOKUP(BX278,Stieren!$C$5:$D$52,2,FALSE)</f>
        <v>#N/A</v>
      </c>
      <c r="BZ278" s="312" t="e">
        <f>VLOOKUP(AB278,percentage!BY$2:CJ$49,6)</f>
        <v>#N/A</v>
      </c>
      <c r="CA278" s="312" t="e">
        <f>VLOOKUP(BZ278,Stieren!$C$5:$D$52,2,FALSE)</f>
        <v>#N/A</v>
      </c>
      <c r="CB278" s="312" t="e">
        <f>VLOOKUP(AB278,percentage!BY$2:CJ$49,7)</f>
        <v>#N/A</v>
      </c>
      <c r="CC278" s="312" t="e">
        <f>VLOOKUP(CB278,Stieren!$C$5:$D$52,2,FALSE)</f>
        <v>#N/A</v>
      </c>
      <c r="CD278" s="312" t="e">
        <f>VLOOKUP(AB278,percentage!BY$2:CJ$49,8)</f>
        <v>#N/A</v>
      </c>
      <c r="CE278" s="312" t="e">
        <f>VLOOKUP(CD278,Stieren!$C$5:$D$52,2,FALSE)</f>
        <v>#N/A</v>
      </c>
      <c r="CF278" s="312" t="e">
        <f>VLOOKUP(AB278,percentage!BY$2:CJ$49,9)</f>
        <v>#N/A</v>
      </c>
      <c r="CG278" s="312" t="e">
        <f>VLOOKUP(CF278,Stieren!$C$5:$D$52,2,FALSE)</f>
        <v>#N/A</v>
      </c>
      <c r="CH278" s="312" t="e">
        <f>VLOOKUP(AB278,percentage!BY$2:CJ$49,10)</f>
        <v>#N/A</v>
      </c>
      <c r="CI278" s="312" t="e">
        <f>VLOOKUP(CH278,Stieren!$C$5:$D$52,2,FALSE)</f>
        <v>#N/A</v>
      </c>
      <c r="CJ278" s="312" t="e">
        <f>VLOOKUP(AB278,percentage!BY$2:CJ$49,11)</f>
        <v>#N/A</v>
      </c>
      <c r="CK278" s="312" t="e">
        <f>VLOOKUP(CJ278,Stieren!$C$5:$D$52,2,FALSE)</f>
        <v>#N/A</v>
      </c>
      <c r="CL278" s="312" t="e">
        <f>VLOOKUP(AB278,percentage!BY$2:CJ$49,12)</f>
        <v>#N/A</v>
      </c>
      <c r="CM278" s="312" t="e">
        <f>VLOOKUP(CL278,Stieren!$C$5:$D$52,2,FALSE)</f>
        <v>#N/A</v>
      </c>
      <c r="CN278" s="312">
        <v>22</v>
      </c>
      <c r="CO278" s="312">
        <v>22</v>
      </c>
      <c r="CP278" s="312">
        <v>22</v>
      </c>
    </row>
    <row r="279" spans="27:94">
      <c r="AA279" s="312">
        <f>Koeien!B280</f>
        <v>0</v>
      </c>
      <c r="AB279" s="312">
        <f>Koeien!D280</f>
        <v>0</v>
      </c>
      <c r="AD279" s="312" t="e">
        <f t="shared" si="180"/>
        <v>#N/A</v>
      </c>
      <c r="AE279" s="312" t="e">
        <f t="shared" si="181"/>
        <v>#N/A</v>
      </c>
      <c r="AF279" s="312" t="e">
        <f t="shared" si="182"/>
        <v>#N/A</v>
      </c>
      <c r="AG279" s="312" t="e">
        <f t="shared" si="183"/>
        <v>#N/A</v>
      </c>
      <c r="AH279" s="312" t="e">
        <f t="shared" si="184"/>
        <v>#N/A</v>
      </c>
      <c r="AI279" s="312" t="e">
        <f t="shared" si="185"/>
        <v>#N/A</v>
      </c>
      <c r="AJ279" s="312" t="e">
        <f t="shared" si="186"/>
        <v>#N/A</v>
      </c>
      <c r="AK279" s="312" t="e">
        <f t="shared" si="187"/>
        <v>#N/A</v>
      </c>
      <c r="AL279" s="312" t="e">
        <f t="shared" si="188"/>
        <v>#N/A</v>
      </c>
      <c r="AO279" s="312" t="e">
        <f t="shared" si="189"/>
        <v>#N/A</v>
      </c>
      <c r="AP279" s="312" t="e">
        <f t="shared" si="190"/>
        <v>#N/A</v>
      </c>
      <c r="AQ279" s="312" t="e">
        <f t="shared" si="191"/>
        <v>#N/A</v>
      </c>
      <c r="AR279" s="312" t="e">
        <f t="shared" si="192"/>
        <v>#N/A</v>
      </c>
      <c r="AS279" s="312" t="e">
        <f t="shared" si="193"/>
        <v>#N/A</v>
      </c>
      <c r="AT279" s="312" t="e">
        <f t="shared" si="194"/>
        <v>#N/A</v>
      </c>
      <c r="AU279" s="312" t="e">
        <f t="shared" si="195"/>
        <v>#N/A</v>
      </c>
      <c r="AV279" s="312" t="e">
        <f t="shared" si="196"/>
        <v>#N/A</v>
      </c>
      <c r="AW279" s="312" t="e">
        <f t="shared" si="197"/>
        <v>#N/A</v>
      </c>
      <c r="AX279" s="312" t="e">
        <f t="shared" si="198"/>
        <v>#N/A</v>
      </c>
      <c r="AY279" s="312" t="e">
        <f t="shared" si="199"/>
        <v>#N/A</v>
      </c>
      <c r="AZ279" s="312" t="e">
        <f t="shared" si="200"/>
        <v>#N/A</v>
      </c>
      <c r="BA279" s="312" t="e">
        <f t="shared" si="201"/>
        <v>#N/A</v>
      </c>
      <c r="BB279" s="312" t="e">
        <f t="shared" si="202"/>
        <v>#N/A</v>
      </c>
      <c r="BC279" s="312" t="e">
        <f t="shared" si="203"/>
        <v>#N/A</v>
      </c>
      <c r="BD279" s="312" t="e">
        <f t="shared" si="204"/>
        <v>#N/A</v>
      </c>
      <c r="BE279" s="312" t="e">
        <f t="shared" si="205"/>
        <v>#N/A</v>
      </c>
      <c r="BF279" s="312" t="e">
        <f t="shared" si="206"/>
        <v>#N/A</v>
      </c>
      <c r="BG279" s="312" t="e">
        <f t="shared" si="207"/>
        <v>#N/A</v>
      </c>
      <c r="BH279" s="312" t="e">
        <f t="shared" si="208"/>
        <v>#N/A</v>
      </c>
      <c r="BI279" s="312" t="e">
        <f t="shared" si="209"/>
        <v>#N/A</v>
      </c>
      <c r="BJ279" s="312" t="e">
        <f t="shared" si="210"/>
        <v>#N/A</v>
      </c>
      <c r="BK279" s="312" t="e">
        <f t="shared" si="211"/>
        <v>#N/A</v>
      </c>
      <c r="BL279" s="312" t="e">
        <f t="shared" si="212"/>
        <v>#N/A</v>
      </c>
      <c r="BM279" s="312">
        <f t="shared" si="213"/>
        <v>22</v>
      </c>
      <c r="BN279" s="312">
        <f t="shared" si="214"/>
        <v>22</v>
      </c>
      <c r="BO279" s="312">
        <f t="shared" si="215"/>
        <v>22</v>
      </c>
      <c r="BQ279" s="312" t="e">
        <f>VLOOKUP(AB279,Stieren!$C$5:$D$52,2,FALSE)</f>
        <v>#N/A</v>
      </c>
      <c r="BR279" s="312" t="e">
        <f>VLOOKUP(AB279,percentage!BY$2:CJ$49,2)</f>
        <v>#N/A</v>
      </c>
      <c r="BS279" s="312" t="e">
        <f>VLOOKUP(BR279,Stieren!$C$5:$D$52,2,FALSE)</f>
        <v>#N/A</v>
      </c>
      <c r="BT279" s="312" t="e">
        <f>VLOOKUP(AB279,percentage!BY$2:CJ$49,3)</f>
        <v>#N/A</v>
      </c>
      <c r="BU279" s="312" t="e">
        <f>VLOOKUP(BT279,Stieren!$C$5:$D$52,2,FALSE)</f>
        <v>#N/A</v>
      </c>
      <c r="BV279" s="312" t="e">
        <f>VLOOKUP(AB279,percentage!BY$2:CJ$49,4)</f>
        <v>#N/A</v>
      </c>
      <c r="BW279" s="312" t="e">
        <f>VLOOKUP(BV279,Stieren!$C$5:$D$52,2,FALSE)</f>
        <v>#N/A</v>
      </c>
      <c r="BX279" s="312" t="e">
        <f>VLOOKUP(AB279,percentage!BY$2:CJ$49,5)</f>
        <v>#N/A</v>
      </c>
      <c r="BY279" s="312" t="e">
        <f>VLOOKUP(BX279,Stieren!$C$5:$D$52,2,FALSE)</f>
        <v>#N/A</v>
      </c>
      <c r="BZ279" s="312" t="e">
        <f>VLOOKUP(AB279,percentage!BY$2:CJ$49,6)</f>
        <v>#N/A</v>
      </c>
      <c r="CA279" s="312" t="e">
        <f>VLOOKUP(BZ279,Stieren!$C$5:$D$52,2,FALSE)</f>
        <v>#N/A</v>
      </c>
      <c r="CB279" s="312" t="e">
        <f>VLOOKUP(AB279,percentage!BY$2:CJ$49,7)</f>
        <v>#N/A</v>
      </c>
      <c r="CC279" s="312" t="e">
        <f>VLOOKUP(CB279,Stieren!$C$5:$D$52,2,FALSE)</f>
        <v>#N/A</v>
      </c>
      <c r="CD279" s="312" t="e">
        <f>VLOOKUP(AB279,percentage!BY$2:CJ$49,8)</f>
        <v>#N/A</v>
      </c>
      <c r="CE279" s="312" t="e">
        <f>VLOOKUP(CD279,Stieren!$C$5:$D$52,2,FALSE)</f>
        <v>#N/A</v>
      </c>
      <c r="CF279" s="312" t="e">
        <f>VLOOKUP(AB279,percentage!BY$2:CJ$49,9)</f>
        <v>#N/A</v>
      </c>
      <c r="CG279" s="312" t="e">
        <f>VLOOKUP(CF279,Stieren!$C$5:$D$52,2,FALSE)</f>
        <v>#N/A</v>
      </c>
      <c r="CH279" s="312" t="e">
        <f>VLOOKUP(AB279,percentage!BY$2:CJ$49,10)</f>
        <v>#N/A</v>
      </c>
      <c r="CI279" s="312" t="e">
        <f>VLOOKUP(CH279,Stieren!$C$5:$D$52,2,FALSE)</f>
        <v>#N/A</v>
      </c>
      <c r="CJ279" s="312" t="e">
        <f>VLOOKUP(AB279,percentage!BY$2:CJ$49,11)</f>
        <v>#N/A</v>
      </c>
      <c r="CK279" s="312" t="e">
        <f>VLOOKUP(CJ279,Stieren!$C$5:$D$52,2,FALSE)</f>
        <v>#N/A</v>
      </c>
      <c r="CL279" s="312" t="e">
        <f>VLOOKUP(AB279,percentage!BY$2:CJ$49,12)</f>
        <v>#N/A</v>
      </c>
      <c r="CM279" s="312" t="e">
        <f>VLOOKUP(CL279,Stieren!$C$5:$D$52,2,FALSE)</f>
        <v>#N/A</v>
      </c>
      <c r="CN279" s="312">
        <v>22</v>
      </c>
      <c r="CO279" s="312">
        <v>22</v>
      </c>
      <c r="CP279" s="312">
        <v>22</v>
      </c>
    </row>
    <row r="280" spans="27:94">
      <c r="AA280" s="312">
        <f>Koeien!B281</f>
        <v>0</v>
      </c>
      <c r="AB280" s="312">
        <f>Koeien!D281</f>
        <v>0</v>
      </c>
      <c r="AD280" s="312" t="e">
        <f t="shared" si="180"/>
        <v>#N/A</v>
      </c>
      <c r="AE280" s="312" t="e">
        <f t="shared" si="181"/>
        <v>#N/A</v>
      </c>
      <c r="AF280" s="312" t="e">
        <f t="shared" si="182"/>
        <v>#N/A</v>
      </c>
      <c r="AG280" s="312" t="e">
        <f t="shared" si="183"/>
        <v>#N/A</v>
      </c>
      <c r="AH280" s="312" t="e">
        <f t="shared" si="184"/>
        <v>#N/A</v>
      </c>
      <c r="AI280" s="312" t="e">
        <f t="shared" si="185"/>
        <v>#N/A</v>
      </c>
      <c r="AJ280" s="312" t="e">
        <f t="shared" si="186"/>
        <v>#N/A</v>
      </c>
      <c r="AK280" s="312" t="e">
        <f t="shared" si="187"/>
        <v>#N/A</v>
      </c>
      <c r="AL280" s="312" t="e">
        <f t="shared" si="188"/>
        <v>#N/A</v>
      </c>
      <c r="AO280" s="312" t="e">
        <f t="shared" si="189"/>
        <v>#N/A</v>
      </c>
      <c r="AP280" s="312" t="e">
        <f t="shared" si="190"/>
        <v>#N/A</v>
      </c>
      <c r="AQ280" s="312" t="e">
        <f t="shared" si="191"/>
        <v>#N/A</v>
      </c>
      <c r="AR280" s="312" t="e">
        <f t="shared" si="192"/>
        <v>#N/A</v>
      </c>
      <c r="AS280" s="312" t="e">
        <f t="shared" si="193"/>
        <v>#N/A</v>
      </c>
      <c r="AT280" s="312" t="e">
        <f t="shared" si="194"/>
        <v>#N/A</v>
      </c>
      <c r="AU280" s="312" t="e">
        <f t="shared" si="195"/>
        <v>#N/A</v>
      </c>
      <c r="AV280" s="312" t="e">
        <f t="shared" si="196"/>
        <v>#N/A</v>
      </c>
      <c r="AW280" s="312" t="e">
        <f t="shared" si="197"/>
        <v>#N/A</v>
      </c>
      <c r="AX280" s="312" t="e">
        <f t="shared" si="198"/>
        <v>#N/A</v>
      </c>
      <c r="AY280" s="312" t="e">
        <f t="shared" si="199"/>
        <v>#N/A</v>
      </c>
      <c r="AZ280" s="312" t="e">
        <f t="shared" si="200"/>
        <v>#N/A</v>
      </c>
      <c r="BA280" s="312" t="e">
        <f t="shared" si="201"/>
        <v>#N/A</v>
      </c>
      <c r="BB280" s="312" t="e">
        <f t="shared" si="202"/>
        <v>#N/A</v>
      </c>
      <c r="BC280" s="312" t="e">
        <f t="shared" si="203"/>
        <v>#N/A</v>
      </c>
      <c r="BD280" s="312" t="e">
        <f t="shared" si="204"/>
        <v>#N/A</v>
      </c>
      <c r="BE280" s="312" t="e">
        <f t="shared" si="205"/>
        <v>#N/A</v>
      </c>
      <c r="BF280" s="312" t="e">
        <f t="shared" si="206"/>
        <v>#N/A</v>
      </c>
      <c r="BG280" s="312" t="e">
        <f t="shared" si="207"/>
        <v>#N/A</v>
      </c>
      <c r="BH280" s="312" t="e">
        <f t="shared" si="208"/>
        <v>#N/A</v>
      </c>
      <c r="BI280" s="312" t="e">
        <f t="shared" si="209"/>
        <v>#N/A</v>
      </c>
      <c r="BJ280" s="312" t="e">
        <f t="shared" si="210"/>
        <v>#N/A</v>
      </c>
      <c r="BK280" s="312" t="e">
        <f t="shared" si="211"/>
        <v>#N/A</v>
      </c>
      <c r="BL280" s="312" t="e">
        <f t="shared" si="212"/>
        <v>#N/A</v>
      </c>
      <c r="BM280" s="312">
        <f t="shared" si="213"/>
        <v>22</v>
      </c>
      <c r="BN280" s="312">
        <f t="shared" si="214"/>
        <v>22</v>
      </c>
      <c r="BO280" s="312">
        <f t="shared" si="215"/>
        <v>22</v>
      </c>
      <c r="BQ280" s="312" t="e">
        <f>VLOOKUP(AB280,Stieren!$C$5:$D$52,2,FALSE)</f>
        <v>#N/A</v>
      </c>
      <c r="BR280" s="312" t="e">
        <f>VLOOKUP(AB280,percentage!BY$2:CJ$49,2)</f>
        <v>#N/A</v>
      </c>
      <c r="BS280" s="312" t="e">
        <f>VLOOKUP(BR280,Stieren!$C$5:$D$52,2,FALSE)</f>
        <v>#N/A</v>
      </c>
      <c r="BT280" s="312" t="e">
        <f>VLOOKUP(AB280,percentage!BY$2:CJ$49,3)</f>
        <v>#N/A</v>
      </c>
      <c r="BU280" s="312" t="e">
        <f>VLOOKUP(BT280,Stieren!$C$5:$D$52,2,FALSE)</f>
        <v>#N/A</v>
      </c>
      <c r="BV280" s="312" t="e">
        <f>VLOOKUP(AB280,percentage!BY$2:CJ$49,4)</f>
        <v>#N/A</v>
      </c>
      <c r="BW280" s="312" t="e">
        <f>VLOOKUP(BV280,Stieren!$C$5:$D$52,2,FALSE)</f>
        <v>#N/A</v>
      </c>
      <c r="BX280" s="312" t="e">
        <f>VLOOKUP(AB280,percentage!BY$2:CJ$49,5)</f>
        <v>#N/A</v>
      </c>
      <c r="BY280" s="312" t="e">
        <f>VLOOKUP(BX280,Stieren!$C$5:$D$52,2,FALSE)</f>
        <v>#N/A</v>
      </c>
      <c r="BZ280" s="312" t="e">
        <f>VLOOKUP(AB280,percentage!BY$2:CJ$49,6)</f>
        <v>#N/A</v>
      </c>
      <c r="CA280" s="312" t="e">
        <f>VLOOKUP(BZ280,Stieren!$C$5:$D$52,2,FALSE)</f>
        <v>#N/A</v>
      </c>
      <c r="CB280" s="312" t="e">
        <f>VLOOKUP(AB280,percentage!BY$2:CJ$49,7)</f>
        <v>#N/A</v>
      </c>
      <c r="CC280" s="312" t="e">
        <f>VLOOKUP(CB280,Stieren!$C$5:$D$52,2,FALSE)</f>
        <v>#N/A</v>
      </c>
      <c r="CD280" s="312" t="e">
        <f>VLOOKUP(AB280,percentage!BY$2:CJ$49,8)</f>
        <v>#N/A</v>
      </c>
      <c r="CE280" s="312" t="e">
        <f>VLOOKUP(CD280,Stieren!$C$5:$D$52,2,FALSE)</f>
        <v>#N/A</v>
      </c>
      <c r="CF280" s="312" t="e">
        <f>VLOOKUP(AB280,percentage!BY$2:CJ$49,9)</f>
        <v>#N/A</v>
      </c>
      <c r="CG280" s="312" t="e">
        <f>VLOOKUP(CF280,Stieren!$C$5:$D$52,2,FALSE)</f>
        <v>#N/A</v>
      </c>
      <c r="CH280" s="312" t="e">
        <f>VLOOKUP(AB280,percentage!BY$2:CJ$49,10)</f>
        <v>#N/A</v>
      </c>
      <c r="CI280" s="312" t="e">
        <f>VLOOKUP(CH280,Stieren!$C$5:$D$52,2,FALSE)</f>
        <v>#N/A</v>
      </c>
      <c r="CJ280" s="312" t="e">
        <f>VLOOKUP(AB280,percentage!BY$2:CJ$49,11)</f>
        <v>#N/A</v>
      </c>
      <c r="CK280" s="312" t="e">
        <f>VLOOKUP(CJ280,Stieren!$C$5:$D$52,2,FALSE)</f>
        <v>#N/A</v>
      </c>
      <c r="CL280" s="312" t="e">
        <f>VLOOKUP(AB280,percentage!BY$2:CJ$49,12)</f>
        <v>#N/A</v>
      </c>
      <c r="CM280" s="312" t="e">
        <f>VLOOKUP(CL280,Stieren!$C$5:$D$52,2,FALSE)</f>
        <v>#N/A</v>
      </c>
      <c r="CN280" s="312">
        <v>22</v>
      </c>
      <c r="CO280" s="312">
        <v>22</v>
      </c>
      <c r="CP280" s="312">
        <v>22</v>
      </c>
    </row>
    <row r="281" spans="27:94">
      <c r="AA281" s="312">
        <f>Koeien!B282</f>
        <v>0</v>
      </c>
      <c r="AB281" s="312">
        <f>Koeien!D282</f>
        <v>0</v>
      </c>
      <c r="AD281" s="312" t="e">
        <f t="shared" si="180"/>
        <v>#N/A</v>
      </c>
      <c r="AE281" s="312" t="e">
        <f t="shared" si="181"/>
        <v>#N/A</v>
      </c>
      <c r="AF281" s="312" t="e">
        <f t="shared" si="182"/>
        <v>#N/A</v>
      </c>
      <c r="AG281" s="312" t="e">
        <f t="shared" si="183"/>
        <v>#N/A</v>
      </c>
      <c r="AH281" s="312" t="e">
        <f t="shared" si="184"/>
        <v>#N/A</v>
      </c>
      <c r="AI281" s="312" t="e">
        <f t="shared" si="185"/>
        <v>#N/A</v>
      </c>
      <c r="AJ281" s="312" t="e">
        <f t="shared" si="186"/>
        <v>#N/A</v>
      </c>
      <c r="AK281" s="312" t="e">
        <f t="shared" si="187"/>
        <v>#N/A</v>
      </c>
      <c r="AL281" s="312" t="e">
        <f t="shared" si="188"/>
        <v>#N/A</v>
      </c>
      <c r="AO281" s="312" t="e">
        <f t="shared" si="189"/>
        <v>#N/A</v>
      </c>
      <c r="AP281" s="312" t="e">
        <f t="shared" si="190"/>
        <v>#N/A</v>
      </c>
      <c r="AQ281" s="312" t="e">
        <f t="shared" si="191"/>
        <v>#N/A</v>
      </c>
      <c r="AR281" s="312" t="e">
        <f t="shared" si="192"/>
        <v>#N/A</v>
      </c>
      <c r="AS281" s="312" t="e">
        <f t="shared" si="193"/>
        <v>#N/A</v>
      </c>
      <c r="AT281" s="312" t="e">
        <f t="shared" si="194"/>
        <v>#N/A</v>
      </c>
      <c r="AU281" s="312" t="e">
        <f t="shared" si="195"/>
        <v>#N/A</v>
      </c>
      <c r="AV281" s="312" t="e">
        <f t="shared" si="196"/>
        <v>#N/A</v>
      </c>
      <c r="AW281" s="312" t="e">
        <f t="shared" si="197"/>
        <v>#N/A</v>
      </c>
      <c r="AX281" s="312" t="e">
        <f t="shared" si="198"/>
        <v>#N/A</v>
      </c>
      <c r="AY281" s="312" t="e">
        <f t="shared" si="199"/>
        <v>#N/A</v>
      </c>
      <c r="AZ281" s="312" t="e">
        <f t="shared" si="200"/>
        <v>#N/A</v>
      </c>
      <c r="BA281" s="312" t="e">
        <f t="shared" si="201"/>
        <v>#N/A</v>
      </c>
      <c r="BB281" s="312" t="e">
        <f t="shared" si="202"/>
        <v>#N/A</v>
      </c>
      <c r="BC281" s="312" t="e">
        <f t="shared" si="203"/>
        <v>#N/A</v>
      </c>
      <c r="BD281" s="312" t="e">
        <f t="shared" si="204"/>
        <v>#N/A</v>
      </c>
      <c r="BE281" s="312" t="e">
        <f t="shared" si="205"/>
        <v>#N/A</v>
      </c>
      <c r="BF281" s="312" t="e">
        <f t="shared" si="206"/>
        <v>#N/A</v>
      </c>
      <c r="BG281" s="312" t="e">
        <f t="shared" si="207"/>
        <v>#N/A</v>
      </c>
      <c r="BH281" s="312" t="e">
        <f t="shared" si="208"/>
        <v>#N/A</v>
      </c>
      <c r="BI281" s="312" t="e">
        <f t="shared" si="209"/>
        <v>#N/A</v>
      </c>
      <c r="BJ281" s="312" t="e">
        <f t="shared" si="210"/>
        <v>#N/A</v>
      </c>
      <c r="BK281" s="312" t="e">
        <f t="shared" si="211"/>
        <v>#N/A</v>
      </c>
      <c r="BL281" s="312" t="e">
        <f t="shared" si="212"/>
        <v>#N/A</v>
      </c>
      <c r="BM281" s="312">
        <f t="shared" si="213"/>
        <v>22</v>
      </c>
      <c r="BN281" s="312">
        <f t="shared" si="214"/>
        <v>22</v>
      </c>
      <c r="BO281" s="312">
        <f t="shared" si="215"/>
        <v>22</v>
      </c>
      <c r="BQ281" s="312" t="e">
        <f>VLOOKUP(AB281,Stieren!$C$5:$D$52,2,FALSE)</f>
        <v>#N/A</v>
      </c>
      <c r="BR281" s="312" t="e">
        <f>VLOOKUP(AB281,percentage!BY$2:CJ$49,2)</f>
        <v>#N/A</v>
      </c>
      <c r="BS281" s="312" t="e">
        <f>VLOOKUP(BR281,Stieren!$C$5:$D$52,2,FALSE)</f>
        <v>#N/A</v>
      </c>
      <c r="BT281" s="312" t="e">
        <f>VLOOKUP(AB281,percentage!BY$2:CJ$49,3)</f>
        <v>#N/A</v>
      </c>
      <c r="BU281" s="312" t="e">
        <f>VLOOKUP(BT281,Stieren!$C$5:$D$52,2,FALSE)</f>
        <v>#N/A</v>
      </c>
      <c r="BV281" s="312" t="e">
        <f>VLOOKUP(AB281,percentage!BY$2:CJ$49,4)</f>
        <v>#N/A</v>
      </c>
      <c r="BW281" s="312" t="e">
        <f>VLOOKUP(BV281,Stieren!$C$5:$D$52,2,FALSE)</f>
        <v>#N/A</v>
      </c>
      <c r="BX281" s="312" t="e">
        <f>VLOOKUP(AB281,percentage!BY$2:CJ$49,5)</f>
        <v>#N/A</v>
      </c>
      <c r="BY281" s="312" t="e">
        <f>VLOOKUP(BX281,Stieren!$C$5:$D$52,2,FALSE)</f>
        <v>#N/A</v>
      </c>
      <c r="BZ281" s="312" t="e">
        <f>VLOOKUP(AB281,percentage!BY$2:CJ$49,6)</f>
        <v>#N/A</v>
      </c>
      <c r="CA281" s="312" t="e">
        <f>VLOOKUP(BZ281,Stieren!$C$5:$D$52,2,FALSE)</f>
        <v>#N/A</v>
      </c>
      <c r="CB281" s="312" t="e">
        <f>VLOOKUP(AB281,percentage!BY$2:CJ$49,7)</f>
        <v>#N/A</v>
      </c>
      <c r="CC281" s="312" t="e">
        <f>VLOOKUP(CB281,Stieren!$C$5:$D$52,2,FALSE)</f>
        <v>#N/A</v>
      </c>
      <c r="CD281" s="312" t="e">
        <f>VLOOKUP(AB281,percentage!BY$2:CJ$49,8)</f>
        <v>#N/A</v>
      </c>
      <c r="CE281" s="312" t="e">
        <f>VLOOKUP(CD281,Stieren!$C$5:$D$52,2,FALSE)</f>
        <v>#N/A</v>
      </c>
      <c r="CF281" s="312" t="e">
        <f>VLOOKUP(AB281,percentage!BY$2:CJ$49,9)</f>
        <v>#N/A</v>
      </c>
      <c r="CG281" s="312" t="e">
        <f>VLOOKUP(CF281,Stieren!$C$5:$D$52,2,FALSE)</f>
        <v>#N/A</v>
      </c>
      <c r="CH281" s="312" t="e">
        <f>VLOOKUP(AB281,percentage!BY$2:CJ$49,10)</f>
        <v>#N/A</v>
      </c>
      <c r="CI281" s="312" t="e">
        <f>VLOOKUP(CH281,Stieren!$C$5:$D$52,2,FALSE)</f>
        <v>#N/A</v>
      </c>
      <c r="CJ281" s="312" t="e">
        <f>VLOOKUP(AB281,percentage!BY$2:CJ$49,11)</f>
        <v>#N/A</v>
      </c>
      <c r="CK281" s="312" t="e">
        <f>VLOOKUP(CJ281,Stieren!$C$5:$D$52,2,FALSE)</f>
        <v>#N/A</v>
      </c>
      <c r="CL281" s="312" t="e">
        <f>VLOOKUP(AB281,percentage!BY$2:CJ$49,12)</f>
        <v>#N/A</v>
      </c>
      <c r="CM281" s="312" t="e">
        <f>VLOOKUP(CL281,Stieren!$C$5:$D$52,2,FALSE)</f>
        <v>#N/A</v>
      </c>
      <c r="CN281" s="312">
        <v>22</v>
      </c>
      <c r="CO281" s="312">
        <v>22</v>
      </c>
      <c r="CP281" s="312">
        <v>22</v>
      </c>
    </row>
    <row r="282" spans="27:94">
      <c r="AA282" s="312">
        <f>Koeien!B283</f>
        <v>0</v>
      </c>
      <c r="AB282" s="312">
        <f>Koeien!D283</f>
        <v>0</v>
      </c>
      <c r="AD282" s="312" t="e">
        <f t="shared" si="180"/>
        <v>#N/A</v>
      </c>
      <c r="AE282" s="312" t="e">
        <f t="shared" si="181"/>
        <v>#N/A</v>
      </c>
      <c r="AF282" s="312" t="e">
        <f t="shared" si="182"/>
        <v>#N/A</v>
      </c>
      <c r="AG282" s="312" t="e">
        <f t="shared" si="183"/>
        <v>#N/A</v>
      </c>
      <c r="AH282" s="312" t="e">
        <f t="shared" si="184"/>
        <v>#N/A</v>
      </c>
      <c r="AI282" s="312" t="e">
        <f t="shared" si="185"/>
        <v>#N/A</v>
      </c>
      <c r="AJ282" s="312" t="e">
        <f t="shared" si="186"/>
        <v>#N/A</v>
      </c>
      <c r="AK282" s="312" t="e">
        <f t="shared" si="187"/>
        <v>#N/A</v>
      </c>
      <c r="AL282" s="312" t="e">
        <f t="shared" si="188"/>
        <v>#N/A</v>
      </c>
      <c r="AO282" s="312" t="e">
        <f t="shared" si="189"/>
        <v>#N/A</v>
      </c>
      <c r="AP282" s="312" t="e">
        <f t="shared" si="190"/>
        <v>#N/A</v>
      </c>
      <c r="AQ282" s="312" t="e">
        <f t="shared" si="191"/>
        <v>#N/A</v>
      </c>
      <c r="AR282" s="312" t="e">
        <f t="shared" si="192"/>
        <v>#N/A</v>
      </c>
      <c r="AS282" s="312" t="e">
        <f t="shared" si="193"/>
        <v>#N/A</v>
      </c>
      <c r="AT282" s="312" t="e">
        <f t="shared" si="194"/>
        <v>#N/A</v>
      </c>
      <c r="AU282" s="312" t="e">
        <f t="shared" si="195"/>
        <v>#N/A</v>
      </c>
      <c r="AV282" s="312" t="e">
        <f t="shared" si="196"/>
        <v>#N/A</v>
      </c>
      <c r="AW282" s="312" t="e">
        <f t="shared" si="197"/>
        <v>#N/A</v>
      </c>
      <c r="AX282" s="312" t="e">
        <f t="shared" si="198"/>
        <v>#N/A</v>
      </c>
      <c r="AY282" s="312" t="e">
        <f t="shared" si="199"/>
        <v>#N/A</v>
      </c>
      <c r="AZ282" s="312" t="e">
        <f t="shared" si="200"/>
        <v>#N/A</v>
      </c>
      <c r="BA282" s="312" t="e">
        <f t="shared" si="201"/>
        <v>#N/A</v>
      </c>
      <c r="BB282" s="312" t="e">
        <f t="shared" si="202"/>
        <v>#N/A</v>
      </c>
      <c r="BC282" s="312" t="e">
        <f t="shared" si="203"/>
        <v>#N/A</v>
      </c>
      <c r="BD282" s="312" t="e">
        <f t="shared" si="204"/>
        <v>#N/A</v>
      </c>
      <c r="BE282" s="312" t="e">
        <f t="shared" si="205"/>
        <v>#N/A</v>
      </c>
      <c r="BF282" s="312" t="e">
        <f t="shared" si="206"/>
        <v>#N/A</v>
      </c>
      <c r="BG282" s="312" t="e">
        <f t="shared" si="207"/>
        <v>#N/A</v>
      </c>
      <c r="BH282" s="312" t="e">
        <f t="shared" si="208"/>
        <v>#N/A</v>
      </c>
      <c r="BI282" s="312" t="e">
        <f t="shared" si="209"/>
        <v>#N/A</v>
      </c>
      <c r="BJ282" s="312" t="e">
        <f t="shared" si="210"/>
        <v>#N/A</v>
      </c>
      <c r="BK282" s="312" t="e">
        <f t="shared" si="211"/>
        <v>#N/A</v>
      </c>
      <c r="BL282" s="312" t="e">
        <f t="shared" si="212"/>
        <v>#N/A</v>
      </c>
      <c r="BM282" s="312">
        <f t="shared" si="213"/>
        <v>22</v>
      </c>
      <c r="BN282" s="312">
        <f t="shared" si="214"/>
        <v>22</v>
      </c>
      <c r="BO282" s="312">
        <f t="shared" si="215"/>
        <v>22</v>
      </c>
      <c r="BQ282" s="312" t="e">
        <f>VLOOKUP(AB282,Stieren!$C$5:$D$52,2,FALSE)</f>
        <v>#N/A</v>
      </c>
      <c r="BR282" s="312" t="e">
        <f>VLOOKUP(AB282,percentage!BY$2:CJ$49,2)</f>
        <v>#N/A</v>
      </c>
      <c r="BS282" s="312" t="e">
        <f>VLOOKUP(BR282,Stieren!$C$5:$D$52,2,FALSE)</f>
        <v>#N/A</v>
      </c>
      <c r="BT282" s="312" t="e">
        <f>VLOOKUP(AB282,percentage!BY$2:CJ$49,3)</f>
        <v>#N/A</v>
      </c>
      <c r="BU282" s="312" t="e">
        <f>VLOOKUP(BT282,Stieren!$C$5:$D$52,2,FALSE)</f>
        <v>#N/A</v>
      </c>
      <c r="BV282" s="312" t="e">
        <f>VLOOKUP(AB282,percentage!BY$2:CJ$49,4)</f>
        <v>#N/A</v>
      </c>
      <c r="BW282" s="312" t="e">
        <f>VLOOKUP(BV282,Stieren!$C$5:$D$52,2,FALSE)</f>
        <v>#N/A</v>
      </c>
      <c r="BX282" s="312" t="e">
        <f>VLOOKUP(AB282,percentage!BY$2:CJ$49,5)</f>
        <v>#N/A</v>
      </c>
      <c r="BY282" s="312" t="e">
        <f>VLOOKUP(BX282,Stieren!$C$5:$D$52,2,FALSE)</f>
        <v>#N/A</v>
      </c>
      <c r="BZ282" s="312" t="e">
        <f>VLOOKUP(AB282,percentage!BY$2:CJ$49,6)</f>
        <v>#N/A</v>
      </c>
      <c r="CA282" s="312" t="e">
        <f>VLOOKUP(BZ282,Stieren!$C$5:$D$52,2,FALSE)</f>
        <v>#N/A</v>
      </c>
      <c r="CB282" s="312" t="e">
        <f>VLOOKUP(AB282,percentage!BY$2:CJ$49,7)</f>
        <v>#N/A</v>
      </c>
      <c r="CC282" s="312" t="e">
        <f>VLOOKUP(CB282,Stieren!$C$5:$D$52,2,FALSE)</f>
        <v>#N/A</v>
      </c>
      <c r="CD282" s="312" t="e">
        <f>VLOOKUP(AB282,percentage!BY$2:CJ$49,8)</f>
        <v>#N/A</v>
      </c>
      <c r="CE282" s="312" t="e">
        <f>VLOOKUP(CD282,Stieren!$C$5:$D$52,2,FALSE)</f>
        <v>#N/A</v>
      </c>
      <c r="CF282" s="312" t="e">
        <f>VLOOKUP(AB282,percentage!BY$2:CJ$49,9)</f>
        <v>#N/A</v>
      </c>
      <c r="CG282" s="312" t="e">
        <f>VLOOKUP(CF282,Stieren!$C$5:$D$52,2,FALSE)</f>
        <v>#N/A</v>
      </c>
      <c r="CH282" s="312" t="e">
        <f>VLOOKUP(AB282,percentage!BY$2:CJ$49,10)</f>
        <v>#N/A</v>
      </c>
      <c r="CI282" s="312" t="e">
        <f>VLOOKUP(CH282,Stieren!$C$5:$D$52,2,FALSE)</f>
        <v>#N/A</v>
      </c>
      <c r="CJ282" s="312" t="e">
        <f>VLOOKUP(AB282,percentage!BY$2:CJ$49,11)</f>
        <v>#N/A</v>
      </c>
      <c r="CK282" s="312" t="e">
        <f>VLOOKUP(CJ282,Stieren!$C$5:$D$52,2,FALSE)</f>
        <v>#N/A</v>
      </c>
      <c r="CL282" s="312" t="e">
        <f>VLOOKUP(AB282,percentage!BY$2:CJ$49,12)</f>
        <v>#N/A</v>
      </c>
      <c r="CM282" s="312" t="e">
        <f>VLOOKUP(CL282,Stieren!$C$5:$D$52,2,FALSE)</f>
        <v>#N/A</v>
      </c>
      <c r="CN282" s="312">
        <v>22</v>
      </c>
      <c r="CO282" s="312">
        <v>22</v>
      </c>
      <c r="CP282" s="312">
        <v>22</v>
      </c>
    </row>
    <row r="283" spans="27:94">
      <c r="AA283" s="312">
        <f>Koeien!B284</f>
        <v>0</v>
      </c>
      <c r="AB283" s="312">
        <f>Koeien!D284</f>
        <v>0</v>
      </c>
      <c r="AD283" s="312" t="e">
        <f t="shared" si="180"/>
        <v>#N/A</v>
      </c>
      <c r="AE283" s="312" t="e">
        <f t="shared" si="181"/>
        <v>#N/A</v>
      </c>
      <c r="AF283" s="312" t="e">
        <f t="shared" si="182"/>
        <v>#N/A</v>
      </c>
      <c r="AG283" s="312" t="e">
        <f t="shared" si="183"/>
        <v>#N/A</v>
      </c>
      <c r="AH283" s="312" t="e">
        <f t="shared" si="184"/>
        <v>#N/A</v>
      </c>
      <c r="AI283" s="312" t="e">
        <f t="shared" si="185"/>
        <v>#N/A</v>
      </c>
      <c r="AJ283" s="312" t="e">
        <f t="shared" si="186"/>
        <v>#N/A</v>
      </c>
      <c r="AK283" s="312" t="e">
        <f t="shared" si="187"/>
        <v>#N/A</v>
      </c>
      <c r="AL283" s="312" t="e">
        <f t="shared" si="188"/>
        <v>#N/A</v>
      </c>
      <c r="AO283" s="312" t="e">
        <f t="shared" si="189"/>
        <v>#N/A</v>
      </c>
      <c r="AP283" s="312" t="e">
        <f t="shared" si="190"/>
        <v>#N/A</v>
      </c>
      <c r="AQ283" s="312" t="e">
        <f t="shared" si="191"/>
        <v>#N/A</v>
      </c>
      <c r="AR283" s="312" t="e">
        <f t="shared" si="192"/>
        <v>#N/A</v>
      </c>
      <c r="AS283" s="312" t="e">
        <f t="shared" si="193"/>
        <v>#N/A</v>
      </c>
      <c r="AT283" s="312" t="e">
        <f t="shared" si="194"/>
        <v>#N/A</v>
      </c>
      <c r="AU283" s="312" t="e">
        <f t="shared" si="195"/>
        <v>#N/A</v>
      </c>
      <c r="AV283" s="312" t="e">
        <f t="shared" si="196"/>
        <v>#N/A</v>
      </c>
      <c r="AW283" s="312" t="e">
        <f t="shared" si="197"/>
        <v>#N/A</v>
      </c>
      <c r="AX283" s="312" t="e">
        <f t="shared" si="198"/>
        <v>#N/A</v>
      </c>
      <c r="AY283" s="312" t="e">
        <f t="shared" si="199"/>
        <v>#N/A</v>
      </c>
      <c r="AZ283" s="312" t="e">
        <f t="shared" si="200"/>
        <v>#N/A</v>
      </c>
      <c r="BA283" s="312" t="e">
        <f t="shared" si="201"/>
        <v>#N/A</v>
      </c>
      <c r="BB283" s="312" t="e">
        <f t="shared" si="202"/>
        <v>#N/A</v>
      </c>
      <c r="BC283" s="312" t="e">
        <f t="shared" si="203"/>
        <v>#N/A</v>
      </c>
      <c r="BD283" s="312" t="e">
        <f t="shared" si="204"/>
        <v>#N/A</v>
      </c>
      <c r="BE283" s="312" t="e">
        <f t="shared" si="205"/>
        <v>#N/A</v>
      </c>
      <c r="BF283" s="312" t="e">
        <f t="shared" si="206"/>
        <v>#N/A</v>
      </c>
      <c r="BG283" s="312" t="e">
        <f t="shared" si="207"/>
        <v>#N/A</v>
      </c>
      <c r="BH283" s="312" t="e">
        <f t="shared" si="208"/>
        <v>#N/A</v>
      </c>
      <c r="BI283" s="312" t="e">
        <f t="shared" si="209"/>
        <v>#N/A</v>
      </c>
      <c r="BJ283" s="312" t="e">
        <f t="shared" si="210"/>
        <v>#N/A</v>
      </c>
      <c r="BK283" s="312" t="e">
        <f t="shared" si="211"/>
        <v>#N/A</v>
      </c>
      <c r="BL283" s="312" t="e">
        <f t="shared" si="212"/>
        <v>#N/A</v>
      </c>
      <c r="BM283" s="312">
        <f t="shared" si="213"/>
        <v>22</v>
      </c>
      <c r="BN283" s="312">
        <f t="shared" si="214"/>
        <v>22</v>
      </c>
      <c r="BO283" s="312">
        <f t="shared" si="215"/>
        <v>22</v>
      </c>
      <c r="BQ283" s="312" t="e">
        <f>VLOOKUP(AB283,Stieren!$C$5:$D$52,2,FALSE)</f>
        <v>#N/A</v>
      </c>
      <c r="BR283" s="312" t="e">
        <f>VLOOKUP(AB283,percentage!BY$2:CJ$49,2)</f>
        <v>#N/A</v>
      </c>
      <c r="BS283" s="312" t="e">
        <f>VLOOKUP(BR283,Stieren!$C$5:$D$52,2,FALSE)</f>
        <v>#N/A</v>
      </c>
      <c r="BT283" s="312" t="e">
        <f>VLOOKUP(AB283,percentage!BY$2:CJ$49,3)</f>
        <v>#N/A</v>
      </c>
      <c r="BU283" s="312" t="e">
        <f>VLOOKUP(BT283,Stieren!$C$5:$D$52,2,FALSE)</f>
        <v>#N/A</v>
      </c>
      <c r="BV283" s="312" t="e">
        <f>VLOOKUP(AB283,percentage!BY$2:CJ$49,4)</f>
        <v>#N/A</v>
      </c>
      <c r="BW283" s="312" t="e">
        <f>VLOOKUP(BV283,Stieren!$C$5:$D$52,2,FALSE)</f>
        <v>#N/A</v>
      </c>
      <c r="BX283" s="312" t="e">
        <f>VLOOKUP(AB283,percentage!BY$2:CJ$49,5)</f>
        <v>#N/A</v>
      </c>
      <c r="BY283" s="312" t="e">
        <f>VLOOKUP(BX283,Stieren!$C$5:$D$52,2,FALSE)</f>
        <v>#N/A</v>
      </c>
      <c r="BZ283" s="312" t="e">
        <f>VLOOKUP(AB283,percentage!BY$2:CJ$49,6)</f>
        <v>#N/A</v>
      </c>
      <c r="CA283" s="312" t="e">
        <f>VLOOKUP(BZ283,Stieren!$C$5:$D$52,2,FALSE)</f>
        <v>#N/A</v>
      </c>
      <c r="CB283" s="312" t="e">
        <f>VLOOKUP(AB283,percentage!BY$2:CJ$49,7)</f>
        <v>#N/A</v>
      </c>
      <c r="CC283" s="312" t="e">
        <f>VLOOKUP(CB283,Stieren!$C$5:$D$52,2,FALSE)</f>
        <v>#N/A</v>
      </c>
      <c r="CD283" s="312" t="e">
        <f>VLOOKUP(AB283,percentage!BY$2:CJ$49,8)</f>
        <v>#N/A</v>
      </c>
      <c r="CE283" s="312" t="e">
        <f>VLOOKUP(CD283,Stieren!$C$5:$D$52,2,FALSE)</f>
        <v>#N/A</v>
      </c>
      <c r="CF283" s="312" t="e">
        <f>VLOOKUP(AB283,percentage!BY$2:CJ$49,9)</f>
        <v>#N/A</v>
      </c>
      <c r="CG283" s="312" t="e">
        <f>VLOOKUP(CF283,Stieren!$C$5:$D$52,2,FALSE)</f>
        <v>#N/A</v>
      </c>
      <c r="CH283" s="312" t="e">
        <f>VLOOKUP(AB283,percentage!BY$2:CJ$49,10)</f>
        <v>#N/A</v>
      </c>
      <c r="CI283" s="312" t="e">
        <f>VLOOKUP(CH283,Stieren!$C$5:$D$52,2,FALSE)</f>
        <v>#N/A</v>
      </c>
      <c r="CJ283" s="312" t="e">
        <f>VLOOKUP(AB283,percentage!BY$2:CJ$49,11)</f>
        <v>#N/A</v>
      </c>
      <c r="CK283" s="312" t="e">
        <f>VLOOKUP(CJ283,Stieren!$C$5:$D$52,2,FALSE)</f>
        <v>#N/A</v>
      </c>
      <c r="CL283" s="312" t="e">
        <f>VLOOKUP(AB283,percentage!BY$2:CJ$49,12)</f>
        <v>#N/A</v>
      </c>
      <c r="CM283" s="312" t="e">
        <f>VLOOKUP(CL283,Stieren!$C$5:$D$52,2,FALSE)</f>
        <v>#N/A</v>
      </c>
      <c r="CN283" s="312">
        <v>22</v>
      </c>
      <c r="CO283" s="312">
        <v>22</v>
      </c>
      <c r="CP283" s="312">
        <v>22</v>
      </c>
    </row>
    <row r="284" spans="27:94">
      <c r="AA284" s="312">
        <f>Koeien!B285</f>
        <v>0</v>
      </c>
      <c r="AB284" s="312">
        <f>Koeien!D285</f>
        <v>0</v>
      </c>
      <c r="AD284" s="312" t="e">
        <f t="shared" si="180"/>
        <v>#N/A</v>
      </c>
      <c r="AE284" s="312" t="e">
        <f t="shared" si="181"/>
        <v>#N/A</v>
      </c>
      <c r="AF284" s="312" t="e">
        <f t="shared" si="182"/>
        <v>#N/A</v>
      </c>
      <c r="AG284" s="312" t="e">
        <f t="shared" si="183"/>
        <v>#N/A</v>
      </c>
      <c r="AH284" s="312" t="e">
        <f t="shared" si="184"/>
        <v>#N/A</v>
      </c>
      <c r="AI284" s="312" t="e">
        <f t="shared" si="185"/>
        <v>#N/A</v>
      </c>
      <c r="AJ284" s="312" t="e">
        <f t="shared" si="186"/>
        <v>#N/A</v>
      </c>
      <c r="AK284" s="312" t="e">
        <f t="shared" si="187"/>
        <v>#N/A</v>
      </c>
      <c r="AL284" s="312" t="e">
        <f t="shared" si="188"/>
        <v>#N/A</v>
      </c>
      <c r="AO284" s="312" t="e">
        <f t="shared" si="189"/>
        <v>#N/A</v>
      </c>
      <c r="AP284" s="312" t="e">
        <f t="shared" si="190"/>
        <v>#N/A</v>
      </c>
      <c r="AQ284" s="312" t="e">
        <f t="shared" si="191"/>
        <v>#N/A</v>
      </c>
      <c r="AR284" s="312" t="e">
        <f t="shared" si="192"/>
        <v>#N/A</v>
      </c>
      <c r="AS284" s="312" t="e">
        <f t="shared" si="193"/>
        <v>#N/A</v>
      </c>
      <c r="AT284" s="312" t="e">
        <f t="shared" si="194"/>
        <v>#N/A</v>
      </c>
      <c r="AU284" s="312" t="e">
        <f t="shared" si="195"/>
        <v>#N/A</v>
      </c>
      <c r="AV284" s="312" t="e">
        <f t="shared" si="196"/>
        <v>#N/A</v>
      </c>
      <c r="AW284" s="312" t="e">
        <f t="shared" si="197"/>
        <v>#N/A</v>
      </c>
      <c r="AX284" s="312" t="e">
        <f t="shared" si="198"/>
        <v>#N/A</v>
      </c>
      <c r="AY284" s="312" t="e">
        <f t="shared" si="199"/>
        <v>#N/A</v>
      </c>
      <c r="AZ284" s="312" t="e">
        <f t="shared" si="200"/>
        <v>#N/A</v>
      </c>
      <c r="BA284" s="312" t="e">
        <f t="shared" si="201"/>
        <v>#N/A</v>
      </c>
      <c r="BB284" s="312" t="e">
        <f t="shared" si="202"/>
        <v>#N/A</v>
      </c>
      <c r="BC284" s="312" t="e">
        <f t="shared" si="203"/>
        <v>#N/A</v>
      </c>
      <c r="BD284" s="312" t="e">
        <f t="shared" si="204"/>
        <v>#N/A</v>
      </c>
      <c r="BE284" s="312" t="e">
        <f t="shared" si="205"/>
        <v>#N/A</v>
      </c>
      <c r="BF284" s="312" t="e">
        <f t="shared" si="206"/>
        <v>#N/A</v>
      </c>
      <c r="BG284" s="312" t="e">
        <f t="shared" si="207"/>
        <v>#N/A</v>
      </c>
      <c r="BH284" s="312" t="e">
        <f t="shared" si="208"/>
        <v>#N/A</v>
      </c>
      <c r="BI284" s="312" t="e">
        <f t="shared" si="209"/>
        <v>#N/A</v>
      </c>
      <c r="BJ284" s="312" t="e">
        <f t="shared" si="210"/>
        <v>#N/A</v>
      </c>
      <c r="BK284" s="312" t="e">
        <f t="shared" si="211"/>
        <v>#N/A</v>
      </c>
      <c r="BL284" s="312" t="e">
        <f t="shared" si="212"/>
        <v>#N/A</v>
      </c>
      <c r="BM284" s="312">
        <f t="shared" si="213"/>
        <v>22</v>
      </c>
      <c r="BN284" s="312">
        <f t="shared" si="214"/>
        <v>22</v>
      </c>
      <c r="BO284" s="312">
        <f t="shared" si="215"/>
        <v>22</v>
      </c>
      <c r="BQ284" s="312" t="e">
        <f>VLOOKUP(AB284,Stieren!$C$5:$D$52,2,FALSE)</f>
        <v>#N/A</v>
      </c>
      <c r="BR284" s="312" t="e">
        <f>VLOOKUP(AB284,percentage!BY$2:CJ$49,2)</f>
        <v>#N/A</v>
      </c>
      <c r="BS284" s="312" t="e">
        <f>VLOOKUP(BR284,Stieren!$C$5:$D$52,2,FALSE)</f>
        <v>#N/A</v>
      </c>
      <c r="BT284" s="312" t="e">
        <f>VLOOKUP(AB284,percentage!BY$2:CJ$49,3)</f>
        <v>#N/A</v>
      </c>
      <c r="BU284" s="312" t="e">
        <f>VLOOKUP(BT284,Stieren!$C$5:$D$52,2,FALSE)</f>
        <v>#N/A</v>
      </c>
      <c r="BV284" s="312" t="e">
        <f>VLOOKUP(AB284,percentage!BY$2:CJ$49,4)</f>
        <v>#N/A</v>
      </c>
      <c r="BW284" s="312" t="e">
        <f>VLOOKUP(BV284,Stieren!$C$5:$D$52,2,FALSE)</f>
        <v>#N/A</v>
      </c>
      <c r="BX284" s="312" t="e">
        <f>VLOOKUP(AB284,percentage!BY$2:CJ$49,5)</f>
        <v>#N/A</v>
      </c>
      <c r="BY284" s="312" t="e">
        <f>VLOOKUP(BX284,Stieren!$C$5:$D$52,2,FALSE)</f>
        <v>#N/A</v>
      </c>
      <c r="BZ284" s="312" t="e">
        <f>VLOOKUP(AB284,percentage!BY$2:CJ$49,6)</f>
        <v>#N/A</v>
      </c>
      <c r="CA284" s="312" t="e">
        <f>VLOOKUP(BZ284,Stieren!$C$5:$D$52,2,FALSE)</f>
        <v>#N/A</v>
      </c>
      <c r="CB284" s="312" t="e">
        <f>VLOOKUP(AB284,percentage!BY$2:CJ$49,7)</f>
        <v>#N/A</v>
      </c>
      <c r="CC284" s="312" t="e">
        <f>VLOOKUP(CB284,Stieren!$C$5:$D$52,2,FALSE)</f>
        <v>#N/A</v>
      </c>
      <c r="CD284" s="312" t="e">
        <f>VLOOKUP(AB284,percentage!BY$2:CJ$49,8)</f>
        <v>#N/A</v>
      </c>
      <c r="CE284" s="312" t="e">
        <f>VLOOKUP(CD284,Stieren!$C$5:$D$52,2,FALSE)</f>
        <v>#N/A</v>
      </c>
      <c r="CF284" s="312" t="e">
        <f>VLOOKUP(AB284,percentage!BY$2:CJ$49,9)</f>
        <v>#N/A</v>
      </c>
      <c r="CG284" s="312" t="e">
        <f>VLOOKUP(CF284,Stieren!$C$5:$D$52,2,FALSE)</f>
        <v>#N/A</v>
      </c>
      <c r="CH284" s="312" t="e">
        <f>VLOOKUP(AB284,percentage!BY$2:CJ$49,10)</f>
        <v>#N/A</v>
      </c>
      <c r="CI284" s="312" t="e">
        <f>VLOOKUP(CH284,Stieren!$C$5:$D$52,2,FALSE)</f>
        <v>#N/A</v>
      </c>
      <c r="CJ284" s="312" t="e">
        <f>VLOOKUP(AB284,percentage!BY$2:CJ$49,11)</f>
        <v>#N/A</v>
      </c>
      <c r="CK284" s="312" t="e">
        <f>VLOOKUP(CJ284,Stieren!$C$5:$D$52,2,FALSE)</f>
        <v>#N/A</v>
      </c>
      <c r="CL284" s="312" t="e">
        <f>VLOOKUP(AB284,percentage!BY$2:CJ$49,12)</f>
        <v>#N/A</v>
      </c>
      <c r="CM284" s="312" t="e">
        <f>VLOOKUP(CL284,Stieren!$C$5:$D$52,2,FALSE)</f>
        <v>#N/A</v>
      </c>
      <c r="CN284" s="312">
        <v>22</v>
      </c>
      <c r="CO284" s="312">
        <v>22</v>
      </c>
      <c r="CP284" s="312">
        <v>22</v>
      </c>
    </row>
    <row r="285" spans="27:94">
      <c r="AA285" s="312">
        <f>Koeien!B286</f>
        <v>0</v>
      </c>
      <c r="AB285" s="312">
        <f>Koeien!D286</f>
        <v>0</v>
      </c>
      <c r="AD285" s="312" t="e">
        <f t="shared" si="180"/>
        <v>#N/A</v>
      </c>
      <c r="AE285" s="312" t="e">
        <f t="shared" si="181"/>
        <v>#N/A</v>
      </c>
      <c r="AF285" s="312" t="e">
        <f t="shared" si="182"/>
        <v>#N/A</v>
      </c>
      <c r="AG285" s="312" t="e">
        <f t="shared" si="183"/>
        <v>#N/A</v>
      </c>
      <c r="AH285" s="312" t="e">
        <f t="shared" si="184"/>
        <v>#N/A</v>
      </c>
      <c r="AI285" s="312" t="e">
        <f t="shared" si="185"/>
        <v>#N/A</v>
      </c>
      <c r="AJ285" s="312" t="e">
        <f t="shared" si="186"/>
        <v>#N/A</v>
      </c>
      <c r="AK285" s="312" t="e">
        <f t="shared" si="187"/>
        <v>#N/A</v>
      </c>
      <c r="AL285" s="312" t="e">
        <f t="shared" si="188"/>
        <v>#N/A</v>
      </c>
      <c r="AO285" s="312" t="e">
        <f t="shared" si="189"/>
        <v>#N/A</v>
      </c>
      <c r="AP285" s="312" t="e">
        <f t="shared" si="190"/>
        <v>#N/A</v>
      </c>
      <c r="AQ285" s="312" t="e">
        <f t="shared" si="191"/>
        <v>#N/A</v>
      </c>
      <c r="AR285" s="312" t="e">
        <f t="shared" si="192"/>
        <v>#N/A</v>
      </c>
      <c r="AS285" s="312" t="e">
        <f t="shared" si="193"/>
        <v>#N/A</v>
      </c>
      <c r="AT285" s="312" t="e">
        <f t="shared" si="194"/>
        <v>#N/A</v>
      </c>
      <c r="AU285" s="312" t="e">
        <f t="shared" si="195"/>
        <v>#N/A</v>
      </c>
      <c r="AV285" s="312" t="e">
        <f t="shared" si="196"/>
        <v>#N/A</v>
      </c>
      <c r="AW285" s="312" t="e">
        <f t="shared" si="197"/>
        <v>#N/A</v>
      </c>
      <c r="AX285" s="312" t="e">
        <f t="shared" si="198"/>
        <v>#N/A</v>
      </c>
      <c r="AY285" s="312" t="e">
        <f t="shared" si="199"/>
        <v>#N/A</v>
      </c>
      <c r="AZ285" s="312" t="e">
        <f t="shared" si="200"/>
        <v>#N/A</v>
      </c>
      <c r="BA285" s="312" t="e">
        <f t="shared" si="201"/>
        <v>#N/A</v>
      </c>
      <c r="BB285" s="312" t="e">
        <f t="shared" si="202"/>
        <v>#N/A</v>
      </c>
      <c r="BC285" s="312" t="e">
        <f t="shared" si="203"/>
        <v>#N/A</v>
      </c>
      <c r="BD285" s="312" t="e">
        <f t="shared" si="204"/>
        <v>#N/A</v>
      </c>
      <c r="BE285" s="312" t="e">
        <f t="shared" si="205"/>
        <v>#N/A</v>
      </c>
      <c r="BF285" s="312" t="e">
        <f t="shared" si="206"/>
        <v>#N/A</v>
      </c>
      <c r="BG285" s="312" t="e">
        <f t="shared" si="207"/>
        <v>#N/A</v>
      </c>
      <c r="BH285" s="312" t="e">
        <f t="shared" si="208"/>
        <v>#N/A</v>
      </c>
      <c r="BI285" s="312" t="e">
        <f t="shared" si="209"/>
        <v>#N/A</v>
      </c>
      <c r="BJ285" s="312" t="e">
        <f t="shared" si="210"/>
        <v>#N/A</v>
      </c>
      <c r="BK285" s="312" t="e">
        <f t="shared" si="211"/>
        <v>#N/A</v>
      </c>
      <c r="BL285" s="312" t="e">
        <f t="shared" si="212"/>
        <v>#N/A</v>
      </c>
      <c r="BM285" s="312">
        <f t="shared" si="213"/>
        <v>22</v>
      </c>
      <c r="BN285" s="312">
        <f t="shared" si="214"/>
        <v>22</v>
      </c>
      <c r="BO285" s="312">
        <f t="shared" si="215"/>
        <v>22</v>
      </c>
      <c r="BQ285" s="312" t="e">
        <f>VLOOKUP(AB285,Stieren!$C$5:$D$52,2,FALSE)</f>
        <v>#N/A</v>
      </c>
      <c r="BR285" s="312" t="e">
        <f>VLOOKUP(AB285,percentage!BY$2:CJ$49,2)</f>
        <v>#N/A</v>
      </c>
      <c r="BS285" s="312" t="e">
        <f>VLOOKUP(BR285,Stieren!$C$5:$D$52,2,FALSE)</f>
        <v>#N/A</v>
      </c>
      <c r="BT285" s="312" t="e">
        <f>VLOOKUP(AB285,percentage!BY$2:CJ$49,3)</f>
        <v>#N/A</v>
      </c>
      <c r="BU285" s="312" t="e">
        <f>VLOOKUP(BT285,Stieren!$C$5:$D$52,2,FALSE)</f>
        <v>#N/A</v>
      </c>
      <c r="BV285" s="312" t="e">
        <f>VLOOKUP(AB285,percentage!BY$2:CJ$49,4)</f>
        <v>#N/A</v>
      </c>
      <c r="BW285" s="312" t="e">
        <f>VLOOKUP(BV285,Stieren!$C$5:$D$52,2,FALSE)</f>
        <v>#N/A</v>
      </c>
      <c r="BX285" s="312" t="e">
        <f>VLOOKUP(AB285,percentage!BY$2:CJ$49,5)</f>
        <v>#N/A</v>
      </c>
      <c r="BY285" s="312" t="e">
        <f>VLOOKUP(BX285,Stieren!$C$5:$D$52,2,FALSE)</f>
        <v>#N/A</v>
      </c>
      <c r="BZ285" s="312" t="e">
        <f>VLOOKUP(AB285,percentage!BY$2:CJ$49,6)</f>
        <v>#N/A</v>
      </c>
      <c r="CA285" s="312" t="e">
        <f>VLOOKUP(BZ285,Stieren!$C$5:$D$52,2,FALSE)</f>
        <v>#N/A</v>
      </c>
      <c r="CB285" s="312" t="e">
        <f>VLOOKUP(AB285,percentage!BY$2:CJ$49,7)</f>
        <v>#N/A</v>
      </c>
      <c r="CC285" s="312" t="e">
        <f>VLOOKUP(CB285,Stieren!$C$5:$D$52,2,FALSE)</f>
        <v>#N/A</v>
      </c>
      <c r="CD285" s="312" t="e">
        <f>VLOOKUP(AB285,percentage!BY$2:CJ$49,8)</f>
        <v>#N/A</v>
      </c>
      <c r="CE285" s="312" t="e">
        <f>VLOOKUP(CD285,Stieren!$C$5:$D$52,2,FALSE)</f>
        <v>#N/A</v>
      </c>
      <c r="CF285" s="312" t="e">
        <f>VLOOKUP(AB285,percentage!BY$2:CJ$49,9)</f>
        <v>#N/A</v>
      </c>
      <c r="CG285" s="312" t="e">
        <f>VLOOKUP(CF285,Stieren!$C$5:$D$52,2,FALSE)</f>
        <v>#N/A</v>
      </c>
      <c r="CH285" s="312" t="e">
        <f>VLOOKUP(AB285,percentage!BY$2:CJ$49,10)</f>
        <v>#N/A</v>
      </c>
      <c r="CI285" s="312" t="e">
        <f>VLOOKUP(CH285,Stieren!$C$5:$D$52,2,FALSE)</f>
        <v>#N/A</v>
      </c>
      <c r="CJ285" s="312" t="e">
        <f>VLOOKUP(AB285,percentage!BY$2:CJ$49,11)</f>
        <v>#N/A</v>
      </c>
      <c r="CK285" s="312" t="e">
        <f>VLOOKUP(CJ285,Stieren!$C$5:$D$52,2,FALSE)</f>
        <v>#N/A</v>
      </c>
      <c r="CL285" s="312" t="e">
        <f>VLOOKUP(AB285,percentage!BY$2:CJ$49,12)</f>
        <v>#N/A</v>
      </c>
      <c r="CM285" s="312" t="e">
        <f>VLOOKUP(CL285,Stieren!$C$5:$D$52,2,FALSE)</f>
        <v>#N/A</v>
      </c>
      <c r="CN285" s="312">
        <v>22</v>
      </c>
      <c r="CO285" s="312">
        <v>22</v>
      </c>
      <c r="CP285" s="312">
        <v>22</v>
      </c>
    </row>
    <row r="286" spans="27:94">
      <c r="AA286" s="312">
        <f>Koeien!B287</f>
        <v>0</v>
      </c>
      <c r="AB286" s="312">
        <f>Koeien!D287</f>
        <v>0</v>
      </c>
      <c r="AD286" s="312" t="e">
        <f t="shared" si="180"/>
        <v>#N/A</v>
      </c>
      <c r="AE286" s="312" t="e">
        <f t="shared" si="181"/>
        <v>#N/A</v>
      </c>
      <c r="AF286" s="312" t="e">
        <f t="shared" si="182"/>
        <v>#N/A</v>
      </c>
      <c r="AG286" s="312" t="e">
        <f t="shared" si="183"/>
        <v>#N/A</v>
      </c>
      <c r="AH286" s="312" t="e">
        <f t="shared" si="184"/>
        <v>#N/A</v>
      </c>
      <c r="AI286" s="312" t="e">
        <f t="shared" si="185"/>
        <v>#N/A</v>
      </c>
      <c r="AJ286" s="312" t="e">
        <f t="shared" si="186"/>
        <v>#N/A</v>
      </c>
      <c r="AK286" s="312" t="e">
        <f t="shared" si="187"/>
        <v>#N/A</v>
      </c>
      <c r="AL286" s="312" t="e">
        <f t="shared" si="188"/>
        <v>#N/A</v>
      </c>
      <c r="AO286" s="312" t="e">
        <f t="shared" si="189"/>
        <v>#N/A</v>
      </c>
      <c r="AP286" s="312" t="e">
        <f t="shared" si="190"/>
        <v>#N/A</v>
      </c>
      <c r="AQ286" s="312" t="e">
        <f t="shared" si="191"/>
        <v>#N/A</v>
      </c>
      <c r="AR286" s="312" t="e">
        <f t="shared" si="192"/>
        <v>#N/A</v>
      </c>
      <c r="AS286" s="312" t="e">
        <f t="shared" si="193"/>
        <v>#N/A</v>
      </c>
      <c r="AT286" s="312" t="e">
        <f t="shared" si="194"/>
        <v>#N/A</v>
      </c>
      <c r="AU286" s="312" t="e">
        <f t="shared" si="195"/>
        <v>#N/A</v>
      </c>
      <c r="AV286" s="312" t="e">
        <f t="shared" si="196"/>
        <v>#N/A</v>
      </c>
      <c r="AW286" s="312" t="e">
        <f t="shared" si="197"/>
        <v>#N/A</v>
      </c>
      <c r="AX286" s="312" t="e">
        <f t="shared" si="198"/>
        <v>#N/A</v>
      </c>
      <c r="AY286" s="312" t="e">
        <f t="shared" si="199"/>
        <v>#N/A</v>
      </c>
      <c r="AZ286" s="312" t="e">
        <f t="shared" si="200"/>
        <v>#N/A</v>
      </c>
      <c r="BA286" s="312" t="e">
        <f t="shared" si="201"/>
        <v>#N/A</v>
      </c>
      <c r="BB286" s="312" t="e">
        <f t="shared" si="202"/>
        <v>#N/A</v>
      </c>
      <c r="BC286" s="312" t="e">
        <f t="shared" si="203"/>
        <v>#N/A</v>
      </c>
      <c r="BD286" s="312" t="e">
        <f t="shared" si="204"/>
        <v>#N/A</v>
      </c>
      <c r="BE286" s="312" t="e">
        <f t="shared" si="205"/>
        <v>#N/A</v>
      </c>
      <c r="BF286" s="312" t="e">
        <f t="shared" si="206"/>
        <v>#N/A</v>
      </c>
      <c r="BG286" s="312" t="e">
        <f t="shared" si="207"/>
        <v>#N/A</v>
      </c>
      <c r="BH286" s="312" t="e">
        <f t="shared" si="208"/>
        <v>#N/A</v>
      </c>
      <c r="BI286" s="312" t="e">
        <f t="shared" si="209"/>
        <v>#N/A</v>
      </c>
      <c r="BJ286" s="312" t="e">
        <f t="shared" si="210"/>
        <v>#N/A</v>
      </c>
      <c r="BK286" s="312" t="e">
        <f t="shared" si="211"/>
        <v>#N/A</v>
      </c>
      <c r="BL286" s="312" t="e">
        <f t="shared" si="212"/>
        <v>#N/A</v>
      </c>
      <c r="BM286" s="312">
        <f t="shared" si="213"/>
        <v>22</v>
      </c>
      <c r="BN286" s="312">
        <f t="shared" si="214"/>
        <v>22</v>
      </c>
      <c r="BO286" s="312">
        <f t="shared" si="215"/>
        <v>22</v>
      </c>
      <c r="BQ286" s="312" t="e">
        <f>VLOOKUP(AB286,Stieren!$C$5:$D$52,2,FALSE)</f>
        <v>#N/A</v>
      </c>
      <c r="BR286" s="312" t="e">
        <f>VLOOKUP(AB286,percentage!BY$2:CJ$49,2)</f>
        <v>#N/A</v>
      </c>
      <c r="BS286" s="312" t="e">
        <f>VLOOKUP(BR286,Stieren!$C$5:$D$52,2,FALSE)</f>
        <v>#N/A</v>
      </c>
      <c r="BT286" s="312" t="e">
        <f>VLOOKUP(AB286,percentage!BY$2:CJ$49,3)</f>
        <v>#N/A</v>
      </c>
      <c r="BU286" s="312" t="e">
        <f>VLOOKUP(BT286,Stieren!$C$5:$D$52,2,FALSE)</f>
        <v>#N/A</v>
      </c>
      <c r="BV286" s="312" t="e">
        <f>VLOOKUP(AB286,percentage!BY$2:CJ$49,4)</f>
        <v>#N/A</v>
      </c>
      <c r="BW286" s="312" t="e">
        <f>VLOOKUP(BV286,Stieren!$C$5:$D$52,2,FALSE)</f>
        <v>#N/A</v>
      </c>
      <c r="BX286" s="312" t="e">
        <f>VLOOKUP(AB286,percentage!BY$2:CJ$49,5)</f>
        <v>#N/A</v>
      </c>
      <c r="BY286" s="312" t="e">
        <f>VLOOKUP(BX286,Stieren!$C$5:$D$52,2,FALSE)</f>
        <v>#N/A</v>
      </c>
      <c r="BZ286" s="312" t="e">
        <f>VLOOKUP(AB286,percentage!BY$2:CJ$49,6)</f>
        <v>#N/A</v>
      </c>
      <c r="CA286" s="312" t="e">
        <f>VLOOKUP(BZ286,Stieren!$C$5:$D$52,2,FALSE)</f>
        <v>#N/A</v>
      </c>
      <c r="CB286" s="312" t="e">
        <f>VLOOKUP(AB286,percentage!BY$2:CJ$49,7)</f>
        <v>#N/A</v>
      </c>
      <c r="CC286" s="312" t="e">
        <f>VLOOKUP(CB286,Stieren!$C$5:$D$52,2,FALSE)</f>
        <v>#N/A</v>
      </c>
      <c r="CD286" s="312" t="e">
        <f>VLOOKUP(AB286,percentage!BY$2:CJ$49,8)</f>
        <v>#N/A</v>
      </c>
      <c r="CE286" s="312" t="e">
        <f>VLOOKUP(CD286,Stieren!$C$5:$D$52,2,FALSE)</f>
        <v>#N/A</v>
      </c>
      <c r="CF286" s="312" t="e">
        <f>VLOOKUP(AB286,percentage!BY$2:CJ$49,9)</f>
        <v>#N/A</v>
      </c>
      <c r="CG286" s="312" t="e">
        <f>VLOOKUP(CF286,Stieren!$C$5:$D$52,2,FALSE)</f>
        <v>#N/A</v>
      </c>
      <c r="CH286" s="312" t="e">
        <f>VLOOKUP(AB286,percentage!BY$2:CJ$49,10)</f>
        <v>#N/A</v>
      </c>
      <c r="CI286" s="312" t="e">
        <f>VLOOKUP(CH286,Stieren!$C$5:$D$52,2,FALSE)</f>
        <v>#N/A</v>
      </c>
      <c r="CJ286" s="312" t="e">
        <f>VLOOKUP(AB286,percentage!BY$2:CJ$49,11)</f>
        <v>#N/A</v>
      </c>
      <c r="CK286" s="312" t="e">
        <f>VLOOKUP(CJ286,Stieren!$C$5:$D$52,2,FALSE)</f>
        <v>#N/A</v>
      </c>
      <c r="CL286" s="312" t="e">
        <f>VLOOKUP(AB286,percentage!BY$2:CJ$49,12)</f>
        <v>#N/A</v>
      </c>
      <c r="CM286" s="312" t="e">
        <f>VLOOKUP(CL286,Stieren!$C$5:$D$52,2,FALSE)</f>
        <v>#N/A</v>
      </c>
      <c r="CN286" s="312">
        <v>22</v>
      </c>
      <c r="CO286" s="312">
        <v>22</v>
      </c>
      <c r="CP286" s="312">
        <v>22</v>
      </c>
    </row>
    <row r="287" spans="27:94">
      <c r="AA287" s="312">
        <f>Koeien!B288</f>
        <v>0</v>
      </c>
      <c r="AB287" s="312">
        <f>Koeien!D288</f>
        <v>0</v>
      </c>
      <c r="AD287" s="312" t="e">
        <f t="shared" si="180"/>
        <v>#N/A</v>
      </c>
      <c r="AE287" s="312" t="e">
        <f t="shared" si="181"/>
        <v>#N/A</v>
      </c>
      <c r="AF287" s="312" t="e">
        <f t="shared" si="182"/>
        <v>#N/A</v>
      </c>
      <c r="AG287" s="312" t="e">
        <f t="shared" si="183"/>
        <v>#N/A</v>
      </c>
      <c r="AH287" s="312" t="e">
        <f t="shared" si="184"/>
        <v>#N/A</v>
      </c>
      <c r="AI287" s="312" t="e">
        <f t="shared" si="185"/>
        <v>#N/A</v>
      </c>
      <c r="AJ287" s="312" t="e">
        <f t="shared" si="186"/>
        <v>#N/A</v>
      </c>
      <c r="AK287" s="312" t="e">
        <f t="shared" si="187"/>
        <v>#N/A</v>
      </c>
      <c r="AL287" s="312" t="e">
        <f t="shared" si="188"/>
        <v>#N/A</v>
      </c>
      <c r="AO287" s="312" t="e">
        <f t="shared" si="189"/>
        <v>#N/A</v>
      </c>
      <c r="AP287" s="312" t="e">
        <f t="shared" si="190"/>
        <v>#N/A</v>
      </c>
      <c r="AQ287" s="312" t="e">
        <f t="shared" si="191"/>
        <v>#N/A</v>
      </c>
      <c r="AR287" s="312" t="e">
        <f t="shared" si="192"/>
        <v>#N/A</v>
      </c>
      <c r="AS287" s="312" t="e">
        <f t="shared" si="193"/>
        <v>#N/A</v>
      </c>
      <c r="AT287" s="312" t="e">
        <f t="shared" si="194"/>
        <v>#N/A</v>
      </c>
      <c r="AU287" s="312" t="e">
        <f t="shared" si="195"/>
        <v>#N/A</v>
      </c>
      <c r="AV287" s="312" t="e">
        <f t="shared" si="196"/>
        <v>#N/A</v>
      </c>
      <c r="AW287" s="312" t="e">
        <f t="shared" si="197"/>
        <v>#N/A</v>
      </c>
      <c r="AX287" s="312" t="e">
        <f t="shared" si="198"/>
        <v>#N/A</v>
      </c>
      <c r="AY287" s="312" t="e">
        <f t="shared" si="199"/>
        <v>#N/A</v>
      </c>
      <c r="AZ287" s="312" t="e">
        <f t="shared" si="200"/>
        <v>#N/A</v>
      </c>
      <c r="BA287" s="312" t="e">
        <f t="shared" si="201"/>
        <v>#N/A</v>
      </c>
      <c r="BB287" s="312" t="e">
        <f t="shared" si="202"/>
        <v>#N/A</v>
      </c>
      <c r="BC287" s="312" t="e">
        <f t="shared" si="203"/>
        <v>#N/A</v>
      </c>
      <c r="BD287" s="312" t="e">
        <f t="shared" si="204"/>
        <v>#N/A</v>
      </c>
      <c r="BE287" s="312" t="e">
        <f t="shared" si="205"/>
        <v>#N/A</v>
      </c>
      <c r="BF287" s="312" t="e">
        <f t="shared" si="206"/>
        <v>#N/A</v>
      </c>
      <c r="BG287" s="312" t="e">
        <f t="shared" si="207"/>
        <v>#N/A</v>
      </c>
      <c r="BH287" s="312" t="e">
        <f t="shared" si="208"/>
        <v>#N/A</v>
      </c>
      <c r="BI287" s="312" t="e">
        <f t="shared" si="209"/>
        <v>#N/A</v>
      </c>
      <c r="BJ287" s="312" t="e">
        <f t="shared" si="210"/>
        <v>#N/A</v>
      </c>
      <c r="BK287" s="312" t="e">
        <f t="shared" si="211"/>
        <v>#N/A</v>
      </c>
      <c r="BL287" s="312" t="e">
        <f t="shared" si="212"/>
        <v>#N/A</v>
      </c>
      <c r="BM287" s="312">
        <f t="shared" si="213"/>
        <v>22</v>
      </c>
      <c r="BN287" s="312">
        <f t="shared" si="214"/>
        <v>22</v>
      </c>
      <c r="BO287" s="312">
        <f t="shared" si="215"/>
        <v>22</v>
      </c>
      <c r="BQ287" s="312" t="e">
        <f>VLOOKUP(AB287,Stieren!$C$5:$D$52,2,FALSE)</f>
        <v>#N/A</v>
      </c>
      <c r="BR287" s="312" t="e">
        <f>VLOOKUP(AB287,percentage!BY$2:CJ$49,2)</f>
        <v>#N/A</v>
      </c>
      <c r="BS287" s="312" t="e">
        <f>VLOOKUP(BR287,Stieren!$C$5:$D$52,2,FALSE)</f>
        <v>#N/A</v>
      </c>
      <c r="BT287" s="312" t="e">
        <f>VLOOKUP(AB287,percentage!BY$2:CJ$49,3)</f>
        <v>#N/A</v>
      </c>
      <c r="BU287" s="312" t="e">
        <f>VLOOKUP(BT287,Stieren!$C$5:$D$52,2,FALSE)</f>
        <v>#N/A</v>
      </c>
      <c r="BV287" s="312" t="e">
        <f>VLOOKUP(AB287,percentage!BY$2:CJ$49,4)</f>
        <v>#N/A</v>
      </c>
      <c r="BW287" s="312" t="e">
        <f>VLOOKUP(BV287,Stieren!$C$5:$D$52,2,FALSE)</f>
        <v>#N/A</v>
      </c>
      <c r="BX287" s="312" t="e">
        <f>VLOOKUP(AB287,percentage!BY$2:CJ$49,5)</f>
        <v>#N/A</v>
      </c>
      <c r="BY287" s="312" t="e">
        <f>VLOOKUP(BX287,Stieren!$C$5:$D$52,2,FALSE)</f>
        <v>#N/A</v>
      </c>
      <c r="BZ287" s="312" t="e">
        <f>VLOOKUP(AB287,percentage!BY$2:CJ$49,6)</f>
        <v>#N/A</v>
      </c>
      <c r="CA287" s="312" t="e">
        <f>VLOOKUP(BZ287,Stieren!$C$5:$D$52,2,FALSE)</f>
        <v>#N/A</v>
      </c>
      <c r="CB287" s="312" t="e">
        <f>VLOOKUP(AB287,percentage!BY$2:CJ$49,7)</f>
        <v>#N/A</v>
      </c>
      <c r="CC287" s="312" t="e">
        <f>VLOOKUP(CB287,Stieren!$C$5:$D$52,2,FALSE)</f>
        <v>#N/A</v>
      </c>
      <c r="CD287" s="312" t="e">
        <f>VLOOKUP(AB287,percentage!BY$2:CJ$49,8)</f>
        <v>#N/A</v>
      </c>
      <c r="CE287" s="312" t="e">
        <f>VLOOKUP(CD287,Stieren!$C$5:$D$52,2,FALSE)</f>
        <v>#N/A</v>
      </c>
      <c r="CF287" s="312" t="e">
        <f>VLOOKUP(AB287,percentage!BY$2:CJ$49,9)</f>
        <v>#N/A</v>
      </c>
      <c r="CG287" s="312" t="e">
        <f>VLOOKUP(CF287,Stieren!$C$5:$D$52,2,FALSE)</f>
        <v>#N/A</v>
      </c>
      <c r="CH287" s="312" t="e">
        <f>VLOOKUP(AB287,percentage!BY$2:CJ$49,10)</f>
        <v>#N/A</v>
      </c>
      <c r="CI287" s="312" t="e">
        <f>VLOOKUP(CH287,Stieren!$C$5:$D$52,2,FALSE)</f>
        <v>#N/A</v>
      </c>
      <c r="CJ287" s="312" t="e">
        <f>VLOOKUP(AB287,percentage!BY$2:CJ$49,11)</f>
        <v>#N/A</v>
      </c>
      <c r="CK287" s="312" t="e">
        <f>VLOOKUP(CJ287,Stieren!$C$5:$D$52,2,FALSE)</f>
        <v>#N/A</v>
      </c>
      <c r="CL287" s="312" t="e">
        <f>VLOOKUP(AB287,percentage!BY$2:CJ$49,12)</f>
        <v>#N/A</v>
      </c>
      <c r="CM287" s="312" t="e">
        <f>VLOOKUP(CL287,Stieren!$C$5:$D$52,2,FALSE)</f>
        <v>#N/A</v>
      </c>
      <c r="CN287" s="312">
        <v>22</v>
      </c>
      <c r="CO287" s="312">
        <v>22</v>
      </c>
      <c r="CP287" s="312">
        <v>22</v>
      </c>
    </row>
    <row r="288" spans="27:94">
      <c r="AA288" s="312">
        <f>Koeien!B289</f>
        <v>0</v>
      </c>
      <c r="AB288" s="312">
        <f>Koeien!D289</f>
        <v>0</v>
      </c>
      <c r="AD288" s="312" t="e">
        <f t="shared" si="180"/>
        <v>#N/A</v>
      </c>
      <c r="AE288" s="312" t="e">
        <f t="shared" si="181"/>
        <v>#N/A</v>
      </c>
      <c r="AF288" s="312" t="e">
        <f t="shared" si="182"/>
        <v>#N/A</v>
      </c>
      <c r="AG288" s="312" t="e">
        <f t="shared" si="183"/>
        <v>#N/A</v>
      </c>
      <c r="AH288" s="312" t="e">
        <f t="shared" si="184"/>
        <v>#N/A</v>
      </c>
      <c r="AI288" s="312" t="e">
        <f t="shared" si="185"/>
        <v>#N/A</v>
      </c>
      <c r="AJ288" s="312" t="e">
        <f t="shared" si="186"/>
        <v>#N/A</v>
      </c>
      <c r="AK288" s="312" t="e">
        <f t="shared" si="187"/>
        <v>#N/A</v>
      </c>
      <c r="AL288" s="312" t="e">
        <f t="shared" si="188"/>
        <v>#N/A</v>
      </c>
      <c r="AO288" s="312" t="e">
        <f t="shared" si="189"/>
        <v>#N/A</v>
      </c>
      <c r="AP288" s="312" t="e">
        <f t="shared" si="190"/>
        <v>#N/A</v>
      </c>
      <c r="AQ288" s="312" t="e">
        <f t="shared" si="191"/>
        <v>#N/A</v>
      </c>
      <c r="AR288" s="312" t="e">
        <f t="shared" si="192"/>
        <v>#N/A</v>
      </c>
      <c r="AS288" s="312" t="e">
        <f t="shared" si="193"/>
        <v>#N/A</v>
      </c>
      <c r="AT288" s="312" t="e">
        <f t="shared" si="194"/>
        <v>#N/A</v>
      </c>
      <c r="AU288" s="312" t="e">
        <f t="shared" si="195"/>
        <v>#N/A</v>
      </c>
      <c r="AV288" s="312" t="e">
        <f t="shared" si="196"/>
        <v>#N/A</v>
      </c>
      <c r="AW288" s="312" t="e">
        <f t="shared" si="197"/>
        <v>#N/A</v>
      </c>
      <c r="AX288" s="312" t="e">
        <f t="shared" si="198"/>
        <v>#N/A</v>
      </c>
      <c r="AY288" s="312" t="e">
        <f t="shared" si="199"/>
        <v>#N/A</v>
      </c>
      <c r="AZ288" s="312" t="e">
        <f t="shared" si="200"/>
        <v>#N/A</v>
      </c>
      <c r="BA288" s="312" t="e">
        <f t="shared" si="201"/>
        <v>#N/A</v>
      </c>
      <c r="BB288" s="312" t="e">
        <f t="shared" si="202"/>
        <v>#N/A</v>
      </c>
      <c r="BC288" s="312" t="e">
        <f t="shared" si="203"/>
        <v>#N/A</v>
      </c>
      <c r="BD288" s="312" t="e">
        <f t="shared" si="204"/>
        <v>#N/A</v>
      </c>
      <c r="BE288" s="312" t="e">
        <f t="shared" si="205"/>
        <v>#N/A</v>
      </c>
      <c r="BF288" s="312" t="e">
        <f t="shared" si="206"/>
        <v>#N/A</v>
      </c>
      <c r="BG288" s="312" t="e">
        <f t="shared" si="207"/>
        <v>#N/A</v>
      </c>
      <c r="BH288" s="312" t="e">
        <f t="shared" si="208"/>
        <v>#N/A</v>
      </c>
      <c r="BI288" s="312" t="e">
        <f t="shared" si="209"/>
        <v>#N/A</v>
      </c>
      <c r="BJ288" s="312" t="e">
        <f t="shared" si="210"/>
        <v>#N/A</v>
      </c>
      <c r="BK288" s="312" t="e">
        <f t="shared" si="211"/>
        <v>#N/A</v>
      </c>
      <c r="BL288" s="312" t="e">
        <f t="shared" si="212"/>
        <v>#N/A</v>
      </c>
      <c r="BM288" s="312">
        <f t="shared" si="213"/>
        <v>22</v>
      </c>
      <c r="BN288" s="312">
        <f t="shared" si="214"/>
        <v>22</v>
      </c>
      <c r="BO288" s="312">
        <f t="shared" si="215"/>
        <v>22</v>
      </c>
      <c r="BQ288" s="312" t="e">
        <f>VLOOKUP(AB288,Stieren!$C$5:$D$52,2,FALSE)</f>
        <v>#N/A</v>
      </c>
      <c r="BR288" s="312" t="e">
        <f>VLOOKUP(AB288,percentage!BY$2:CJ$49,2)</f>
        <v>#N/A</v>
      </c>
      <c r="BS288" s="312" t="e">
        <f>VLOOKUP(BR288,Stieren!$C$5:$D$52,2,FALSE)</f>
        <v>#N/A</v>
      </c>
      <c r="BT288" s="312" t="e">
        <f>VLOOKUP(AB288,percentage!BY$2:CJ$49,3)</f>
        <v>#N/A</v>
      </c>
      <c r="BU288" s="312" t="e">
        <f>VLOOKUP(BT288,Stieren!$C$5:$D$52,2,FALSE)</f>
        <v>#N/A</v>
      </c>
      <c r="BV288" s="312" t="e">
        <f>VLOOKUP(AB288,percentage!BY$2:CJ$49,4)</f>
        <v>#N/A</v>
      </c>
      <c r="BW288" s="312" t="e">
        <f>VLOOKUP(BV288,Stieren!$C$5:$D$52,2,FALSE)</f>
        <v>#N/A</v>
      </c>
      <c r="BX288" s="312" t="e">
        <f>VLOOKUP(AB288,percentage!BY$2:CJ$49,5)</f>
        <v>#N/A</v>
      </c>
      <c r="BY288" s="312" t="e">
        <f>VLOOKUP(BX288,Stieren!$C$5:$D$52,2,FALSE)</f>
        <v>#N/A</v>
      </c>
      <c r="BZ288" s="312" t="e">
        <f>VLOOKUP(AB288,percentage!BY$2:CJ$49,6)</f>
        <v>#N/A</v>
      </c>
      <c r="CA288" s="312" t="e">
        <f>VLOOKUP(BZ288,Stieren!$C$5:$D$52,2,FALSE)</f>
        <v>#N/A</v>
      </c>
      <c r="CB288" s="312" t="e">
        <f>VLOOKUP(AB288,percentage!BY$2:CJ$49,7)</f>
        <v>#N/A</v>
      </c>
      <c r="CC288" s="312" t="e">
        <f>VLOOKUP(CB288,Stieren!$C$5:$D$52,2,FALSE)</f>
        <v>#N/A</v>
      </c>
      <c r="CD288" s="312" t="e">
        <f>VLOOKUP(AB288,percentage!BY$2:CJ$49,8)</f>
        <v>#N/A</v>
      </c>
      <c r="CE288" s="312" t="e">
        <f>VLOOKUP(CD288,Stieren!$C$5:$D$52,2,FALSE)</f>
        <v>#N/A</v>
      </c>
      <c r="CF288" s="312" t="e">
        <f>VLOOKUP(AB288,percentage!BY$2:CJ$49,9)</f>
        <v>#N/A</v>
      </c>
      <c r="CG288" s="312" t="e">
        <f>VLOOKUP(CF288,Stieren!$C$5:$D$52,2,FALSE)</f>
        <v>#N/A</v>
      </c>
      <c r="CH288" s="312" t="e">
        <f>VLOOKUP(AB288,percentage!BY$2:CJ$49,10)</f>
        <v>#N/A</v>
      </c>
      <c r="CI288" s="312" t="e">
        <f>VLOOKUP(CH288,Stieren!$C$5:$D$52,2,FALSE)</f>
        <v>#N/A</v>
      </c>
      <c r="CJ288" s="312" t="e">
        <f>VLOOKUP(AB288,percentage!BY$2:CJ$49,11)</f>
        <v>#N/A</v>
      </c>
      <c r="CK288" s="312" t="e">
        <f>VLOOKUP(CJ288,Stieren!$C$5:$D$52,2,FALSE)</f>
        <v>#N/A</v>
      </c>
      <c r="CL288" s="312" t="e">
        <f>VLOOKUP(AB288,percentage!BY$2:CJ$49,12)</f>
        <v>#N/A</v>
      </c>
      <c r="CM288" s="312" t="e">
        <f>VLOOKUP(CL288,Stieren!$C$5:$D$52,2,FALSE)</f>
        <v>#N/A</v>
      </c>
      <c r="CN288" s="312">
        <v>22</v>
      </c>
      <c r="CO288" s="312">
        <v>22</v>
      </c>
      <c r="CP288" s="312">
        <v>22</v>
      </c>
    </row>
    <row r="289" spans="27:94">
      <c r="AA289" s="312">
        <f>Koeien!B290</f>
        <v>0</v>
      </c>
      <c r="AB289" s="312">
        <f>Koeien!D290</f>
        <v>0</v>
      </c>
      <c r="AD289" s="312" t="e">
        <f t="shared" si="180"/>
        <v>#N/A</v>
      </c>
      <c r="AE289" s="312" t="e">
        <f t="shared" si="181"/>
        <v>#N/A</v>
      </c>
      <c r="AF289" s="312" t="e">
        <f t="shared" si="182"/>
        <v>#N/A</v>
      </c>
      <c r="AG289" s="312" t="e">
        <f t="shared" si="183"/>
        <v>#N/A</v>
      </c>
      <c r="AH289" s="312" t="e">
        <f t="shared" si="184"/>
        <v>#N/A</v>
      </c>
      <c r="AI289" s="312" t="e">
        <f t="shared" si="185"/>
        <v>#N/A</v>
      </c>
      <c r="AJ289" s="312" t="e">
        <f t="shared" si="186"/>
        <v>#N/A</v>
      </c>
      <c r="AK289" s="312" t="e">
        <f t="shared" si="187"/>
        <v>#N/A</v>
      </c>
      <c r="AL289" s="312" t="e">
        <f t="shared" si="188"/>
        <v>#N/A</v>
      </c>
      <c r="AO289" s="312" t="e">
        <f t="shared" si="189"/>
        <v>#N/A</v>
      </c>
      <c r="AP289" s="312" t="e">
        <f t="shared" si="190"/>
        <v>#N/A</v>
      </c>
      <c r="AQ289" s="312" t="e">
        <f t="shared" si="191"/>
        <v>#N/A</v>
      </c>
      <c r="AR289" s="312" t="e">
        <f t="shared" si="192"/>
        <v>#N/A</v>
      </c>
      <c r="AS289" s="312" t="e">
        <f t="shared" si="193"/>
        <v>#N/A</v>
      </c>
      <c r="AT289" s="312" t="e">
        <f t="shared" si="194"/>
        <v>#N/A</v>
      </c>
      <c r="AU289" s="312" t="e">
        <f t="shared" si="195"/>
        <v>#N/A</v>
      </c>
      <c r="AV289" s="312" t="e">
        <f t="shared" si="196"/>
        <v>#N/A</v>
      </c>
      <c r="AW289" s="312" t="e">
        <f t="shared" si="197"/>
        <v>#N/A</v>
      </c>
      <c r="AX289" s="312" t="e">
        <f t="shared" si="198"/>
        <v>#N/A</v>
      </c>
      <c r="AY289" s="312" t="e">
        <f t="shared" si="199"/>
        <v>#N/A</v>
      </c>
      <c r="AZ289" s="312" t="e">
        <f t="shared" si="200"/>
        <v>#N/A</v>
      </c>
      <c r="BA289" s="312" t="e">
        <f t="shared" si="201"/>
        <v>#N/A</v>
      </c>
      <c r="BB289" s="312" t="e">
        <f t="shared" si="202"/>
        <v>#N/A</v>
      </c>
      <c r="BC289" s="312" t="e">
        <f t="shared" si="203"/>
        <v>#N/A</v>
      </c>
      <c r="BD289" s="312" t="e">
        <f t="shared" si="204"/>
        <v>#N/A</v>
      </c>
      <c r="BE289" s="312" t="e">
        <f t="shared" si="205"/>
        <v>#N/A</v>
      </c>
      <c r="BF289" s="312" t="e">
        <f t="shared" si="206"/>
        <v>#N/A</v>
      </c>
      <c r="BG289" s="312" t="e">
        <f t="shared" si="207"/>
        <v>#N/A</v>
      </c>
      <c r="BH289" s="312" t="e">
        <f t="shared" si="208"/>
        <v>#N/A</v>
      </c>
      <c r="BI289" s="312" t="e">
        <f t="shared" si="209"/>
        <v>#N/A</v>
      </c>
      <c r="BJ289" s="312" t="e">
        <f t="shared" si="210"/>
        <v>#N/A</v>
      </c>
      <c r="BK289" s="312" t="e">
        <f t="shared" si="211"/>
        <v>#N/A</v>
      </c>
      <c r="BL289" s="312" t="e">
        <f t="shared" si="212"/>
        <v>#N/A</v>
      </c>
      <c r="BM289" s="312">
        <f t="shared" si="213"/>
        <v>22</v>
      </c>
      <c r="BN289" s="312">
        <f t="shared" si="214"/>
        <v>22</v>
      </c>
      <c r="BO289" s="312">
        <f t="shared" si="215"/>
        <v>22</v>
      </c>
      <c r="BQ289" s="312" t="e">
        <f>VLOOKUP(AB289,Stieren!$C$5:$D$52,2,FALSE)</f>
        <v>#N/A</v>
      </c>
      <c r="BR289" s="312" t="e">
        <f>VLOOKUP(AB289,percentage!BY$2:CJ$49,2)</f>
        <v>#N/A</v>
      </c>
      <c r="BS289" s="312" t="e">
        <f>VLOOKUP(BR289,Stieren!$C$5:$D$52,2,FALSE)</f>
        <v>#N/A</v>
      </c>
      <c r="BT289" s="312" t="e">
        <f>VLOOKUP(AB289,percentage!BY$2:CJ$49,3)</f>
        <v>#N/A</v>
      </c>
      <c r="BU289" s="312" t="e">
        <f>VLOOKUP(BT289,Stieren!$C$5:$D$52,2,FALSE)</f>
        <v>#N/A</v>
      </c>
      <c r="BV289" s="312" t="e">
        <f>VLOOKUP(AB289,percentage!BY$2:CJ$49,4)</f>
        <v>#N/A</v>
      </c>
      <c r="BW289" s="312" t="e">
        <f>VLOOKUP(BV289,Stieren!$C$5:$D$52,2,FALSE)</f>
        <v>#N/A</v>
      </c>
      <c r="BX289" s="312" t="e">
        <f>VLOOKUP(AB289,percentage!BY$2:CJ$49,5)</f>
        <v>#N/A</v>
      </c>
      <c r="BY289" s="312" t="e">
        <f>VLOOKUP(BX289,Stieren!$C$5:$D$52,2,FALSE)</f>
        <v>#N/A</v>
      </c>
      <c r="BZ289" s="312" t="e">
        <f>VLOOKUP(AB289,percentage!BY$2:CJ$49,6)</f>
        <v>#N/A</v>
      </c>
      <c r="CA289" s="312" t="e">
        <f>VLOOKUP(BZ289,Stieren!$C$5:$D$52,2,FALSE)</f>
        <v>#N/A</v>
      </c>
      <c r="CB289" s="312" t="e">
        <f>VLOOKUP(AB289,percentage!BY$2:CJ$49,7)</f>
        <v>#N/A</v>
      </c>
      <c r="CC289" s="312" t="e">
        <f>VLOOKUP(CB289,Stieren!$C$5:$D$52,2,FALSE)</f>
        <v>#N/A</v>
      </c>
      <c r="CD289" s="312" t="e">
        <f>VLOOKUP(AB289,percentage!BY$2:CJ$49,8)</f>
        <v>#N/A</v>
      </c>
      <c r="CE289" s="312" t="e">
        <f>VLOOKUP(CD289,Stieren!$C$5:$D$52,2,FALSE)</f>
        <v>#N/A</v>
      </c>
      <c r="CF289" s="312" t="e">
        <f>VLOOKUP(AB289,percentage!BY$2:CJ$49,9)</f>
        <v>#N/A</v>
      </c>
      <c r="CG289" s="312" t="e">
        <f>VLOOKUP(CF289,Stieren!$C$5:$D$52,2,FALSE)</f>
        <v>#N/A</v>
      </c>
      <c r="CH289" s="312" t="e">
        <f>VLOOKUP(AB289,percentage!BY$2:CJ$49,10)</f>
        <v>#N/A</v>
      </c>
      <c r="CI289" s="312" t="e">
        <f>VLOOKUP(CH289,Stieren!$C$5:$D$52,2,FALSE)</f>
        <v>#N/A</v>
      </c>
      <c r="CJ289" s="312" t="e">
        <f>VLOOKUP(AB289,percentage!BY$2:CJ$49,11)</f>
        <v>#N/A</v>
      </c>
      <c r="CK289" s="312" t="e">
        <f>VLOOKUP(CJ289,Stieren!$C$5:$D$52,2,FALSE)</f>
        <v>#N/A</v>
      </c>
      <c r="CL289" s="312" t="e">
        <f>VLOOKUP(AB289,percentage!BY$2:CJ$49,12)</f>
        <v>#N/A</v>
      </c>
      <c r="CM289" s="312" t="e">
        <f>VLOOKUP(CL289,Stieren!$C$5:$D$52,2,FALSE)</f>
        <v>#N/A</v>
      </c>
      <c r="CN289" s="312">
        <v>22</v>
      </c>
      <c r="CO289" s="312">
        <v>22</v>
      </c>
      <c r="CP289" s="312">
        <v>22</v>
      </c>
    </row>
    <row r="290" spans="27:94">
      <c r="AA290" s="312">
        <f>Koeien!B291</f>
        <v>0</v>
      </c>
      <c r="AB290" s="312">
        <f>Koeien!D291</f>
        <v>0</v>
      </c>
      <c r="AD290" s="312" t="e">
        <f t="shared" si="180"/>
        <v>#N/A</v>
      </c>
      <c r="AE290" s="312" t="e">
        <f t="shared" si="181"/>
        <v>#N/A</v>
      </c>
      <c r="AF290" s="312" t="e">
        <f t="shared" si="182"/>
        <v>#N/A</v>
      </c>
      <c r="AG290" s="312" t="e">
        <f t="shared" si="183"/>
        <v>#N/A</v>
      </c>
      <c r="AH290" s="312" t="e">
        <f t="shared" si="184"/>
        <v>#N/A</v>
      </c>
      <c r="AI290" s="312" t="e">
        <f t="shared" si="185"/>
        <v>#N/A</v>
      </c>
      <c r="AJ290" s="312" t="e">
        <f t="shared" si="186"/>
        <v>#N/A</v>
      </c>
      <c r="AK290" s="312" t="e">
        <f t="shared" si="187"/>
        <v>#N/A</v>
      </c>
      <c r="AL290" s="312" t="e">
        <f t="shared" si="188"/>
        <v>#N/A</v>
      </c>
      <c r="AO290" s="312" t="e">
        <f t="shared" si="189"/>
        <v>#N/A</v>
      </c>
      <c r="AP290" s="312" t="e">
        <f t="shared" si="190"/>
        <v>#N/A</v>
      </c>
      <c r="AQ290" s="312" t="e">
        <f t="shared" si="191"/>
        <v>#N/A</v>
      </c>
      <c r="AR290" s="312" t="e">
        <f t="shared" si="192"/>
        <v>#N/A</v>
      </c>
      <c r="AS290" s="312" t="e">
        <f t="shared" si="193"/>
        <v>#N/A</v>
      </c>
      <c r="AT290" s="312" t="e">
        <f t="shared" si="194"/>
        <v>#N/A</v>
      </c>
      <c r="AU290" s="312" t="e">
        <f t="shared" si="195"/>
        <v>#N/A</v>
      </c>
      <c r="AV290" s="312" t="e">
        <f t="shared" si="196"/>
        <v>#N/A</v>
      </c>
      <c r="AW290" s="312" t="e">
        <f t="shared" si="197"/>
        <v>#N/A</v>
      </c>
      <c r="AX290" s="312" t="e">
        <f t="shared" si="198"/>
        <v>#N/A</v>
      </c>
      <c r="AY290" s="312" t="e">
        <f t="shared" si="199"/>
        <v>#N/A</v>
      </c>
      <c r="AZ290" s="312" t="e">
        <f t="shared" si="200"/>
        <v>#N/A</v>
      </c>
      <c r="BA290" s="312" t="e">
        <f t="shared" si="201"/>
        <v>#N/A</v>
      </c>
      <c r="BB290" s="312" t="e">
        <f t="shared" si="202"/>
        <v>#N/A</v>
      </c>
      <c r="BC290" s="312" t="e">
        <f t="shared" si="203"/>
        <v>#N/A</v>
      </c>
      <c r="BD290" s="312" t="e">
        <f t="shared" si="204"/>
        <v>#N/A</v>
      </c>
      <c r="BE290" s="312" t="e">
        <f t="shared" si="205"/>
        <v>#N/A</v>
      </c>
      <c r="BF290" s="312" t="e">
        <f t="shared" si="206"/>
        <v>#N/A</v>
      </c>
      <c r="BG290" s="312" t="e">
        <f t="shared" si="207"/>
        <v>#N/A</v>
      </c>
      <c r="BH290" s="312" t="e">
        <f t="shared" si="208"/>
        <v>#N/A</v>
      </c>
      <c r="BI290" s="312" t="e">
        <f t="shared" si="209"/>
        <v>#N/A</v>
      </c>
      <c r="BJ290" s="312" t="e">
        <f t="shared" si="210"/>
        <v>#N/A</v>
      </c>
      <c r="BK290" s="312" t="e">
        <f t="shared" si="211"/>
        <v>#N/A</v>
      </c>
      <c r="BL290" s="312" t="e">
        <f t="shared" si="212"/>
        <v>#N/A</v>
      </c>
      <c r="BM290" s="312">
        <f t="shared" si="213"/>
        <v>22</v>
      </c>
      <c r="BN290" s="312">
        <f t="shared" si="214"/>
        <v>22</v>
      </c>
      <c r="BO290" s="312">
        <f t="shared" si="215"/>
        <v>22</v>
      </c>
      <c r="BQ290" s="312" t="e">
        <f>VLOOKUP(AB290,Stieren!$C$5:$D$52,2,FALSE)</f>
        <v>#N/A</v>
      </c>
      <c r="BR290" s="312" t="e">
        <f>VLOOKUP(AB290,percentage!BY$2:CJ$49,2)</f>
        <v>#N/A</v>
      </c>
      <c r="BS290" s="312" t="e">
        <f>VLOOKUP(BR290,Stieren!$C$5:$D$52,2,FALSE)</f>
        <v>#N/A</v>
      </c>
      <c r="BT290" s="312" t="e">
        <f>VLOOKUP(AB290,percentage!BY$2:CJ$49,3)</f>
        <v>#N/A</v>
      </c>
      <c r="BU290" s="312" t="e">
        <f>VLOOKUP(BT290,Stieren!$C$5:$D$52,2,FALSE)</f>
        <v>#N/A</v>
      </c>
      <c r="BV290" s="312" t="e">
        <f>VLOOKUP(AB290,percentage!BY$2:CJ$49,4)</f>
        <v>#N/A</v>
      </c>
      <c r="BW290" s="312" t="e">
        <f>VLOOKUP(BV290,Stieren!$C$5:$D$52,2,FALSE)</f>
        <v>#N/A</v>
      </c>
      <c r="BX290" s="312" t="e">
        <f>VLOOKUP(AB290,percentage!BY$2:CJ$49,5)</f>
        <v>#N/A</v>
      </c>
      <c r="BY290" s="312" t="e">
        <f>VLOOKUP(BX290,Stieren!$C$5:$D$52,2,FALSE)</f>
        <v>#N/A</v>
      </c>
      <c r="BZ290" s="312" t="e">
        <f>VLOOKUP(AB290,percentage!BY$2:CJ$49,6)</f>
        <v>#N/A</v>
      </c>
      <c r="CA290" s="312" t="e">
        <f>VLOOKUP(BZ290,Stieren!$C$5:$D$52,2,FALSE)</f>
        <v>#N/A</v>
      </c>
      <c r="CB290" s="312" t="e">
        <f>VLOOKUP(AB290,percentage!BY$2:CJ$49,7)</f>
        <v>#N/A</v>
      </c>
      <c r="CC290" s="312" t="e">
        <f>VLOOKUP(CB290,Stieren!$C$5:$D$52,2,FALSE)</f>
        <v>#N/A</v>
      </c>
      <c r="CD290" s="312" t="e">
        <f>VLOOKUP(AB290,percentage!BY$2:CJ$49,8)</f>
        <v>#N/A</v>
      </c>
      <c r="CE290" s="312" t="e">
        <f>VLOOKUP(CD290,Stieren!$C$5:$D$52,2,FALSE)</f>
        <v>#N/A</v>
      </c>
      <c r="CF290" s="312" t="e">
        <f>VLOOKUP(AB290,percentage!BY$2:CJ$49,9)</f>
        <v>#N/A</v>
      </c>
      <c r="CG290" s="312" t="e">
        <f>VLOOKUP(CF290,Stieren!$C$5:$D$52,2,FALSE)</f>
        <v>#N/A</v>
      </c>
      <c r="CH290" s="312" t="e">
        <f>VLOOKUP(AB290,percentage!BY$2:CJ$49,10)</f>
        <v>#N/A</v>
      </c>
      <c r="CI290" s="312" t="e">
        <f>VLOOKUP(CH290,Stieren!$C$5:$D$52,2,FALSE)</f>
        <v>#N/A</v>
      </c>
      <c r="CJ290" s="312" t="e">
        <f>VLOOKUP(AB290,percentage!BY$2:CJ$49,11)</f>
        <v>#N/A</v>
      </c>
      <c r="CK290" s="312" t="e">
        <f>VLOOKUP(CJ290,Stieren!$C$5:$D$52,2,FALSE)</f>
        <v>#N/A</v>
      </c>
      <c r="CL290" s="312" t="e">
        <f>VLOOKUP(AB290,percentage!BY$2:CJ$49,12)</f>
        <v>#N/A</v>
      </c>
      <c r="CM290" s="312" t="e">
        <f>VLOOKUP(CL290,Stieren!$C$5:$D$52,2,FALSE)</f>
        <v>#N/A</v>
      </c>
      <c r="CN290" s="312">
        <v>22</v>
      </c>
      <c r="CO290" s="312">
        <v>22</v>
      </c>
      <c r="CP290" s="312">
        <v>22</v>
      </c>
    </row>
    <row r="291" spans="27:94">
      <c r="AA291" s="312">
        <f>Koeien!B292</f>
        <v>0</v>
      </c>
      <c r="AB291" s="312">
        <f>Koeien!D292</f>
        <v>0</v>
      </c>
      <c r="AD291" s="312" t="e">
        <f t="shared" si="180"/>
        <v>#N/A</v>
      </c>
      <c r="AE291" s="312" t="e">
        <f t="shared" si="181"/>
        <v>#N/A</v>
      </c>
      <c r="AF291" s="312" t="e">
        <f t="shared" si="182"/>
        <v>#N/A</v>
      </c>
      <c r="AG291" s="312" t="e">
        <f t="shared" si="183"/>
        <v>#N/A</v>
      </c>
      <c r="AH291" s="312" t="e">
        <f t="shared" si="184"/>
        <v>#N/A</v>
      </c>
      <c r="AI291" s="312" t="e">
        <f t="shared" si="185"/>
        <v>#N/A</v>
      </c>
      <c r="AJ291" s="312" t="e">
        <f t="shared" si="186"/>
        <v>#N/A</v>
      </c>
      <c r="AK291" s="312" t="e">
        <f t="shared" si="187"/>
        <v>#N/A</v>
      </c>
      <c r="AL291" s="312" t="e">
        <f t="shared" si="188"/>
        <v>#N/A</v>
      </c>
      <c r="AO291" s="312" t="e">
        <f t="shared" si="189"/>
        <v>#N/A</v>
      </c>
      <c r="AP291" s="312" t="e">
        <f t="shared" si="190"/>
        <v>#N/A</v>
      </c>
      <c r="AQ291" s="312" t="e">
        <f t="shared" si="191"/>
        <v>#N/A</v>
      </c>
      <c r="AR291" s="312" t="e">
        <f t="shared" si="192"/>
        <v>#N/A</v>
      </c>
      <c r="AS291" s="312" t="e">
        <f t="shared" si="193"/>
        <v>#N/A</v>
      </c>
      <c r="AT291" s="312" t="e">
        <f t="shared" si="194"/>
        <v>#N/A</v>
      </c>
      <c r="AU291" s="312" t="e">
        <f t="shared" si="195"/>
        <v>#N/A</v>
      </c>
      <c r="AV291" s="312" t="e">
        <f t="shared" si="196"/>
        <v>#N/A</v>
      </c>
      <c r="AW291" s="312" t="e">
        <f t="shared" si="197"/>
        <v>#N/A</v>
      </c>
      <c r="AX291" s="312" t="e">
        <f t="shared" si="198"/>
        <v>#N/A</v>
      </c>
      <c r="AY291" s="312" t="e">
        <f t="shared" si="199"/>
        <v>#N/A</v>
      </c>
      <c r="AZ291" s="312" t="e">
        <f t="shared" si="200"/>
        <v>#N/A</v>
      </c>
      <c r="BA291" s="312" t="e">
        <f t="shared" si="201"/>
        <v>#N/A</v>
      </c>
      <c r="BB291" s="312" t="e">
        <f t="shared" si="202"/>
        <v>#N/A</v>
      </c>
      <c r="BC291" s="312" t="e">
        <f t="shared" si="203"/>
        <v>#N/A</v>
      </c>
      <c r="BD291" s="312" t="e">
        <f t="shared" si="204"/>
        <v>#N/A</v>
      </c>
      <c r="BE291" s="312" t="e">
        <f t="shared" si="205"/>
        <v>#N/A</v>
      </c>
      <c r="BF291" s="312" t="e">
        <f t="shared" si="206"/>
        <v>#N/A</v>
      </c>
      <c r="BG291" s="312" t="e">
        <f t="shared" si="207"/>
        <v>#N/A</v>
      </c>
      <c r="BH291" s="312" t="e">
        <f t="shared" si="208"/>
        <v>#N/A</v>
      </c>
      <c r="BI291" s="312" t="e">
        <f t="shared" si="209"/>
        <v>#N/A</v>
      </c>
      <c r="BJ291" s="312" t="e">
        <f t="shared" si="210"/>
        <v>#N/A</v>
      </c>
      <c r="BK291" s="312" t="e">
        <f t="shared" si="211"/>
        <v>#N/A</v>
      </c>
      <c r="BL291" s="312" t="e">
        <f t="shared" si="212"/>
        <v>#N/A</v>
      </c>
      <c r="BM291" s="312">
        <f t="shared" si="213"/>
        <v>22</v>
      </c>
      <c r="BN291" s="312">
        <f t="shared" si="214"/>
        <v>22</v>
      </c>
      <c r="BO291" s="312">
        <f t="shared" si="215"/>
        <v>22</v>
      </c>
      <c r="BQ291" s="312" t="e">
        <f>VLOOKUP(AB291,Stieren!$C$5:$D$52,2,FALSE)</f>
        <v>#N/A</v>
      </c>
      <c r="BR291" s="312" t="e">
        <f>VLOOKUP(AB291,percentage!BY$2:CJ$49,2)</f>
        <v>#N/A</v>
      </c>
      <c r="BS291" s="312" t="e">
        <f>VLOOKUP(BR291,Stieren!$C$5:$D$52,2,FALSE)</f>
        <v>#N/A</v>
      </c>
      <c r="BT291" s="312" t="e">
        <f>VLOOKUP(AB291,percentage!BY$2:CJ$49,3)</f>
        <v>#N/A</v>
      </c>
      <c r="BU291" s="312" t="e">
        <f>VLOOKUP(BT291,Stieren!$C$5:$D$52,2,FALSE)</f>
        <v>#N/A</v>
      </c>
      <c r="BV291" s="312" t="e">
        <f>VLOOKUP(AB291,percentage!BY$2:CJ$49,4)</f>
        <v>#N/A</v>
      </c>
      <c r="BW291" s="312" t="e">
        <f>VLOOKUP(BV291,Stieren!$C$5:$D$52,2,FALSE)</f>
        <v>#N/A</v>
      </c>
      <c r="BX291" s="312" t="e">
        <f>VLOOKUP(AB291,percentage!BY$2:CJ$49,5)</f>
        <v>#N/A</v>
      </c>
      <c r="BY291" s="312" t="e">
        <f>VLOOKUP(BX291,Stieren!$C$5:$D$52,2,FALSE)</f>
        <v>#N/A</v>
      </c>
      <c r="BZ291" s="312" t="e">
        <f>VLOOKUP(AB291,percentage!BY$2:CJ$49,6)</f>
        <v>#N/A</v>
      </c>
      <c r="CA291" s="312" t="e">
        <f>VLOOKUP(BZ291,Stieren!$C$5:$D$52,2,FALSE)</f>
        <v>#N/A</v>
      </c>
      <c r="CB291" s="312" t="e">
        <f>VLOOKUP(AB291,percentage!BY$2:CJ$49,7)</f>
        <v>#N/A</v>
      </c>
      <c r="CC291" s="312" t="e">
        <f>VLOOKUP(CB291,Stieren!$C$5:$D$52,2,FALSE)</f>
        <v>#N/A</v>
      </c>
      <c r="CD291" s="312" t="e">
        <f>VLOOKUP(AB291,percentage!BY$2:CJ$49,8)</f>
        <v>#N/A</v>
      </c>
      <c r="CE291" s="312" t="e">
        <f>VLOOKUP(CD291,Stieren!$C$5:$D$52,2,FALSE)</f>
        <v>#N/A</v>
      </c>
      <c r="CF291" s="312" t="e">
        <f>VLOOKUP(AB291,percentage!BY$2:CJ$49,9)</f>
        <v>#N/A</v>
      </c>
      <c r="CG291" s="312" t="e">
        <f>VLOOKUP(CF291,Stieren!$C$5:$D$52,2,FALSE)</f>
        <v>#N/A</v>
      </c>
      <c r="CH291" s="312" t="e">
        <f>VLOOKUP(AB291,percentage!BY$2:CJ$49,10)</f>
        <v>#N/A</v>
      </c>
      <c r="CI291" s="312" t="e">
        <f>VLOOKUP(CH291,Stieren!$C$5:$D$52,2,FALSE)</f>
        <v>#N/A</v>
      </c>
      <c r="CJ291" s="312" t="e">
        <f>VLOOKUP(AB291,percentage!BY$2:CJ$49,11)</f>
        <v>#N/A</v>
      </c>
      <c r="CK291" s="312" t="e">
        <f>VLOOKUP(CJ291,Stieren!$C$5:$D$52,2,FALSE)</f>
        <v>#N/A</v>
      </c>
      <c r="CL291" s="312" t="e">
        <f>VLOOKUP(AB291,percentage!BY$2:CJ$49,12)</f>
        <v>#N/A</v>
      </c>
      <c r="CM291" s="312" t="e">
        <f>VLOOKUP(CL291,Stieren!$C$5:$D$52,2,FALSE)</f>
        <v>#N/A</v>
      </c>
      <c r="CN291" s="312">
        <v>22</v>
      </c>
      <c r="CO291" s="312">
        <v>22</v>
      </c>
      <c r="CP291" s="312">
        <v>22</v>
      </c>
    </row>
    <row r="292" spans="27:94">
      <c r="AA292" s="312">
        <f>Koeien!B293</f>
        <v>0</v>
      </c>
      <c r="AB292" s="312">
        <f>Koeien!D293</f>
        <v>0</v>
      </c>
      <c r="AD292" s="312" t="e">
        <f t="shared" si="180"/>
        <v>#N/A</v>
      </c>
      <c r="AE292" s="312" t="e">
        <f t="shared" si="181"/>
        <v>#N/A</v>
      </c>
      <c r="AF292" s="312" t="e">
        <f t="shared" si="182"/>
        <v>#N/A</v>
      </c>
      <c r="AG292" s="312" t="e">
        <f t="shared" si="183"/>
        <v>#N/A</v>
      </c>
      <c r="AH292" s="312" t="e">
        <f t="shared" si="184"/>
        <v>#N/A</v>
      </c>
      <c r="AI292" s="312" t="e">
        <f t="shared" si="185"/>
        <v>#N/A</v>
      </c>
      <c r="AJ292" s="312" t="e">
        <f t="shared" si="186"/>
        <v>#N/A</v>
      </c>
      <c r="AK292" s="312" t="e">
        <f t="shared" si="187"/>
        <v>#N/A</v>
      </c>
      <c r="AL292" s="312" t="e">
        <f t="shared" si="188"/>
        <v>#N/A</v>
      </c>
      <c r="AO292" s="312" t="e">
        <f t="shared" si="189"/>
        <v>#N/A</v>
      </c>
      <c r="AP292" s="312" t="e">
        <f t="shared" si="190"/>
        <v>#N/A</v>
      </c>
      <c r="AQ292" s="312" t="e">
        <f t="shared" si="191"/>
        <v>#N/A</v>
      </c>
      <c r="AR292" s="312" t="e">
        <f t="shared" si="192"/>
        <v>#N/A</v>
      </c>
      <c r="AS292" s="312" t="e">
        <f t="shared" si="193"/>
        <v>#N/A</v>
      </c>
      <c r="AT292" s="312" t="e">
        <f t="shared" si="194"/>
        <v>#N/A</v>
      </c>
      <c r="AU292" s="312" t="e">
        <f t="shared" si="195"/>
        <v>#N/A</v>
      </c>
      <c r="AV292" s="312" t="e">
        <f t="shared" si="196"/>
        <v>#N/A</v>
      </c>
      <c r="AW292" s="312" t="e">
        <f t="shared" si="197"/>
        <v>#N/A</v>
      </c>
      <c r="AX292" s="312" t="e">
        <f t="shared" si="198"/>
        <v>#N/A</v>
      </c>
      <c r="AY292" s="312" t="e">
        <f t="shared" si="199"/>
        <v>#N/A</v>
      </c>
      <c r="AZ292" s="312" t="e">
        <f t="shared" si="200"/>
        <v>#N/A</v>
      </c>
      <c r="BA292" s="312" t="e">
        <f t="shared" si="201"/>
        <v>#N/A</v>
      </c>
      <c r="BB292" s="312" t="e">
        <f t="shared" si="202"/>
        <v>#N/A</v>
      </c>
      <c r="BC292" s="312" t="e">
        <f t="shared" si="203"/>
        <v>#N/A</v>
      </c>
      <c r="BD292" s="312" t="e">
        <f t="shared" si="204"/>
        <v>#N/A</v>
      </c>
      <c r="BE292" s="312" t="e">
        <f t="shared" si="205"/>
        <v>#N/A</v>
      </c>
      <c r="BF292" s="312" t="e">
        <f t="shared" si="206"/>
        <v>#N/A</v>
      </c>
      <c r="BG292" s="312" t="e">
        <f t="shared" si="207"/>
        <v>#N/A</v>
      </c>
      <c r="BH292" s="312" t="e">
        <f t="shared" si="208"/>
        <v>#N/A</v>
      </c>
      <c r="BI292" s="312" t="e">
        <f t="shared" si="209"/>
        <v>#N/A</v>
      </c>
      <c r="BJ292" s="312" t="e">
        <f t="shared" si="210"/>
        <v>#N/A</v>
      </c>
      <c r="BK292" s="312" t="e">
        <f t="shared" si="211"/>
        <v>#N/A</v>
      </c>
      <c r="BL292" s="312" t="e">
        <f t="shared" si="212"/>
        <v>#N/A</v>
      </c>
      <c r="BM292" s="312">
        <f t="shared" si="213"/>
        <v>22</v>
      </c>
      <c r="BN292" s="312">
        <f t="shared" si="214"/>
        <v>22</v>
      </c>
      <c r="BO292" s="312">
        <f t="shared" si="215"/>
        <v>22</v>
      </c>
      <c r="BQ292" s="312" t="e">
        <f>VLOOKUP(AB292,Stieren!$C$5:$D$52,2,FALSE)</f>
        <v>#N/A</v>
      </c>
      <c r="BR292" s="312" t="e">
        <f>VLOOKUP(AB292,percentage!BY$2:CJ$49,2)</f>
        <v>#N/A</v>
      </c>
      <c r="BS292" s="312" t="e">
        <f>VLOOKUP(BR292,Stieren!$C$5:$D$52,2,FALSE)</f>
        <v>#N/A</v>
      </c>
      <c r="BT292" s="312" t="e">
        <f>VLOOKUP(AB292,percentage!BY$2:CJ$49,3)</f>
        <v>#N/A</v>
      </c>
      <c r="BU292" s="312" t="e">
        <f>VLOOKUP(BT292,Stieren!$C$5:$D$52,2,FALSE)</f>
        <v>#N/A</v>
      </c>
      <c r="BV292" s="312" t="e">
        <f>VLOOKUP(AB292,percentage!BY$2:CJ$49,4)</f>
        <v>#N/A</v>
      </c>
      <c r="BW292" s="312" t="e">
        <f>VLOOKUP(BV292,Stieren!$C$5:$D$52,2,FALSE)</f>
        <v>#N/A</v>
      </c>
      <c r="BX292" s="312" t="e">
        <f>VLOOKUP(AB292,percentage!BY$2:CJ$49,5)</f>
        <v>#N/A</v>
      </c>
      <c r="BY292" s="312" t="e">
        <f>VLOOKUP(BX292,Stieren!$C$5:$D$52,2,FALSE)</f>
        <v>#N/A</v>
      </c>
      <c r="BZ292" s="312" t="e">
        <f>VLOOKUP(AB292,percentage!BY$2:CJ$49,6)</f>
        <v>#N/A</v>
      </c>
      <c r="CA292" s="312" t="e">
        <f>VLOOKUP(BZ292,Stieren!$C$5:$D$52,2,FALSE)</f>
        <v>#N/A</v>
      </c>
      <c r="CB292" s="312" t="e">
        <f>VLOOKUP(AB292,percentage!BY$2:CJ$49,7)</f>
        <v>#N/A</v>
      </c>
      <c r="CC292" s="312" t="e">
        <f>VLOOKUP(CB292,Stieren!$C$5:$D$52,2,FALSE)</f>
        <v>#N/A</v>
      </c>
      <c r="CD292" s="312" t="e">
        <f>VLOOKUP(AB292,percentage!BY$2:CJ$49,8)</f>
        <v>#N/A</v>
      </c>
      <c r="CE292" s="312" t="e">
        <f>VLOOKUP(CD292,Stieren!$C$5:$D$52,2,FALSE)</f>
        <v>#N/A</v>
      </c>
      <c r="CF292" s="312" t="e">
        <f>VLOOKUP(AB292,percentage!BY$2:CJ$49,9)</f>
        <v>#N/A</v>
      </c>
      <c r="CG292" s="312" t="e">
        <f>VLOOKUP(CF292,Stieren!$C$5:$D$52,2,FALSE)</f>
        <v>#N/A</v>
      </c>
      <c r="CH292" s="312" t="e">
        <f>VLOOKUP(AB292,percentage!BY$2:CJ$49,10)</f>
        <v>#N/A</v>
      </c>
      <c r="CI292" s="312" t="e">
        <f>VLOOKUP(CH292,Stieren!$C$5:$D$52,2,FALSE)</f>
        <v>#N/A</v>
      </c>
      <c r="CJ292" s="312" t="e">
        <f>VLOOKUP(AB292,percentage!BY$2:CJ$49,11)</f>
        <v>#N/A</v>
      </c>
      <c r="CK292" s="312" t="e">
        <f>VLOOKUP(CJ292,Stieren!$C$5:$D$52,2,FALSE)</f>
        <v>#N/A</v>
      </c>
      <c r="CL292" s="312" t="e">
        <f>VLOOKUP(AB292,percentage!BY$2:CJ$49,12)</f>
        <v>#N/A</v>
      </c>
      <c r="CM292" s="312" t="e">
        <f>VLOOKUP(CL292,Stieren!$C$5:$D$52,2,FALSE)</f>
        <v>#N/A</v>
      </c>
      <c r="CN292" s="312">
        <v>22</v>
      </c>
      <c r="CO292" s="312">
        <v>22</v>
      </c>
      <c r="CP292" s="312">
        <v>22</v>
      </c>
    </row>
    <row r="293" spans="27:94">
      <c r="AA293" s="312">
        <f>Koeien!B294</f>
        <v>0</v>
      </c>
      <c r="AB293" s="312">
        <f>Koeien!D294</f>
        <v>0</v>
      </c>
      <c r="AD293" s="312" t="e">
        <f t="shared" si="180"/>
        <v>#N/A</v>
      </c>
      <c r="AE293" s="312" t="e">
        <f t="shared" si="181"/>
        <v>#N/A</v>
      </c>
      <c r="AF293" s="312" t="e">
        <f t="shared" si="182"/>
        <v>#N/A</v>
      </c>
      <c r="AG293" s="312" t="e">
        <f t="shared" si="183"/>
        <v>#N/A</v>
      </c>
      <c r="AH293" s="312" t="e">
        <f t="shared" si="184"/>
        <v>#N/A</v>
      </c>
      <c r="AI293" s="312" t="e">
        <f t="shared" si="185"/>
        <v>#N/A</v>
      </c>
      <c r="AJ293" s="312" t="e">
        <f t="shared" si="186"/>
        <v>#N/A</v>
      </c>
      <c r="AK293" s="312" t="e">
        <f t="shared" si="187"/>
        <v>#N/A</v>
      </c>
      <c r="AL293" s="312" t="e">
        <f t="shared" si="188"/>
        <v>#N/A</v>
      </c>
      <c r="AO293" s="312" t="e">
        <f t="shared" si="189"/>
        <v>#N/A</v>
      </c>
      <c r="AP293" s="312" t="e">
        <f t="shared" si="190"/>
        <v>#N/A</v>
      </c>
      <c r="AQ293" s="312" t="e">
        <f t="shared" si="191"/>
        <v>#N/A</v>
      </c>
      <c r="AR293" s="312" t="e">
        <f t="shared" si="192"/>
        <v>#N/A</v>
      </c>
      <c r="AS293" s="312" t="e">
        <f t="shared" si="193"/>
        <v>#N/A</v>
      </c>
      <c r="AT293" s="312" t="e">
        <f t="shared" si="194"/>
        <v>#N/A</v>
      </c>
      <c r="AU293" s="312" t="e">
        <f t="shared" si="195"/>
        <v>#N/A</v>
      </c>
      <c r="AV293" s="312" t="e">
        <f t="shared" si="196"/>
        <v>#N/A</v>
      </c>
      <c r="AW293" s="312" t="e">
        <f t="shared" si="197"/>
        <v>#N/A</v>
      </c>
      <c r="AX293" s="312" t="e">
        <f t="shared" si="198"/>
        <v>#N/A</v>
      </c>
      <c r="AY293" s="312" t="e">
        <f t="shared" si="199"/>
        <v>#N/A</v>
      </c>
      <c r="AZ293" s="312" t="e">
        <f t="shared" si="200"/>
        <v>#N/A</v>
      </c>
      <c r="BA293" s="312" t="e">
        <f t="shared" si="201"/>
        <v>#N/A</v>
      </c>
      <c r="BB293" s="312" t="e">
        <f t="shared" si="202"/>
        <v>#N/A</v>
      </c>
      <c r="BC293" s="312" t="e">
        <f t="shared" si="203"/>
        <v>#N/A</v>
      </c>
      <c r="BD293" s="312" t="e">
        <f t="shared" si="204"/>
        <v>#N/A</v>
      </c>
      <c r="BE293" s="312" t="e">
        <f t="shared" si="205"/>
        <v>#N/A</v>
      </c>
      <c r="BF293" s="312" t="e">
        <f t="shared" si="206"/>
        <v>#N/A</v>
      </c>
      <c r="BG293" s="312" t="e">
        <f t="shared" si="207"/>
        <v>#N/A</v>
      </c>
      <c r="BH293" s="312" t="e">
        <f t="shared" si="208"/>
        <v>#N/A</v>
      </c>
      <c r="BI293" s="312" t="e">
        <f t="shared" si="209"/>
        <v>#N/A</v>
      </c>
      <c r="BJ293" s="312" t="e">
        <f t="shared" si="210"/>
        <v>#N/A</v>
      </c>
      <c r="BK293" s="312" t="e">
        <f t="shared" si="211"/>
        <v>#N/A</v>
      </c>
      <c r="BL293" s="312" t="e">
        <f t="shared" si="212"/>
        <v>#N/A</v>
      </c>
      <c r="BM293" s="312">
        <f t="shared" si="213"/>
        <v>22</v>
      </c>
      <c r="BN293" s="312">
        <f t="shared" si="214"/>
        <v>22</v>
      </c>
      <c r="BO293" s="312">
        <f t="shared" si="215"/>
        <v>22</v>
      </c>
      <c r="BQ293" s="312" t="e">
        <f>VLOOKUP(AB293,Stieren!$C$5:$D$52,2,FALSE)</f>
        <v>#N/A</v>
      </c>
      <c r="BR293" s="312" t="e">
        <f>VLOOKUP(AB293,percentage!BY$2:CJ$49,2)</f>
        <v>#N/A</v>
      </c>
      <c r="BS293" s="312" t="e">
        <f>VLOOKUP(BR293,Stieren!$C$5:$D$52,2,FALSE)</f>
        <v>#N/A</v>
      </c>
      <c r="BT293" s="312" t="e">
        <f>VLOOKUP(AB293,percentage!BY$2:CJ$49,3)</f>
        <v>#N/A</v>
      </c>
      <c r="BU293" s="312" t="e">
        <f>VLOOKUP(BT293,Stieren!$C$5:$D$52,2,FALSE)</f>
        <v>#N/A</v>
      </c>
      <c r="BV293" s="312" t="e">
        <f>VLOOKUP(AB293,percentage!BY$2:CJ$49,4)</f>
        <v>#N/A</v>
      </c>
      <c r="BW293" s="312" t="e">
        <f>VLOOKUP(BV293,Stieren!$C$5:$D$52,2,FALSE)</f>
        <v>#N/A</v>
      </c>
      <c r="BX293" s="312" t="e">
        <f>VLOOKUP(AB293,percentage!BY$2:CJ$49,5)</f>
        <v>#N/A</v>
      </c>
      <c r="BY293" s="312" t="e">
        <f>VLOOKUP(BX293,Stieren!$C$5:$D$52,2,FALSE)</f>
        <v>#N/A</v>
      </c>
      <c r="BZ293" s="312" t="e">
        <f>VLOOKUP(AB293,percentage!BY$2:CJ$49,6)</f>
        <v>#N/A</v>
      </c>
      <c r="CA293" s="312" t="e">
        <f>VLOOKUP(BZ293,Stieren!$C$5:$D$52,2,FALSE)</f>
        <v>#N/A</v>
      </c>
      <c r="CB293" s="312" t="e">
        <f>VLOOKUP(AB293,percentage!BY$2:CJ$49,7)</f>
        <v>#N/A</v>
      </c>
      <c r="CC293" s="312" t="e">
        <f>VLOOKUP(CB293,Stieren!$C$5:$D$52,2,FALSE)</f>
        <v>#N/A</v>
      </c>
      <c r="CD293" s="312" t="e">
        <f>VLOOKUP(AB293,percentage!BY$2:CJ$49,8)</f>
        <v>#N/A</v>
      </c>
      <c r="CE293" s="312" t="e">
        <f>VLOOKUP(CD293,Stieren!$C$5:$D$52,2,FALSE)</f>
        <v>#N/A</v>
      </c>
      <c r="CF293" s="312" t="e">
        <f>VLOOKUP(AB293,percentage!BY$2:CJ$49,9)</f>
        <v>#N/A</v>
      </c>
      <c r="CG293" s="312" t="e">
        <f>VLOOKUP(CF293,Stieren!$C$5:$D$52,2,FALSE)</f>
        <v>#N/A</v>
      </c>
      <c r="CH293" s="312" t="e">
        <f>VLOOKUP(AB293,percentage!BY$2:CJ$49,10)</f>
        <v>#N/A</v>
      </c>
      <c r="CI293" s="312" t="e">
        <f>VLOOKUP(CH293,Stieren!$C$5:$D$52,2,FALSE)</f>
        <v>#N/A</v>
      </c>
      <c r="CJ293" s="312" t="e">
        <f>VLOOKUP(AB293,percentage!BY$2:CJ$49,11)</f>
        <v>#N/A</v>
      </c>
      <c r="CK293" s="312" t="e">
        <f>VLOOKUP(CJ293,Stieren!$C$5:$D$52,2,FALSE)</f>
        <v>#N/A</v>
      </c>
      <c r="CL293" s="312" t="e">
        <f>VLOOKUP(AB293,percentage!BY$2:CJ$49,12)</f>
        <v>#N/A</v>
      </c>
      <c r="CM293" s="312" t="e">
        <f>VLOOKUP(CL293,Stieren!$C$5:$D$52,2,FALSE)</f>
        <v>#N/A</v>
      </c>
      <c r="CN293" s="312">
        <v>22</v>
      </c>
      <c r="CO293" s="312">
        <v>22</v>
      </c>
      <c r="CP293" s="312">
        <v>22</v>
      </c>
    </row>
    <row r="294" spans="27:94">
      <c r="AA294" s="312">
        <f>Koeien!B295</f>
        <v>0</v>
      </c>
      <c r="AB294" s="312">
        <f>Koeien!D295</f>
        <v>0</v>
      </c>
      <c r="AD294" s="312" t="e">
        <f t="shared" si="180"/>
        <v>#N/A</v>
      </c>
      <c r="AE294" s="312" t="e">
        <f t="shared" si="181"/>
        <v>#N/A</v>
      </c>
      <c r="AF294" s="312" t="e">
        <f t="shared" si="182"/>
        <v>#N/A</v>
      </c>
      <c r="AG294" s="312" t="e">
        <f t="shared" si="183"/>
        <v>#N/A</v>
      </c>
      <c r="AH294" s="312" t="e">
        <f t="shared" si="184"/>
        <v>#N/A</v>
      </c>
      <c r="AI294" s="312" t="e">
        <f t="shared" si="185"/>
        <v>#N/A</v>
      </c>
      <c r="AJ294" s="312" t="e">
        <f t="shared" si="186"/>
        <v>#N/A</v>
      </c>
      <c r="AK294" s="312" t="e">
        <f t="shared" si="187"/>
        <v>#N/A</v>
      </c>
      <c r="AL294" s="312" t="e">
        <f t="shared" si="188"/>
        <v>#N/A</v>
      </c>
      <c r="AO294" s="312" t="e">
        <f t="shared" si="189"/>
        <v>#N/A</v>
      </c>
      <c r="AP294" s="312" t="e">
        <f t="shared" si="190"/>
        <v>#N/A</v>
      </c>
      <c r="AQ294" s="312" t="e">
        <f t="shared" si="191"/>
        <v>#N/A</v>
      </c>
      <c r="AR294" s="312" t="e">
        <f t="shared" si="192"/>
        <v>#N/A</v>
      </c>
      <c r="AS294" s="312" t="e">
        <f t="shared" si="193"/>
        <v>#N/A</v>
      </c>
      <c r="AT294" s="312" t="e">
        <f t="shared" si="194"/>
        <v>#N/A</v>
      </c>
      <c r="AU294" s="312" t="e">
        <f t="shared" si="195"/>
        <v>#N/A</v>
      </c>
      <c r="AV294" s="312" t="e">
        <f t="shared" si="196"/>
        <v>#N/A</v>
      </c>
      <c r="AW294" s="312" t="e">
        <f t="shared" si="197"/>
        <v>#N/A</v>
      </c>
      <c r="AX294" s="312" t="e">
        <f t="shared" si="198"/>
        <v>#N/A</v>
      </c>
      <c r="AY294" s="312" t="e">
        <f t="shared" si="199"/>
        <v>#N/A</v>
      </c>
      <c r="AZ294" s="312" t="e">
        <f t="shared" si="200"/>
        <v>#N/A</v>
      </c>
      <c r="BA294" s="312" t="e">
        <f t="shared" si="201"/>
        <v>#N/A</v>
      </c>
      <c r="BB294" s="312" t="e">
        <f t="shared" si="202"/>
        <v>#N/A</v>
      </c>
      <c r="BC294" s="312" t="e">
        <f t="shared" si="203"/>
        <v>#N/A</v>
      </c>
      <c r="BD294" s="312" t="e">
        <f t="shared" si="204"/>
        <v>#N/A</v>
      </c>
      <c r="BE294" s="312" t="e">
        <f t="shared" si="205"/>
        <v>#N/A</v>
      </c>
      <c r="BF294" s="312" t="e">
        <f t="shared" si="206"/>
        <v>#N/A</v>
      </c>
      <c r="BG294" s="312" t="e">
        <f t="shared" si="207"/>
        <v>#N/A</v>
      </c>
      <c r="BH294" s="312" t="e">
        <f t="shared" si="208"/>
        <v>#N/A</v>
      </c>
      <c r="BI294" s="312" t="e">
        <f t="shared" si="209"/>
        <v>#N/A</v>
      </c>
      <c r="BJ294" s="312" t="e">
        <f t="shared" si="210"/>
        <v>#N/A</v>
      </c>
      <c r="BK294" s="312" t="e">
        <f t="shared" si="211"/>
        <v>#N/A</v>
      </c>
      <c r="BL294" s="312" t="e">
        <f t="shared" si="212"/>
        <v>#N/A</v>
      </c>
      <c r="BM294" s="312">
        <f t="shared" si="213"/>
        <v>22</v>
      </c>
      <c r="BN294" s="312">
        <f t="shared" si="214"/>
        <v>22</v>
      </c>
      <c r="BO294" s="312">
        <f t="shared" si="215"/>
        <v>22</v>
      </c>
      <c r="BQ294" s="312" t="e">
        <f>VLOOKUP(AB294,Stieren!$C$5:$D$52,2,FALSE)</f>
        <v>#N/A</v>
      </c>
      <c r="BR294" s="312" t="e">
        <f>VLOOKUP(AB294,percentage!BY$2:CJ$49,2)</f>
        <v>#N/A</v>
      </c>
      <c r="BS294" s="312" t="e">
        <f>VLOOKUP(BR294,Stieren!$C$5:$D$52,2,FALSE)</f>
        <v>#N/A</v>
      </c>
      <c r="BT294" s="312" t="e">
        <f>VLOOKUP(AB294,percentage!BY$2:CJ$49,3)</f>
        <v>#N/A</v>
      </c>
      <c r="BU294" s="312" t="e">
        <f>VLOOKUP(BT294,Stieren!$C$5:$D$52,2,FALSE)</f>
        <v>#N/A</v>
      </c>
      <c r="BV294" s="312" t="e">
        <f>VLOOKUP(AB294,percentage!BY$2:CJ$49,4)</f>
        <v>#N/A</v>
      </c>
      <c r="BW294" s="312" t="e">
        <f>VLOOKUP(BV294,Stieren!$C$5:$D$52,2,FALSE)</f>
        <v>#N/A</v>
      </c>
      <c r="BX294" s="312" t="e">
        <f>VLOOKUP(AB294,percentage!BY$2:CJ$49,5)</f>
        <v>#N/A</v>
      </c>
      <c r="BY294" s="312" t="e">
        <f>VLOOKUP(BX294,Stieren!$C$5:$D$52,2,FALSE)</f>
        <v>#N/A</v>
      </c>
      <c r="BZ294" s="312" t="e">
        <f>VLOOKUP(AB294,percentage!BY$2:CJ$49,6)</f>
        <v>#N/A</v>
      </c>
      <c r="CA294" s="312" t="e">
        <f>VLOOKUP(BZ294,Stieren!$C$5:$D$52,2,FALSE)</f>
        <v>#N/A</v>
      </c>
      <c r="CB294" s="312" t="e">
        <f>VLOOKUP(AB294,percentage!BY$2:CJ$49,7)</f>
        <v>#N/A</v>
      </c>
      <c r="CC294" s="312" t="e">
        <f>VLOOKUP(CB294,Stieren!$C$5:$D$52,2,FALSE)</f>
        <v>#N/A</v>
      </c>
      <c r="CD294" s="312" t="e">
        <f>VLOOKUP(AB294,percentage!BY$2:CJ$49,8)</f>
        <v>#N/A</v>
      </c>
      <c r="CE294" s="312" t="e">
        <f>VLOOKUP(CD294,Stieren!$C$5:$D$52,2,FALSE)</f>
        <v>#N/A</v>
      </c>
      <c r="CF294" s="312" t="e">
        <f>VLOOKUP(AB294,percentage!BY$2:CJ$49,9)</f>
        <v>#N/A</v>
      </c>
      <c r="CG294" s="312" t="e">
        <f>VLOOKUP(CF294,Stieren!$C$5:$D$52,2,FALSE)</f>
        <v>#N/A</v>
      </c>
      <c r="CH294" s="312" t="e">
        <f>VLOOKUP(AB294,percentage!BY$2:CJ$49,10)</f>
        <v>#N/A</v>
      </c>
      <c r="CI294" s="312" t="e">
        <f>VLOOKUP(CH294,Stieren!$C$5:$D$52,2,FALSE)</f>
        <v>#N/A</v>
      </c>
      <c r="CJ294" s="312" t="e">
        <f>VLOOKUP(AB294,percentage!BY$2:CJ$49,11)</f>
        <v>#N/A</v>
      </c>
      <c r="CK294" s="312" t="e">
        <f>VLOOKUP(CJ294,Stieren!$C$5:$D$52,2,FALSE)</f>
        <v>#N/A</v>
      </c>
      <c r="CL294" s="312" t="e">
        <f>VLOOKUP(AB294,percentage!BY$2:CJ$49,12)</f>
        <v>#N/A</v>
      </c>
      <c r="CM294" s="312" t="e">
        <f>VLOOKUP(CL294,Stieren!$C$5:$D$52,2,FALSE)</f>
        <v>#N/A</v>
      </c>
      <c r="CN294" s="312">
        <v>22</v>
      </c>
      <c r="CO294" s="312">
        <v>22</v>
      </c>
      <c r="CP294" s="312">
        <v>22</v>
      </c>
    </row>
    <row r="295" spans="27:94">
      <c r="AA295" s="312">
        <f>Koeien!B296</f>
        <v>0</v>
      </c>
      <c r="AB295" s="312">
        <f>Koeien!D296</f>
        <v>0</v>
      </c>
      <c r="AD295" s="312" t="e">
        <f t="shared" si="180"/>
        <v>#N/A</v>
      </c>
      <c r="AE295" s="312" t="e">
        <f t="shared" si="181"/>
        <v>#N/A</v>
      </c>
      <c r="AF295" s="312" t="e">
        <f t="shared" si="182"/>
        <v>#N/A</v>
      </c>
      <c r="AG295" s="312" t="e">
        <f t="shared" si="183"/>
        <v>#N/A</v>
      </c>
      <c r="AH295" s="312" t="e">
        <f t="shared" si="184"/>
        <v>#N/A</v>
      </c>
      <c r="AI295" s="312" t="e">
        <f t="shared" si="185"/>
        <v>#N/A</v>
      </c>
      <c r="AJ295" s="312" t="e">
        <f t="shared" si="186"/>
        <v>#N/A</v>
      </c>
      <c r="AK295" s="312" t="e">
        <f t="shared" si="187"/>
        <v>#N/A</v>
      </c>
      <c r="AL295" s="312" t="e">
        <f t="shared" si="188"/>
        <v>#N/A</v>
      </c>
      <c r="AO295" s="312" t="e">
        <f t="shared" si="189"/>
        <v>#N/A</v>
      </c>
      <c r="AP295" s="312" t="e">
        <f t="shared" si="190"/>
        <v>#N/A</v>
      </c>
      <c r="AQ295" s="312" t="e">
        <f t="shared" si="191"/>
        <v>#N/A</v>
      </c>
      <c r="AR295" s="312" t="e">
        <f t="shared" si="192"/>
        <v>#N/A</v>
      </c>
      <c r="AS295" s="312" t="e">
        <f t="shared" si="193"/>
        <v>#N/A</v>
      </c>
      <c r="AT295" s="312" t="e">
        <f t="shared" si="194"/>
        <v>#N/A</v>
      </c>
      <c r="AU295" s="312" t="e">
        <f t="shared" si="195"/>
        <v>#N/A</v>
      </c>
      <c r="AV295" s="312" t="e">
        <f t="shared" si="196"/>
        <v>#N/A</v>
      </c>
      <c r="AW295" s="312" t="e">
        <f t="shared" si="197"/>
        <v>#N/A</v>
      </c>
      <c r="AX295" s="312" t="e">
        <f t="shared" si="198"/>
        <v>#N/A</v>
      </c>
      <c r="AY295" s="312" t="e">
        <f t="shared" si="199"/>
        <v>#N/A</v>
      </c>
      <c r="AZ295" s="312" t="e">
        <f t="shared" si="200"/>
        <v>#N/A</v>
      </c>
      <c r="BA295" s="312" t="e">
        <f t="shared" si="201"/>
        <v>#N/A</v>
      </c>
      <c r="BB295" s="312" t="e">
        <f t="shared" si="202"/>
        <v>#N/A</v>
      </c>
      <c r="BC295" s="312" t="e">
        <f t="shared" si="203"/>
        <v>#N/A</v>
      </c>
      <c r="BD295" s="312" t="e">
        <f t="shared" si="204"/>
        <v>#N/A</v>
      </c>
      <c r="BE295" s="312" t="e">
        <f t="shared" si="205"/>
        <v>#N/A</v>
      </c>
      <c r="BF295" s="312" t="e">
        <f t="shared" si="206"/>
        <v>#N/A</v>
      </c>
      <c r="BG295" s="312" t="e">
        <f t="shared" si="207"/>
        <v>#N/A</v>
      </c>
      <c r="BH295" s="312" t="e">
        <f t="shared" si="208"/>
        <v>#N/A</v>
      </c>
      <c r="BI295" s="312" t="e">
        <f t="shared" si="209"/>
        <v>#N/A</v>
      </c>
      <c r="BJ295" s="312" t="e">
        <f t="shared" si="210"/>
        <v>#N/A</v>
      </c>
      <c r="BK295" s="312" t="e">
        <f t="shared" si="211"/>
        <v>#N/A</v>
      </c>
      <c r="BL295" s="312" t="e">
        <f t="shared" si="212"/>
        <v>#N/A</v>
      </c>
      <c r="BM295" s="312">
        <f t="shared" si="213"/>
        <v>22</v>
      </c>
      <c r="BN295" s="312">
        <f t="shared" si="214"/>
        <v>22</v>
      </c>
      <c r="BO295" s="312">
        <f t="shared" si="215"/>
        <v>22</v>
      </c>
      <c r="BQ295" s="312" t="e">
        <f>VLOOKUP(AB295,Stieren!$C$5:$D$52,2,FALSE)</f>
        <v>#N/A</v>
      </c>
      <c r="BR295" s="312" t="e">
        <f>VLOOKUP(AB295,percentage!BY$2:CJ$49,2)</f>
        <v>#N/A</v>
      </c>
      <c r="BS295" s="312" t="e">
        <f>VLOOKUP(BR295,Stieren!$C$5:$D$52,2,FALSE)</f>
        <v>#N/A</v>
      </c>
      <c r="BT295" s="312" t="e">
        <f>VLOOKUP(AB295,percentage!BY$2:CJ$49,3)</f>
        <v>#N/A</v>
      </c>
      <c r="BU295" s="312" t="e">
        <f>VLOOKUP(BT295,Stieren!$C$5:$D$52,2,FALSE)</f>
        <v>#N/A</v>
      </c>
      <c r="BV295" s="312" t="e">
        <f>VLOOKUP(AB295,percentage!BY$2:CJ$49,4)</f>
        <v>#N/A</v>
      </c>
      <c r="BW295" s="312" t="e">
        <f>VLOOKUP(BV295,Stieren!$C$5:$D$52,2,FALSE)</f>
        <v>#N/A</v>
      </c>
      <c r="BX295" s="312" t="e">
        <f>VLOOKUP(AB295,percentage!BY$2:CJ$49,5)</f>
        <v>#N/A</v>
      </c>
      <c r="BY295" s="312" t="e">
        <f>VLOOKUP(BX295,Stieren!$C$5:$D$52,2,FALSE)</f>
        <v>#N/A</v>
      </c>
      <c r="BZ295" s="312" t="e">
        <f>VLOOKUP(AB295,percentage!BY$2:CJ$49,6)</f>
        <v>#N/A</v>
      </c>
      <c r="CA295" s="312" t="e">
        <f>VLOOKUP(BZ295,Stieren!$C$5:$D$52,2,FALSE)</f>
        <v>#N/A</v>
      </c>
      <c r="CB295" s="312" t="e">
        <f>VLOOKUP(AB295,percentage!BY$2:CJ$49,7)</f>
        <v>#N/A</v>
      </c>
      <c r="CC295" s="312" t="e">
        <f>VLOOKUP(CB295,Stieren!$C$5:$D$52,2,FALSE)</f>
        <v>#N/A</v>
      </c>
      <c r="CD295" s="312" t="e">
        <f>VLOOKUP(AB295,percentage!BY$2:CJ$49,8)</f>
        <v>#N/A</v>
      </c>
      <c r="CE295" s="312" t="e">
        <f>VLOOKUP(CD295,Stieren!$C$5:$D$52,2,FALSE)</f>
        <v>#N/A</v>
      </c>
      <c r="CF295" s="312" t="e">
        <f>VLOOKUP(AB295,percentage!BY$2:CJ$49,9)</f>
        <v>#N/A</v>
      </c>
      <c r="CG295" s="312" t="e">
        <f>VLOOKUP(CF295,Stieren!$C$5:$D$52,2,FALSE)</f>
        <v>#N/A</v>
      </c>
      <c r="CH295" s="312" t="e">
        <f>VLOOKUP(AB295,percentage!BY$2:CJ$49,10)</f>
        <v>#N/A</v>
      </c>
      <c r="CI295" s="312" t="e">
        <f>VLOOKUP(CH295,Stieren!$C$5:$D$52,2,FALSE)</f>
        <v>#N/A</v>
      </c>
      <c r="CJ295" s="312" t="e">
        <f>VLOOKUP(AB295,percentage!BY$2:CJ$49,11)</f>
        <v>#N/A</v>
      </c>
      <c r="CK295" s="312" t="e">
        <f>VLOOKUP(CJ295,Stieren!$C$5:$D$52,2,FALSE)</f>
        <v>#N/A</v>
      </c>
      <c r="CL295" s="312" t="e">
        <f>VLOOKUP(AB295,percentage!BY$2:CJ$49,12)</f>
        <v>#N/A</v>
      </c>
      <c r="CM295" s="312" t="e">
        <f>VLOOKUP(CL295,Stieren!$C$5:$D$52,2,FALSE)</f>
        <v>#N/A</v>
      </c>
      <c r="CN295" s="312">
        <v>22</v>
      </c>
      <c r="CO295" s="312">
        <v>22</v>
      </c>
      <c r="CP295" s="312">
        <v>22</v>
      </c>
    </row>
    <row r="296" spans="27:94">
      <c r="AA296" s="312">
        <f>Koeien!B297</f>
        <v>0</v>
      </c>
      <c r="AB296" s="312">
        <f>Koeien!D297</f>
        <v>0</v>
      </c>
      <c r="AD296" s="312" t="e">
        <f t="shared" si="180"/>
        <v>#N/A</v>
      </c>
      <c r="AE296" s="312" t="e">
        <f t="shared" si="181"/>
        <v>#N/A</v>
      </c>
      <c r="AF296" s="312" t="e">
        <f t="shared" si="182"/>
        <v>#N/A</v>
      </c>
      <c r="AG296" s="312" t="e">
        <f t="shared" si="183"/>
        <v>#N/A</v>
      </c>
      <c r="AH296" s="312" t="e">
        <f t="shared" si="184"/>
        <v>#N/A</v>
      </c>
      <c r="AI296" s="312" t="e">
        <f t="shared" si="185"/>
        <v>#N/A</v>
      </c>
      <c r="AJ296" s="312" t="e">
        <f t="shared" si="186"/>
        <v>#N/A</v>
      </c>
      <c r="AK296" s="312" t="e">
        <f t="shared" si="187"/>
        <v>#N/A</v>
      </c>
      <c r="AL296" s="312" t="e">
        <f t="shared" si="188"/>
        <v>#N/A</v>
      </c>
      <c r="AO296" s="312" t="e">
        <f t="shared" si="189"/>
        <v>#N/A</v>
      </c>
      <c r="AP296" s="312" t="e">
        <f t="shared" si="190"/>
        <v>#N/A</v>
      </c>
      <c r="AQ296" s="312" t="e">
        <f t="shared" si="191"/>
        <v>#N/A</v>
      </c>
      <c r="AR296" s="312" t="e">
        <f t="shared" si="192"/>
        <v>#N/A</v>
      </c>
      <c r="AS296" s="312" t="e">
        <f t="shared" si="193"/>
        <v>#N/A</v>
      </c>
      <c r="AT296" s="312" t="e">
        <f t="shared" si="194"/>
        <v>#N/A</v>
      </c>
      <c r="AU296" s="312" t="e">
        <f t="shared" si="195"/>
        <v>#N/A</v>
      </c>
      <c r="AV296" s="312" t="e">
        <f t="shared" si="196"/>
        <v>#N/A</v>
      </c>
      <c r="AW296" s="312" t="e">
        <f t="shared" si="197"/>
        <v>#N/A</v>
      </c>
      <c r="AX296" s="312" t="e">
        <f t="shared" si="198"/>
        <v>#N/A</v>
      </c>
      <c r="AY296" s="312" t="e">
        <f t="shared" si="199"/>
        <v>#N/A</v>
      </c>
      <c r="AZ296" s="312" t="e">
        <f t="shared" si="200"/>
        <v>#N/A</v>
      </c>
      <c r="BA296" s="312" t="e">
        <f t="shared" si="201"/>
        <v>#N/A</v>
      </c>
      <c r="BB296" s="312" t="e">
        <f t="shared" si="202"/>
        <v>#N/A</v>
      </c>
      <c r="BC296" s="312" t="e">
        <f t="shared" si="203"/>
        <v>#N/A</v>
      </c>
      <c r="BD296" s="312" t="e">
        <f t="shared" si="204"/>
        <v>#N/A</v>
      </c>
      <c r="BE296" s="312" t="e">
        <f t="shared" si="205"/>
        <v>#N/A</v>
      </c>
      <c r="BF296" s="312" t="e">
        <f t="shared" si="206"/>
        <v>#N/A</v>
      </c>
      <c r="BG296" s="312" t="e">
        <f t="shared" si="207"/>
        <v>#N/A</v>
      </c>
      <c r="BH296" s="312" t="e">
        <f t="shared" si="208"/>
        <v>#N/A</v>
      </c>
      <c r="BI296" s="312" t="e">
        <f t="shared" si="209"/>
        <v>#N/A</v>
      </c>
      <c r="BJ296" s="312" t="e">
        <f t="shared" si="210"/>
        <v>#N/A</v>
      </c>
      <c r="BK296" s="312" t="e">
        <f t="shared" si="211"/>
        <v>#N/A</v>
      </c>
      <c r="BL296" s="312" t="e">
        <f t="shared" si="212"/>
        <v>#N/A</v>
      </c>
      <c r="BM296" s="312">
        <f t="shared" si="213"/>
        <v>22</v>
      </c>
      <c r="BN296" s="312">
        <f t="shared" si="214"/>
        <v>22</v>
      </c>
      <c r="BO296" s="312">
        <f t="shared" si="215"/>
        <v>22</v>
      </c>
      <c r="BQ296" s="312" t="e">
        <f>VLOOKUP(AB296,Stieren!$C$5:$D$52,2,FALSE)</f>
        <v>#N/A</v>
      </c>
      <c r="BR296" s="312" t="e">
        <f>VLOOKUP(AB296,percentage!BY$2:CJ$49,2)</f>
        <v>#N/A</v>
      </c>
      <c r="BS296" s="312" t="e">
        <f>VLOOKUP(BR296,Stieren!$C$5:$D$52,2,FALSE)</f>
        <v>#N/A</v>
      </c>
      <c r="BT296" s="312" t="e">
        <f>VLOOKUP(AB296,percentage!BY$2:CJ$49,3)</f>
        <v>#N/A</v>
      </c>
      <c r="BU296" s="312" t="e">
        <f>VLOOKUP(BT296,Stieren!$C$5:$D$52,2,FALSE)</f>
        <v>#N/A</v>
      </c>
      <c r="BV296" s="312" t="e">
        <f>VLOOKUP(AB296,percentage!BY$2:CJ$49,4)</f>
        <v>#N/A</v>
      </c>
      <c r="BW296" s="312" t="e">
        <f>VLOOKUP(BV296,Stieren!$C$5:$D$52,2,FALSE)</f>
        <v>#N/A</v>
      </c>
      <c r="BX296" s="312" t="e">
        <f>VLOOKUP(AB296,percentage!BY$2:CJ$49,5)</f>
        <v>#N/A</v>
      </c>
      <c r="BY296" s="312" t="e">
        <f>VLOOKUP(BX296,Stieren!$C$5:$D$52,2,FALSE)</f>
        <v>#N/A</v>
      </c>
      <c r="BZ296" s="312" t="e">
        <f>VLOOKUP(AB296,percentage!BY$2:CJ$49,6)</f>
        <v>#N/A</v>
      </c>
      <c r="CA296" s="312" t="e">
        <f>VLOOKUP(BZ296,Stieren!$C$5:$D$52,2,FALSE)</f>
        <v>#N/A</v>
      </c>
      <c r="CB296" s="312" t="e">
        <f>VLOOKUP(AB296,percentage!BY$2:CJ$49,7)</f>
        <v>#N/A</v>
      </c>
      <c r="CC296" s="312" t="e">
        <f>VLOOKUP(CB296,Stieren!$C$5:$D$52,2,FALSE)</f>
        <v>#N/A</v>
      </c>
      <c r="CD296" s="312" t="e">
        <f>VLOOKUP(AB296,percentage!BY$2:CJ$49,8)</f>
        <v>#N/A</v>
      </c>
      <c r="CE296" s="312" t="e">
        <f>VLOOKUP(CD296,Stieren!$C$5:$D$52,2,FALSE)</f>
        <v>#N/A</v>
      </c>
      <c r="CF296" s="312" t="e">
        <f>VLOOKUP(AB296,percentage!BY$2:CJ$49,9)</f>
        <v>#N/A</v>
      </c>
      <c r="CG296" s="312" t="e">
        <f>VLOOKUP(CF296,Stieren!$C$5:$D$52,2,FALSE)</f>
        <v>#N/A</v>
      </c>
      <c r="CH296" s="312" t="e">
        <f>VLOOKUP(AB296,percentage!BY$2:CJ$49,10)</f>
        <v>#N/A</v>
      </c>
      <c r="CI296" s="312" t="e">
        <f>VLOOKUP(CH296,Stieren!$C$5:$D$52,2,FALSE)</f>
        <v>#N/A</v>
      </c>
      <c r="CJ296" s="312" t="e">
        <f>VLOOKUP(AB296,percentage!BY$2:CJ$49,11)</f>
        <v>#N/A</v>
      </c>
      <c r="CK296" s="312" t="e">
        <f>VLOOKUP(CJ296,Stieren!$C$5:$D$52,2,FALSE)</f>
        <v>#N/A</v>
      </c>
      <c r="CL296" s="312" t="e">
        <f>VLOOKUP(AB296,percentage!BY$2:CJ$49,12)</f>
        <v>#N/A</v>
      </c>
      <c r="CM296" s="312" t="e">
        <f>VLOOKUP(CL296,Stieren!$C$5:$D$52,2,FALSE)</f>
        <v>#N/A</v>
      </c>
      <c r="CN296" s="312">
        <v>22</v>
      </c>
      <c r="CO296" s="312">
        <v>22</v>
      </c>
      <c r="CP296" s="312">
        <v>22</v>
      </c>
    </row>
    <row r="297" spans="27:94">
      <c r="AA297" s="312">
        <f>Koeien!B298</f>
        <v>0</v>
      </c>
      <c r="AB297" s="312">
        <f>Koeien!D298</f>
        <v>0</v>
      </c>
      <c r="AD297" s="312" t="e">
        <f t="shared" si="180"/>
        <v>#N/A</v>
      </c>
      <c r="AE297" s="312" t="e">
        <f t="shared" si="181"/>
        <v>#N/A</v>
      </c>
      <c r="AF297" s="312" t="e">
        <f t="shared" si="182"/>
        <v>#N/A</v>
      </c>
      <c r="AG297" s="312" t="e">
        <f t="shared" si="183"/>
        <v>#N/A</v>
      </c>
      <c r="AH297" s="312" t="e">
        <f t="shared" si="184"/>
        <v>#N/A</v>
      </c>
      <c r="AI297" s="312" t="e">
        <f t="shared" si="185"/>
        <v>#N/A</v>
      </c>
      <c r="AJ297" s="312" t="e">
        <f t="shared" si="186"/>
        <v>#N/A</v>
      </c>
      <c r="AK297" s="312" t="e">
        <f t="shared" si="187"/>
        <v>#N/A</v>
      </c>
      <c r="AL297" s="312" t="e">
        <f t="shared" si="188"/>
        <v>#N/A</v>
      </c>
      <c r="AO297" s="312" t="e">
        <f t="shared" si="189"/>
        <v>#N/A</v>
      </c>
      <c r="AP297" s="312" t="e">
        <f t="shared" si="190"/>
        <v>#N/A</v>
      </c>
      <c r="AQ297" s="312" t="e">
        <f t="shared" si="191"/>
        <v>#N/A</v>
      </c>
      <c r="AR297" s="312" t="e">
        <f t="shared" si="192"/>
        <v>#N/A</v>
      </c>
      <c r="AS297" s="312" t="e">
        <f t="shared" si="193"/>
        <v>#N/A</v>
      </c>
      <c r="AT297" s="312" t="e">
        <f t="shared" si="194"/>
        <v>#N/A</v>
      </c>
      <c r="AU297" s="312" t="e">
        <f t="shared" si="195"/>
        <v>#N/A</v>
      </c>
      <c r="AV297" s="312" t="e">
        <f t="shared" si="196"/>
        <v>#N/A</v>
      </c>
      <c r="AW297" s="312" t="e">
        <f t="shared" si="197"/>
        <v>#N/A</v>
      </c>
      <c r="AX297" s="312" t="e">
        <f t="shared" si="198"/>
        <v>#N/A</v>
      </c>
      <c r="AY297" s="312" t="e">
        <f t="shared" si="199"/>
        <v>#N/A</v>
      </c>
      <c r="AZ297" s="312" t="e">
        <f t="shared" si="200"/>
        <v>#N/A</v>
      </c>
      <c r="BA297" s="312" t="e">
        <f t="shared" si="201"/>
        <v>#N/A</v>
      </c>
      <c r="BB297" s="312" t="e">
        <f t="shared" si="202"/>
        <v>#N/A</v>
      </c>
      <c r="BC297" s="312" t="e">
        <f t="shared" si="203"/>
        <v>#N/A</v>
      </c>
      <c r="BD297" s="312" t="e">
        <f t="shared" si="204"/>
        <v>#N/A</v>
      </c>
      <c r="BE297" s="312" t="e">
        <f t="shared" si="205"/>
        <v>#N/A</v>
      </c>
      <c r="BF297" s="312" t="e">
        <f t="shared" si="206"/>
        <v>#N/A</v>
      </c>
      <c r="BG297" s="312" t="e">
        <f t="shared" si="207"/>
        <v>#N/A</v>
      </c>
      <c r="BH297" s="312" t="e">
        <f t="shared" si="208"/>
        <v>#N/A</v>
      </c>
      <c r="BI297" s="312" t="e">
        <f t="shared" si="209"/>
        <v>#N/A</v>
      </c>
      <c r="BJ297" s="312" t="e">
        <f t="shared" si="210"/>
        <v>#N/A</v>
      </c>
      <c r="BK297" s="312" t="e">
        <f t="shared" si="211"/>
        <v>#N/A</v>
      </c>
      <c r="BL297" s="312" t="e">
        <f t="shared" si="212"/>
        <v>#N/A</v>
      </c>
      <c r="BM297" s="312">
        <f t="shared" si="213"/>
        <v>22</v>
      </c>
      <c r="BN297" s="312">
        <f t="shared" si="214"/>
        <v>22</v>
      </c>
      <c r="BO297" s="312">
        <f t="shared" si="215"/>
        <v>22</v>
      </c>
      <c r="BQ297" s="312" t="e">
        <f>VLOOKUP(AB297,Stieren!$C$5:$D$52,2,FALSE)</f>
        <v>#N/A</v>
      </c>
      <c r="BR297" s="312" t="e">
        <f>VLOOKUP(AB297,percentage!BY$2:CJ$49,2)</f>
        <v>#N/A</v>
      </c>
      <c r="BS297" s="312" t="e">
        <f>VLOOKUP(BR297,Stieren!$C$5:$D$52,2,FALSE)</f>
        <v>#N/A</v>
      </c>
      <c r="BT297" s="312" t="e">
        <f>VLOOKUP(AB297,percentage!BY$2:CJ$49,3)</f>
        <v>#N/A</v>
      </c>
      <c r="BU297" s="312" t="e">
        <f>VLOOKUP(BT297,Stieren!$C$5:$D$52,2,FALSE)</f>
        <v>#N/A</v>
      </c>
      <c r="BV297" s="312" t="e">
        <f>VLOOKUP(AB297,percentage!BY$2:CJ$49,4)</f>
        <v>#N/A</v>
      </c>
      <c r="BW297" s="312" t="e">
        <f>VLOOKUP(BV297,Stieren!$C$5:$D$52,2,FALSE)</f>
        <v>#N/A</v>
      </c>
      <c r="BX297" s="312" t="e">
        <f>VLOOKUP(AB297,percentage!BY$2:CJ$49,5)</f>
        <v>#N/A</v>
      </c>
      <c r="BY297" s="312" t="e">
        <f>VLOOKUP(BX297,Stieren!$C$5:$D$52,2,FALSE)</f>
        <v>#N/A</v>
      </c>
      <c r="BZ297" s="312" t="e">
        <f>VLOOKUP(AB297,percentage!BY$2:CJ$49,6)</f>
        <v>#N/A</v>
      </c>
      <c r="CA297" s="312" t="e">
        <f>VLOOKUP(BZ297,Stieren!$C$5:$D$52,2,FALSE)</f>
        <v>#N/A</v>
      </c>
      <c r="CB297" s="312" t="e">
        <f>VLOOKUP(AB297,percentage!BY$2:CJ$49,7)</f>
        <v>#N/A</v>
      </c>
      <c r="CC297" s="312" t="e">
        <f>VLOOKUP(CB297,Stieren!$C$5:$D$52,2,FALSE)</f>
        <v>#N/A</v>
      </c>
      <c r="CD297" s="312" t="e">
        <f>VLOOKUP(AB297,percentage!BY$2:CJ$49,8)</f>
        <v>#N/A</v>
      </c>
      <c r="CE297" s="312" t="e">
        <f>VLOOKUP(CD297,Stieren!$C$5:$D$52,2,FALSE)</f>
        <v>#N/A</v>
      </c>
      <c r="CF297" s="312" t="e">
        <f>VLOOKUP(AB297,percentage!BY$2:CJ$49,9)</f>
        <v>#N/A</v>
      </c>
      <c r="CG297" s="312" t="e">
        <f>VLOOKUP(CF297,Stieren!$C$5:$D$52,2,FALSE)</f>
        <v>#N/A</v>
      </c>
      <c r="CH297" s="312" t="e">
        <f>VLOOKUP(AB297,percentage!BY$2:CJ$49,10)</f>
        <v>#N/A</v>
      </c>
      <c r="CI297" s="312" t="e">
        <f>VLOOKUP(CH297,Stieren!$C$5:$D$52,2,FALSE)</f>
        <v>#N/A</v>
      </c>
      <c r="CJ297" s="312" t="e">
        <f>VLOOKUP(AB297,percentage!BY$2:CJ$49,11)</f>
        <v>#N/A</v>
      </c>
      <c r="CK297" s="312" t="e">
        <f>VLOOKUP(CJ297,Stieren!$C$5:$D$52,2,FALSE)</f>
        <v>#N/A</v>
      </c>
      <c r="CL297" s="312" t="e">
        <f>VLOOKUP(AB297,percentage!BY$2:CJ$49,12)</f>
        <v>#N/A</v>
      </c>
      <c r="CM297" s="312" t="e">
        <f>VLOOKUP(CL297,Stieren!$C$5:$D$52,2,FALSE)</f>
        <v>#N/A</v>
      </c>
      <c r="CN297" s="312">
        <v>22</v>
      </c>
      <c r="CO297" s="312">
        <v>22</v>
      </c>
      <c r="CP297" s="312">
        <v>22</v>
      </c>
    </row>
    <row r="298" spans="27:94">
      <c r="AA298" s="312">
        <f>Koeien!B299</f>
        <v>0</v>
      </c>
      <c r="AB298" s="312">
        <f>Koeien!D299</f>
        <v>0</v>
      </c>
      <c r="AD298" s="312" t="e">
        <f t="shared" si="180"/>
        <v>#N/A</v>
      </c>
      <c r="AE298" s="312" t="e">
        <f t="shared" si="181"/>
        <v>#N/A</v>
      </c>
      <c r="AF298" s="312" t="e">
        <f t="shared" si="182"/>
        <v>#N/A</v>
      </c>
      <c r="AG298" s="312" t="e">
        <f t="shared" si="183"/>
        <v>#N/A</v>
      </c>
      <c r="AH298" s="312" t="e">
        <f t="shared" si="184"/>
        <v>#N/A</v>
      </c>
      <c r="AI298" s="312" t="e">
        <f t="shared" si="185"/>
        <v>#N/A</v>
      </c>
      <c r="AJ298" s="312" t="e">
        <f t="shared" si="186"/>
        <v>#N/A</v>
      </c>
      <c r="AK298" s="312" t="e">
        <f t="shared" si="187"/>
        <v>#N/A</v>
      </c>
      <c r="AL298" s="312" t="e">
        <f t="shared" si="188"/>
        <v>#N/A</v>
      </c>
      <c r="AO298" s="312" t="e">
        <f t="shared" si="189"/>
        <v>#N/A</v>
      </c>
      <c r="AP298" s="312" t="e">
        <f t="shared" si="190"/>
        <v>#N/A</v>
      </c>
      <c r="AQ298" s="312" t="e">
        <f t="shared" si="191"/>
        <v>#N/A</v>
      </c>
      <c r="AR298" s="312" t="e">
        <f t="shared" si="192"/>
        <v>#N/A</v>
      </c>
      <c r="AS298" s="312" t="e">
        <f t="shared" si="193"/>
        <v>#N/A</v>
      </c>
      <c r="AT298" s="312" t="e">
        <f t="shared" si="194"/>
        <v>#N/A</v>
      </c>
      <c r="AU298" s="312" t="e">
        <f t="shared" si="195"/>
        <v>#N/A</v>
      </c>
      <c r="AV298" s="312" t="e">
        <f t="shared" si="196"/>
        <v>#N/A</v>
      </c>
      <c r="AW298" s="312" t="e">
        <f t="shared" si="197"/>
        <v>#N/A</v>
      </c>
      <c r="AX298" s="312" t="e">
        <f t="shared" si="198"/>
        <v>#N/A</v>
      </c>
      <c r="AY298" s="312" t="e">
        <f t="shared" si="199"/>
        <v>#N/A</v>
      </c>
      <c r="AZ298" s="312" t="e">
        <f t="shared" si="200"/>
        <v>#N/A</v>
      </c>
      <c r="BA298" s="312" t="e">
        <f t="shared" si="201"/>
        <v>#N/A</v>
      </c>
      <c r="BB298" s="312" t="e">
        <f t="shared" si="202"/>
        <v>#N/A</v>
      </c>
      <c r="BC298" s="312" t="e">
        <f t="shared" si="203"/>
        <v>#N/A</v>
      </c>
      <c r="BD298" s="312" t="e">
        <f t="shared" si="204"/>
        <v>#N/A</v>
      </c>
      <c r="BE298" s="312" t="e">
        <f t="shared" si="205"/>
        <v>#N/A</v>
      </c>
      <c r="BF298" s="312" t="e">
        <f t="shared" si="206"/>
        <v>#N/A</v>
      </c>
      <c r="BG298" s="312" t="e">
        <f t="shared" si="207"/>
        <v>#N/A</v>
      </c>
      <c r="BH298" s="312" t="e">
        <f t="shared" si="208"/>
        <v>#N/A</v>
      </c>
      <c r="BI298" s="312" t="e">
        <f t="shared" si="209"/>
        <v>#N/A</v>
      </c>
      <c r="BJ298" s="312" t="e">
        <f t="shared" si="210"/>
        <v>#N/A</v>
      </c>
      <c r="BK298" s="312" t="e">
        <f t="shared" si="211"/>
        <v>#N/A</v>
      </c>
      <c r="BL298" s="312" t="e">
        <f t="shared" si="212"/>
        <v>#N/A</v>
      </c>
      <c r="BM298" s="312">
        <f t="shared" si="213"/>
        <v>22</v>
      </c>
      <c r="BN298" s="312">
        <f t="shared" si="214"/>
        <v>22</v>
      </c>
      <c r="BO298" s="312">
        <f t="shared" si="215"/>
        <v>22</v>
      </c>
      <c r="BQ298" s="312" t="e">
        <f>VLOOKUP(AB298,Stieren!$C$5:$D$52,2,FALSE)</f>
        <v>#N/A</v>
      </c>
      <c r="BR298" s="312" t="e">
        <f>VLOOKUP(AB298,percentage!BY$2:CJ$49,2)</f>
        <v>#N/A</v>
      </c>
      <c r="BS298" s="312" t="e">
        <f>VLOOKUP(BR298,Stieren!$C$5:$D$52,2,FALSE)</f>
        <v>#N/A</v>
      </c>
      <c r="BT298" s="312" t="e">
        <f>VLOOKUP(AB298,percentage!BY$2:CJ$49,3)</f>
        <v>#N/A</v>
      </c>
      <c r="BU298" s="312" t="e">
        <f>VLOOKUP(BT298,Stieren!$C$5:$D$52,2,FALSE)</f>
        <v>#N/A</v>
      </c>
      <c r="BV298" s="312" t="e">
        <f>VLOOKUP(AB298,percentage!BY$2:CJ$49,4)</f>
        <v>#N/A</v>
      </c>
      <c r="BW298" s="312" t="e">
        <f>VLOOKUP(BV298,Stieren!$C$5:$D$52,2,FALSE)</f>
        <v>#N/A</v>
      </c>
      <c r="BX298" s="312" t="e">
        <f>VLOOKUP(AB298,percentage!BY$2:CJ$49,5)</f>
        <v>#N/A</v>
      </c>
      <c r="BY298" s="312" t="e">
        <f>VLOOKUP(BX298,Stieren!$C$5:$D$52,2,FALSE)</f>
        <v>#N/A</v>
      </c>
      <c r="BZ298" s="312" t="e">
        <f>VLOOKUP(AB298,percentage!BY$2:CJ$49,6)</f>
        <v>#N/A</v>
      </c>
      <c r="CA298" s="312" t="e">
        <f>VLOOKUP(BZ298,Stieren!$C$5:$D$52,2,FALSE)</f>
        <v>#N/A</v>
      </c>
      <c r="CB298" s="312" t="e">
        <f>VLOOKUP(AB298,percentage!BY$2:CJ$49,7)</f>
        <v>#N/A</v>
      </c>
      <c r="CC298" s="312" t="e">
        <f>VLOOKUP(CB298,Stieren!$C$5:$D$52,2,FALSE)</f>
        <v>#N/A</v>
      </c>
      <c r="CD298" s="312" t="e">
        <f>VLOOKUP(AB298,percentage!BY$2:CJ$49,8)</f>
        <v>#N/A</v>
      </c>
      <c r="CE298" s="312" t="e">
        <f>VLOOKUP(CD298,Stieren!$C$5:$D$52,2,FALSE)</f>
        <v>#N/A</v>
      </c>
      <c r="CF298" s="312" t="e">
        <f>VLOOKUP(AB298,percentage!BY$2:CJ$49,9)</f>
        <v>#N/A</v>
      </c>
      <c r="CG298" s="312" t="e">
        <f>VLOOKUP(CF298,Stieren!$C$5:$D$52,2,FALSE)</f>
        <v>#N/A</v>
      </c>
      <c r="CH298" s="312" t="e">
        <f>VLOOKUP(AB298,percentage!BY$2:CJ$49,10)</f>
        <v>#N/A</v>
      </c>
      <c r="CI298" s="312" t="e">
        <f>VLOOKUP(CH298,Stieren!$C$5:$D$52,2,FALSE)</f>
        <v>#N/A</v>
      </c>
      <c r="CJ298" s="312" t="e">
        <f>VLOOKUP(AB298,percentage!BY$2:CJ$49,11)</f>
        <v>#N/A</v>
      </c>
      <c r="CK298" s="312" t="e">
        <f>VLOOKUP(CJ298,Stieren!$C$5:$D$52,2,FALSE)</f>
        <v>#N/A</v>
      </c>
      <c r="CL298" s="312" t="e">
        <f>VLOOKUP(AB298,percentage!BY$2:CJ$49,12)</f>
        <v>#N/A</v>
      </c>
      <c r="CM298" s="312" t="e">
        <f>VLOOKUP(CL298,Stieren!$C$5:$D$52,2,FALSE)</f>
        <v>#N/A</v>
      </c>
      <c r="CN298" s="312">
        <v>22</v>
      </c>
      <c r="CO298" s="312">
        <v>22</v>
      </c>
      <c r="CP298" s="312">
        <v>22</v>
      </c>
    </row>
    <row r="299" spans="27:94">
      <c r="AA299" s="312">
        <f>Koeien!B300</f>
        <v>0</v>
      </c>
      <c r="AB299" s="312">
        <f>Koeien!D300</f>
        <v>0</v>
      </c>
      <c r="AD299" s="312" t="e">
        <f t="shared" si="180"/>
        <v>#N/A</v>
      </c>
      <c r="AE299" s="312" t="e">
        <f t="shared" si="181"/>
        <v>#N/A</v>
      </c>
      <c r="AF299" s="312" t="e">
        <f t="shared" si="182"/>
        <v>#N/A</v>
      </c>
      <c r="AG299" s="312" t="e">
        <f t="shared" si="183"/>
        <v>#N/A</v>
      </c>
      <c r="AH299" s="312" t="e">
        <f t="shared" si="184"/>
        <v>#N/A</v>
      </c>
      <c r="AI299" s="312" t="e">
        <f t="shared" si="185"/>
        <v>#N/A</v>
      </c>
      <c r="AJ299" s="312" t="e">
        <f t="shared" si="186"/>
        <v>#N/A</v>
      </c>
      <c r="AK299" s="312" t="e">
        <f t="shared" si="187"/>
        <v>#N/A</v>
      </c>
      <c r="AL299" s="312" t="e">
        <f t="shared" si="188"/>
        <v>#N/A</v>
      </c>
      <c r="AO299" s="312" t="e">
        <f t="shared" si="189"/>
        <v>#N/A</v>
      </c>
      <c r="AP299" s="312" t="e">
        <f t="shared" si="190"/>
        <v>#N/A</v>
      </c>
      <c r="AQ299" s="312" t="e">
        <f t="shared" si="191"/>
        <v>#N/A</v>
      </c>
      <c r="AR299" s="312" t="e">
        <f t="shared" si="192"/>
        <v>#N/A</v>
      </c>
      <c r="AS299" s="312" t="e">
        <f t="shared" si="193"/>
        <v>#N/A</v>
      </c>
      <c r="AT299" s="312" t="e">
        <f t="shared" si="194"/>
        <v>#N/A</v>
      </c>
      <c r="AU299" s="312" t="e">
        <f t="shared" si="195"/>
        <v>#N/A</v>
      </c>
      <c r="AV299" s="312" t="e">
        <f t="shared" si="196"/>
        <v>#N/A</v>
      </c>
      <c r="AW299" s="312" t="e">
        <f t="shared" si="197"/>
        <v>#N/A</v>
      </c>
      <c r="AX299" s="312" t="e">
        <f t="shared" si="198"/>
        <v>#N/A</v>
      </c>
      <c r="AY299" s="312" t="e">
        <f t="shared" si="199"/>
        <v>#N/A</v>
      </c>
      <c r="AZ299" s="312" t="e">
        <f t="shared" si="200"/>
        <v>#N/A</v>
      </c>
      <c r="BA299" s="312" t="e">
        <f t="shared" si="201"/>
        <v>#N/A</v>
      </c>
      <c r="BB299" s="312" t="e">
        <f t="shared" si="202"/>
        <v>#N/A</v>
      </c>
      <c r="BC299" s="312" t="e">
        <f t="shared" si="203"/>
        <v>#N/A</v>
      </c>
      <c r="BD299" s="312" t="e">
        <f t="shared" si="204"/>
        <v>#N/A</v>
      </c>
      <c r="BE299" s="312" t="e">
        <f t="shared" si="205"/>
        <v>#N/A</v>
      </c>
      <c r="BF299" s="312" t="e">
        <f t="shared" si="206"/>
        <v>#N/A</v>
      </c>
      <c r="BG299" s="312" t="e">
        <f t="shared" si="207"/>
        <v>#N/A</v>
      </c>
      <c r="BH299" s="312" t="e">
        <f t="shared" si="208"/>
        <v>#N/A</v>
      </c>
      <c r="BI299" s="312" t="e">
        <f t="shared" si="209"/>
        <v>#N/A</v>
      </c>
      <c r="BJ299" s="312" t="e">
        <f t="shared" si="210"/>
        <v>#N/A</v>
      </c>
      <c r="BK299" s="312" t="e">
        <f t="shared" si="211"/>
        <v>#N/A</v>
      </c>
      <c r="BL299" s="312" t="e">
        <f t="shared" si="212"/>
        <v>#N/A</v>
      </c>
      <c r="BM299" s="312">
        <f t="shared" si="213"/>
        <v>22</v>
      </c>
      <c r="BN299" s="312">
        <f t="shared" si="214"/>
        <v>22</v>
      </c>
      <c r="BO299" s="312">
        <f t="shared" si="215"/>
        <v>22</v>
      </c>
      <c r="BQ299" s="312" t="e">
        <f>VLOOKUP(AB299,Stieren!$C$5:$D$52,2,FALSE)</f>
        <v>#N/A</v>
      </c>
      <c r="BR299" s="312" t="e">
        <f>VLOOKUP(AB299,percentage!BY$2:CJ$49,2)</f>
        <v>#N/A</v>
      </c>
      <c r="BS299" s="312" t="e">
        <f>VLOOKUP(BR299,Stieren!$C$5:$D$52,2,FALSE)</f>
        <v>#N/A</v>
      </c>
      <c r="BT299" s="312" t="e">
        <f>VLOOKUP(AB299,percentage!BY$2:CJ$49,3)</f>
        <v>#N/A</v>
      </c>
      <c r="BU299" s="312" t="e">
        <f>VLOOKUP(BT299,Stieren!$C$5:$D$52,2,FALSE)</f>
        <v>#N/A</v>
      </c>
      <c r="BV299" s="312" t="e">
        <f>VLOOKUP(AB299,percentage!BY$2:CJ$49,4)</f>
        <v>#N/A</v>
      </c>
      <c r="BW299" s="312" t="e">
        <f>VLOOKUP(BV299,Stieren!$C$5:$D$52,2,FALSE)</f>
        <v>#N/A</v>
      </c>
      <c r="BX299" s="312" t="e">
        <f>VLOOKUP(AB299,percentage!BY$2:CJ$49,5)</f>
        <v>#N/A</v>
      </c>
      <c r="BY299" s="312" t="e">
        <f>VLOOKUP(BX299,Stieren!$C$5:$D$52,2,FALSE)</f>
        <v>#N/A</v>
      </c>
      <c r="BZ299" s="312" t="e">
        <f>VLOOKUP(AB299,percentage!BY$2:CJ$49,6)</f>
        <v>#N/A</v>
      </c>
      <c r="CA299" s="312" t="e">
        <f>VLOOKUP(BZ299,Stieren!$C$5:$D$52,2,FALSE)</f>
        <v>#N/A</v>
      </c>
      <c r="CB299" s="312" t="e">
        <f>VLOOKUP(AB299,percentage!BY$2:CJ$49,7)</f>
        <v>#N/A</v>
      </c>
      <c r="CC299" s="312" t="e">
        <f>VLOOKUP(CB299,Stieren!$C$5:$D$52,2,FALSE)</f>
        <v>#N/A</v>
      </c>
      <c r="CD299" s="312" t="e">
        <f>VLOOKUP(AB299,percentage!BY$2:CJ$49,8)</f>
        <v>#N/A</v>
      </c>
      <c r="CE299" s="312" t="e">
        <f>VLOOKUP(CD299,Stieren!$C$5:$D$52,2,FALSE)</f>
        <v>#N/A</v>
      </c>
      <c r="CF299" s="312" t="e">
        <f>VLOOKUP(AB299,percentage!BY$2:CJ$49,9)</f>
        <v>#N/A</v>
      </c>
      <c r="CG299" s="312" t="e">
        <f>VLOOKUP(CF299,Stieren!$C$5:$D$52,2,FALSE)</f>
        <v>#N/A</v>
      </c>
      <c r="CH299" s="312" t="e">
        <f>VLOOKUP(AB299,percentage!BY$2:CJ$49,10)</f>
        <v>#N/A</v>
      </c>
      <c r="CI299" s="312" t="e">
        <f>VLOOKUP(CH299,Stieren!$C$5:$D$52,2,FALSE)</f>
        <v>#N/A</v>
      </c>
      <c r="CJ299" s="312" t="e">
        <f>VLOOKUP(AB299,percentage!BY$2:CJ$49,11)</f>
        <v>#N/A</v>
      </c>
      <c r="CK299" s="312" t="e">
        <f>VLOOKUP(CJ299,Stieren!$C$5:$D$52,2,FALSE)</f>
        <v>#N/A</v>
      </c>
      <c r="CL299" s="312" t="e">
        <f>VLOOKUP(AB299,percentage!BY$2:CJ$49,12)</f>
        <v>#N/A</v>
      </c>
      <c r="CM299" s="312" t="e">
        <f>VLOOKUP(CL299,Stieren!$C$5:$D$52,2,FALSE)</f>
        <v>#N/A</v>
      </c>
      <c r="CN299" s="312">
        <v>22</v>
      </c>
      <c r="CO299" s="312">
        <v>22</v>
      </c>
      <c r="CP299" s="312">
        <v>22</v>
      </c>
    </row>
    <row r="300" spans="27:94">
      <c r="AA300" s="312">
        <f>Koeien!B301</f>
        <v>0</v>
      </c>
      <c r="AB300" s="312">
        <f>Koeien!D301</f>
        <v>0</v>
      </c>
      <c r="AD300" s="312" t="e">
        <f t="shared" si="180"/>
        <v>#N/A</v>
      </c>
      <c r="AE300" s="312" t="e">
        <f t="shared" si="181"/>
        <v>#N/A</v>
      </c>
      <c r="AF300" s="312" t="e">
        <f t="shared" si="182"/>
        <v>#N/A</v>
      </c>
      <c r="AG300" s="312" t="e">
        <f t="shared" si="183"/>
        <v>#N/A</v>
      </c>
      <c r="AH300" s="312" t="e">
        <f t="shared" si="184"/>
        <v>#N/A</v>
      </c>
      <c r="AI300" s="312" t="e">
        <f t="shared" si="185"/>
        <v>#N/A</v>
      </c>
      <c r="AJ300" s="312" t="e">
        <f t="shared" si="186"/>
        <v>#N/A</v>
      </c>
      <c r="AK300" s="312" t="e">
        <f t="shared" si="187"/>
        <v>#N/A</v>
      </c>
      <c r="AL300" s="312" t="e">
        <f t="shared" si="188"/>
        <v>#N/A</v>
      </c>
      <c r="AO300" s="312" t="e">
        <f t="shared" si="189"/>
        <v>#N/A</v>
      </c>
      <c r="AP300" s="312" t="e">
        <f t="shared" si="190"/>
        <v>#N/A</v>
      </c>
      <c r="AQ300" s="312" t="e">
        <f t="shared" si="191"/>
        <v>#N/A</v>
      </c>
      <c r="AR300" s="312" t="e">
        <f t="shared" si="192"/>
        <v>#N/A</v>
      </c>
      <c r="AS300" s="312" t="e">
        <f t="shared" si="193"/>
        <v>#N/A</v>
      </c>
      <c r="AT300" s="312" t="e">
        <f t="shared" si="194"/>
        <v>#N/A</v>
      </c>
      <c r="AU300" s="312" t="e">
        <f t="shared" si="195"/>
        <v>#N/A</v>
      </c>
      <c r="AV300" s="312" t="e">
        <f t="shared" si="196"/>
        <v>#N/A</v>
      </c>
      <c r="AW300" s="312" t="e">
        <f t="shared" si="197"/>
        <v>#N/A</v>
      </c>
      <c r="AX300" s="312" t="e">
        <f t="shared" si="198"/>
        <v>#N/A</v>
      </c>
      <c r="AY300" s="312" t="e">
        <f t="shared" si="199"/>
        <v>#N/A</v>
      </c>
      <c r="AZ300" s="312" t="e">
        <f t="shared" si="200"/>
        <v>#N/A</v>
      </c>
      <c r="BA300" s="312" t="e">
        <f t="shared" si="201"/>
        <v>#N/A</v>
      </c>
      <c r="BB300" s="312" t="e">
        <f t="shared" si="202"/>
        <v>#N/A</v>
      </c>
      <c r="BC300" s="312" t="e">
        <f t="shared" si="203"/>
        <v>#N/A</v>
      </c>
      <c r="BD300" s="312" t="e">
        <f t="shared" si="204"/>
        <v>#N/A</v>
      </c>
      <c r="BE300" s="312" t="e">
        <f t="shared" si="205"/>
        <v>#N/A</v>
      </c>
      <c r="BF300" s="312" t="e">
        <f t="shared" si="206"/>
        <v>#N/A</v>
      </c>
      <c r="BG300" s="312" t="e">
        <f t="shared" si="207"/>
        <v>#N/A</v>
      </c>
      <c r="BH300" s="312" t="e">
        <f t="shared" si="208"/>
        <v>#N/A</v>
      </c>
      <c r="BI300" s="312" t="e">
        <f t="shared" si="209"/>
        <v>#N/A</v>
      </c>
      <c r="BJ300" s="312" t="e">
        <f t="shared" si="210"/>
        <v>#N/A</v>
      </c>
      <c r="BK300" s="312" t="e">
        <f t="shared" si="211"/>
        <v>#N/A</v>
      </c>
      <c r="BL300" s="312" t="e">
        <f t="shared" si="212"/>
        <v>#N/A</v>
      </c>
      <c r="BM300" s="312">
        <f t="shared" si="213"/>
        <v>22</v>
      </c>
      <c r="BN300" s="312">
        <f t="shared" si="214"/>
        <v>22</v>
      </c>
      <c r="BO300" s="312">
        <f t="shared" si="215"/>
        <v>22</v>
      </c>
      <c r="BQ300" s="312" t="e">
        <f>VLOOKUP(AB300,Stieren!$C$5:$D$52,2,FALSE)</f>
        <v>#N/A</v>
      </c>
      <c r="BR300" s="312" t="e">
        <f>VLOOKUP(AB300,percentage!BY$2:CJ$49,2)</f>
        <v>#N/A</v>
      </c>
      <c r="BS300" s="312" t="e">
        <f>VLOOKUP(BR300,Stieren!$C$5:$D$52,2,FALSE)</f>
        <v>#N/A</v>
      </c>
      <c r="BT300" s="312" t="e">
        <f>VLOOKUP(AB300,percentage!BY$2:CJ$49,3)</f>
        <v>#N/A</v>
      </c>
      <c r="BU300" s="312" t="e">
        <f>VLOOKUP(BT300,Stieren!$C$5:$D$52,2,FALSE)</f>
        <v>#N/A</v>
      </c>
      <c r="BV300" s="312" t="e">
        <f>VLOOKUP(AB300,percentage!BY$2:CJ$49,4)</f>
        <v>#N/A</v>
      </c>
      <c r="BW300" s="312" t="e">
        <f>VLOOKUP(BV300,Stieren!$C$5:$D$52,2,FALSE)</f>
        <v>#N/A</v>
      </c>
      <c r="BX300" s="312" t="e">
        <f>VLOOKUP(AB300,percentage!BY$2:CJ$49,5)</f>
        <v>#N/A</v>
      </c>
      <c r="BY300" s="312" t="e">
        <f>VLOOKUP(BX300,Stieren!$C$5:$D$52,2,FALSE)</f>
        <v>#N/A</v>
      </c>
      <c r="BZ300" s="312" t="e">
        <f>VLOOKUP(AB300,percentage!BY$2:CJ$49,6)</f>
        <v>#N/A</v>
      </c>
      <c r="CA300" s="312" t="e">
        <f>VLOOKUP(BZ300,Stieren!$C$5:$D$52,2,FALSE)</f>
        <v>#N/A</v>
      </c>
      <c r="CB300" s="312" t="e">
        <f>VLOOKUP(AB300,percentage!BY$2:CJ$49,7)</f>
        <v>#N/A</v>
      </c>
      <c r="CC300" s="312" t="e">
        <f>VLOOKUP(CB300,Stieren!$C$5:$D$52,2,FALSE)</f>
        <v>#N/A</v>
      </c>
      <c r="CD300" s="312" t="e">
        <f>VLOOKUP(AB300,percentage!BY$2:CJ$49,8)</f>
        <v>#N/A</v>
      </c>
      <c r="CE300" s="312" t="e">
        <f>VLOOKUP(CD300,Stieren!$C$5:$D$52,2,FALSE)</f>
        <v>#N/A</v>
      </c>
      <c r="CF300" s="312" t="e">
        <f>VLOOKUP(AB300,percentage!BY$2:CJ$49,9)</f>
        <v>#N/A</v>
      </c>
      <c r="CG300" s="312" t="e">
        <f>VLOOKUP(CF300,Stieren!$C$5:$D$52,2,FALSE)</f>
        <v>#N/A</v>
      </c>
      <c r="CH300" s="312" t="e">
        <f>VLOOKUP(AB300,percentage!BY$2:CJ$49,10)</f>
        <v>#N/A</v>
      </c>
      <c r="CI300" s="312" t="e">
        <f>VLOOKUP(CH300,Stieren!$C$5:$D$52,2,FALSE)</f>
        <v>#N/A</v>
      </c>
      <c r="CJ300" s="312" t="e">
        <f>VLOOKUP(AB300,percentage!BY$2:CJ$49,11)</f>
        <v>#N/A</v>
      </c>
      <c r="CK300" s="312" t="e">
        <f>VLOOKUP(CJ300,Stieren!$C$5:$D$52,2,FALSE)</f>
        <v>#N/A</v>
      </c>
      <c r="CL300" s="312" t="e">
        <f>VLOOKUP(AB300,percentage!BY$2:CJ$49,12)</f>
        <v>#N/A</v>
      </c>
      <c r="CM300" s="312" t="e">
        <f>VLOOKUP(CL300,Stieren!$C$5:$D$52,2,FALSE)</f>
        <v>#N/A</v>
      </c>
      <c r="CN300" s="312">
        <v>22</v>
      </c>
      <c r="CO300" s="312">
        <v>22</v>
      </c>
      <c r="CP300" s="312">
        <v>22</v>
      </c>
    </row>
    <row r="301" spans="27:94">
      <c r="AA301" s="312">
        <f>Koeien!B302</f>
        <v>0</v>
      </c>
      <c r="AB301" s="312">
        <f>Koeien!D302</f>
        <v>0</v>
      </c>
      <c r="AD301" s="312" t="e">
        <f t="shared" si="180"/>
        <v>#N/A</v>
      </c>
      <c r="AE301" s="312" t="e">
        <f t="shared" si="181"/>
        <v>#N/A</v>
      </c>
      <c r="AF301" s="312" t="e">
        <f t="shared" si="182"/>
        <v>#N/A</v>
      </c>
      <c r="AG301" s="312" t="e">
        <f t="shared" si="183"/>
        <v>#N/A</v>
      </c>
      <c r="AH301" s="312" t="e">
        <f t="shared" si="184"/>
        <v>#N/A</v>
      </c>
      <c r="AI301" s="312" t="e">
        <f t="shared" si="185"/>
        <v>#N/A</v>
      </c>
      <c r="AJ301" s="312" t="e">
        <f t="shared" si="186"/>
        <v>#N/A</v>
      </c>
      <c r="AK301" s="312" t="e">
        <f t="shared" si="187"/>
        <v>#N/A</v>
      </c>
      <c r="AL301" s="312" t="e">
        <f t="shared" si="188"/>
        <v>#N/A</v>
      </c>
      <c r="AO301" s="312" t="e">
        <f t="shared" si="189"/>
        <v>#N/A</v>
      </c>
      <c r="AP301" s="312" t="e">
        <f t="shared" si="190"/>
        <v>#N/A</v>
      </c>
      <c r="AQ301" s="312" t="e">
        <f t="shared" si="191"/>
        <v>#N/A</v>
      </c>
      <c r="AR301" s="312" t="e">
        <f t="shared" si="192"/>
        <v>#N/A</v>
      </c>
      <c r="AS301" s="312" t="e">
        <f t="shared" si="193"/>
        <v>#N/A</v>
      </c>
      <c r="AT301" s="312" t="e">
        <f t="shared" si="194"/>
        <v>#N/A</v>
      </c>
      <c r="AU301" s="312" t="e">
        <f t="shared" si="195"/>
        <v>#N/A</v>
      </c>
      <c r="AV301" s="312" t="e">
        <f t="shared" si="196"/>
        <v>#N/A</v>
      </c>
      <c r="AW301" s="312" t="e">
        <f t="shared" si="197"/>
        <v>#N/A</v>
      </c>
      <c r="AX301" s="312" t="e">
        <f t="shared" si="198"/>
        <v>#N/A</v>
      </c>
      <c r="AY301" s="312" t="e">
        <f t="shared" si="199"/>
        <v>#N/A</v>
      </c>
      <c r="AZ301" s="312" t="e">
        <f t="shared" si="200"/>
        <v>#N/A</v>
      </c>
      <c r="BA301" s="312" t="e">
        <f t="shared" si="201"/>
        <v>#N/A</v>
      </c>
      <c r="BB301" s="312" t="e">
        <f t="shared" si="202"/>
        <v>#N/A</v>
      </c>
      <c r="BC301" s="312" t="e">
        <f t="shared" si="203"/>
        <v>#N/A</v>
      </c>
      <c r="BD301" s="312" t="e">
        <f t="shared" si="204"/>
        <v>#N/A</v>
      </c>
      <c r="BE301" s="312" t="e">
        <f t="shared" si="205"/>
        <v>#N/A</v>
      </c>
      <c r="BF301" s="312" t="e">
        <f t="shared" si="206"/>
        <v>#N/A</v>
      </c>
      <c r="BG301" s="312" t="e">
        <f t="shared" si="207"/>
        <v>#N/A</v>
      </c>
      <c r="BH301" s="312" t="e">
        <f t="shared" si="208"/>
        <v>#N/A</v>
      </c>
      <c r="BI301" s="312" t="e">
        <f t="shared" si="209"/>
        <v>#N/A</v>
      </c>
      <c r="BJ301" s="312" t="e">
        <f t="shared" si="210"/>
        <v>#N/A</v>
      </c>
      <c r="BK301" s="312" t="e">
        <f t="shared" si="211"/>
        <v>#N/A</v>
      </c>
      <c r="BL301" s="312" t="e">
        <f t="shared" si="212"/>
        <v>#N/A</v>
      </c>
      <c r="BM301" s="312">
        <f t="shared" si="213"/>
        <v>22</v>
      </c>
      <c r="BN301" s="312">
        <f t="shared" si="214"/>
        <v>22</v>
      </c>
      <c r="BO301" s="312">
        <f t="shared" si="215"/>
        <v>22</v>
      </c>
      <c r="BQ301" s="312" t="e">
        <f>VLOOKUP(AB301,Stieren!$C$5:$D$52,2,FALSE)</f>
        <v>#N/A</v>
      </c>
      <c r="BR301" s="312" t="e">
        <f>VLOOKUP(AB301,percentage!BY$2:CJ$49,2)</f>
        <v>#N/A</v>
      </c>
      <c r="BS301" s="312" t="e">
        <f>VLOOKUP(BR301,Stieren!$C$5:$D$52,2,FALSE)</f>
        <v>#N/A</v>
      </c>
      <c r="BT301" s="312" t="e">
        <f>VLOOKUP(AB301,percentage!BY$2:CJ$49,3)</f>
        <v>#N/A</v>
      </c>
      <c r="BU301" s="312" t="e">
        <f>VLOOKUP(BT301,Stieren!$C$5:$D$52,2,FALSE)</f>
        <v>#N/A</v>
      </c>
      <c r="BV301" s="312" t="e">
        <f>VLOOKUP(AB301,percentage!BY$2:CJ$49,4)</f>
        <v>#N/A</v>
      </c>
      <c r="BW301" s="312" t="e">
        <f>VLOOKUP(BV301,Stieren!$C$5:$D$52,2,FALSE)</f>
        <v>#N/A</v>
      </c>
      <c r="BX301" s="312" t="e">
        <f>VLOOKUP(AB301,percentage!BY$2:CJ$49,5)</f>
        <v>#N/A</v>
      </c>
      <c r="BY301" s="312" t="e">
        <f>VLOOKUP(BX301,Stieren!$C$5:$D$52,2,FALSE)</f>
        <v>#N/A</v>
      </c>
      <c r="BZ301" s="312" t="e">
        <f>VLOOKUP(AB301,percentage!BY$2:CJ$49,6)</f>
        <v>#N/A</v>
      </c>
      <c r="CA301" s="312" t="e">
        <f>VLOOKUP(BZ301,Stieren!$C$5:$D$52,2,FALSE)</f>
        <v>#N/A</v>
      </c>
      <c r="CB301" s="312" t="e">
        <f>VLOOKUP(AB301,percentage!BY$2:CJ$49,7)</f>
        <v>#N/A</v>
      </c>
      <c r="CC301" s="312" t="e">
        <f>VLOOKUP(CB301,Stieren!$C$5:$D$52,2,FALSE)</f>
        <v>#N/A</v>
      </c>
      <c r="CD301" s="312" t="e">
        <f>VLOOKUP(AB301,percentage!BY$2:CJ$49,8)</f>
        <v>#N/A</v>
      </c>
      <c r="CE301" s="312" t="e">
        <f>VLOOKUP(CD301,Stieren!$C$5:$D$52,2,FALSE)</f>
        <v>#N/A</v>
      </c>
      <c r="CF301" s="312" t="e">
        <f>VLOOKUP(AB301,percentage!BY$2:CJ$49,9)</f>
        <v>#N/A</v>
      </c>
      <c r="CG301" s="312" t="e">
        <f>VLOOKUP(CF301,Stieren!$C$5:$D$52,2,FALSE)</f>
        <v>#N/A</v>
      </c>
      <c r="CH301" s="312" t="e">
        <f>VLOOKUP(AB301,percentage!BY$2:CJ$49,10)</f>
        <v>#N/A</v>
      </c>
      <c r="CI301" s="312" t="e">
        <f>VLOOKUP(CH301,Stieren!$C$5:$D$52,2,FALSE)</f>
        <v>#N/A</v>
      </c>
      <c r="CJ301" s="312" t="e">
        <f>VLOOKUP(AB301,percentage!BY$2:CJ$49,11)</f>
        <v>#N/A</v>
      </c>
      <c r="CK301" s="312" t="e">
        <f>VLOOKUP(CJ301,Stieren!$C$5:$D$52,2,FALSE)</f>
        <v>#N/A</v>
      </c>
      <c r="CL301" s="312" t="e">
        <f>VLOOKUP(AB301,percentage!BY$2:CJ$49,12)</f>
        <v>#N/A</v>
      </c>
      <c r="CM301" s="312" t="e">
        <f>VLOOKUP(CL301,Stieren!$C$5:$D$52,2,FALSE)</f>
        <v>#N/A</v>
      </c>
      <c r="CN301" s="312">
        <v>22</v>
      </c>
      <c r="CO301" s="312">
        <v>22</v>
      </c>
      <c r="CP301" s="312">
        <v>22</v>
      </c>
    </row>
  </sheetData>
  <sheetProtection password="C2E4" sheet="1" objects="1" scenarios="1" selectLockedCells="1" selectUnlockedCells="1"/>
  <dataConsolidate function="max">
    <dataRefs count="1">
      <dataRef ref="J2:AG2" sheet="paring-base"/>
    </dataRefs>
  </dataConsolidate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Bedrijf</vt:lpstr>
      <vt:lpstr>Koeien</vt:lpstr>
      <vt:lpstr>Stieren</vt:lpstr>
      <vt:lpstr>Grafieken</vt:lpstr>
      <vt:lpstr>Veestapel (ID)</vt:lpstr>
      <vt:lpstr>aAa-mate</vt:lpstr>
      <vt:lpstr>Panorama stieren</vt:lpstr>
      <vt:lpstr>% stieren -dekking</vt:lpstr>
      <vt:lpstr>paring-base</vt:lpstr>
      <vt:lpstr>percentage</vt:lpstr>
      <vt:lpstr>'% stieren -dekking'!Print_Area</vt:lpstr>
      <vt:lpstr>Grafieken!Print_Area</vt:lpstr>
      <vt:lpstr>'Panorama stieren'!Print_Area</vt:lpstr>
      <vt:lpstr>Stieren!Print_Area</vt:lpstr>
      <vt:lpstr>'aAa-mate'!Print_Titles</vt:lpstr>
      <vt:lpstr>Rotax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 Corp</dc:creator>
  <cp:lastModifiedBy>Job de Pater</cp:lastModifiedBy>
  <cp:lastPrinted>2021-06-28T20:17:47Z</cp:lastPrinted>
  <dcterms:created xsi:type="dcterms:W3CDTF">2014-01-23T19:16:25Z</dcterms:created>
  <dcterms:modified xsi:type="dcterms:W3CDTF">2022-01-08T15:19:30Z</dcterms:modified>
</cp:coreProperties>
</file>