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inasisi/Desktop/"/>
    </mc:Choice>
  </mc:AlternateContent>
  <xr:revisionPtr revIDLastSave="0" documentId="13_ncr:1_{B4805F2E-211A-464A-84A0-C77C5F1E0EDE}" xr6:coauthVersionLast="47" xr6:coauthVersionMax="47" xr10:uidLastSave="{00000000-0000-0000-0000-000000000000}"/>
  <bookViews>
    <workbookView xWindow="0" yWindow="0" windowWidth="35840" windowHeight="22400" xr2:uid="{8B95AC12-92E7-544D-84B4-7E0C0D193D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C101" i="1"/>
  <c r="B101" i="1"/>
  <c r="B96" i="1"/>
  <c r="E100" i="1"/>
  <c r="E96" i="1"/>
  <c r="F96" i="1"/>
  <c r="B91" i="1"/>
  <c r="D38" i="1"/>
  <c r="B42" i="1"/>
  <c r="C42" i="1"/>
  <c r="D42" i="1"/>
  <c r="E42" i="1"/>
  <c r="F42" i="1"/>
  <c r="E40" i="1"/>
  <c r="B36" i="1"/>
  <c r="E41" i="1"/>
  <c r="F39" i="1"/>
  <c r="F35" i="1"/>
  <c r="E35" i="1"/>
  <c r="D35" i="1"/>
  <c r="C35" i="1"/>
  <c r="B35" i="1"/>
  <c r="F34" i="1"/>
  <c r="E34" i="1"/>
  <c r="D34" i="1"/>
  <c r="C34" i="1"/>
  <c r="B34" i="1"/>
  <c r="M54" i="1"/>
  <c r="M57" i="1"/>
  <c r="H60" i="1"/>
  <c r="K57" i="1"/>
  <c r="M56" i="1" s="1"/>
  <c r="K56" i="1"/>
  <c r="K53" i="1"/>
  <c r="K54" i="1"/>
  <c r="M50" i="1"/>
  <c r="M47" i="1"/>
  <c r="K50" i="1"/>
  <c r="M49" i="1" s="1"/>
  <c r="H53" i="1"/>
  <c r="K46" i="1"/>
  <c r="H58" i="1"/>
  <c r="H57" i="1"/>
  <c r="H54" i="1"/>
  <c r="H50" i="1"/>
  <c r="B37" i="1"/>
  <c r="K47" i="1"/>
  <c r="M46" i="1" s="1"/>
  <c r="K49" i="1"/>
  <c r="H49" i="1"/>
  <c r="H46" i="1"/>
  <c r="D96" i="1"/>
  <c r="C96" i="1"/>
  <c r="F100" i="1"/>
  <c r="D100" i="1"/>
  <c r="D99" i="1"/>
  <c r="G93" i="1"/>
  <c r="G92" i="1"/>
  <c r="F92" i="1"/>
  <c r="E98" i="1" s="1"/>
  <c r="E92" i="1"/>
  <c r="D92" i="1"/>
  <c r="C98" i="1" s="1"/>
  <c r="C92" i="1"/>
  <c r="C93" i="1"/>
  <c r="B99" i="1" s="1"/>
  <c r="D93" i="1"/>
  <c r="C99" i="1" s="1"/>
  <c r="E93" i="1"/>
  <c r="F93" i="1"/>
  <c r="F94" i="1"/>
  <c r="E94" i="1"/>
  <c r="D94" i="1"/>
  <c r="C94" i="1"/>
  <c r="B100" i="1" s="1"/>
  <c r="B94" i="1"/>
  <c r="G94" i="1"/>
  <c r="G91" i="1"/>
  <c r="F91" i="1"/>
  <c r="E97" i="1" s="1"/>
  <c r="E91" i="1"/>
  <c r="D91" i="1"/>
  <c r="C91" i="1"/>
  <c r="B97" i="1" s="1"/>
  <c r="B93" i="1"/>
  <c r="B92" i="1"/>
  <c r="D98" i="1" s="1"/>
  <c r="E67" i="1"/>
  <c r="F69" i="1"/>
  <c r="F68" i="1"/>
  <c r="F67" i="1"/>
  <c r="F64" i="1"/>
  <c r="E64" i="1"/>
  <c r="D64" i="1"/>
  <c r="C70" i="1" s="1"/>
  <c r="C64" i="1"/>
  <c r="B70" i="1" s="1"/>
  <c r="B64" i="1"/>
  <c r="B63" i="1"/>
  <c r="B62" i="1"/>
  <c r="C63" i="1"/>
  <c r="B69" i="1" s="1"/>
  <c r="C62" i="1"/>
  <c r="B68" i="1" s="1"/>
  <c r="D63" i="1"/>
  <c r="C69" i="1" s="1"/>
  <c r="D62" i="1"/>
  <c r="C68" i="1" s="1"/>
  <c r="E63" i="1"/>
  <c r="D69" i="1" s="1"/>
  <c r="E62" i="1"/>
  <c r="D68" i="1" s="1"/>
  <c r="F62" i="1"/>
  <c r="E68" i="1" s="1"/>
  <c r="F63" i="1"/>
  <c r="E69" i="1" s="1"/>
  <c r="G65" i="1"/>
  <c r="G64" i="1"/>
  <c r="F70" i="1" s="1"/>
  <c r="G63" i="1"/>
  <c r="G62" i="1"/>
  <c r="F65" i="1"/>
  <c r="E65" i="1"/>
  <c r="D71" i="1" s="1"/>
  <c r="D65" i="1"/>
  <c r="C71" i="1" s="1"/>
  <c r="C65" i="1"/>
  <c r="B65" i="1"/>
  <c r="D67" i="1"/>
  <c r="C67" i="1"/>
  <c r="B67" i="1"/>
  <c r="C37" i="1"/>
  <c r="D37" i="1"/>
  <c r="E37" i="1"/>
  <c r="F37" i="1"/>
  <c r="G33" i="1"/>
  <c r="C33" i="1"/>
  <c r="B33" i="1"/>
  <c r="D33" i="1"/>
  <c r="E33" i="1"/>
  <c r="F33" i="1"/>
  <c r="G34" i="1"/>
  <c r="G35" i="1"/>
  <c r="C36" i="1"/>
  <c r="D36" i="1"/>
  <c r="E36" i="1"/>
  <c r="F36" i="1"/>
  <c r="G36" i="1"/>
  <c r="D97" i="1" l="1"/>
  <c r="F97" i="1"/>
  <c r="D41" i="1"/>
  <c r="B41" i="1"/>
  <c r="C41" i="1"/>
  <c r="C39" i="1"/>
  <c r="B40" i="1"/>
  <c r="D40" i="1"/>
  <c r="C40" i="1"/>
  <c r="E71" i="1"/>
  <c r="M53" i="1"/>
  <c r="F98" i="1"/>
  <c r="C100" i="1"/>
  <c r="F99" i="1"/>
  <c r="B71" i="1"/>
  <c r="B98" i="1"/>
  <c r="E39" i="1"/>
  <c r="D70" i="1"/>
  <c r="C97" i="1"/>
  <c r="F71" i="1"/>
  <c r="B39" i="1"/>
  <c r="E99" i="1"/>
  <c r="B38" i="1"/>
  <c r="E70" i="1"/>
  <c r="F38" i="1"/>
  <c r="F41" i="1"/>
  <c r="F40" i="1"/>
  <c r="E38" i="1"/>
  <c r="D39" i="1"/>
  <c r="C38" i="1"/>
</calcChain>
</file>

<file path=xl/sharedStrings.xml><?xml version="1.0" encoding="utf-8"?>
<sst xmlns="http://schemas.openxmlformats.org/spreadsheetml/2006/main" count="113" uniqueCount="52">
  <si>
    <t xml:space="preserve">search </t>
  </si>
  <si>
    <t xml:space="preserve">ADD </t>
  </si>
  <si>
    <t xml:space="preserve">DELETE </t>
  </si>
  <si>
    <t xml:space="preserve">SEARCH </t>
  </si>
  <si>
    <t xml:space="preserve">AUTOCOMPLETE </t>
  </si>
  <si>
    <t xml:space="preserve">ADD </t>
    <phoneticPr fontId="1" type="noConversion"/>
  </si>
  <si>
    <t>avg-S</t>
    <phoneticPr fontId="1" type="noConversion"/>
  </si>
  <si>
    <t>avg-D</t>
    <phoneticPr fontId="1" type="noConversion"/>
  </si>
  <si>
    <t>avg_AC</t>
    <phoneticPr fontId="1" type="noConversion"/>
  </si>
  <si>
    <t>avg-A</t>
    <phoneticPr fontId="1" type="noConversion"/>
  </si>
  <si>
    <t>Array</t>
    <phoneticPr fontId="1" type="noConversion"/>
  </si>
  <si>
    <t>Trie</t>
    <phoneticPr fontId="1" type="noConversion"/>
  </si>
  <si>
    <t>LinkedList</t>
    <phoneticPr fontId="1" type="noConversion"/>
  </si>
  <si>
    <t>rate(n)</t>
    <phoneticPr fontId="1" type="noConversion"/>
  </si>
  <si>
    <t>rate(log)</t>
    <phoneticPr fontId="1" type="noConversion"/>
  </si>
  <si>
    <t xml:space="preserve">DELETE </t>
    <phoneticPr fontId="1" type="noConversion"/>
  </si>
  <si>
    <t xml:space="preserve">SEARCH </t>
    <phoneticPr fontId="1" type="noConversion"/>
  </si>
  <si>
    <t xml:space="preserve">AUTOCOMPLETE </t>
    <phoneticPr fontId="1" type="noConversion"/>
  </si>
  <si>
    <t>avg 4</t>
    <phoneticPr fontId="1" type="noConversion"/>
  </si>
  <si>
    <t>avg 12</t>
    <phoneticPr fontId="1" type="noConversion"/>
  </si>
  <si>
    <t>avg 5</t>
    <phoneticPr fontId="1" type="noConversion"/>
  </si>
  <si>
    <t>ADD -short</t>
    <phoneticPr fontId="1" type="noConversion"/>
  </si>
  <si>
    <t>ADD -long</t>
    <phoneticPr fontId="1" type="noConversion"/>
  </si>
  <si>
    <t>DELETE  -short</t>
    <phoneticPr fontId="1" type="noConversion"/>
  </si>
  <si>
    <t>SEARCH  -short</t>
    <phoneticPr fontId="1" type="noConversion"/>
  </si>
  <si>
    <t>AUTOCOMPLETE  -short</t>
    <phoneticPr fontId="1" type="noConversion"/>
  </si>
  <si>
    <t>SEARCH -long</t>
    <phoneticPr fontId="1" type="noConversion"/>
  </si>
  <si>
    <t>AUTOCOMPLETE -long</t>
    <phoneticPr fontId="1" type="noConversion"/>
  </si>
  <si>
    <t>ADD -m/s</t>
    <phoneticPr fontId="1" type="noConversion"/>
  </si>
  <si>
    <t>DELETE -m/s</t>
    <phoneticPr fontId="1" type="noConversion"/>
  </si>
  <si>
    <t>SEARCH -m/s</t>
    <phoneticPr fontId="1" type="noConversion"/>
  </si>
  <si>
    <t>AUTOCOMPLETE -m/s</t>
    <phoneticPr fontId="1" type="noConversion"/>
  </si>
  <si>
    <t>DELETE -long</t>
    <phoneticPr fontId="1" type="noConversion"/>
  </si>
  <si>
    <t>avg short A</t>
    <phoneticPr fontId="1" type="noConversion"/>
  </si>
  <si>
    <t>avg Long A</t>
    <phoneticPr fontId="1" type="noConversion"/>
  </si>
  <si>
    <t>avg short D</t>
    <phoneticPr fontId="1" type="noConversion"/>
  </si>
  <si>
    <t>avg long D</t>
    <phoneticPr fontId="1" type="noConversion"/>
  </si>
  <si>
    <t>avg short S</t>
    <phoneticPr fontId="1" type="noConversion"/>
  </si>
  <si>
    <t>avg long S</t>
    <phoneticPr fontId="1" type="noConversion"/>
  </si>
  <si>
    <t>avg short AC</t>
    <phoneticPr fontId="1" type="noConversion"/>
  </si>
  <si>
    <t>avg long AC</t>
    <phoneticPr fontId="1" type="noConversion"/>
  </si>
  <si>
    <t>AUTOCOMPLETE -m/l</t>
    <phoneticPr fontId="1" type="noConversion"/>
  </si>
  <si>
    <t>SEARCH -m/l</t>
    <phoneticPr fontId="1" type="noConversion"/>
  </si>
  <si>
    <t>DELETE -m/l</t>
    <phoneticPr fontId="1" type="noConversion"/>
  </si>
  <si>
    <t>ADD -m/l</t>
    <phoneticPr fontId="1" type="noConversion"/>
  </si>
  <si>
    <t>rate for art</t>
    <phoneticPr fontId="1" type="noConversion"/>
  </si>
  <si>
    <t>rate for l</t>
    <phoneticPr fontId="1" type="noConversion"/>
  </si>
  <si>
    <t>rate(logl)</t>
  </si>
  <si>
    <t>rate(logl)</t>
    <phoneticPr fontId="1" type="noConversion"/>
  </si>
  <si>
    <t>rate(logK+l)</t>
    <phoneticPr fontId="1" type="noConversion"/>
  </si>
  <si>
    <t>rate(3logn)</t>
    <phoneticPr fontId="1" type="noConversion"/>
  </si>
  <si>
    <t>rate(√n)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</si>
</sst>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8" formatCode="0.0000000000_ "/>
    <numFmt numFmtId="199" formatCode="0.0000000000_);[Red]\(0.00000000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98" fontId="0" fillId="0" borderId="0" xfId="0" applyNumberFormat="1">
      <alignment vertical="center"/>
    </xf>
    <xf numFmtId="0" fontId="2" fillId="0" borderId="0" xfId="0" applyFont="1">
      <alignment vertical="center"/>
    </xf>
    <xf numFmtId="19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4533752450904109"/>
          <c:y val="0.15914796587926508"/>
          <c:w val="0.49413361169102299"/>
          <c:h val="0.695328182476252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Sheet1!$A$1:$A$6</c:f>
              <c:strCache>
                <c:ptCount val="6"/>
                <c:pt idx="0">
                  <c:v>search </c:v>
                </c:pt>
                <c:pt idx="1">
                  <c:v>search </c:v>
                </c:pt>
                <c:pt idx="2">
                  <c:v>search </c:v>
                </c:pt>
                <c:pt idx="3">
                  <c:v>search </c:v>
                </c:pt>
                <c:pt idx="4">
                  <c:v>search </c:v>
                </c:pt>
                <c:pt idx="5">
                  <c:v>search </c:v>
                </c:pt>
              </c:strCache>
            </c:strRef>
          </c:cat>
          <c:val>
            <c:numRef>
              <c:f>Sheet1!$B$1:$B$6</c:f>
              <c:numCache>
                <c:formatCode>0.0000000000_ </c:formatCode>
                <c:ptCount val="6"/>
                <c:pt idx="0">
                  <c:v>4.7683999999999999E-6</c:v>
                </c:pt>
                <c:pt idx="1">
                  <c:v>1.9072999999999999E-6</c:v>
                </c:pt>
                <c:pt idx="2">
                  <c:v>1.1921E-6</c:v>
                </c:pt>
                <c:pt idx="3">
                  <c:v>9.5370000000000008E-7</c:v>
                </c:pt>
                <c:pt idx="4">
                  <c:v>9.5370000000000008E-7</c:v>
                </c:pt>
                <c:pt idx="5">
                  <c:v>9.5370000000000008E-7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2844-B329-B93438C3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34336"/>
        <c:axId val="1672529808"/>
      </c:lineChart>
      <c:catAx>
        <c:axId val="16725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529808"/>
        <c:crosses val="autoZero"/>
        <c:auto val="1"/>
        <c:lblAlgn val="ctr"/>
        <c:lblOffset val="100"/>
        <c:noMultiLvlLbl val="0"/>
      </c:catAx>
      <c:valAx>
        <c:axId val="16725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5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'Search' Operation in 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86516849296482"/>
          <c:y val="0.21221226698021997"/>
          <c:w val="0.68708373108017484"/>
          <c:h val="0.574604221075471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Sheet1!$B$64:$G$64</c:f>
              <c:numCache>
                <c:formatCode>0.0000000000_);[Red]\(0.0000000000\)</c:formatCode>
                <c:ptCount val="6"/>
                <c:pt idx="0" formatCode="0.0000000000_ ">
                  <c:v>1.4000106602907126E-6</c:v>
                </c:pt>
                <c:pt idx="1">
                  <c:v>1.5499826986342626E-6</c:v>
                </c:pt>
                <c:pt idx="2" formatCode="0.0000000000_ ">
                  <c:v>2.0250154193490722E-6</c:v>
                </c:pt>
                <c:pt idx="3" formatCode="0.0000000000_ ">
                  <c:v>1.8750142771750625E-6</c:v>
                </c:pt>
                <c:pt idx="4" formatCode="0.0000000000_ ">
                  <c:v>2.3499887902289599E-6</c:v>
                </c:pt>
                <c:pt idx="5" formatCode="0.0000000000_ ">
                  <c:v>2.9000075301155376E-6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9547-A232-EBA4B933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'Search' Operation in 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86516849296482"/>
          <c:y val="0.21221226698021997"/>
          <c:w val="0.68708373108017484"/>
          <c:h val="0.574604221075471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Sheet1!$B$64:$G$64</c:f>
              <c:numCache>
                <c:formatCode>0.0000000000_);[Red]\(0.0000000000\)</c:formatCode>
                <c:ptCount val="6"/>
                <c:pt idx="0" formatCode="0.0000000000_ ">
                  <c:v>1.4000106602907126E-6</c:v>
                </c:pt>
                <c:pt idx="1">
                  <c:v>1.5499826986342626E-6</c:v>
                </c:pt>
                <c:pt idx="2" formatCode="0.0000000000_ ">
                  <c:v>2.0250154193490722E-6</c:v>
                </c:pt>
                <c:pt idx="3" formatCode="0.0000000000_ ">
                  <c:v>1.8750142771750625E-6</c:v>
                </c:pt>
                <c:pt idx="4" formatCode="0.0000000000_ ">
                  <c:v>2.3499887902289599E-6</c:v>
                </c:pt>
                <c:pt idx="5" formatCode="0.0000000000_ ">
                  <c:v>2.9000075301155376E-6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4-E24D-8F1F-DFE991D9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'DELETE' Operation in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Sheet1!$B$92:$G$92</c:f>
              <c:numCache>
                <c:formatCode>0.0000000000_ </c:formatCode>
                <c:ptCount val="6"/>
                <c:pt idx="0">
                  <c:v>2.5624991394579346E-5</c:v>
                </c:pt>
                <c:pt idx="1">
                  <c:v>4.4625005102716346E-5</c:v>
                </c:pt>
                <c:pt idx="2">
                  <c:v>2.6255002012476276E-4</c:v>
                </c:pt>
                <c:pt idx="3">
                  <c:v>4.847999953199172E-4</c:v>
                </c:pt>
                <c:pt idx="4">
                  <c:v>2.5854000123217676E-3</c:v>
                </c:pt>
                <c:pt idx="5">
                  <c:v>5.2867749909637453E-3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5-C14E-91B2-439372D0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'ADD' Operation in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86516849296482"/>
          <c:y val="0.21221226698021997"/>
          <c:w val="0.68708373108017484"/>
          <c:h val="0.57460422107547193"/>
        </c:manualLayout>
      </c:layout>
      <c:lineChart>
        <c:grouping val="stacked"/>
        <c:varyColors val="0"/>
        <c:ser>
          <c:idx val="0"/>
          <c:order val="0"/>
          <c:tx>
            <c:strRef>
              <c:f>Sheet1!$B$16:$F$16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Sheet1!$B$91:$G$91</c:f>
              <c:numCache>
                <c:formatCode>0.0000000000_ </c:formatCode>
                <c:ptCount val="6"/>
                <c:pt idx="0">
                  <c:v>3.1575007596984458E-5</c:v>
                </c:pt>
                <c:pt idx="1">
                  <c:v>5.5399985285475796E-5</c:v>
                </c:pt>
                <c:pt idx="2">
                  <c:v>3.2169999030884312E-4</c:v>
                </c:pt>
                <c:pt idx="3">
                  <c:v>5.705500079784538E-4</c:v>
                </c:pt>
                <c:pt idx="4">
                  <c:v>3.1101500062504727E-3</c:v>
                </c:pt>
                <c:pt idx="5">
                  <c:v>6.3683999906061165E-3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E-1848-A4F5-8DAEB179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'SEARCH' Operation in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Sheet1!$B$93:$G$93</c:f>
              <c:numCache>
                <c:formatCode>0.0000000000_ </c:formatCode>
                <c:ptCount val="6"/>
                <c:pt idx="0">
                  <c:v>2.162499004043636E-5</c:v>
                </c:pt>
                <c:pt idx="1">
                  <c:v>4.4249987695366097E-5</c:v>
                </c:pt>
                <c:pt idx="2">
                  <c:v>2.4632498389109926E-4</c:v>
                </c:pt>
                <c:pt idx="3">
                  <c:v>4.3902501056436406E-4</c:v>
                </c:pt>
                <c:pt idx="4">
                  <c:v>2.2717000101692944E-3</c:v>
                </c:pt>
                <c:pt idx="5">
                  <c:v>5.3564000118058105E-3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7-B745-B7E5-9EEE9A2F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'AUTOCOMPLETE' Operation in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Sheet1!$B$94:$G$94</c:f>
              <c:numCache>
                <c:formatCode>0.0000000000_ </c:formatCode>
                <c:ptCount val="6"/>
                <c:pt idx="0">
                  <c:v>5.3675001254305176E-5</c:v>
                </c:pt>
                <c:pt idx="1">
                  <c:v>1.0320000001229327E-4</c:v>
                </c:pt>
                <c:pt idx="2">
                  <c:v>5.2867500926367949E-4</c:v>
                </c:pt>
                <c:pt idx="3">
                  <c:v>1.0005000222008649E-3</c:v>
                </c:pt>
                <c:pt idx="4">
                  <c:v>5.5873999954201194E-3</c:v>
                </c:pt>
                <c:pt idx="5">
                  <c:v>1.0755224997410476E-2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2E4B-B59C-48CCDD7E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Scaling Analysis: Average Execution Times of Operations with Increasing Data Size in LinkedList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Sheet1!$A$96</c:f>
              <c:strCache>
                <c:ptCount val="1"/>
                <c:pt idx="0">
                  <c:v>rate(n)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Sheet1!$B$96:$F$96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E24E-8D38-9E69854774DD}"/>
            </c:ext>
          </c:extLst>
        </c:ser>
        <c:ser>
          <c:idx val="1"/>
          <c:order val="1"/>
          <c:tx>
            <c:strRef>
              <c:f>Sheet1!$A$97</c:f>
              <c:strCache>
                <c:ptCount val="1"/>
                <c:pt idx="0">
                  <c:v>ADD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Sheet1!$B$97:$F$97</c:f>
              <c:numCache>
                <c:formatCode>General</c:formatCode>
                <c:ptCount val="5"/>
                <c:pt idx="0">
                  <c:v>1.7545517642493527</c:v>
                </c:pt>
                <c:pt idx="1">
                  <c:v>10.188437463418593</c:v>
                </c:pt>
                <c:pt idx="2">
                  <c:v>18.069671281185808</c:v>
                </c:pt>
                <c:pt idx="3">
                  <c:v>98.500372381462384</c:v>
                </c:pt>
                <c:pt idx="4">
                  <c:v>201.69116257676924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E24E-8D38-9E69854774DD}"/>
            </c:ext>
          </c:extLst>
        </c:ser>
        <c:ser>
          <c:idx val="2"/>
          <c:order val="2"/>
          <c:tx>
            <c:strRef>
              <c:f>Sheet1!$A$98</c:f>
              <c:strCache>
                <c:ptCount val="1"/>
                <c:pt idx="0">
                  <c:v>DELETE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Sheet1!$B$98:$F$98</c:f>
              <c:numCache>
                <c:formatCode>General</c:formatCode>
                <c:ptCount val="5"/>
                <c:pt idx="0">
                  <c:v>1.7414641985853005</c:v>
                </c:pt>
                <c:pt idx="1">
                  <c:v>10.245857884670432</c:v>
                </c:pt>
                <c:pt idx="2">
                  <c:v>18.919030561019845</c:v>
                </c:pt>
                <c:pt idx="3">
                  <c:v>100.89369289968532</c:v>
                </c:pt>
                <c:pt idx="4">
                  <c:v>206.31323966345207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1-E24E-8D38-9E69854774DD}"/>
            </c:ext>
          </c:extLst>
        </c:ser>
        <c:ser>
          <c:idx val="3"/>
          <c:order val="3"/>
          <c:tx>
            <c:strRef>
              <c:f>Sheet1!$A$99</c:f>
              <c:strCache>
                <c:ptCount val="1"/>
                <c:pt idx="0">
                  <c:v>SEARCH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Sheet1!$B$99:$F$99</c:f>
              <c:numCache>
                <c:formatCode>General</c:formatCode>
                <c:ptCount val="5"/>
                <c:pt idx="0">
                  <c:v>2.0462431479794199</c:v>
                </c:pt>
                <c:pt idx="1">
                  <c:v>11.390755946268579</c:v>
                </c:pt>
                <c:pt idx="2">
                  <c:v>20.301743942699414</c:v>
                </c:pt>
                <c:pt idx="3">
                  <c:v>105.04975983440752</c:v>
                </c:pt>
                <c:pt idx="4">
                  <c:v>247.69491231163252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1-E24E-8D38-9E69854774DD}"/>
            </c:ext>
          </c:extLst>
        </c:ser>
        <c:ser>
          <c:idx val="4"/>
          <c:order val="4"/>
          <c:tx>
            <c:strRef>
              <c:f>Sheet1!$A$100</c:f>
              <c:strCache>
                <c:ptCount val="1"/>
                <c:pt idx="0">
                  <c:v>AUTOCOMPLETE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Sheet1!$B$100:$F$100</c:f>
              <c:numCache>
                <c:formatCode>General</c:formatCode>
                <c:ptCount val="5"/>
                <c:pt idx="0">
                  <c:v>1.9226827685265453</c:v>
                </c:pt>
                <c:pt idx="1">
                  <c:v>9.8495574645426842</c:v>
                </c:pt>
                <c:pt idx="2">
                  <c:v>18.639962716733361</c:v>
                </c:pt>
                <c:pt idx="3">
                  <c:v>104.09687684864217</c:v>
                </c:pt>
                <c:pt idx="4">
                  <c:v>200.37680011321507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1-E24E-8D38-9E698547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50080"/>
        <c:axId val="1821371312"/>
      </c:lineChart>
      <c:catAx>
        <c:axId val="16743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Scaling Factor of 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71312"/>
        <c:crosses val="autoZero"/>
        <c:auto val="1"/>
        <c:lblAlgn val="ctr"/>
        <c:lblOffset val="100"/>
        <c:noMultiLvlLbl val="0"/>
      </c:catAx>
      <c:valAx>
        <c:axId val="1821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Scaling Factor of Average Running Times (in 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3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 The Average Execution Times of 'ADSAC' Operations Against Different Data Sizes in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avg-A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Sheet1!$B$91:$G$91</c:f>
              <c:numCache>
                <c:formatCode>0.0000000000_ </c:formatCode>
                <c:ptCount val="6"/>
                <c:pt idx="0">
                  <c:v>3.1575007596984458E-5</c:v>
                </c:pt>
                <c:pt idx="1">
                  <c:v>5.5399985285475796E-5</c:v>
                </c:pt>
                <c:pt idx="2">
                  <c:v>3.2169999030884312E-4</c:v>
                </c:pt>
                <c:pt idx="3">
                  <c:v>5.705500079784538E-4</c:v>
                </c:pt>
                <c:pt idx="4">
                  <c:v>3.1101500062504727E-3</c:v>
                </c:pt>
                <c:pt idx="5">
                  <c:v>6.3683999906061165E-3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C-DE4C-8B2D-F0242AF5F3BD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avg-D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Sheet1!$B$92:$G$92</c:f>
              <c:numCache>
                <c:formatCode>0.0000000000_ </c:formatCode>
                <c:ptCount val="6"/>
                <c:pt idx="0">
                  <c:v>2.5624991394579346E-5</c:v>
                </c:pt>
                <c:pt idx="1">
                  <c:v>4.4625005102716346E-5</c:v>
                </c:pt>
                <c:pt idx="2">
                  <c:v>2.6255002012476276E-4</c:v>
                </c:pt>
                <c:pt idx="3">
                  <c:v>4.847999953199172E-4</c:v>
                </c:pt>
                <c:pt idx="4">
                  <c:v>2.5854000123217676E-3</c:v>
                </c:pt>
                <c:pt idx="5">
                  <c:v>5.2867749909637453E-3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C-DE4C-8B2D-F0242AF5F3BD}"/>
            </c:ext>
          </c:extLst>
        </c:ser>
        <c:ser>
          <c:idx val="2"/>
          <c:order val="2"/>
          <c:tx>
            <c:strRef>
              <c:f>Sheet1!$A$93</c:f>
              <c:strCache>
                <c:ptCount val="1"/>
                <c:pt idx="0">
                  <c:v>avg-S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Sheet1!$B$93:$G$93</c:f>
              <c:numCache>
                <c:formatCode>0.0000000000_ </c:formatCode>
                <c:ptCount val="6"/>
                <c:pt idx="0">
                  <c:v>2.162499004043636E-5</c:v>
                </c:pt>
                <c:pt idx="1">
                  <c:v>4.4249987695366097E-5</c:v>
                </c:pt>
                <c:pt idx="2">
                  <c:v>2.4632498389109926E-4</c:v>
                </c:pt>
                <c:pt idx="3">
                  <c:v>4.3902501056436406E-4</c:v>
                </c:pt>
                <c:pt idx="4">
                  <c:v>2.2717000101692944E-3</c:v>
                </c:pt>
                <c:pt idx="5">
                  <c:v>5.3564000118058105E-3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C-DE4C-8B2D-F0242AF5F3BD}"/>
            </c:ext>
          </c:extLst>
        </c:ser>
        <c:ser>
          <c:idx val="3"/>
          <c:order val="3"/>
          <c:tx>
            <c:strRef>
              <c:f>Sheet1!$A$94</c:f>
              <c:strCache>
                <c:ptCount val="1"/>
                <c:pt idx="0">
                  <c:v>avg_AC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Sheet1!$B$94:$G$94</c:f>
              <c:numCache>
                <c:formatCode>0.0000000000_ </c:formatCode>
                <c:ptCount val="6"/>
                <c:pt idx="0">
                  <c:v>5.3675001254305176E-5</c:v>
                </c:pt>
                <c:pt idx="1">
                  <c:v>1.0320000001229327E-4</c:v>
                </c:pt>
                <c:pt idx="2">
                  <c:v>5.2867500926367949E-4</c:v>
                </c:pt>
                <c:pt idx="3">
                  <c:v>1.0005000222008649E-3</c:v>
                </c:pt>
                <c:pt idx="4">
                  <c:v>5.5873999954201194E-3</c:v>
                </c:pt>
                <c:pt idx="5">
                  <c:v>1.0755224997410476E-2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C-DE4C-8B2D-F0242AF5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1671075040"/>
        <c:axId val="1801340304"/>
      </c:lineChart>
      <c:catAx>
        <c:axId val="16710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(lines)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40304"/>
        <c:crosses val="autoZero"/>
        <c:auto val="1"/>
        <c:lblAlgn val="ctr"/>
        <c:lblOffset val="100"/>
        <c:noMultiLvlLbl val="0"/>
      </c:catAx>
      <c:valAx>
        <c:axId val="1801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'DELETE' Operation 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Sheet1!$B$34:$G$34</c:f>
              <c:numCache>
                <c:formatCode>0.0000000000_ </c:formatCode>
                <c:ptCount val="6"/>
                <c:pt idx="0">
                  <c:v>1.809999230317765E-5</c:v>
                </c:pt>
                <c:pt idx="1">
                  <c:v>3.2574986107647378E-5</c:v>
                </c:pt>
                <c:pt idx="2">
                  <c:v>1.6000001050997474E-4</c:v>
                </c:pt>
                <c:pt idx="3">
                  <c:v>3.1027499062474774E-4</c:v>
                </c:pt>
                <c:pt idx="4">
                  <c:v>1.6585999983362825E-3</c:v>
                </c:pt>
                <c:pt idx="5">
                  <c:v>3.3392250043107153E-3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2-B24D-B867-161C66A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'ADD' Operation 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86516849296482"/>
          <c:y val="0.21221226698021997"/>
          <c:w val="0.68708373108017484"/>
          <c:h val="0.574604221075471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Sheet1!$B$33:$G$33</c:f>
              <c:numCache>
                <c:formatCode>0.0000000000_ </c:formatCode>
                <c:ptCount val="6"/>
                <c:pt idx="0">
                  <c:v>1.8299993826076327E-5</c:v>
                </c:pt>
                <c:pt idx="1">
                  <c:v>4.6774992370046621E-5</c:v>
                </c:pt>
                <c:pt idx="2">
                  <c:v>2.1539999579545048E-4</c:v>
                </c:pt>
                <c:pt idx="3">
                  <c:v>3.464749897830185E-4</c:v>
                </c:pt>
                <c:pt idx="4">
                  <c:v>1.7588499904377349E-3</c:v>
                </c:pt>
                <c:pt idx="5">
                  <c:v>3.8110249879537098E-3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7-4446-8C64-B29BF36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'SEARCH' Operation 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Sheet1!$B$35:$G$35</c:f>
              <c:numCache>
                <c:formatCode>0.0000000000_ </c:formatCode>
                <c:ptCount val="6"/>
                <c:pt idx="0">
                  <c:v>1.005000376608219E-5</c:v>
                </c:pt>
                <c:pt idx="1">
                  <c:v>2.3150001652538729E-5</c:v>
                </c:pt>
                <c:pt idx="2">
                  <c:v>1.020499767037106E-4</c:v>
                </c:pt>
                <c:pt idx="3">
                  <c:v>2.1682500664610389E-4</c:v>
                </c:pt>
                <c:pt idx="4">
                  <c:v>1.0230750049231548E-3</c:v>
                </c:pt>
                <c:pt idx="5">
                  <c:v>2.1801499970024417E-3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E-004D-A32B-32FC2577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'AUTOCOMPLETE' Operation 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Sheet1!$B$36:$G$36</c:f>
              <c:numCache>
                <c:formatCode>0.0000000000_ </c:formatCode>
                <c:ptCount val="6"/>
                <c:pt idx="0">
                  <c:v>3.5549994208849899E-5</c:v>
                </c:pt>
                <c:pt idx="1">
                  <c:v>8.6000014562159722E-5</c:v>
                </c:pt>
                <c:pt idx="2">
                  <c:v>3.7125003291293924E-4</c:v>
                </c:pt>
                <c:pt idx="3">
                  <c:v>6.4532498072367096E-4</c:v>
                </c:pt>
                <c:pt idx="4">
                  <c:v>3.3517250267323046E-3</c:v>
                </c:pt>
                <c:pt idx="5">
                  <c:v>6.8422000185819299E-3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0-8848-9591-7813D6C0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 The Average Execution Times of 'ADSAC' Operations Against Different Data Sizes 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avg-A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Sheet1!$B$33:$G$33</c:f>
              <c:numCache>
                <c:formatCode>0.0000000000_ </c:formatCode>
                <c:ptCount val="6"/>
                <c:pt idx="0">
                  <c:v>1.8299993826076327E-5</c:v>
                </c:pt>
                <c:pt idx="1">
                  <c:v>4.6774992370046621E-5</c:v>
                </c:pt>
                <c:pt idx="2">
                  <c:v>2.1539999579545048E-4</c:v>
                </c:pt>
                <c:pt idx="3">
                  <c:v>3.464749897830185E-4</c:v>
                </c:pt>
                <c:pt idx="4">
                  <c:v>1.7588499904377349E-3</c:v>
                </c:pt>
                <c:pt idx="5">
                  <c:v>3.8110249879537098E-3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9-C843-BAAC-2F80A120BC79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avg-D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Sheet1!$B$34:$G$34</c:f>
              <c:numCache>
                <c:formatCode>0.0000000000_ </c:formatCode>
                <c:ptCount val="6"/>
                <c:pt idx="0">
                  <c:v>1.809999230317765E-5</c:v>
                </c:pt>
                <c:pt idx="1">
                  <c:v>3.2574986107647378E-5</c:v>
                </c:pt>
                <c:pt idx="2">
                  <c:v>1.6000001050997474E-4</c:v>
                </c:pt>
                <c:pt idx="3">
                  <c:v>3.1027499062474774E-4</c:v>
                </c:pt>
                <c:pt idx="4">
                  <c:v>1.6585999983362825E-3</c:v>
                </c:pt>
                <c:pt idx="5">
                  <c:v>3.3392250043107153E-3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9-C843-BAAC-2F80A120BC79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avg-S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Sheet1!$B$35:$G$35</c:f>
              <c:numCache>
                <c:formatCode>0.0000000000_ </c:formatCode>
                <c:ptCount val="6"/>
                <c:pt idx="0">
                  <c:v>1.005000376608219E-5</c:v>
                </c:pt>
                <c:pt idx="1">
                  <c:v>2.3150001652538729E-5</c:v>
                </c:pt>
                <c:pt idx="2">
                  <c:v>1.020499767037106E-4</c:v>
                </c:pt>
                <c:pt idx="3">
                  <c:v>2.1682500664610389E-4</c:v>
                </c:pt>
                <c:pt idx="4">
                  <c:v>1.0230750049231548E-3</c:v>
                </c:pt>
                <c:pt idx="5">
                  <c:v>2.1801499970024417E-3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9-C843-BAAC-2F80A120BC79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avg_AC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Sheet1!$B$36:$G$36</c:f>
              <c:numCache>
                <c:formatCode>0.0000000000_ </c:formatCode>
                <c:ptCount val="6"/>
                <c:pt idx="0">
                  <c:v>3.5549994208849899E-5</c:v>
                </c:pt>
                <c:pt idx="1">
                  <c:v>8.6000014562159722E-5</c:v>
                </c:pt>
                <c:pt idx="2">
                  <c:v>3.7125003291293924E-4</c:v>
                </c:pt>
                <c:pt idx="3">
                  <c:v>6.4532498072367096E-4</c:v>
                </c:pt>
                <c:pt idx="4">
                  <c:v>3.3517250267323046E-3</c:v>
                </c:pt>
                <c:pt idx="5">
                  <c:v>6.8422000185819299E-3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9-C843-BAAC-2F80A120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1671075040"/>
        <c:axId val="1801340304"/>
      </c:lineChart>
      <c:catAx>
        <c:axId val="16710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(lines)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40304"/>
        <c:crosses val="autoZero"/>
        <c:auto val="1"/>
        <c:lblAlgn val="ctr"/>
        <c:lblOffset val="100"/>
        <c:noMultiLvlLbl val="0"/>
      </c:catAx>
      <c:valAx>
        <c:axId val="1801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Scaling Analysis: Average Execution Times of Operations with Increasing Data Size in Array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rate(n)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Sheet1!$B$37:$F$37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9-5642-8DF4-21E5CCABC49C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ADD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Sheet1!$B$38:$F$38</c:f>
              <c:numCache>
                <c:formatCode>General</c:formatCode>
                <c:ptCount val="5"/>
                <c:pt idx="0">
                  <c:v>2.5560113743533197</c:v>
                </c:pt>
                <c:pt idx="1">
                  <c:v>11.770495544567845</c:v>
                </c:pt>
                <c:pt idx="2">
                  <c:v>18.933065938487569</c:v>
                </c:pt>
                <c:pt idx="3">
                  <c:v>96.112053760995565</c:v>
                </c:pt>
                <c:pt idx="4">
                  <c:v>208.25280184101712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9-5642-8DF4-21E5CCABC49C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DELETE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1.7997237546851601</c:v>
                </c:pt>
                <c:pt idx="1">
                  <c:v>8.8397833452053458</c:v>
                </c:pt>
                <c:pt idx="2">
                  <c:v>17.142271964959654</c:v>
                </c:pt>
                <c:pt idx="3">
                  <c:v>91.635397991031041</c:v>
                </c:pt>
                <c:pt idx="4">
                  <c:v>184.48764775024119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9-5642-8DF4-21E5CCABC49C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SEARCH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2.3034818883021506</c:v>
                </c:pt>
                <c:pt idx="1">
                  <c:v>10.154222732544598</c:v>
                </c:pt>
                <c:pt idx="2">
                  <c:v>21.574619442220282</c:v>
                </c:pt>
                <c:pt idx="3">
                  <c:v>101.79846980514932</c:v>
                </c:pt>
                <c:pt idx="4">
                  <c:v>216.93026666917692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9-5642-8DF4-21E5CCABC49C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AUTOCOMPLETE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2.4191287924528178</c:v>
                </c:pt>
                <c:pt idx="1">
                  <c:v>10.44304060169212</c:v>
                </c:pt>
                <c:pt idx="2">
                  <c:v>18.152604383913577</c:v>
                </c:pt>
                <c:pt idx="3">
                  <c:v>94.282013297710137</c:v>
                </c:pt>
                <c:pt idx="4">
                  <c:v>192.46697983648664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9-5642-8DF4-21E5CCAB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50080"/>
        <c:axId val="1821371312"/>
      </c:lineChart>
      <c:catAx>
        <c:axId val="16743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Scaling Factor of 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71312"/>
        <c:crosses val="autoZero"/>
        <c:auto val="1"/>
        <c:lblAlgn val="ctr"/>
        <c:lblOffset val="100"/>
        <c:noMultiLvlLbl val="0"/>
      </c:catAx>
      <c:valAx>
        <c:axId val="1821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Scaling Factor of Average Running Times (in 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3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rate(log)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1.1115351393977564</c:v>
                </c:pt>
                <c:pt idx="1">
                  <c:v>1.3705117131325855</c:v>
                </c:pt>
                <c:pt idx="2">
                  <c:v>1.4820468525303421</c:v>
                </c:pt>
                <c:pt idx="3">
                  <c:v>1.7410234262651709</c:v>
                </c:pt>
                <c:pt idx="4">
                  <c:v>1.8525585656629275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6-144F-B740-C90B1212F464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ADD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Sheet1!$B$68:$F$68</c:f>
              <c:numCache>
                <c:formatCode>General</c:formatCode>
                <c:ptCount val="5"/>
                <c:pt idx="0">
                  <c:v>1.3724563737660578</c:v>
                </c:pt>
                <c:pt idx="1">
                  <c:v>1.2091891281880762</c:v>
                </c:pt>
                <c:pt idx="2">
                  <c:v>1.1377567384564269</c:v>
                </c:pt>
                <c:pt idx="3">
                  <c:v>1.0306215179197258</c:v>
                </c:pt>
                <c:pt idx="4">
                  <c:v>1.0459218826100956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6-144F-B740-C90B1212F464}"/>
            </c:ext>
          </c:extLst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DELETE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Sheet1!$B$69:$F$69</c:f>
              <c:numCache>
                <c:formatCode>General</c:formatCode>
                <c:ptCount val="5"/>
                <c:pt idx="0">
                  <c:v>1.2359631395478139</c:v>
                </c:pt>
                <c:pt idx="1">
                  <c:v>1.2022485137441896</c:v>
                </c:pt>
                <c:pt idx="2">
                  <c:v>1.2134780021059408</c:v>
                </c:pt>
                <c:pt idx="3">
                  <c:v>1.6741682526602211</c:v>
                </c:pt>
                <c:pt idx="4">
                  <c:v>1.516857312901815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6-144F-B740-C90B1212F464}"/>
            </c:ext>
          </c:extLst>
        </c:ser>
        <c:ser>
          <c:idx val="3"/>
          <c:order val="3"/>
          <c:tx>
            <c:strRef>
              <c:f>Sheet1!$A$70</c:f>
              <c:strCache>
                <c:ptCount val="1"/>
                <c:pt idx="0">
                  <c:v>SEARCH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Sheet1!$B$70:$F$70</c:f>
              <c:numCache>
                <c:formatCode>General</c:formatCode>
                <c:ptCount val="5"/>
                <c:pt idx="0">
                  <c:v>1.1071220688508245</c:v>
                </c:pt>
                <c:pt idx="1">
                  <c:v>1.4464285714285756</c:v>
                </c:pt>
                <c:pt idx="2">
                  <c:v>1.3392857142857151</c:v>
                </c:pt>
                <c:pt idx="3">
                  <c:v>1.678550640279399</c:v>
                </c:pt>
                <c:pt idx="4">
                  <c:v>2.0714181772825575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6-144F-B740-C90B1212F464}"/>
            </c:ext>
          </c:extLst>
        </c:ser>
        <c:ser>
          <c:idx val="4"/>
          <c:order val="4"/>
          <c:tx>
            <c:strRef>
              <c:f>Sheet1!$A$71</c:f>
              <c:strCache>
                <c:ptCount val="1"/>
                <c:pt idx="0">
                  <c:v>AUTOCOMPLETE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Sheet1!$B$71:$F$71</c:f>
              <c:numCache>
                <c:formatCode>General</c:formatCode>
                <c:ptCount val="5"/>
                <c:pt idx="0">
                  <c:v>1.3366327218658687</c:v>
                </c:pt>
                <c:pt idx="1">
                  <c:v>2.5544528778160083</c:v>
                </c:pt>
                <c:pt idx="2">
                  <c:v>1.5495023542361845</c:v>
                </c:pt>
                <c:pt idx="3">
                  <c:v>39.593982145841686</c:v>
                </c:pt>
                <c:pt idx="4">
                  <c:v>100.62357866952524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6-144F-B740-C90B1212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68064"/>
        <c:axId val="1851872000"/>
      </c:lineChart>
      <c:catAx>
        <c:axId val="18001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872000"/>
        <c:crosses val="autoZero"/>
        <c:auto val="1"/>
        <c:lblAlgn val="ctr"/>
        <c:lblOffset val="100"/>
        <c:noMultiLvlLbl val="0"/>
      </c:catAx>
      <c:valAx>
        <c:axId val="1851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The Average Execution Times of 'ADD' Operation in Trie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86516849296482"/>
          <c:y val="0.21221226698021997"/>
          <c:w val="0.68708373108017484"/>
          <c:h val="0.574604221075471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Sheet1!$B$62:$G$62</c:f>
              <c:numCache>
                <c:formatCode>0.0000000000_ </c:formatCode>
                <c:ptCount val="6"/>
                <c:pt idx="0">
                  <c:v>4.8999791033565702E-6</c:v>
                </c:pt>
                <c:pt idx="1">
                  <c:v>6.7250075517222175E-6</c:v>
                </c:pt>
                <c:pt idx="2">
                  <c:v>5.9250014601275223E-6</c:v>
                </c:pt>
                <c:pt idx="3">
                  <c:v>5.5749842431396178E-6</c:v>
                </c:pt>
                <c:pt idx="4">
                  <c:v>5.0500239012762853E-6</c:v>
                </c:pt>
                <c:pt idx="5">
                  <c:v>5.1249953685328322E-6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844-97B7-EB6E174A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94998528"/>
        <c:axId val="1794580688"/>
      </c:lineChart>
      <c:catAx>
        <c:axId val="17949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Input Size (lines)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580688"/>
        <c:crosses val="autoZero"/>
        <c:auto val="1"/>
        <c:lblAlgn val="ctr"/>
        <c:lblOffset val="100"/>
        <c:noMultiLvlLbl val="0"/>
      </c:catAx>
      <c:valAx>
        <c:axId val="1794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Execution Time (in seconds)</a:t>
                </a:r>
              </a:p>
            </c:rich>
          </c:tx>
          <c:layout>
            <c:manualLayout>
              <c:xMode val="edge"/>
              <c:yMode val="edge"/>
              <c:x val="1.9469599064232814E-2"/>
              <c:y val="0.16934921444130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1244600</xdr:colOff>
      <xdr:row>0</xdr:row>
      <xdr:rowOff>0</xdr:rowOff>
    </xdr:from>
    <xdr:to>
      <xdr:col>3</xdr:col>
      <xdr:colOff>1384300</xdr:colOff>
      <xdr:row>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4B4988-2CEE-C990-9ADE-B26DDC0D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56475</xdr:colOff>
      <xdr:row>17</xdr:row>
      <xdr:rowOff>21848</xdr:rowOff>
    </xdr:from>
    <xdr:to>
      <xdr:col>15</xdr:col>
      <xdr:colOff>710981</xdr:colOff>
      <xdr:row>31</xdr:row>
      <xdr:rowOff>188821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9FF49F-FB53-99CE-9BFD-3638B4CDF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282684</xdr:colOff>
      <xdr:row>4</xdr:row>
      <xdr:rowOff>52706</xdr:rowOff>
    </xdr:from>
    <xdr:to>
      <xdr:col>13</xdr:col>
      <xdr:colOff>70287</xdr:colOff>
      <xdr:row>19</xdr:row>
      <xdr:rowOff>45325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15BC67-3C14-7045-85D2-AE2717C2B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948339</xdr:colOff>
      <xdr:row>3</xdr:row>
      <xdr:rowOff>87878</xdr:rowOff>
    </xdr:from>
    <xdr:to>
      <xdr:col>16</xdr:col>
      <xdr:colOff>546100</xdr:colOff>
      <xdr:row>17</xdr:row>
      <xdr:rowOff>124195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D201C1F-6561-D249-BADF-9E59980B0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605439</xdr:colOff>
      <xdr:row>12</xdr:row>
      <xdr:rowOff>80359</xdr:rowOff>
    </xdr:from>
    <xdr:to>
      <xdr:col>21</xdr:col>
      <xdr:colOff>304800</xdr:colOff>
      <xdr:row>26</xdr:row>
      <xdr:rowOff>174997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98C9AD-9176-6044-8C28-B9596DE0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807155</xdr:colOff>
      <xdr:row>1</xdr:row>
      <xdr:rowOff>101599</xdr:rowOff>
    </xdr:from>
    <xdr:to>
      <xdr:col>6</xdr:col>
      <xdr:colOff>1072444</xdr:colOff>
      <xdr:row>14</xdr:row>
      <xdr:rowOff>169332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0D01553-1BB0-CC3A-02C2-5159C8A2A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996246</xdr:colOff>
      <xdr:row>23</xdr:row>
      <xdr:rowOff>16932</xdr:rowOff>
    </xdr:from>
    <xdr:to>
      <xdr:col>12</xdr:col>
      <xdr:colOff>722586</xdr:colOff>
      <xdr:row>40</xdr:row>
      <xdr:rowOff>160575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064CD0B-F282-F40F-621F-507B73FD7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530610</xdr:colOff>
      <xdr:row>65</xdr:row>
      <xdr:rowOff>195053</xdr:rowOff>
    </xdr:from>
    <xdr:to>
      <xdr:col>12</xdr:col>
      <xdr:colOff>628747</xdr:colOff>
      <xdr:row>79</xdr:row>
      <xdr:rowOff>106410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30C23A-96F6-3610-D4C6-89FCBCD8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256566</xdr:colOff>
      <xdr:row>35</xdr:row>
      <xdr:rowOff>115454</xdr:rowOff>
    </xdr:from>
    <xdr:to>
      <xdr:col>23</xdr:col>
      <xdr:colOff>176942</xdr:colOff>
      <xdr:row>50</xdr:row>
      <xdr:rowOff>133473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97942FC-9031-C84D-AFC3-87E29719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1284368</xdr:colOff>
      <xdr:row>47</xdr:row>
      <xdr:rowOff>0</xdr:rowOff>
    </xdr:from>
    <xdr:to>
      <xdr:col>21</xdr:col>
      <xdr:colOff>605663</xdr:colOff>
      <xdr:row>62</xdr:row>
      <xdr:rowOff>18019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F990102-2997-CF4F-B2E8-98D6596A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23</xdr:col>
      <xdr:colOff>714703</xdr:colOff>
      <xdr:row>61</xdr:row>
      <xdr:rowOff>18019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69D93C6-F801-9844-908A-F6EACF60D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53500</xdr:rowOff>
    </xdr:from>
    <xdr:to>
      <xdr:col>2</xdr:col>
      <xdr:colOff>564859</xdr:colOff>
      <xdr:row>134</xdr:row>
      <xdr:rowOff>11297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6798C3E3-E4AE-5547-960B-EB602133C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119</xdr:row>
      <xdr:rowOff>93615</xdr:rowOff>
    </xdr:from>
    <xdr:to>
      <xdr:col>2</xdr:col>
      <xdr:colOff>1666240</xdr:colOff>
      <xdr:row>134</xdr:row>
      <xdr:rowOff>54996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D276008F-DA4A-CE40-B7F1-BE4FF6A9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1259729</xdr:colOff>
      <xdr:row>107</xdr:row>
      <xdr:rowOff>13643</xdr:rowOff>
    </xdr:from>
    <xdr:to>
      <xdr:col>2</xdr:col>
      <xdr:colOff>2179459</xdr:colOff>
      <xdr:row>121</xdr:row>
      <xdr:rowOff>62791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4740D3B-69AD-7A46-9785-E8B8FB4F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2220283</xdr:colOff>
      <xdr:row>116</xdr:row>
      <xdr:rowOff>201658</xdr:rowOff>
    </xdr:from>
    <xdr:to>
      <xdr:col>5</xdr:col>
      <xdr:colOff>216350</xdr:colOff>
      <xdr:row>131</xdr:row>
      <xdr:rowOff>87119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9F516924-2695-A842-AE40-D34FAD5EA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312605</xdr:colOff>
      <xdr:row>122</xdr:row>
      <xdr:rowOff>98612</xdr:rowOff>
    </xdr:from>
    <xdr:to>
      <xdr:col>12</xdr:col>
      <xdr:colOff>37948</xdr:colOff>
      <xdr:row>140</xdr:row>
      <xdr:rowOff>39055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E0BC6EEF-C798-464D-BD21-6589FA344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838200</xdr:colOff>
      <xdr:row>90</xdr:row>
      <xdr:rowOff>127000</xdr:rowOff>
    </xdr:from>
    <xdr:to>
      <xdr:col>14</xdr:col>
      <xdr:colOff>316089</xdr:colOff>
      <xdr:row>106</xdr:row>
      <xdr:rowOff>118533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A74A0E71-80A1-7D47-B16E-295E9D0B7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A1FF-5877-7742-AC99-8E75B371FC35}">
  <dimension ref="A1:V101"/>
  <sheetViews>
    <sheetView tabSelected="1" zoomScale="40" zoomScaleNormal="25" workbookViewId="0">
      <selection activeCell="A38" sqref="A38:F42"/>
    </sheetView>
  </sheetViews>
  <sheetFormatPr baseColWidth="10" defaultRowHeight="16"/>
  <cols>
    <col min="1" max="1" width="22.5" customWidth="1"/>
    <col min="2" max="2" width="33.83203125" customWidth="1"/>
    <col min="3" max="3" width="34.6640625" customWidth="1"/>
    <col min="4" max="4" width="26.6640625" customWidth="1"/>
    <col min="5" max="5" width="33.33203125" customWidth="1"/>
    <col min="6" max="6" width="23" customWidth="1"/>
    <col min="7" max="7" width="28.1640625" customWidth="1"/>
    <col min="8" max="8" width="14.5" bestFit="1" customWidth="1"/>
    <col min="9" max="9" width="15.6640625" bestFit="1" customWidth="1"/>
    <col min="10" max="11" width="18.5" bestFit="1" customWidth="1"/>
    <col min="12" max="13" width="18.5" customWidth="1"/>
    <col min="14" max="16" width="18.5" bestFit="1" customWidth="1"/>
  </cols>
  <sheetData>
    <row r="1" spans="1:16">
      <c r="A1" t="s">
        <v>0</v>
      </c>
      <c r="B1" s="2">
        <v>4.7683999999999999E-6</v>
      </c>
    </row>
    <row r="2" spans="1:16">
      <c r="A2" t="s">
        <v>0</v>
      </c>
      <c r="B2" s="2">
        <v>1.9072999999999999E-6</v>
      </c>
      <c r="M2" t="s">
        <v>45</v>
      </c>
    </row>
    <row r="3" spans="1:16">
      <c r="A3" t="s">
        <v>0</v>
      </c>
      <c r="B3" s="2">
        <v>1.1921E-6</v>
      </c>
      <c r="M3" t="s">
        <v>46</v>
      </c>
    </row>
    <row r="4" spans="1:16">
      <c r="A4" t="s">
        <v>0</v>
      </c>
      <c r="B4" s="2">
        <v>9.5370000000000008E-7</v>
      </c>
    </row>
    <row r="5" spans="1:16">
      <c r="A5" t="s">
        <v>0</v>
      </c>
      <c r="B5" s="2">
        <v>9.5370000000000008E-7</v>
      </c>
      <c r="M5" t="s">
        <v>45</v>
      </c>
    </row>
    <row r="6" spans="1:16">
      <c r="A6" t="s">
        <v>0</v>
      </c>
      <c r="B6" s="2">
        <v>9.5370000000000008E-7</v>
      </c>
      <c r="M6" t="s">
        <v>46</v>
      </c>
    </row>
    <row r="8" spans="1:16">
      <c r="B8" s="2"/>
    </row>
    <row r="9" spans="1:16">
      <c r="A9" s="1"/>
      <c r="B9" s="1"/>
      <c r="M9" t="s">
        <v>45</v>
      </c>
    </row>
    <row r="10" spans="1:16">
      <c r="B10" s="1"/>
      <c r="C10" s="1"/>
      <c r="M10" t="s">
        <v>46</v>
      </c>
    </row>
    <row r="11" spans="1:16">
      <c r="B11" s="1"/>
    </row>
    <row r="12" spans="1:16" ht="18">
      <c r="B12" s="1"/>
      <c r="C12" s="3"/>
      <c r="M12" t="s">
        <v>45</v>
      </c>
    </row>
    <row r="13" spans="1:16">
      <c r="B13" s="2"/>
      <c r="M13" t="s">
        <v>46</v>
      </c>
    </row>
    <row r="15" spans="1:16">
      <c r="A15" t="s">
        <v>10</v>
      </c>
    </row>
    <row r="16" spans="1:16">
      <c r="B16">
        <v>500</v>
      </c>
      <c r="C16">
        <v>1000</v>
      </c>
      <c r="D16">
        <v>5000</v>
      </c>
      <c r="E16">
        <v>10000</v>
      </c>
      <c r="F16">
        <v>50000</v>
      </c>
      <c r="G16">
        <v>100000</v>
      </c>
      <c r="J16" s="1"/>
      <c r="K16" s="1"/>
      <c r="L16" s="1"/>
      <c r="M16" s="1"/>
      <c r="N16" s="1"/>
      <c r="O16" s="1"/>
      <c r="P16" s="1"/>
    </row>
    <row r="17" spans="1:16">
      <c r="A17" t="s">
        <v>5</v>
      </c>
      <c r="B17" s="4">
        <v>1.8999970052391199E-5</v>
      </c>
      <c r="C17" s="4">
        <v>5.9999991208314801E-5</v>
      </c>
      <c r="D17" s="4">
        <v>2.1850003395229499E-4</v>
      </c>
      <c r="E17" s="4">
        <v>3.54600022546947E-4</v>
      </c>
      <c r="F17" s="4">
        <v>1.7715999856591201E-3</v>
      </c>
      <c r="G17" s="4">
        <v>3.8942000246606702E-3</v>
      </c>
      <c r="J17" s="4"/>
      <c r="K17" s="4"/>
      <c r="L17" s="4"/>
      <c r="M17" s="4"/>
      <c r="N17" s="4"/>
      <c r="O17" s="4"/>
      <c r="P17" s="4"/>
    </row>
    <row r="18" spans="1:16">
      <c r="A18" t="s">
        <v>1</v>
      </c>
      <c r="B18" s="4">
        <v>1.8500024452805499E-5</v>
      </c>
      <c r="C18" s="4">
        <v>4.0800019633024897E-5</v>
      </c>
      <c r="D18" s="4">
        <v>2.17199965845793E-4</v>
      </c>
      <c r="E18" s="4">
        <v>3.4809997305273999E-4</v>
      </c>
      <c r="F18" s="4">
        <v>1.7460999661125199E-3</v>
      </c>
      <c r="G18" s="4">
        <v>3.5586999729275699E-3</v>
      </c>
      <c r="J18" s="4"/>
      <c r="K18" s="4"/>
      <c r="L18" s="4"/>
      <c r="M18" s="4"/>
      <c r="N18" s="4"/>
      <c r="O18" s="4"/>
      <c r="P18" s="4"/>
    </row>
    <row r="19" spans="1:16">
      <c r="A19" t="s">
        <v>1</v>
      </c>
      <c r="B19" s="4">
        <v>1.81000214070081E-5</v>
      </c>
      <c r="C19" s="4">
        <v>3.5399978514760699E-5</v>
      </c>
      <c r="D19" s="4">
        <v>2.1379999816417599E-4</v>
      </c>
      <c r="E19" s="4">
        <v>3.4499994944781E-4</v>
      </c>
      <c r="F19" s="4">
        <v>1.805100007914E-3</v>
      </c>
      <c r="G19" s="4">
        <v>3.5518999793566698E-3</v>
      </c>
      <c r="J19" s="4"/>
      <c r="K19" s="4"/>
      <c r="L19" s="4"/>
      <c r="M19" s="4"/>
      <c r="N19" s="4"/>
      <c r="O19" s="4"/>
      <c r="P19" s="4"/>
    </row>
    <row r="20" spans="1:16">
      <c r="A20" t="s">
        <v>1</v>
      </c>
      <c r="B20" s="4">
        <v>1.7599959392100501E-5</v>
      </c>
      <c r="C20" s="4">
        <v>5.0899980124086101E-5</v>
      </c>
      <c r="D20" s="4">
        <v>2.1209998521953799E-4</v>
      </c>
      <c r="E20" s="4">
        <v>3.3820001408457702E-4</v>
      </c>
      <c r="F20" s="4">
        <v>1.7126000020653001E-3</v>
      </c>
      <c r="G20" s="4">
        <v>4.2392999748699298E-3</v>
      </c>
      <c r="J20" s="4"/>
      <c r="K20" s="4"/>
      <c r="L20" s="4"/>
      <c r="M20" s="4"/>
      <c r="N20" s="4"/>
      <c r="O20" s="4"/>
      <c r="P20" s="4"/>
    </row>
    <row r="21" spans="1:16">
      <c r="A21" t="s">
        <v>2</v>
      </c>
      <c r="B21" s="4">
        <v>1.9499973859637901E-5</v>
      </c>
      <c r="C21" s="4">
        <v>3.3900025300681503E-5</v>
      </c>
      <c r="D21" s="4">
        <v>1.5680002979934199E-4</v>
      </c>
      <c r="E21" s="4">
        <v>2.4449999909847899E-4</v>
      </c>
      <c r="F21" s="4">
        <v>1.24969996977597E-3</v>
      </c>
      <c r="G21" s="4">
        <v>2.70559999626129E-3</v>
      </c>
      <c r="J21" s="4"/>
      <c r="K21" s="4"/>
      <c r="L21" s="4"/>
      <c r="M21" s="4"/>
      <c r="N21" s="4"/>
      <c r="O21" s="4"/>
      <c r="P21" s="4"/>
    </row>
    <row r="22" spans="1:16">
      <c r="A22" t="s">
        <v>2</v>
      </c>
      <c r="B22" s="4">
        <v>1.3899989426136E-5</v>
      </c>
      <c r="C22" s="4">
        <v>9.7999582067131996E-6</v>
      </c>
      <c r="D22" s="4">
        <v>1.7339998157694901E-4</v>
      </c>
      <c r="E22" s="4">
        <v>1.8869998166337601E-4</v>
      </c>
      <c r="F22" s="4">
        <v>1.3206999865360499E-3</v>
      </c>
      <c r="G22" s="4">
        <v>2.9896000050939598E-3</v>
      </c>
      <c r="J22" s="4"/>
      <c r="K22" s="4"/>
      <c r="L22" s="4"/>
      <c r="M22" s="4"/>
      <c r="N22" s="4"/>
      <c r="O22" s="4"/>
      <c r="P22" s="4"/>
    </row>
    <row r="23" spans="1:16">
      <c r="A23" t="s">
        <v>2</v>
      </c>
      <c r="B23" s="4">
        <v>2.59999651461839E-5</v>
      </c>
      <c r="C23" s="4">
        <v>5.5099953897297301E-5</v>
      </c>
      <c r="D23" s="4">
        <v>1.88000034540891E-4</v>
      </c>
      <c r="E23" s="4">
        <v>5.3159997332841104E-4</v>
      </c>
      <c r="F23" s="4">
        <v>2.8446000069379798E-3</v>
      </c>
      <c r="G23" s="4">
        <v>4.1169000323861803E-3</v>
      </c>
      <c r="J23" s="4"/>
      <c r="K23" s="4"/>
      <c r="L23" s="4"/>
      <c r="M23" s="4"/>
      <c r="N23" s="4"/>
      <c r="O23" s="4"/>
      <c r="P23" s="4"/>
    </row>
    <row r="24" spans="1:16">
      <c r="A24" t="s">
        <v>2</v>
      </c>
      <c r="B24" s="4">
        <v>1.3000040780752801E-5</v>
      </c>
      <c r="C24" s="4">
        <v>3.1500007025897503E-5</v>
      </c>
      <c r="D24" s="4">
        <v>1.21799996122717E-4</v>
      </c>
      <c r="E24" s="4">
        <v>2.7630000840872499E-4</v>
      </c>
      <c r="F24" s="4">
        <v>1.21940003009513E-3</v>
      </c>
      <c r="G24" s="4">
        <v>3.54479998350143E-3</v>
      </c>
      <c r="J24" s="4"/>
      <c r="K24" s="4"/>
      <c r="L24" s="4"/>
      <c r="M24" s="4"/>
      <c r="N24" s="4"/>
      <c r="O24" s="4"/>
      <c r="P24" s="4"/>
    </row>
    <row r="25" spans="1:16">
      <c r="A25" t="s">
        <v>3</v>
      </c>
      <c r="B25" s="4">
        <v>1.31999840959906E-5</v>
      </c>
      <c r="C25" s="4">
        <v>3.1700008548796102E-5</v>
      </c>
      <c r="D25" s="4">
        <v>1.27799983602017E-4</v>
      </c>
      <c r="E25" s="4">
        <v>3.1060003675520398E-4</v>
      </c>
      <c r="F25" s="4">
        <v>1.4336000313050999E-3</v>
      </c>
      <c r="G25" s="4">
        <v>2.8778000269085099E-3</v>
      </c>
      <c r="J25" s="4"/>
      <c r="K25" s="4"/>
      <c r="L25" s="4"/>
      <c r="M25" s="4"/>
      <c r="N25" s="4"/>
      <c r="O25" s="4"/>
      <c r="P25" s="4"/>
    </row>
    <row r="26" spans="1:16">
      <c r="A26" t="s">
        <v>3</v>
      </c>
      <c r="B26" s="4">
        <v>1.80001370608806E-6</v>
      </c>
      <c r="C26" s="4">
        <v>1.1099968105554499E-5</v>
      </c>
      <c r="D26" s="4">
        <v>3.5899982322007397E-5</v>
      </c>
      <c r="E26" s="4">
        <v>5.4000003729015501E-5</v>
      </c>
      <c r="F26" s="4">
        <v>3.7640001391991902E-4</v>
      </c>
      <c r="G26" s="4">
        <v>6.9100002292543595E-4</v>
      </c>
      <c r="J26" s="4"/>
      <c r="K26" s="4"/>
      <c r="L26" s="4"/>
      <c r="M26" s="4"/>
      <c r="N26" s="4"/>
      <c r="O26" s="4"/>
      <c r="P26" s="4"/>
    </row>
    <row r="27" spans="1:16">
      <c r="A27" t="s">
        <v>3</v>
      </c>
      <c r="B27" s="4">
        <v>1.25999795272946E-5</v>
      </c>
      <c r="C27" s="4">
        <v>1.9300030544400202E-5</v>
      </c>
      <c r="D27" s="4">
        <v>1.2169999536126801E-4</v>
      </c>
      <c r="E27" s="4">
        <v>2.5919999461621003E-4</v>
      </c>
      <c r="F27" s="4">
        <v>1.0852999985218E-3</v>
      </c>
      <c r="G27" s="4">
        <v>2.3888999712653402E-3</v>
      </c>
      <c r="J27" s="4"/>
      <c r="K27" s="4"/>
      <c r="L27" s="4"/>
      <c r="M27" s="4"/>
      <c r="N27" s="4"/>
      <c r="O27" s="4"/>
      <c r="P27" s="4"/>
    </row>
    <row r="28" spans="1:16">
      <c r="A28" t="s">
        <v>3</v>
      </c>
      <c r="B28" s="4">
        <v>1.26000377349555E-5</v>
      </c>
      <c r="C28" s="4">
        <v>3.0499999411404099E-5</v>
      </c>
      <c r="D28" s="4">
        <v>1.2279994552954999E-4</v>
      </c>
      <c r="E28" s="4">
        <v>2.43499991483986E-4</v>
      </c>
      <c r="F28" s="4">
        <v>1.1969999759457999E-3</v>
      </c>
      <c r="G28" s="4">
        <v>2.7628999669104802E-3</v>
      </c>
      <c r="J28" s="4"/>
      <c r="K28" s="4"/>
      <c r="L28" s="4"/>
      <c r="M28" s="4"/>
      <c r="N28" s="4"/>
      <c r="O28" s="4"/>
      <c r="P28" s="4"/>
    </row>
    <row r="29" spans="1:16">
      <c r="A29" t="s">
        <v>4</v>
      </c>
      <c r="B29" s="4">
        <v>3.9400008972734199E-5</v>
      </c>
      <c r="C29" s="4">
        <v>9.5299968961626196E-5</v>
      </c>
      <c r="D29" s="4">
        <v>4.0110002737492301E-4</v>
      </c>
      <c r="E29" s="4">
        <v>6.49599998723715E-4</v>
      </c>
      <c r="F29" s="4">
        <v>3.2361000194214202E-3</v>
      </c>
      <c r="G29" s="4">
        <v>6.6031999886035902E-3</v>
      </c>
      <c r="J29" s="4"/>
      <c r="K29" s="4"/>
      <c r="L29" s="4"/>
      <c r="M29" s="4"/>
      <c r="N29" s="4"/>
      <c r="O29" s="4"/>
      <c r="P29" s="4"/>
    </row>
    <row r="30" spans="1:16">
      <c r="A30" t="s">
        <v>4</v>
      </c>
      <c r="B30" s="4">
        <v>3.4999975468963303E-5</v>
      </c>
      <c r="C30" s="4">
        <v>8.5700012277811698E-5</v>
      </c>
      <c r="D30" s="4">
        <v>4.1220005368813802E-4</v>
      </c>
      <c r="E30" s="4">
        <v>6.5999996149912401E-4</v>
      </c>
      <c r="F30" s="4">
        <v>3.3436000230722099E-3</v>
      </c>
      <c r="G30" s="4">
        <v>6.8976000184193201E-3</v>
      </c>
      <c r="J30" s="4"/>
      <c r="K30" s="4"/>
      <c r="L30" s="4"/>
      <c r="M30" s="4"/>
      <c r="N30" s="4"/>
      <c r="O30" s="4"/>
      <c r="P30" s="4"/>
    </row>
    <row r="31" spans="1:16">
      <c r="A31" t="s">
        <v>4</v>
      </c>
      <c r="B31" s="4">
        <v>3.4699973184615299E-5</v>
      </c>
      <c r="C31" s="4">
        <v>8.2600046880543205E-5</v>
      </c>
      <c r="D31" s="4">
        <v>3.4820003202185002E-4</v>
      </c>
      <c r="E31" s="4">
        <v>6.4729998121038003E-4</v>
      </c>
      <c r="F31" s="4">
        <v>3.2672000234015199E-3</v>
      </c>
      <c r="G31" s="4">
        <v>6.7013000370934597E-3</v>
      </c>
      <c r="J31" s="4"/>
      <c r="K31" s="4"/>
      <c r="L31" s="4"/>
      <c r="M31" s="4"/>
      <c r="N31" s="4"/>
      <c r="O31" s="4"/>
      <c r="P31" s="4"/>
    </row>
    <row r="32" spans="1:16">
      <c r="A32" t="s">
        <v>4</v>
      </c>
      <c r="B32" s="4">
        <v>3.31000192090868E-5</v>
      </c>
      <c r="C32" s="4">
        <v>8.0400030128657804E-5</v>
      </c>
      <c r="D32" s="4">
        <v>3.2350001856684598E-4</v>
      </c>
      <c r="E32" s="4">
        <v>6.2439998146146503E-4</v>
      </c>
      <c r="F32" s="4">
        <v>3.56000004103407E-3</v>
      </c>
      <c r="G32" s="4">
        <v>7.1667000302113497E-3</v>
      </c>
      <c r="J32" s="4"/>
      <c r="K32" s="4"/>
      <c r="L32" s="4"/>
      <c r="M32" s="4"/>
      <c r="N32" s="4"/>
      <c r="O32" s="4"/>
      <c r="P32" s="4"/>
    </row>
    <row r="33" spans="1:22">
      <c r="A33" t="s">
        <v>9</v>
      </c>
      <c r="B33" s="2">
        <f>AVERAGE(B17:B20)</f>
        <v>1.8299993826076327E-5</v>
      </c>
      <c r="C33" s="2">
        <f>AVERAGE(C17:C20)</f>
        <v>4.6774992370046621E-5</v>
      </c>
      <c r="D33" s="2">
        <f t="shared" ref="C33:G33" si="0">AVERAGE(D17:D20)</f>
        <v>2.1539999579545048E-4</v>
      </c>
      <c r="E33" s="2">
        <f t="shared" si="0"/>
        <v>3.464749897830185E-4</v>
      </c>
      <c r="F33" s="2">
        <f t="shared" si="0"/>
        <v>1.7588499904377349E-3</v>
      </c>
      <c r="G33" s="2">
        <f>AVERAGE(G17:G20)</f>
        <v>3.8110249879537098E-3</v>
      </c>
      <c r="J33" s="2"/>
      <c r="K33" s="2"/>
      <c r="L33" s="2"/>
      <c r="M33" s="2"/>
      <c r="N33" s="2"/>
      <c r="O33" s="2"/>
      <c r="P33" s="2"/>
    </row>
    <row r="34" spans="1:22">
      <c r="A34" t="s">
        <v>7</v>
      </c>
      <c r="B34" s="2">
        <f>AVERAGE(B21:B24)</f>
        <v>1.809999230317765E-5</v>
      </c>
      <c r="C34" s="2">
        <f>AVERAGE(C21:C24)</f>
        <v>3.2574986107647378E-5</v>
      </c>
      <c r="D34" s="2">
        <f>AVERAGE(D21:D24)</f>
        <v>1.6000001050997474E-4</v>
      </c>
      <c r="E34" s="2">
        <f>AVERAGE(E21:E24)</f>
        <v>3.1027499062474774E-4</v>
      </c>
      <c r="F34" s="2">
        <f>AVERAGE(F21:F24)</f>
        <v>1.6585999983362825E-3</v>
      </c>
      <c r="G34" s="2">
        <f t="shared" ref="C34:G34" si="1">AVERAGE(G21:G24)</f>
        <v>3.3392250043107153E-3</v>
      </c>
    </row>
    <row r="35" spans="1:22">
      <c r="A35" t="s">
        <v>6</v>
      </c>
      <c r="B35" s="2">
        <f>AVERAGE(B25:B28)</f>
        <v>1.005000376608219E-5</v>
      </c>
      <c r="C35" s="2">
        <f>AVERAGE(C25:C28)</f>
        <v>2.3150001652538729E-5</v>
      </c>
      <c r="D35" s="2">
        <f>AVERAGE(D25:D28)</f>
        <v>1.020499767037106E-4</v>
      </c>
      <c r="E35" s="2">
        <f>AVERAGE(E25:E28)</f>
        <v>2.1682500664610389E-4</v>
      </c>
      <c r="F35" s="2">
        <f>AVERAGE(F25:F28)</f>
        <v>1.0230750049231548E-3</v>
      </c>
      <c r="G35" s="2">
        <f t="shared" ref="C35:G35" si="2">AVERAGE(G25:G28)</f>
        <v>2.1801499970024417E-3</v>
      </c>
    </row>
    <row r="36" spans="1:22">
      <c r="A36" t="s">
        <v>8</v>
      </c>
      <c r="B36" s="2">
        <f>AVERAGE(B29:B32)</f>
        <v>3.5549994208849899E-5</v>
      </c>
      <c r="C36" s="2">
        <f t="shared" ref="C36:G36" si="3">AVERAGE(C29:C32)</f>
        <v>8.6000014562159722E-5</v>
      </c>
      <c r="D36" s="2">
        <f t="shared" si="3"/>
        <v>3.7125003291293924E-4</v>
      </c>
      <c r="E36" s="2">
        <f t="shared" si="3"/>
        <v>6.4532498072367096E-4</v>
      </c>
      <c r="F36" s="2">
        <f t="shared" si="3"/>
        <v>3.3517250267323046E-3</v>
      </c>
      <c r="G36" s="2">
        <f t="shared" si="3"/>
        <v>6.8422000185819299E-3</v>
      </c>
    </row>
    <row r="37" spans="1:22">
      <c r="A37" t="s">
        <v>13</v>
      </c>
      <c r="B37">
        <f>C16/B16</f>
        <v>2</v>
      </c>
      <c r="C37">
        <f>D16/B16</f>
        <v>10</v>
      </c>
      <c r="D37">
        <f>E16/B16</f>
        <v>20</v>
      </c>
      <c r="E37">
        <f>F16/B16</f>
        <v>100</v>
      </c>
      <c r="F37">
        <f>G16/B16</f>
        <v>200</v>
      </c>
    </row>
    <row r="38" spans="1:22">
      <c r="A38" t="s">
        <v>5</v>
      </c>
      <c r="B38">
        <f>C33/B33</f>
        <v>2.5560113743533197</v>
      </c>
      <c r="C38">
        <f>D33/B33</f>
        <v>11.770495544567845</v>
      </c>
      <c r="D38">
        <f>E33/B33</f>
        <v>18.933065938487569</v>
      </c>
      <c r="E38">
        <f>F33/B33</f>
        <v>96.112053760995565</v>
      </c>
      <c r="F38">
        <f>G33/B33</f>
        <v>208.25280184101712</v>
      </c>
    </row>
    <row r="39" spans="1:22">
      <c r="A39" s="1" t="s">
        <v>15</v>
      </c>
      <c r="B39">
        <f>C34/B34</f>
        <v>1.7997237546851601</v>
      </c>
      <c r="C39">
        <f>D34/B34</f>
        <v>8.8397833452053458</v>
      </c>
      <c r="D39">
        <f t="shared" ref="D39:D41" si="4">E34/B34</f>
        <v>17.142271964959654</v>
      </c>
      <c r="E39">
        <f t="shared" ref="E39:E41" si="5">F34/B34</f>
        <v>91.635397991031041</v>
      </c>
      <c r="F39">
        <f>G34/B34</f>
        <v>184.48764775024119</v>
      </c>
    </row>
    <row r="40" spans="1:22">
      <c r="A40" t="s">
        <v>16</v>
      </c>
      <c r="B40">
        <f t="shared" ref="B39:G42" si="6">C35/B35</f>
        <v>2.3034818883021506</v>
      </c>
      <c r="C40">
        <f>D35/B35</f>
        <v>10.154222732544598</v>
      </c>
      <c r="D40">
        <f t="shared" si="4"/>
        <v>21.574619442220282</v>
      </c>
      <c r="E40">
        <f>F35/B35</f>
        <v>101.79846980514932</v>
      </c>
      <c r="F40">
        <f t="shared" ref="F39:F41" si="7">G35/B35</f>
        <v>216.93026666917692</v>
      </c>
      <c r="I40" s="5"/>
      <c r="Q40" s="4"/>
      <c r="R40" s="4"/>
      <c r="S40" s="4"/>
      <c r="T40" s="4"/>
      <c r="U40" s="4"/>
      <c r="V40" s="4"/>
    </row>
    <row r="41" spans="1:22">
      <c r="A41" t="s">
        <v>17</v>
      </c>
      <c r="B41">
        <f t="shared" si="6"/>
        <v>2.4191287924528178</v>
      </c>
      <c r="C41">
        <f>D36/B36</f>
        <v>10.44304060169212</v>
      </c>
      <c r="D41">
        <f t="shared" si="4"/>
        <v>18.152604383913577</v>
      </c>
      <c r="E41">
        <f t="shared" si="5"/>
        <v>94.282013297710137</v>
      </c>
      <c r="F41">
        <f t="shared" si="7"/>
        <v>192.46697983648664</v>
      </c>
      <c r="Q41" s="4"/>
      <c r="R41" s="4"/>
      <c r="S41" s="4"/>
      <c r="T41" s="4"/>
      <c r="U41" s="4"/>
      <c r="V41" s="4"/>
    </row>
    <row r="42" spans="1:22">
      <c r="A42" t="s">
        <v>50</v>
      </c>
      <c r="B42" s="2">
        <f>LOG(1000)/LOG(500)</f>
        <v>1.1115351393977564</v>
      </c>
      <c r="C42" s="2">
        <f>LOG(5000)/LOG(500)</f>
        <v>1.3705117131325855</v>
      </c>
      <c r="D42" s="2">
        <f>LOG(10000)/LOG(500)</f>
        <v>1.4820468525303421</v>
      </c>
      <c r="E42" s="2">
        <f>LOG(50000)/LOG(500)</f>
        <v>1.7410234262651709</v>
      </c>
      <c r="F42" s="2">
        <f>LOG(100000)/LOG(500)</f>
        <v>1.8525585656629275</v>
      </c>
      <c r="Q42" s="4"/>
      <c r="R42" s="4"/>
      <c r="S42" s="4"/>
      <c r="T42" s="4"/>
      <c r="U42" s="4"/>
      <c r="V42" s="4"/>
    </row>
    <row r="43" spans="1:22">
      <c r="A43" t="s">
        <v>11</v>
      </c>
      <c r="Q43" s="4"/>
      <c r="R43" s="4"/>
      <c r="S43" s="4"/>
      <c r="T43" s="4"/>
      <c r="U43" s="4"/>
      <c r="V43" s="4"/>
    </row>
    <row r="45" spans="1:22">
      <c r="B45" s="1"/>
      <c r="C45" s="1"/>
      <c r="D45" s="1"/>
      <c r="E45" s="1"/>
      <c r="F45" s="1"/>
      <c r="G45" s="1"/>
    </row>
    <row r="46" spans="1:22">
      <c r="A46" t="s">
        <v>21</v>
      </c>
      <c r="B46" s="4">
        <v>3.5999692045152098E-6</v>
      </c>
      <c r="C46" s="4">
        <v>3.9000296965241398E-6</v>
      </c>
      <c r="D46" s="4">
        <v>4.20003198087215E-6</v>
      </c>
      <c r="E46" s="4">
        <v>4.4999760575592501E-6</v>
      </c>
      <c r="F46" s="4">
        <v>5.1000388339161797E-6</v>
      </c>
      <c r="G46" s="4">
        <v>4.1000312194228096E-6</v>
      </c>
      <c r="H46" s="4">
        <f>AVERAGE(B46:G46)</f>
        <v>4.2333461654682901E-6</v>
      </c>
      <c r="I46" s="4">
        <v>5</v>
      </c>
      <c r="J46" t="s">
        <v>33</v>
      </c>
      <c r="K46" s="4">
        <f>AVERAGE(B46:G46)</f>
        <v>4.2333461654682901E-6</v>
      </c>
      <c r="L46" t="s">
        <v>45</v>
      </c>
      <c r="M46" s="4">
        <f>K47/K46</f>
        <v>2.7637715699979335</v>
      </c>
    </row>
    <row r="47" spans="1:22">
      <c r="A47" t="s">
        <v>28</v>
      </c>
      <c r="B47" s="4">
        <v>2.5999615900218402E-6</v>
      </c>
      <c r="C47" s="4">
        <v>1.9000144675373999E-6</v>
      </c>
      <c r="D47" s="4">
        <v>2.9000220820307702E-6</v>
      </c>
      <c r="E47" s="4">
        <v>2.8000213205814298E-6</v>
      </c>
      <c r="F47" s="4">
        <v>3.7000281736254599E-6</v>
      </c>
      <c r="G47" s="4">
        <v>4.8999791033565998E-6</v>
      </c>
      <c r="H47" s="4"/>
      <c r="J47" t="s">
        <v>34</v>
      </c>
      <c r="K47" s="4">
        <f>AVERAGE(B49:G49)</f>
        <v>1.1700001778081027E-5</v>
      </c>
      <c r="L47" t="s">
        <v>48</v>
      </c>
      <c r="M47" s="4">
        <f>LOG(17)/LOG(3)</f>
        <v>2.5789019231625656</v>
      </c>
    </row>
    <row r="48" spans="1:22">
      <c r="A48" t="s">
        <v>44</v>
      </c>
      <c r="B48" s="4">
        <v>2.29995930567383E-6</v>
      </c>
      <c r="C48" s="4">
        <v>2.29995930567383E-6</v>
      </c>
      <c r="D48" s="4">
        <v>3.1999661587178699E-6</v>
      </c>
      <c r="E48" s="4">
        <v>2.9999646358191899E-6</v>
      </c>
      <c r="F48" s="4">
        <v>4.20003198087215E-6</v>
      </c>
      <c r="G48" s="4">
        <v>3.7999707274138902E-6</v>
      </c>
      <c r="H48" s="4"/>
      <c r="M48" s="4"/>
    </row>
    <row r="49" spans="1:22">
      <c r="A49" t="s">
        <v>22</v>
      </c>
      <c r="B49" s="4">
        <v>1.1100026313215399E-5</v>
      </c>
      <c r="C49" s="4">
        <v>1.88000267371535E-5</v>
      </c>
      <c r="D49" s="4">
        <v>1.33999856188893E-5</v>
      </c>
      <c r="E49" s="4">
        <v>1.19999749585986E-5</v>
      </c>
      <c r="F49" s="4">
        <v>7.1999966166913501E-6</v>
      </c>
      <c r="G49" s="4">
        <v>7.7000004239380292E-6</v>
      </c>
      <c r="H49" s="4">
        <f>AVERAGE(B49:G49)</f>
        <v>1.1700001778081027E-5</v>
      </c>
      <c r="I49" s="4">
        <v>16</v>
      </c>
      <c r="J49" t="s">
        <v>35</v>
      </c>
      <c r="K49" s="4">
        <f>AVERAGE(B50:G50)</f>
        <v>2.7000205591320928E-6</v>
      </c>
      <c r="L49" t="s">
        <v>45</v>
      </c>
      <c r="M49" s="4">
        <f>K50/K49</f>
        <v>1.0648076287385573</v>
      </c>
    </row>
    <row r="50" spans="1:22">
      <c r="A50" t="s">
        <v>23</v>
      </c>
      <c r="B50" s="4">
        <v>2.4000182747840801E-6</v>
      </c>
      <c r="C50" s="4">
        <v>2.4000182747840801E-6</v>
      </c>
      <c r="D50" s="4">
        <v>2.60001979768276E-6</v>
      </c>
      <c r="E50" s="4">
        <v>2.3000175133347499E-6</v>
      </c>
      <c r="F50" s="4">
        <v>2.8000213205814298E-6</v>
      </c>
      <c r="G50" s="4">
        <v>3.7000281736254599E-6</v>
      </c>
      <c r="H50" s="4">
        <f>AVERAGE(B50:G50)</f>
        <v>2.7000205591320928E-6</v>
      </c>
      <c r="I50" s="4">
        <v>4</v>
      </c>
      <c r="J50" t="s">
        <v>36</v>
      </c>
      <c r="K50" s="4">
        <f>AVERAGE(B52:G53)</f>
        <v>2.8750024891147971E-6</v>
      </c>
      <c r="L50" t="s">
        <v>47</v>
      </c>
      <c r="M50" s="4">
        <f>LOG(10)/LOG(4)</f>
        <v>1.6609640474436811</v>
      </c>
      <c r="T50" s="1"/>
      <c r="U50" s="1"/>
    </row>
    <row r="51" spans="1:22">
      <c r="A51" t="s">
        <v>29</v>
      </c>
      <c r="B51" s="4">
        <v>2.8000213205814298E-6</v>
      </c>
      <c r="C51" s="4">
        <v>3.4000258892774501E-6</v>
      </c>
      <c r="D51" s="4">
        <v>2.5999615900218402E-6</v>
      </c>
      <c r="E51" s="4">
        <v>3.3000251278281199E-6</v>
      </c>
      <c r="F51" s="4">
        <v>3.7000281736254599E-6</v>
      </c>
      <c r="G51" s="4">
        <v>3.3000251278281199E-6</v>
      </c>
      <c r="H51" s="4"/>
      <c r="T51" s="1"/>
      <c r="U51" s="1"/>
      <c r="V51" s="1"/>
    </row>
    <row r="52" spans="1:22">
      <c r="A52" t="s">
        <v>43</v>
      </c>
      <c r="B52" s="4">
        <v>2.29995930567383E-6</v>
      </c>
      <c r="C52" s="4">
        <v>2.9000220820307702E-6</v>
      </c>
      <c r="D52" s="4">
        <v>3.3000251278281199E-6</v>
      </c>
      <c r="E52" s="4">
        <v>3.0999653972685299E-6</v>
      </c>
      <c r="F52" s="4">
        <v>4.0000304579734802E-6</v>
      </c>
      <c r="G52" s="4">
        <v>3.5999692045152098E-6</v>
      </c>
      <c r="H52" s="4"/>
      <c r="T52" s="1"/>
      <c r="U52" s="1"/>
    </row>
    <row r="53" spans="1:22">
      <c r="A53" t="s">
        <v>32</v>
      </c>
      <c r="B53" s="4">
        <v>1.40001066029071E-6</v>
      </c>
      <c r="C53" s="4">
        <v>2.3000175133347499E-6</v>
      </c>
      <c r="D53" s="4">
        <v>2.2000167518854099E-6</v>
      </c>
      <c r="E53" s="4">
        <v>2.0999577827751598E-6</v>
      </c>
      <c r="F53" s="4">
        <v>4.4000335037708198E-6</v>
      </c>
      <c r="G53" s="4">
        <v>2.9000220820307702E-6</v>
      </c>
      <c r="H53" s="4">
        <f>AVERAGE(B52:G53)</f>
        <v>2.8750024891147971E-6</v>
      </c>
      <c r="I53" s="4">
        <v>14</v>
      </c>
      <c r="J53" t="s">
        <v>37</v>
      </c>
      <c r="K53" s="4">
        <f>AVERAGE(B54:G54)</f>
        <v>1.6833364497870148E-6</v>
      </c>
      <c r="L53" t="s">
        <v>45</v>
      </c>
      <c r="M53">
        <f>K54/K53</f>
        <v>1.178215967311562</v>
      </c>
      <c r="T53" s="1"/>
      <c r="U53" s="1"/>
    </row>
    <row r="54" spans="1:22">
      <c r="A54" t="s">
        <v>24</v>
      </c>
      <c r="B54" s="4">
        <v>1.1000083759427001E-6</v>
      </c>
      <c r="C54" s="4">
        <v>1.20000913739204E-6</v>
      </c>
      <c r="D54" s="4">
        <v>1.60001218318939E-6</v>
      </c>
      <c r="E54" s="4">
        <v>1.50001142174005E-6</v>
      </c>
      <c r="F54" s="4">
        <v>1.8999562598764799E-6</v>
      </c>
      <c r="G54" s="4">
        <v>2.8000213205814298E-6</v>
      </c>
      <c r="H54" s="4">
        <f>AVERAGE(B54:G54)</f>
        <v>1.6833364497870148E-6</v>
      </c>
      <c r="I54" s="4">
        <v>5</v>
      </c>
      <c r="J54" t="s">
        <v>38</v>
      </c>
      <c r="K54" s="4">
        <f>AVERAGE(B56:G57)</f>
        <v>1.9833338834966183E-6</v>
      </c>
      <c r="L54" t="s">
        <v>47</v>
      </c>
      <c r="M54">
        <f>LOG(10)/LOG(5)</f>
        <v>1.4306765580733929</v>
      </c>
      <c r="T54" s="1"/>
      <c r="U54" s="1"/>
    </row>
    <row r="55" spans="1:22">
      <c r="A55" t="s">
        <v>30</v>
      </c>
      <c r="B55" s="4">
        <v>1.70001294463872E-6</v>
      </c>
      <c r="C55" s="4">
        <v>1.80001370608806E-6</v>
      </c>
      <c r="D55" s="4">
        <v>2.3000175133347499E-6</v>
      </c>
      <c r="E55" s="4">
        <v>2.4000182747840801E-6</v>
      </c>
      <c r="F55" s="4">
        <v>2.49996082857251E-6</v>
      </c>
      <c r="G55" s="4">
        <v>3.8000289350747999E-6</v>
      </c>
      <c r="H55" s="4"/>
      <c r="T55" s="1"/>
      <c r="U55" s="1"/>
    </row>
    <row r="56" spans="1:22">
      <c r="A56" t="s">
        <v>42</v>
      </c>
      <c r="B56" s="4">
        <v>1.50001142174005E-6</v>
      </c>
      <c r="C56" s="4">
        <v>1.7999554984271501E-6</v>
      </c>
      <c r="D56" s="4">
        <v>1.9000144675373999E-6</v>
      </c>
      <c r="E56" s="4">
        <v>1.80001370608806E-6</v>
      </c>
      <c r="F56" s="4">
        <v>3.0000228434801102E-6</v>
      </c>
      <c r="G56" s="4">
        <v>2.89996387436985E-6</v>
      </c>
      <c r="J56" t="s">
        <v>39</v>
      </c>
      <c r="K56" s="4">
        <f>AVERAGE(B58:G58)</f>
        <v>2.5500097156812698E-6</v>
      </c>
      <c r="L56" t="s">
        <v>45</v>
      </c>
      <c r="M56">
        <f>K57/K56</f>
        <v>2.0065302659661479</v>
      </c>
      <c r="T56" s="1"/>
      <c r="U56" s="1"/>
    </row>
    <row r="57" spans="1:22">
      <c r="A57" t="s">
        <v>26</v>
      </c>
      <c r="B57" s="4">
        <v>1.30000989884138E-6</v>
      </c>
      <c r="C57" s="4">
        <v>1.3999524526298E-6</v>
      </c>
      <c r="D57" s="4">
        <v>2.3000175133347499E-6</v>
      </c>
      <c r="E57" s="4">
        <v>1.80001370608806E-6</v>
      </c>
      <c r="F57" s="4">
        <v>2.0000152289867401E-6</v>
      </c>
      <c r="G57" s="4">
        <v>2.1000159904360699E-6</v>
      </c>
      <c r="H57" s="4">
        <f>AVERAGE(B57:G57)</f>
        <v>1.8166707983861334E-6</v>
      </c>
      <c r="I57" s="4">
        <v>12</v>
      </c>
      <c r="J57" t="s">
        <v>40</v>
      </c>
      <c r="K57" s="4">
        <f>AVERAGE(B60:G61)</f>
        <v>5.1166716730221996E-6</v>
      </c>
      <c r="L57" t="s">
        <v>49</v>
      </c>
      <c r="M57">
        <f>LOG(12+14)/LOG(4+1)</f>
        <v>2.0243691992404753</v>
      </c>
      <c r="T57" s="1"/>
      <c r="U57" s="1"/>
    </row>
    <row r="58" spans="1:22">
      <c r="A58" t="s">
        <v>25</v>
      </c>
      <c r="B58" s="4">
        <v>1.9000144675373999E-6</v>
      </c>
      <c r="C58" s="4">
        <v>2.2000167518854099E-6</v>
      </c>
      <c r="D58" s="4">
        <v>2.7000205591320898E-6</v>
      </c>
      <c r="E58" s="4">
        <v>2.8000213205814298E-6</v>
      </c>
      <c r="F58" s="4">
        <v>2.7999631129205201E-6</v>
      </c>
      <c r="G58" s="4">
        <v>2.9000220820307702E-6</v>
      </c>
      <c r="H58" s="4">
        <f>AVERAGE(B58:G58)</f>
        <v>2.5500097156812698E-6</v>
      </c>
      <c r="I58" s="4">
        <v>4</v>
      </c>
      <c r="T58" s="1"/>
      <c r="U58" s="1"/>
    </row>
    <row r="59" spans="1:22">
      <c r="A59" t="s">
        <v>31</v>
      </c>
      <c r="B59" s="4">
        <v>1.1799973435699901E-5</v>
      </c>
      <c r="C59" s="4">
        <v>1.6700010746717399E-5</v>
      </c>
      <c r="D59" s="4">
        <v>3.9300008211284801E-5</v>
      </c>
      <c r="E59" s="4">
        <v>1.9699975382536599E-5</v>
      </c>
      <c r="F59" s="4">
        <v>7.8240002039819902E-4</v>
      </c>
      <c r="G59" s="4">
        <v>2.0158999832347001E-3</v>
      </c>
      <c r="H59" s="4"/>
      <c r="T59" s="1"/>
      <c r="U59" s="1"/>
      <c r="V59" s="1"/>
    </row>
    <row r="60" spans="1:22">
      <c r="A60" t="s">
        <v>41</v>
      </c>
      <c r="B60" s="4">
        <v>5.2000395953655201E-6</v>
      </c>
      <c r="C60" s="4">
        <v>6.69999280944466E-6</v>
      </c>
      <c r="D60" s="4">
        <v>7.4999989010393603E-6</v>
      </c>
      <c r="E60" s="4">
        <v>6.9999950937926701E-6</v>
      </c>
      <c r="F60" s="4">
        <v>1.09999673441052E-5</v>
      </c>
      <c r="G60" s="4">
        <v>1.01000186987221E-5</v>
      </c>
      <c r="H60" s="4">
        <f>AVERAGE(B60:G61)</f>
        <v>5.1166716730221996E-6</v>
      </c>
      <c r="I60" s="4">
        <v>12</v>
      </c>
      <c r="T60" s="1"/>
      <c r="U60" s="1"/>
    </row>
    <row r="61" spans="1:22">
      <c r="A61" t="s">
        <v>27</v>
      </c>
      <c r="B61" s="4">
        <v>1.30000989884138E-6</v>
      </c>
      <c r="C61" s="4">
        <v>1.40001066029071E-6</v>
      </c>
      <c r="D61" s="4">
        <v>2.1000159904360699E-6</v>
      </c>
      <c r="E61" s="4">
        <v>1.80001370608806E-6</v>
      </c>
      <c r="F61" s="4">
        <v>3.5999692045152098E-6</v>
      </c>
      <c r="G61" s="4">
        <v>3.7000281736254599E-6</v>
      </c>
      <c r="T61" s="1"/>
      <c r="U61" s="1"/>
    </row>
    <row r="62" spans="1:22">
      <c r="A62" t="s">
        <v>9</v>
      </c>
      <c r="B62" s="2">
        <f>AVERAGE(B46:B49)</f>
        <v>4.8999791033565702E-6</v>
      </c>
      <c r="C62" s="2">
        <f>AVERAGE(C46:C49)</f>
        <v>6.7250075517222175E-6</v>
      </c>
      <c r="D62" s="2">
        <f>AVERAGE(D46:D49)</f>
        <v>5.9250014601275223E-6</v>
      </c>
      <c r="E62" s="2">
        <f>AVERAGE(E46:E49)</f>
        <v>5.5749842431396178E-6</v>
      </c>
      <c r="F62" s="2">
        <f>AVERAGE(F46:F49)</f>
        <v>5.0500239012762853E-6</v>
      </c>
      <c r="G62" s="2">
        <f>AVERAGE(G46:G49)</f>
        <v>5.1249953685328322E-6</v>
      </c>
      <c r="T62" s="1"/>
    </row>
    <row r="63" spans="1:22">
      <c r="A63" t="s">
        <v>7</v>
      </c>
      <c r="B63" s="2">
        <f>AVERAGE(B50:B53)</f>
        <v>2.2250023903325124E-6</v>
      </c>
      <c r="C63" s="2">
        <f>AVERAGE(C50:C53)</f>
        <v>2.7500209398567626E-6</v>
      </c>
      <c r="D63" s="2">
        <f>AVERAGE(D50:D53)</f>
        <v>2.6750058168545323E-6</v>
      </c>
      <c r="E63" s="2">
        <f>AVERAGE(E50:E53)</f>
        <v>2.6999914553016399E-6</v>
      </c>
      <c r="F63" s="2">
        <f>AVERAGE(F50:F53)</f>
        <v>3.7250283639877975E-6</v>
      </c>
      <c r="G63" s="2">
        <f>AVERAGE(G50:G53)</f>
        <v>3.3750111469998901E-6</v>
      </c>
      <c r="T63" s="1"/>
    </row>
    <row r="64" spans="1:22">
      <c r="A64" t="s">
        <v>6</v>
      </c>
      <c r="B64" s="2">
        <f>AVERAGE(B54:B57)</f>
        <v>1.4000106602907126E-6</v>
      </c>
      <c r="C64" s="4">
        <f>AVERAGE(C54:C57)</f>
        <v>1.5499826986342626E-6</v>
      </c>
      <c r="D64" s="2">
        <f>AVERAGE(D54:D57)</f>
        <v>2.0250154193490722E-6</v>
      </c>
      <c r="E64" s="2">
        <f>AVERAGE(E54:E57)</f>
        <v>1.8750142771750625E-6</v>
      </c>
      <c r="F64" s="2">
        <f>AVERAGE(F54:F57)</f>
        <v>2.3499887902289599E-6</v>
      </c>
      <c r="G64" s="2">
        <f>AVERAGE(G54:G57)</f>
        <v>2.9000075301155376E-6</v>
      </c>
      <c r="T64" s="1"/>
    </row>
    <row r="65" spans="1:21">
      <c r="A65" t="s">
        <v>8</v>
      </c>
      <c r="B65" s="2">
        <f>AVERAGE(B58:B61)</f>
        <v>5.0500093493610502E-6</v>
      </c>
      <c r="C65" s="4">
        <f>AVERAGE(C58:C61)</f>
        <v>6.750007742084545E-6</v>
      </c>
      <c r="D65" s="4">
        <f>AVERAGE(D58:D61)</f>
        <v>1.2900010915473082E-5</v>
      </c>
      <c r="E65" s="4">
        <f>AVERAGE(E58:E61)</f>
        <v>7.8250013757496903E-6</v>
      </c>
      <c r="F65" s="2">
        <f>AVERAGE(F58:F61)</f>
        <v>1.99949980014935E-4</v>
      </c>
      <c r="G65" s="2">
        <f>AVERAGE(G58:G61)</f>
        <v>5.0815001304726961E-4</v>
      </c>
      <c r="P65">
        <v>500</v>
      </c>
      <c r="Q65">
        <v>1000</v>
      </c>
      <c r="R65">
        <v>5000</v>
      </c>
      <c r="S65">
        <v>10000</v>
      </c>
      <c r="T65">
        <v>50000</v>
      </c>
      <c r="U65">
        <v>100000</v>
      </c>
    </row>
    <row r="66" spans="1:21">
      <c r="G66" s="2"/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</row>
    <row r="67" spans="1:21">
      <c r="A67" t="s">
        <v>14</v>
      </c>
      <c r="B67">
        <f>LOG(C16)/LOG(B16)</f>
        <v>1.1115351393977564</v>
      </c>
      <c r="C67">
        <f>LOG(D16)/LOG(B16)</f>
        <v>1.3705117131325855</v>
      </c>
      <c r="D67">
        <f>LOG(E16)/LOG(B16)</f>
        <v>1.4820468525303421</v>
      </c>
      <c r="E67">
        <f>LOG(F16)/LOG(B16)</f>
        <v>1.7410234262651709</v>
      </c>
      <c r="F67">
        <f>LOG(G16)/LOG(B16)</f>
        <v>1.8525585656629275</v>
      </c>
      <c r="G67" s="2"/>
      <c r="P67">
        <v>5</v>
      </c>
      <c r="Q67">
        <v>7</v>
      </c>
      <c r="R67">
        <v>3</v>
      </c>
      <c r="S67">
        <v>6</v>
      </c>
      <c r="T67">
        <v>3</v>
      </c>
      <c r="U67">
        <v>2</v>
      </c>
    </row>
    <row r="68" spans="1:21">
      <c r="A68" t="s">
        <v>5</v>
      </c>
      <c r="B68">
        <f>C62/B62</f>
        <v>1.3724563737660578</v>
      </c>
      <c r="C68">
        <f>D62/B62</f>
        <v>1.2091891281880762</v>
      </c>
      <c r="D68">
        <f>E62/B62</f>
        <v>1.1377567384564269</v>
      </c>
      <c r="E68">
        <f>F62/B62</f>
        <v>1.0306215179197258</v>
      </c>
      <c r="F68">
        <f>G62/B62</f>
        <v>1.0459218826100956</v>
      </c>
      <c r="G68" s="2"/>
      <c r="P68">
        <v>7</v>
      </c>
      <c r="Q68">
        <v>5</v>
      </c>
      <c r="R68">
        <v>5</v>
      </c>
      <c r="S68">
        <v>6</v>
      </c>
      <c r="T68">
        <v>5</v>
      </c>
      <c r="U68">
        <v>8</v>
      </c>
    </row>
    <row r="69" spans="1:21">
      <c r="A69" s="1" t="s">
        <v>15</v>
      </c>
      <c r="B69">
        <f>C63/B63</f>
        <v>1.2359631395478139</v>
      </c>
      <c r="C69">
        <f>D63/B63</f>
        <v>1.2022485137441896</v>
      </c>
      <c r="D69">
        <f>E63/B63</f>
        <v>1.2134780021059408</v>
      </c>
      <c r="E69">
        <f>F63/B63</f>
        <v>1.6741682526602211</v>
      </c>
      <c r="F69">
        <f>G63/B63</f>
        <v>1.516857312901815</v>
      </c>
      <c r="G69" s="2"/>
      <c r="P69">
        <v>12</v>
      </c>
      <c r="Q69">
        <v>12</v>
      </c>
      <c r="R69">
        <v>12</v>
      </c>
      <c r="S69">
        <v>12</v>
      </c>
      <c r="T69">
        <v>12</v>
      </c>
      <c r="U69">
        <v>12</v>
      </c>
    </row>
    <row r="70" spans="1:21">
      <c r="A70" t="s">
        <v>16</v>
      </c>
      <c r="B70">
        <f>C64/B64</f>
        <v>1.1071220688508245</v>
      </c>
      <c r="C70">
        <f>D64/B64</f>
        <v>1.4464285714285756</v>
      </c>
      <c r="D70">
        <f>E64/B64</f>
        <v>1.3392857142857151</v>
      </c>
      <c r="E70">
        <f>F64/B64</f>
        <v>1.678550640279399</v>
      </c>
      <c r="F70">
        <f>G64/B64</f>
        <v>2.0714181772825575</v>
      </c>
      <c r="O70" t="s">
        <v>18</v>
      </c>
    </row>
    <row r="71" spans="1:21">
      <c r="A71" t="s">
        <v>17</v>
      </c>
      <c r="B71">
        <f>C65/B65</f>
        <v>1.3366327218658687</v>
      </c>
      <c r="C71">
        <f>D65/B65</f>
        <v>2.5544528778160083</v>
      </c>
      <c r="D71">
        <f>E65/B65</f>
        <v>1.5495023542361845</v>
      </c>
      <c r="E71">
        <f>F65/B65</f>
        <v>39.593982145841686</v>
      </c>
      <c r="F71">
        <f>G65/B65</f>
        <v>100.62357866952524</v>
      </c>
      <c r="O71" t="s">
        <v>19</v>
      </c>
    </row>
    <row r="72" spans="1:21">
      <c r="O72" t="s">
        <v>20</v>
      </c>
    </row>
    <row r="73" spans="1:21">
      <c r="A73" t="s">
        <v>12</v>
      </c>
    </row>
    <row r="75" spans="1:21">
      <c r="A75" t="s">
        <v>1</v>
      </c>
      <c r="B75" s="4">
        <v>3.8199999835342101E-5</v>
      </c>
      <c r="C75" s="4">
        <v>7.7200005762279007E-5</v>
      </c>
      <c r="D75" s="4">
        <v>4.5549997594207498E-4</v>
      </c>
      <c r="E75" s="4">
        <v>8.2760001532733397E-4</v>
      </c>
      <c r="F75" s="4">
        <v>3.6009000032208799E-3</v>
      </c>
      <c r="G75" s="4">
        <v>7.7681000111624599E-3</v>
      </c>
    </row>
    <row r="76" spans="1:21">
      <c r="A76" t="s">
        <v>1</v>
      </c>
      <c r="B76" s="4">
        <v>6.0999882407486396E-6</v>
      </c>
      <c r="C76" s="4">
        <v>2.78999796137213E-5</v>
      </c>
      <c r="D76" s="4">
        <v>1.5300000086426701E-5</v>
      </c>
      <c r="E76" s="4">
        <v>3.7790002534165903E-4</v>
      </c>
      <c r="F76" s="4">
        <v>1.12410000292584E-3</v>
      </c>
      <c r="G76" s="4">
        <v>4.1385999647900401E-3</v>
      </c>
    </row>
    <row r="77" spans="1:21">
      <c r="A77" t="s">
        <v>1</v>
      </c>
      <c r="B77" s="4">
        <v>3.5500037483870902E-5</v>
      </c>
      <c r="C77" s="4">
        <v>4.1999970562756001E-5</v>
      </c>
      <c r="D77" s="4">
        <v>3.6579999141395E-4</v>
      </c>
      <c r="E77" s="4">
        <v>3.89499997254461E-4</v>
      </c>
      <c r="F77" s="4">
        <v>3.9058999973349199E-3</v>
      </c>
      <c r="G77" s="4">
        <v>5.4498999961651801E-3</v>
      </c>
    </row>
    <row r="78" spans="1:21">
      <c r="A78" t="s">
        <v>1</v>
      </c>
      <c r="B78" s="4">
        <v>4.65000048279762E-5</v>
      </c>
      <c r="C78" s="4">
        <v>7.4499985203146894E-5</v>
      </c>
      <c r="D78" s="4">
        <v>4.5019999379292098E-4</v>
      </c>
      <c r="E78" s="4">
        <v>6.8719999399036104E-4</v>
      </c>
      <c r="F78" s="4">
        <v>3.8097000215202501E-3</v>
      </c>
      <c r="G78" s="4">
        <v>8.1169999903067894E-3</v>
      </c>
    </row>
    <row r="79" spans="1:21">
      <c r="A79" t="s">
        <v>2</v>
      </c>
      <c r="B79" s="4">
        <v>3.1400006264448098E-5</v>
      </c>
      <c r="C79" s="4">
        <v>6.2100007198750905E-5</v>
      </c>
      <c r="D79" s="4">
        <v>3.7910003447905102E-4</v>
      </c>
      <c r="E79" s="4">
        <v>5.8900000294670398E-4</v>
      </c>
      <c r="F79" s="4">
        <v>2.9894000035710598E-3</v>
      </c>
      <c r="G79" s="4">
        <v>6.7278000060468903E-3</v>
      </c>
    </row>
    <row r="80" spans="1:21">
      <c r="A80" t="s">
        <v>2</v>
      </c>
      <c r="B80" s="4">
        <v>1.4099990949034599E-5</v>
      </c>
      <c r="C80" s="4">
        <v>7.4999989010393603E-6</v>
      </c>
      <c r="D80" s="4">
        <v>1.9300001440569699E-4</v>
      </c>
      <c r="E80" s="4">
        <v>1.9799999427050301E-4</v>
      </c>
      <c r="F80" s="4">
        <v>1.3764000032097099E-3</v>
      </c>
      <c r="G80" s="4">
        <v>3.0628999811597099E-3</v>
      </c>
    </row>
    <row r="81" spans="1:7">
      <c r="A81" t="s">
        <v>2</v>
      </c>
      <c r="B81" s="4">
        <v>2.70999735221266E-5</v>
      </c>
      <c r="C81" s="4">
        <v>4.8000016249716201E-5</v>
      </c>
      <c r="D81" s="4">
        <v>1.7840001964941599E-4</v>
      </c>
      <c r="E81" s="4">
        <v>5.6289997883140997E-4</v>
      </c>
      <c r="F81" s="4">
        <v>3.0067000188864698E-3</v>
      </c>
      <c r="G81" s="4">
        <v>4.8051999765448203E-3</v>
      </c>
    </row>
    <row r="82" spans="1:7">
      <c r="A82" t="s">
        <v>2</v>
      </c>
      <c r="B82" s="4">
        <v>2.9899994842708101E-5</v>
      </c>
      <c r="C82" s="4">
        <v>6.0899998061358902E-5</v>
      </c>
      <c r="D82" s="4">
        <v>2.99700011964887E-4</v>
      </c>
      <c r="E82" s="4">
        <v>5.8930000523105199E-4</v>
      </c>
      <c r="F82" s="4">
        <v>2.9691000236198302E-3</v>
      </c>
      <c r="G82" s="4">
        <v>6.5512000001035596E-3</v>
      </c>
    </row>
    <row r="83" spans="1:7">
      <c r="A83" t="s">
        <v>3</v>
      </c>
      <c r="B83" s="4">
        <v>2.8599984943866699E-5</v>
      </c>
      <c r="C83" s="4">
        <v>6.0599995777010897E-5</v>
      </c>
      <c r="D83" s="4">
        <v>3.2019999343901802E-4</v>
      </c>
      <c r="E83" s="4">
        <v>5.5390002671629104E-4</v>
      </c>
      <c r="F83" s="4">
        <v>2.8493999852798801E-3</v>
      </c>
      <c r="G83" s="4">
        <v>6.5428999951109203E-3</v>
      </c>
    </row>
    <row r="84" spans="1:7">
      <c r="A84" t="s">
        <v>3</v>
      </c>
      <c r="B84" s="4">
        <v>3.10002360492944E-6</v>
      </c>
      <c r="C84" s="4">
        <v>1.99999776668846E-5</v>
      </c>
      <c r="D84" s="4">
        <v>8.3399994764477001E-5</v>
      </c>
      <c r="E84" s="4">
        <v>1.19299977086484E-4</v>
      </c>
      <c r="F84" s="4">
        <v>6.7750003654509696E-4</v>
      </c>
      <c r="G84" s="4">
        <v>1.87159999040886E-3</v>
      </c>
    </row>
    <row r="85" spans="1:7">
      <c r="A85" t="s">
        <v>3</v>
      </c>
      <c r="B85" s="4">
        <v>2.6899971999228001E-5</v>
      </c>
      <c r="C85" s="4">
        <v>3.6299985367804698E-5</v>
      </c>
      <c r="D85" s="4">
        <v>2.8589996509253897E-4</v>
      </c>
      <c r="E85" s="4">
        <v>5.3280004067346399E-4</v>
      </c>
      <c r="F85" s="4">
        <v>2.48610001290217E-3</v>
      </c>
      <c r="G85" s="4">
        <v>5.9835000429302402E-3</v>
      </c>
    </row>
    <row r="86" spans="1:7">
      <c r="A86" t="s">
        <v>3</v>
      </c>
      <c r="B86" s="4">
        <v>2.78999796137213E-5</v>
      </c>
      <c r="C86" s="4">
        <v>6.0099991969764199E-5</v>
      </c>
      <c r="D86" s="4">
        <v>2.9579998226836302E-4</v>
      </c>
      <c r="E86" s="4">
        <v>5.5009999778121699E-4</v>
      </c>
      <c r="F86" s="4">
        <v>3.0738000059500302E-3</v>
      </c>
      <c r="G86" s="4">
        <v>7.0276000187732201E-3</v>
      </c>
    </row>
    <row r="87" spans="1:7">
      <c r="A87" t="s">
        <v>4</v>
      </c>
      <c r="B87" s="4">
        <v>5.78000326640903E-5</v>
      </c>
      <c r="C87" s="4">
        <v>1.0720000136643599E-4</v>
      </c>
      <c r="D87" s="4">
        <v>5.59700012672692E-4</v>
      </c>
      <c r="E87" s="4">
        <v>1.0046000243164599E-3</v>
      </c>
      <c r="F87" s="4">
        <v>5.8423000155016702E-3</v>
      </c>
      <c r="G87" s="4">
        <v>1.07652000151574E-2</v>
      </c>
    </row>
    <row r="88" spans="1:7">
      <c r="A88" t="s">
        <v>4</v>
      </c>
      <c r="B88" s="4">
        <v>5.3700001444667503E-5</v>
      </c>
      <c r="C88" s="4">
        <v>1.0409997776150699E-4</v>
      </c>
      <c r="D88" s="4">
        <v>5.2890001097693996E-4</v>
      </c>
      <c r="E88" s="4">
        <v>1.0164999985136001E-3</v>
      </c>
      <c r="F88" s="4">
        <v>5.9338999562896701E-3</v>
      </c>
      <c r="G88" s="4">
        <v>1.1344200000166799E-2</v>
      </c>
    </row>
    <row r="89" spans="1:7">
      <c r="A89" t="s">
        <v>4</v>
      </c>
      <c r="B89" s="4">
        <v>5.2699993830174201E-5</v>
      </c>
      <c r="C89" s="4">
        <v>1.02100020740181E-4</v>
      </c>
      <c r="D89" s="4">
        <v>5.16500032972544E-4</v>
      </c>
      <c r="E89" s="4">
        <v>9.9680002313107209E-4</v>
      </c>
      <c r="F89" s="4">
        <v>5.3712999797426103E-3</v>
      </c>
      <c r="G89" s="4">
        <v>1.07394999940879E-2</v>
      </c>
    </row>
    <row r="90" spans="1:7">
      <c r="A90" t="s">
        <v>4</v>
      </c>
      <c r="B90" s="4">
        <v>5.0499977078288699E-5</v>
      </c>
      <c r="C90" s="4">
        <v>9.9400000181049095E-5</v>
      </c>
      <c r="D90" s="4">
        <v>5.0959998043254202E-4</v>
      </c>
      <c r="E90" s="4">
        <v>9.841000428423279E-4</v>
      </c>
      <c r="F90" s="4">
        <v>5.2021000301465297E-3</v>
      </c>
      <c r="G90" s="4">
        <v>1.0171999980229799E-2</v>
      </c>
    </row>
    <row r="91" spans="1:7">
      <c r="A91" t="s">
        <v>9</v>
      </c>
      <c r="B91" s="2">
        <f>AVERAGE(B75:B78)</f>
        <v>3.1575007596984458E-5</v>
      </c>
      <c r="C91" s="2">
        <f>AVERAGE(C75:C78)</f>
        <v>5.5399985285475796E-5</v>
      </c>
      <c r="D91" s="2">
        <f>AVERAGE(D75:D78)</f>
        <v>3.2169999030884312E-4</v>
      </c>
      <c r="E91" s="2">
        <f>AVERAGE(E75:E78)</f>
        <v>5.705500079784538E-4</v>
      </c>
      <c r="F91" s="2">
        <f>AVERAGE(F75:F78)</f>
        <v>3.1101500062504727E-3</v>
      </c>
      <c r="G91" s="2">
        <f>AVERAGE(G75:G78)</f>
        <v>6.3683999906061165E-3</v>
      </c>
    </row>
    <row r="92" spans="1:7">
      <c r="A92" t="s">
        <v>7</v>
      </c>
      <c r="B92" s="2">
        <f>AVERAGE(B79:B82)</f>
        <v>2.5624991394579346E-5</v>
      </c>
      <c r="C92" s="2">
        <f>AVERAGE(C79:C82)</f>
        <v>4.4625005102716346E-5</v>
      </c>
      <c r="D92" s="2">
        <f>AVERAGE(D79:D82)</f>
        <v>2.6255002012476276E-4</v>
      </c>
      <c r="E92" s="2">
        <f>AVERAGE(E79:E82)</f>
        <v>4.847999953199172E-4</v>
      </c>
      <c r="F92" s="2">
        <f>AVERAGE(F79:F82)</f>
        <v>2.5854000123217676E-3</v>
      </c>
      <c r="G92" s="2">
        <f>AVERAGE(G79:G82)</f>
        <v>5.2867749909637453E-3</v>
      </c>
    </row>
    <row r="93" spans="1:7">
      <c r="A93" t="s">
        <v>6</v>
      </c>
      <c r="B93" s="2">
        <f>AVERAGE(B83:B86)</f>
        <v>2.162499004043636E-5</v>
      </c>
      <c r="C93" s="2">
        <f>AVERAGE(C83:C86)</f>
        <v>4.4249987695366097E-5</v>
      </c>
      <c r="D93" s="2">
        <f>AVERAGE(D83:D86)</f>
        <v>2.4632498389109926E-4</v>
      </c>
      <c r="E93" s="2">
        <f>AVERAGE(E83:E86)</f>
        <v>4.3902501056436406E-4</v>
      </c>
      <c r="F93" s="2">
        <f>AVERAGE(F83:F86)</f>
        <v>2.2717000101692944E-3</v>
      </c>
      <c r="G93" s="2">
        <f>AVERAGE(G83:G86)</f>
        <v>5.3564000118058105E-3</v>
      </c>
    </row>
    <row r="94" spans="1:7">
      <c r="A94" t="s">
        <v>8</v>
      </c>
      <c r="B94" s="2">
        <f>AVERAGE(B87:B90)</f>
        <v>5.3675001254305176E-5</v>
      </c>
      <c r="C94" s="2">
        <f>AVERAGE(C87:C90)</f>
        <v>1.0320000001229327E-4</v>
      </c>
      <c r="D94" s="2">
        <f>AVERAGE(D87:D90)</f>
        <v>5.2867500926367949E-4</v>
      </c>
      <c r="E94" s="2">
        <f>AVERAGE(E87:E90)</f>
        <v>1.0005000222008649E-3</v>
      </c>
      <c r="F94" s="2">
        <f>AVERAGE(F87:F90)</f>
        <v>5.5873999954201194E-3</v>
      </c>
      <c r="G94" s="2">
        <f>AVERAGE(G87:G90)</f>
        <v>1.0755224997410476E-2</v>
      </c>
    </row>
    <row r="96" spans="1:7">
      <c r="A96" t="s">
        <v>13</v>
      </c>
      <c r="B96">
        <f>C16/B16</f>
        <v>2</v>
      </c>
      <c r="C96">
        <f>D16/B16</f>
        <v>10</v>
      </c>
      <c r="D96">
        <f>E16/B16</f>
        <v>20</v>
      </c>
      <c r="E96">
        <f>F16/B16</f>
        <v>100</v>
      </c>
      <c r="F96">
        <f>G16/B16</f>
        <v>200</v>
      </c>
    </row>
    <row r="97" spans="1:6">
      <c r="A97" t="s">
        <v>5</v>
      </c>
      <c r="B97">
        <f>C91/B91</f>
        <v>1.7545517642493527</v>
      </c>
      <c r="C97">
        <f>D91/B91</f>
        <v>10.188437463418593</v>
      </c>
      <c r="D97">
        <f>E91/B91</f>
        <v>18.069671281185808</v>
      </c>
      <c r="E97">
        <f>F91/B91</f>
        <v>98.500372381462384</v>
      </c>
      <c r="F97">
        <f>G91/B91</f>
        <v>201.69116257676924</v>
      </c>
    </row>
    <row r="98" spans="1:6">
      <c r="A98" s="1" t="s">
        <v>15</v>
      </c>
      <c r="B98">
        <f>C92/B92</f>
        <v>1.7414641985853005</v>
      </c>
      <c r="C98">
        <f>D92/B92</f>
        <v>10.245857884670432</v>
      </c>
      <c r="D98">
        <f>E92/B92</f>
        <v>18.919030561019845</v>
      </c>
      <c r="E98">
        <f>F92/B92</f>
        <v>100.89369289968532</v>
      </c>
      <c r="F98">
        <f>G92/B92</f>
        <v>206.31323966345207</v>
      </c>
    </row>
    <row r="99" spans="1:6">
      <c r="A99" t="s">
        <v>16</v>
      </c>
      <c r="B99">
        <f>C93/B93</f>
        <v>2.0462431479794199</v>
      </c>
      <c r="C99">
        <f>D93/B93</f>
        <v>11.390755946268579</v>
      </c>
      <c r="D99">
        <f>E93/B93</f>
        <v>20.301743942699414</v>
      </c>
      <c r="E99">
        <f>F93/B93</f>
        <v>105.04975983440752</v>
      </c>
      <c r="F99">
        <f>G93/B93</f>
        <v>247.69491231163252</v>
      </c>
    </row>
    <row r="100" spans="1:6">
      <c r="A100" t="s">
        <v>17</v>
      </c>
      <c r="B100">
        <f>C94/B94</f>
        <v>1.9226827685265453</v>
      </c>
      <c r="C100">
        <f>D94/B94</f>
        <v>9.8495574645426842</v>
      </c>
      <c r="D100">
        <f>E94/B94</f>
        <v>18.639962716733361</v>
      </c>
      <c r="E100">
        <f>F94/B94</f>
        <v>104.09687684864217</v>
      </c>
      <c r="F100">
        <f>G94/B94</f>
        <v>200.37680011321507</v>
      </c>
    </row>
    <row r="101" spans="1:6">
      <c r="A101" t="s">
        <v>51</v>
      </c>
      <c r="B101">
        <f>SQRT(C16)/SQRT(B16)</f>
        <v>1.4142135623730949</v>
      </c>
      <c r="C101">
        <f>SQRT(D16)/SQRT(B16)</f>
        <v>3.1622776601683791</v>
      </c>
      <c r="D101">
        <f>SQRT(E16)/SQRT(B16)</f>
        <v>4.4721359549995796</v>
      </c>
      <c r="E101">
        <f>SQRT(F16)/SQRT(B16)</f>
        <v>10</v>
      </c>
      <c r="F101">
        <f>SQRT(G16)/SQRT(B16)</f>
        <v>14.142135623730951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2023-09-06T14:02:18Z</dcterms:created>
  <dcterms:modified xsi:type="dcterms:W3CDTF">2023-09-11T06:32:20Z</dcterms:modified>
</cp:coreProperties>
</file>