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1e0fadc0292756/Doctorat/Gboml/gboml/3node_Belgium/Article/Postprocessing/"/>
    </mc:Choice>
  </mc:AlternateContent>
  <xr:revisionPtr revIDLastSave="789" documentId="8_{47D11513-CA52-4434-9EA1-FDD96F47DB04}" xr6:coauthVersionLast="47" xr6:coauthVersionMax="47" xr10:uidLastSave="{6AE6E8DD-4AE6-422D-81D7-23B6080C7543}"/>
  <bookViews>
    <workbookView xWindow="-108" yWindow="-108" windowWidth="23256" windowHeight="13176" xr2:uid="{B726F4DE-5736-46F5-9598-ECB6C68F57F1}"/>
  </bookViews>
  <sheets>
    <sheet name="Aggregation H2" sheetId="1" r:id="rId1"/>
    <sheet name="Highlighted H2" sheetId="2" r:id="rId2"/>
    <sheet name="Aggregation e" sheetId="6" r:id="rId3"/>
    <sheet name="Highlighted e" sheetId="7" r:id="rId4"/>
    <sheet name="Aggregation NG" sheetId="8" r:id="rId5"/>
    <sheet name="Highlighted NG" sheetId="9" r:id="rId6"/>
    <sheet name="Aggregation CO2_pipe" sheetId="11" r:id="rId7"/>
    <sheet name="Highlighted CO2_pipe" sheetId="12" r:id="rId8"/>
    <sheet name="Aggregation CO2_air" sheetId="13" r:id="rId9"/>
    <sheet name="Highlighted CO2_air" sheetId="14" r:id="rId10"/>
    <sheet name="energy_vector_colors" sheetId="10" r:id="rId11"/>
    <sheet name="Glossary" sheetId="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8" l="1"/>
  <c r="C11" i="8"/>
  <c r="D4" i="8"/>
  <c r="C4" i="8"/>
  <c r="D5" i="1"/>
  <c r="C5" i="1"/>
  <c r="C13" i="13"/>
  <c r="D13" i="13"/>
  <c r="C14" i="13"/>
  <c r="D14" i="13"/>
  <c r="C15" i="13"/>
  <c r="D15" i="13"/>
  <c r="C16" i="13"/>
  <c r="D16" i="13"/>
  <c r="C17" i="13"/>
  <c r="D17" i="13"/>
  <c r="C18" i="13"/>
  <c r="D18" i="13"/>
  <c r="C2" i="13"/>
  <c r="D2" i="14"/>
  <c r="C2" i="14"/>
  <c r="D3" i="13"/>
  <c r="D4" i="13"/>
  <c r="D5" i="13"/>
  <c r="D6" i="13"/>
  <c r="D7" i="13"/>
  <c r="D8" i="13"/>
  <c r="D9" i="13"/>
  <c r="D10" i="13"/>
  <c r="D11" i="13"/>
  <c r="D12" i="13"/>
  <c r="D2" i="13"/>
  <c r="C3" i="13"/>
  <c r="C4" i="13"/>
  <c r="C5" i="13"/>
  <c r="C6" i="13"/>
  <c r="C7" i="13"/>
  <c r="C8" i="13"/>
  <c r="C9" i="13"/>
  <c r="C10" i="13"/>
  <c r="C11" i="13"/>
  <c r="C12" i="13"/>
  <c r="D2" i="12"/>
  <c r="C2" i="12"/>
  <c r="D2" i="11"/>
  <c r="C14" i="11"/>
  <c r="C13" i="11"/>
  <c r="C12" i="11"/>
  <c r="C11" i="11"/>
  <c r="C10" i="11"/>
  <c r="C9" i="11"/>
  <c r="C8" i="11"/>
  <c r="C7" i="11"/>
  <c r="C6" i="11"/>
  <c r="C5" i="11"/>
  <c r="C4" i="11"/>
  <c r="C3" i="11"/>
  <c r="C2" i="11"/>
  <c r="D13" i="11"/>
  <c r="D14" i="11"/>
  <c r="D3" i="11"/>
  <c r="D4" i="11"/>
  <c r="D5" i="11"/>
  <c r="D6" i="11"/>
  <c r="D7" i="11"/>
  <c r="D8" i="11"/>
  <c r="D9" i="11"/>
  <c r="D10" i="11"/>
  <c r="D11" i="11"/>
  <c r="D12" i="11"/>
  <c r="D5" i="8"/>
  <c r="C5" i="8"/>
  <c r="C9" i="8"/>
  <c r="D9" i="8"/>
  <c r="C10" i="8"/>
  <c r="D10" i="8"/>
  <c r="C12" i="8"/>
  <c r="D12" i="8"/>
  <c r="C13" i="8"/>
  <c r="D13" i="8"/>
  <c r="C14" i="8"/>
  <c r="D14" i="8"/>
  <c r="C17" i="8"/>
  <c r="D17" i="8"/>
  <c r="C15" i="8"/>
  <c r="D15" i="8"/>
  <c r="C16" i="8"/>
  <c r="D16" i="8"/>
  <c r="C6" i="8"/>
  <c r="D6" i="8"/>
  <c r="C7" i="8"/>
  <c r="D7" i="8"/>
  <c r="C2" i="8"/>
  <c r="D2" i="8"/>
  <c r="C3" i="8"/>
  <c r="D3" i="8"/>
  <c r="D8" i="8"/>
  <c r="C8" i="8"/>
  <c r="C3" i="6"/>
  <c r="D3" i="6"/>
  <c r="C4" i="6"/>
  <c r="D4" i="6"/>
  <c r="C5" i="6"/>
  <c r="D5" i="6"/>
  <c r="C6" i="6"/>
  <c r="D6" i="6"/>
  <c r="C7" i="6"/>
  <c r="D7" i="6"/>
  <c r="C8" i="6"/>
  <c r="D8" i="6"/>
  <c r="C9" i="6"/>
  <c r="D9" i="6"/>
  <c r="C10" i="6"/>
  <c r="D10" i="6"/>
  <c r="C11" i="6"/>
  <c r="D11" i="6"/>
  <c r="C12" i="6"/>
  <c r="D12" i="6"/>
  <c r="C13" i="6"/>
  <c r="D13" i="6"/>
  <c r="C14" i="6"/>
  <c r="D14" i="6"/>
  <c r="C15" i="6"/>
  <c r="D15" i="6"/>
  <c r="C16" i="6"/>
  <c r="D16" i="6"/>
  <c r="C17" i="6"/>
  <c r="D17" i="6"/>
  <c r="C18" i="6"/>
  <c r="D18" i="6"/>
  <c r="C19" i="6"/>
  <c r="D19" i="6"/>
  <c r="C20" i="6"/>
  <c r="D20" i="6"/>
  <c r="C21" i="6"/>
  <c r="D21" i="6"/>
  <c r="C22" i="6"/>
  <c r="D22" i="6"/>
  <c r="C23" i="6"/>
  <c r="D23" i="6"/>
  <c r="C24" i="6"/>
  <c r="D24" i="6"/>
  <c r="C25" i="6"/>
  <c r="D25" i="6"/>
  <c r="C26" i="6"/>
  <c r="D26" i="6"/>
  <c r="C27" i="6"/>
  <c r="D27" i="6"/>
  <c r="C28" i="6"/>
  <c r="D28" i="6"/>
  <c r="C29" i="6"/>
  <c r="D29" i="6"/>
  <c r="C30" i="6"/>
  <c r="D30" i="6"/>
  <c r="C31" i="6"/>
  <c r="D31" i="6"/>
  <c r="C32" i="6"/>
  <c r="D32" i="6"/>
  <c r="C33" i="6"/>
  <c r="D33" i="6"/>
  <c r="C34" i="6"/>
  <c r="D34" i="6"/>
  <c r="D2" i="6"/>
  <c r="C2" i="6"/>
  <c r="C3" i="1"/>
  <c r="C4" i="1"/>
  <c r="C6" i="1"/>
  <c r="C7" i="1"/>
  <c r="C8" i="1"/>
  <c r="C9" i="1"/>
  <c r="C10" i="1"/>
  <c r="C11" i="1"/>
  <c r="C12" i="1"/>
  <c r="C13" i="1"/>
  <c r="C14" i="1"/>
  <c r="C15" i="1"/>
  <c r="C2" i="1"/>
  <c r="D2" i="1"/>
  <c r="D3" i="1"/>
  <c r="D4" i="1"/>
  <c r="D6" i="1"/>
  <c r="D7" i="1"/>
  <c r="D8" i="1"/>
  <c r="D9" i="1"/>
  <c r="D10" i="1"/>
  <c r="D11" i="1"/>
  <c r="D12" i="1"/>
  <c r="D13" i="1"/>
  <c r="D14" i="1"/>
  <c r="D15" i="1"/>
</calcChain>
</file>

<file path=xl/sharedStrings.xml><?xml version="1.0" encoding="utf-8"?>
<sst xmlns="http://schemas.openxmlformats.org/spreadsheetml/2006/main" count="440" uniqueCount="170">
  <si>
    <t>node</t>
  </si>
  <si>
    <t>color</t>
  </si>
  <si>
    <t>yellow</t>
  </si>
  <si>
    <t>grey</t>
  </si>
  <si>
    <t>HEX_code</t>
  </si>
  <si>
    <t>red</t>
  </si>
  <si>
    <t>blue</t>
  </si>
  <si>
    <t>#FF0000</t>
  </si>
  <si>
    <t>#FFFF00</t>
  </si>
  <si>
    <t>#0000FF</t>
  </si>
  <si>
    <t>#808080</t>
  </si>
  <si>
    <t>Global demand_h2_industry</t>
  </si>
  <si>
    <t>Global demand_h2_heat</t>
  </si>
  <si>
    <t>Global demand_h2_transport</t>
  </si>
  <si>
    <t>ZEEBRUGGE FUEL_CELLS h2 consumption</t>
  </si>
  <si>
    <t>INLAND FUEL_CELLS h2 consumption</t>
  </si>
  <si>
    <t>INLAND H2_STORAGE h2 charged</t>
  </si>
  <si>
    <t>OFFSHORE ELECTROLYSIS_PLANTS h2 production</t>
  </si>
  <si>
    <t>INLAND SMR h2 production</t>
  </si>
  <si>
    <t>INLAND ELECTROLYSIS_PLANTS h2 production</t>
  </si>
  <si>
    <t>INLAND H2_STORAGE h2 discharged</t>
  </si>
  <si>
    <t>INLAND h2 ens</t>
  </si>
  <si>
    <t>black</t>
  </si>
  <si>
    <t>#000000</t>
  </si>
  <si>
    <t>production</t>
  </si>
  <si>
    <t>ens</t>
  </si>
  <si>
    <t>import</t>
  </si>
  <si>
    <t>group</t>
  </si>
  <si>
    <t>h2 groups</t>
  </si>
  <si>
    <t>fuel cell demand</t>
  </si>
  <si>
    <t>storage charging</t>
  </si>
  <si>
    <t>storage discharging</t>
  </si>
  <si>
    <t>final demand</t>
  </si>
  <si>
    <t>orange</t>
  </si>
  <si>
    <t>#FFA500</t>
  </si>
  <si>
    <t>e groups</t>
  </si>
  <si>
    <t>ng groups</t>
  </si>
  <si>
    <t>Global demand_el</t>
  </si>
  <si>
    <t>Global demand_el_ht</t>
  </si>
  <si>
    <t>Global demand_el_tr</t>
  </si>
  <si>
    <t>INLAND DAC e consumption</t>
  </si>
  <si>
    <t>INLAND ELECTROLYSIS_PLANTS e consumption</t>
  </si>
  <si>
    <t>INLAND PCCC_CCGT e consumption</t>
  </si>
  <si>
    <t>INLAND PCCC_OCGT e consumption</t>
  </si>
  <si>
    <t>INLAND PCCC_SMR e consumption</t>
  </si>
  <si>
    <t>INLAND PCCC_WS e consumption</t>
  </si>
  <si>
    <t>INLAND SMR e consumption</t>
  </si>
  <si>
    <t>INLAND e charged</t>
  </si>
  <si>
    <t>OFFSHORE ELECTROLYSIS_PLANTS e consumption</t>
  </si>
  <si>
    <t>OFFSHORE e charged</t>
  </si>
  <si>
    <t>ZEEBRUGGE ELECTROLYSIS_PLANTS e consumption</t>
  </si>
  <si>
    <t>ZEEBRUGGE e charged</t>
  </si>
  <si>
    <t>DENMARK e imported</t>
  </si>
  <si>
    <t>DEUTSCHLAND e imported</t>
  </si>
  <si>
    <t>FRANCE e imported</t>
  </si>
  <si>
    <t>INLAND BIOMASS e production</t>
  </si>
  <si>
    <t>INLAND CCGT e production</t>
  </si>
  <si>
    <t>INLAND CHP e production</t>
  </si>
  <si>
    <t>INLAND NUCLEAR e production</t>
  </si>
  <si>
    <t>INLAND OCGT e production</t>
  </si>
  <si>
    <t>INLAND PV e production</t>
  </si>
  <si>
    <t>INLAND WASTE e production</t>
  </si>
  <si>
    <t>INLAND WIND_ONSHORE e production</t>
  </si>
  <si>
    <t>INLAND e discharged</t>
  </si>
  <si>
    <t>LUXEMBOURG e imported</t>
  </si>
  <si>
    <t>NETHERLANDS e imported</t>
  </si>
  <si>
    <t>OFFSHORE WIND_OFFSHORE e production</t>
  </si>
  <si>
    <t>OFFSHORE e discharged</t>
  </si>
  <si>
    <t>UNITED_KINGDOM e imported</t>
  </si>
  <si>
    <t>ZEEBRUGGE e discharged</t>
  </si>
  <si>
    <t>other demand</t>
  </si>
  <si>
    <t>Global demand_ng_heat</t>
  </si>
  <si>
    <t>Global demand_ng_industry</t>
  </si>
  <si>
    <t>Global demand_ng_transport</t>
  </si>
  <si>
    <t>INLAND CCGT ng consumption</t>
  </si>
  <si>
    <t>INLAND CHP ng consumption</t>
  </si>
  <si>
    <t>INLAND DAC ng consumption</t>
  </si>
  <si>
    <t>INLAND LINEPACK_NG ng charged</t>
  </si>
  <si>
    <t>INLAND OCGT ng consumption</t>
  </si>
  <si>
    <t>INLAND SMR ng consumption</t>
  </si>
  <si>
    <t>INLAND BIOMETHANE ng production</t>
  </si>
  <si>
    <t>INLAND LINEPACK_NG ng discharged</t>
  </si>
  <si>
    <t>ZEEBRUGGE ng imported from NG_INTERCONNECTION_FR</t>
  </si>
  <si>
    <t>energy_vector</t>
  </si>
  <si>
    <t>#2c2c2c</t>
  </si>
  <si>
    <t>#c55a11</t>
  </si>
  <si>
    <t>#2e75b6</t>
  </si>
  <si>
    <t>#79b932</t>
  </si>
  <si>
    <t>CO2</t>
  </si>
  <si>
    <t>ZEEBRUGGE ng imported from REGAS_GREEN</t>
  </si>
  <si>
    <t>post combustion capture</t>
  </si>
  <si>
    <t>direct air capture</t>
  </si>
  <si>
    <t xml:space="preserve">export </t>
  </si>
  <si>
    <t>methanation consumption</t>
  </si>
  <si>
    <t>CO2_pipe groups</t>
  </si>
  <si>
    <t>INLAND co2 exported</t>
  </si>
  <si>
    <t>INLAND co2 captured in PCCC_CCGT</t>
  </si>
  <si>
    <t>INLAND co2 captured in PCCC_OCGT</t>
  </si>
  <si>
    <t>INLAND co2 captured in PCCC_SMR</t>
  </si>
  <si>
    <t>INLAND co2 captured in PCCC_WS</t>
  </si>
  <si>
    <t>INLAND co2 exited from DAC</t>
  </si>
  <si>
    <t>INLAND co2 consumed by METHANATION</t>
  </si>
  <si>
    <t>OFFSHORE co2 consumed by METHANATION</t>
  </si>
  <si>
    <t>ZEEBRUGGE co2 consumed by METHANATION</t>
  </si>
  <si>
    <t>INLAND co2 captured in PCCC_CHP</t>
  </si>
  <si>
    <t>INLAND co2 captured in PCCC_BM</t>
  </si>
  <si>
    <t>INLAND co2 discharged from CO2_STORAGE</t>
  </si>
  <si>
    <t>INLAND co2 charged into CO2_STORAGE</t>
  </si>
  <si>
    <t>CO2_air groups</t>
  </si>
  <si>
    <t>INLAND co2 captured by BIOMETHANE</t>
  </si>
  <si>
    <t>INLAND co2 captured by DAC</t>
  </si>
  <si>
    <t>OFFSHORE co2 captured by DAC</t>
  </si>
  <si>
    <t>ZEEBRUGGE co2 captured by DAC</t>
  </si>
  <si>
    <t>ZEEBRUGGE co2 captured by REGAS_GREEN</t>
  </si>
  <si>
    <t>consumption by biomethane</t>
  </si>
  <si>
    <t>consumption by REGAS GREEN</t>
  </si>
  <si>
    <t>consumption by direct air capture</t>
  </si>
  <si>
    <t>electricity consumption</t>
  </si>
  <si>
    <t>hydrogen consumption</t>
  </si>
  <si>
    <t>natural gas consumption</t>
  </si>
  <si>
    <t>electricity production</t>
  </si>
  <si>
    <t>hydrogen production</t>
  </si>
  <si>
    <t>natural gas production</t>
  </si>
  <si>
    <t>co2 produced</t>
  </si>
  <si>
    <t>INLAND co2 produced by BIOMASS</t>
  </si>
  <si>
    <t>INLAND co2 produced by CCGT</t>
  </si>
  <si>
    <t>INLAND co2 produced by CHP</t>
  </si>
  <si>
    <t>INLAND co2 produced by OCGT</t>
  </si>
  <si>
    <t>INLAND co2 produced by SMR</t>
  </si>
  <si>
    <t>INLAND co2 produced by WASTE</t>
  </si>
  <si>
    <t>INLAND co2 captured by PCCC_BM</t>
  </si>
  <si>
    <t>INLAND co2 captured by PCCC_CCGT</t>
  </si>
  <si>
    <t>INLAND co2 captured by PCCC_CHP</t>
  </si>
  <si>
    <t>INLAND co2 captured by PCCC_OCGT</t>
  </si>
  <si>
    <t>INLAND co2 captured by PCCC_SMR</t>
  </si>
  <si>
    <t>INLAND co2 captured by PCCC_WS</t>
  </si>
  <si>
    <t>ZEEBRUGGE ELECTROLYSIS_PLANTS h2 production</t>
  </si>
  <si>
    <t>#084594</t>
  </si>
  <si>
    <t>dark blue</t>
  </si>
  <si>
    <t>#9ecae1</t>
  </si>
  <si>
    <t>light blue</t>
  </si>
  <si>
    <t>#ec7014</t>
  </si>
  <si>
    <t>dark orange</t>
  </si>
  <si>
    <t>light grey</t>
  </si>
  <si>
    <t>#E9E9E9</t>
  </si>
  <si>
    <t>dark grey</t>
  </si>
  <si>
    <t>#7F7F7F</t>
  </si>
  <si>
    <t>production from electricity</t>
  </si>
  <si>
    <t>production from gas</t>
  </si>
  <si>
    <t>brown</t>
  </si>
  <si>
    <t>consumption for electricity</t>
  </si>
  <si>
    <t>consumption for gas</t>
  </si>
  <si>
    <t>#bdbdbd</t>
  </si>
  <si>
    <t>very light grey</t>
  </si>
  <si>
    <t>consumption for hydrogen</t>
  </si>
  <si>
    <t>production from hydrogen</t>
  </si>
  <si>
    <t>green</t>
  </si>
  <si>
    <t>consumption for CO2</t>
  </si>
  <si>
    <t>#525252</t>
  </si>
  <si>
    <t>Global demand_h2_transport2</t>
  </si>
  <si>
    <t>INLAND ng imported from NG_INTERCONNECTION_DE</t>
  </si>
  <si>
    <t>ZEEBRUGGE ng imported from NG_INTERCONNECTION_NV</t>
  </si>
  <si>
    <t>Global demand_ng_transport2</t>
  </si>
  <si>
    <t>#FFBF00</t>
  </si>
  <si>
    <t>amber</t>
  </si>
  <si>
    <t>#C2B280</t>
  </si>
  <si>
    <t>ecru</t>
  </si>
  <si>
    <t>#8B8000</t>
  </si>
  <si>
    <t>dark yellow</t>
  </si>
  <si>
    <t>INLAND h2 imported from H2_INTERCONNECTION_NL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</si>
</sst>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3F38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1" fillId="2" borderId="1" xfId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4" xfId="0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2" fillId="3" borderId="3" xfId="0" applyFont="1" applyFill="1" applyBorder="1"/>
    <xf numFmtId="0" fontId="0" fillId="3" borderId="3" xfId="0" applyFill="1" applyBorder="1" applyAlignment="1">
      <alignment vertical="center" wrapText="1"/>
    </xf>
  </cellXfs>
  <cellStyles count="2">
    <cellStyle name="Entrée" xfId="1" builtinId="20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84065E-E7B6-4A92-8DA9-D0ED7F19F9E0}" name="Table4" displayName="Table4" ref="A1:B8" totalsRowShown="0">
  <autoFilter ref="A1:B8" xr:uid="{17328959-75FF-4B34-8346-DB4C1BFFBC55}"/>
  <tableColumns count="2">
    <tableColumn id="1" xr3:uid="{96C4DCD9-7B07-4B8D-8924-8A032D9DEEF8}" name="energy_vector"/>
    <tableColumn id="2" xr3:uid="{0A920A28-A1B4-45F6-A598-8E2E9BA97D80}" name="col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40BA52-FA2A-4AFE-9BA6-4AED61826DB3}" name="Table2" displayName="Table2" ref="A1:C12" totalsRowShown="0">
  <autoFilter ref="A1:C12" xr:uid="{68CC84DC-59C7-4674-A582-763CF47FFB70}"/>
  <tableColumns count="3">
    <tableColumn id="1" xr3:uid="{9BAA0B96-B63C-4FBE-8BB5-B28A7D6B24C8}" name="h2 groups"/>
    <tableColumn id="2" xr3:uid="{A0A57532-AA5E-4E66-800A-B6C4116D7C22}" name="color"/>
    <tableColumn id="3" xr3:uid="{D95AF093-C71E-49BE-BF51-FDD6D6617124}" name="HEX_co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64159E-7D63-4FA4-9041-B16B9E52C10C}" name="Table1" displayName="Table1" ref="E1:G13" totalsRowShown="0" tableBorderDxfId="15">
  <autoFilter ref="E1:G13" xr:uid="{65AA6F49-0281-4663-B7B0-D7D509F71CEA}"/>
  <tableColumns count="3">
    <tableColumn id="1" xr3:uid="{95E58B71-17E7-4B79-8C06-7E2706390515}" name="e groups" dataDxfId="14"/>
    <tableColumn id="2" xr3:uid="{06B329BC-EDC1-4CCF-8CB5-910D1B728524}" name="color" dataDxfId="13"/>
    <tableColumn id="3" xr3:uid="{34ADC5A5-0063-44C1-8413-60A67B4C3921}" name="HEX_code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A2DC54-8B5E-4E1D-B4EF-6194FDB30416}" name="Table14" displayName="Table14" ref="I1:K12" totalsRowShown="0" tableBorderDxfId="11">
  <autoFilter ref="I1:K12" xr:uid="{F41CACE8-093F-4851-A16A-E7CCDD33C795}"/>
  <tableColumns count="3">
    <tableColumn id="1" xr3:uid="{8F0BA32A-ADC3-428E-A2A7-892BA0ED3FC5}" name="ng groups" dataDxfId="10"/>
    <tableColumn id="2" xr3:uid="{3AE6D22D-9F96-4B0E-9F68-C32B6B347E69}" name="color" dataDxfId="9"/>
    <tableColumn id="3" xr3:uid="{AF3A1B03-95E9-4AF5-963A-1BD0B3B465E8}" name="HEX_code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30F57B6-E884-4D50-A423-6DEBD5AF34DD}" name="Table146" displayName="Table146" ref="M1:O7" totalsRowShown="0" tableBorderDxfId="7">
  <autoFilter ref="M1:O7" xr:uid="{462D40B3-6889-4625-8A3B-2EFCA722CB96}"/>
  <tableColumns count="3">
    <tableColumn id="1" xr3:uid="{B3FD1819-EA8B-4934-AF21-601BE6D95718}" name="CO2_pipe groups" dataDxfId="6"/>
    <tableColumn id="2" xr3:uid="{66E70812-45B4-4B83-ACC1-938366226A05}" name="color" dataDxfId="5"/>
    <tableColumn id="3" xr3:uid="{02261322-DA7C-4F65-BEB6-3957F656F3E2}" name="HEX_code" dataDxf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908C0E6-D63B-4E89-B393-519794B3FD1A}" name="Table1467" displayName="Table1467" ref="Q1:S6" totalsRowShown="0" tableBorderDxfId="3">
  <autoFilter ref="Q1:S6" xr:uid="{6EC527B1-30EE-4565-AB7B-04B362457CF8}"/>
  <tableColumns count="3">
    <tableColumn id="1" xr3:uid="{42887188-3A3C-4E43-B0A1-73FDD1AC7277}" name="CO2_air groups" dataDxfId="2"/>
    <tableColumn id="2" xr3:uid="{BE30045F-84B4-4CF5-A633-35EDDE7487DE}" name="color" dataDxfId="1"/>
    <tableColumn id="3" xr3:uid="{557A4DE6-7C5B-4E06-A1EC-3CD784E514E3}" name="HEX_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2F280-0824-4A77-B0E1-3B6D938AFB5D}">
  <sheetPr>
    <tabColor theme="4"/>
  </sheetPr>
  <dimension ref="A1:D15"/>
  <sheetViews>
    <sheetView tabSelected="1" workbookViewId="0">
      <selection activeCell="A19" sqref="A19"/>
    </sheetView>
  </sheetViews>
  <sheetFormatPr baseColWidth="10" defaultColWidth="8.88671875" defaultRowHeight="14.4" x14ac:dyDescent="0.3"/>
  <cols>
    <col min="1" max="1" width="66.88671875" customWidth="1"/>
    <col min="2" max="2" width="15.5546875" customWidth="1"/>
    <col min="3" max="3" width="11.5546875" customWidth="1"/>
    <col min="4" max="4" width="14.44140625" customWidth="1"/>
  </cols>
  <sheetData>
    <row r="1" spans="1:4" x14ac:dyDescent="0.3">
      <c r="A1" t="s">
        <v>0</v>
      </c>
      <c r="B1" t="s">
        <v>27</v>
      </c>
      <c r="C1" t="s">
        <v>1</v>
      </c>
      <c r="D1" t="s">
        <v>4</v>
      </c>
    </row>
    <row r="2" spans="1:4" x14ac:dyDescent="0.3">
      <c r="A2" t="s">
        <v>12</v>
      </c>
      <c r="B2" s="1" t="s">
        <v>32</v>
      </c>
      <c r="C2" t="str">
        <f>INDEX(Table2[#All],MATCH('Aggregation H2'!$B2,Table2[[#All],[h2 groups]],0),MATCH('Aggregation H2'!C$1,Table2[#Headers],0))</f>
        <v>very light grey</v>
      </c>
      <c r="D2" t="str">
        <f>INDEX(Table2[#All],MATCH('Aggregation H2'!$B2,Table2[[#All],[h2 groups]],0),MATCH('Aggregation H2'!D$1,Table2[#Headers],0))</f>
        <v>#E9E9E9</v>
      </c>
    </row>
    <row r="3" spans="1:4" x14ac:dyDescent="0.3">
      <c r="A3" t="s">
        <v>11</v>
      </c>
      <c r="B3" s="1" t="s">
        <v>32</v>
      </c>
      <c r="C3" t="str">
        <f>INDEX(Table2[#All],MATCH('Aggregation H2'!$B3,Table2[[#All],[h2 groups]],0),MATCH('Aggregation H2'!C$1,Table2[#Headers],0))</f>
        <v>very light grey</v>
      </c>
      <c r="D3" t="str">
        <f>INDEX(Table2[#All],MATCH('Aggregation H2'!$B3,Table2[[#All],[h2 groups]],0),MATCH('Aggregation H2'!$D$1,Table2[#Headers],0))</f>
        <v>#E9E9E9</v>
      </c>
    </row>
    <row r="4" spans="1:4" x14ac:dyDescent="0.3">
      <c r="A4" t="s">
        <v>13</v>
      </c>
      <c r="B4" s="1" t="s">
        <v>32</v>
      </c>
      <c r="C4" t="str">
        <f>INDEX(Table2[#All],MATCH('Aggregation H2'!$B4,Table2[[#All],[h2 groups]],0),MATCH('Aggregation H2'!C$1,Table2[#Headers],0))</f>
        <v>very light grey</v>
      </c>
      <c r="D4" t="str">
        <f>INDEX(Table2[#All],MATCH('Aggregation H2'!$B4,Table2[[#All],[h2 groups]],0),MATCH('Aggregation H2'!$D$1,Table2[#Headers],0))</f>
        <v>#E9E9E9</v>
      </c>
    </row>
    <row r="5" spans="1:4" x14ac:dyDescent="0.3">
      <c r="A5" t="s">
        <v>159</v>
      </c>
      <c r="B5" s="1" t="s">
        <v>32</v>
      </c>
      <c r="C5" t="str">
        <f>INDEX(Table2[#All],MATCH('Aggregation H2'!$B5,Table2[[#All],[h2 groups]],0),MATCH('Aggregation H2'!C$1,Table2[#Headers],0))</f>
        <v>very light grey</v>
      </c>
      <c r="D5" t="str">
        <f>INDEX(Table2[#All],MATCH('Aggregation H2'!$B5,Table2[[#All],[h2 groups]],0),MATCH('Aggregation H2'!$D$1,Table2[#Headers],0))</f>
        <v>#E9E9E9</v>
      </c>
    </row>
    <row r="6" spans="1:4" x14ac:dyDescent="0.3">
      <c r="A6" t="s">
        <v>14</v>
      </c>
      <c r="B6" s="1" t="s">
        <v>150</v>
      </c>
      <c r="C6" t="str">
        <f>INDEX(Table2[#All],MATCH('Aggregation H2'!$B6,Table2[[#All],[h2 groups]],0),MATCH('Aggregation H2'!C$1,Table2[#Headers],0))</f>
        <v>black</v>
      </c>
      <c r="D6" t="str">
        <f>INDEX(Table2[#All],MATCH('Aggregation H2'!$B6,Table2[[#All],[h2 groups]],0),MATCH('Aggregation H2'!$D$1,Table2[#Headers],0))</f>
        <v>#2c2c2c</v>
      </c>
    </row>
    <row r="7" spans="1:4" x14ac:dyDescent="0.3">
      <c r="A7" t="s">
        <v>15</v>
      </c>
      <c r="B7" s="1" t="s">
        <v>150</v>
      </c>
      <c r="C7" t="str">
        <f>INDEX(Table2[#All],MATCH('Aggregation H2'!$B7,Table2[[#All],[h2 groups]],0),MATCH('Aggregation H2'!C$1,Table2[#Headers],0))</f>
        <v>black</v>
      </c>
      <c r="D7" t="str">
        <f>INDEX(Table2[#All],MATCH('Aggregation H2'!$B7,Table2[[#All],[h2 groups]],0),MATCH('Aggregation H2'!$D$1,Table2[#Headers],0))</f>
        <v>#2c2c2c</v>
      </c>
    </row>
    <row r="8" spans="1:4" x14ac:dyDescent="0.3">
      <c r="A8" t="s">
        <v>16</v>
      </c>
      <c r="B8" s="1" t="s">
        <v>30</v>
      </c>
      <c r="C8" t="str">
        <f>INDEX(Table2[#All],MATCH('Aggregation H2'!$B8,Table2[[#All],[h2 groups]],0),MATCH('Aggregation H2'!C$1,Table2[#Headers],0))</f>
        <v>light grey</v>
      </c>
      <c r="D8" t="str">
        <f>INDEX(Table2[#All],MATCH('Aggregation H2'!$B8,Table2[[#All],[h2 groups]],0),MATCH('Aggregation H2'!$D$1,Table2[#Headers],0))</f>
        <v>#bdbdbd</v>
      </c>
    </row>
    <row r="9" spans="1:4" x14ac:dyDescent="0.3">
      <c r="A9" t="s">
        <v>17</v>
      </c>
      <c r="B9" s="1" t="s">
        <v>147</v>
      </c>
      <c r="C9" t="str">
        <f>INDEX(Table2[#All],MATCH('Aggregation H2'!$B9,Table2[[#All],[h2 groups]],0),MATCH('Aggregation H2'!C$1,Table2[#Headers],0))</f>
        <v>black</v>
      </c>
      <c r="D9" t="str">
        <f>INDEX(Table2[#All],MATCH('Aggregation H2'!$B9,Table2[[#All],[h2 groups]],0),MATCH('Aggregation H2'!$D$1,Table2[#Headers],0))</f>
        <v>#2c2c2c</v>
      </c>
    </row>
    <row r="10" spans="1:4" x14ac:dyDescent="0.3">
      <c r="A10" t="s">
        <v>169</v>
      </c>
      <c r="B10" s="1" t="s">
        <v>26</v>
      </c>
      <c r="C10" t="str">
        <f>INDEX(Table2[#All],MATCH('Aggregation H2'!$B10,Table2[[#All],[h2 groups]],0),MATCH('Aggregation H2'!C$1,Table2[#Headers],0))</f>
        <v>dark grey</v>
      </c>
      <c r="D10" t="str">
        <f>INDEX(Table2[#All],MATCH('Aggregation H2'!$B10,Table2[[#All],[h2 groups]],0),MATCH('Aggregation H2'!$D$1,Table2[#Headers],0))</f>
        <v>#525252</v>
      </c>
    </row>
    <row r="11" spans="1:4" x14ac:dyDescent="0.3">
      <c r="A11" t="s">
        <v>136</v>
      </c>
      <c r="B11" s="1" t="s">
        <v>147</v>
      </c>
      <c r="C11" t="str">
        <f>INDEX(Table2[#All],MATCH('Aggregation H2'!$B11,Table2[[#All],[h2 groups]],0),MATCH('Aggregation H2'!C$1,Table2[#Headers],0))</f>
        <v>black</v>
      </c>
      <c r="D11" t="str">
        <f>INDEX(Table2[#All],MATCH('Aggregation H2'!$B11,Table2[[#All],[h2 groups]],0),MATCH('Aggregation H2'!$D$1,Table2[#Headers],0))</f>
        <v>#2c2c2c</v>
      </c>
    </row>
    <row r="12" spans="1:4" x14ac:dyDescent="0.3">
      <c r="A12" t="s">
        <v>18</v>
      </c>
      <c r="B12" s="1" t="s">
        <v>148</v>
      </c>
      <c r="C12" t="str">
        <f>INDEX(Table2[#All],MATCH('Aggregation H2'!$B12,Table2[[#All],[h2 groups]],0),MATCH('Aggregation H2'!C$1,Table2[#Headers],0))</f>
        <v>brown</v>
      </c>
      <c r="D12" t="str">
        <f>INDEX(Table2[#All],MATCH('Aggregation H2'!$B12,Table2[[#All],[h2 groups]],0),MATCH('Aggregation H2'!$D$1,Table2[#Headers],0))</f>
        <v>#c55a11</v>
      </c>
    </row>
    <row r="13" spans="1:4" x14ac:dyDescent="0.3">
      <c r="A13" t="s">
        <v>19</v>
      </c>
      <c r="B13" s="1" t="s">
        <v>147</v>
      </c>
      <c r="C13" t="str">
        <f>INDEX(Table2[#All],MATCH('Aggregation H2'!$B13,Table2[[#All],[h2 groups]],0),MATCH('Aggregation H2'!C$1,Table2[#Headers],0))</f>
        <v>black</v>
      </c>
      <c r="D13" t="str">
        <f>INDEX(Table2[#All],MATCH('Aggregation H2'!$B13,Table2[[#All],[h2 groups]],0),MATCH('Aggregation H2'!$D$1,Table2[#Headers],0))</f>
        <v>#2c2c2c</v>
      </c>
    </row>
    <row r="14" spans="1:4" x14ac:dyDescent="0.3">
      <c r="A14" t="s">
        <v>20</v>
      </c>
      <c r="B14" s="1" t="s">
        <v>31</v>
      </c>
      <c r="C14" t="str">
        <f>INDEX(Table2[#All],MATCH('Aggregation H2'!$B14,Table2[[#All],[h2 groups]],0),MATCH('Aggregation H2'!C$1,Table2[#Headers],0))</f>
        <v>light grey</v>
      </c>
      <c r="D14" t="str">
        <f>INDEX(Table2[#All],MATCH('Aggregation H2'!$B14,Table2[[#All],[h2 groups]],0),MATCH('Aggregation H2'!$D$1,Table2[#Headers],0))</f>
        <v>#bdbdbd</v>
      </c>
    </row>
    <row r="15" spans="1:4" x14ac:dyDescent="0.3">
      <c r="A15" t="s">
        <v>21</v>
      </c>
      <c r="B15" s="1" t="s">
        <v>25</v>
      </c>
      <c r="C15" t="str">
        <f>INDEX(Table2[#All],MATCH('Aggregation H2'!$B15,Table2[[#All],[h2 groups]],0),MATCH('Aggregation H2'!C$1,Table2[#Headers],0))</f>
        <v>red</v>
      </c>
      <c r="D15" t="str">
        <f>INDEX(Table2[#All],MATCH('Aggregation H2'!$B15,Table2[[#All],[h2 groups]],0),MATCH('Aggregation H2'!$D$1,Table2[#Headers],0))</f>
        <v>#FF0000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42DCBF-D6F9-4E09-8CE2-1025055C6965}">
          <x14:formula1>
            <xm:f>Glossary!$A$2:$A$8</xm:f>
          </x14:formula1>
          <xm:sqref>B14:B15 B10 B2:B5 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16F9-932C-469D-852B-FD884FE37878}">
  <sheetPr>
    <tabColor theme="4" tint="0.39997558519241921"/>
  </sheetPr>
  <dimension ref="A1:D5"/>
  <sheetViews>
    <sheetView workbookViewId="0">
      <selection activeCell="E16" sqref="E16"/>
    </sheetView>
  </sheetViews>
  <sheetFormatPr baseColWidth="10" defaultColWidth="8.88671875" defaultRowHeight="14.4" x14ac:dyDescent="0.3"/>
  <cols>
    <col min="1" max="1" width="34.21875" customWidth="1"/>
    <col min="2" max="2" width="25.33203125" customWidth="1"/>
    <col min="3" max="3" width="15.88671875" customWidth="1"/>
  </cols>
  <sheetData>
    <row r="1" spans="1:4" x14ac:dyDescent="0.3">
      <c r="A1" t="s">
        <v>0</v>
      </c>
      <c r="B1" t="s">
        <v>27</v>
      </c>
      <c r="C1" t="s">
        <v>1</v>
      </c>
      <c r="D1" t="s">
        <v>4</v>
      </c>
    </row>
    <row r="2" spans="1:4" x14ac:dyDescent="0.3">
      <c r="A2" t="s">
        <v>17</v>
      </c>
      <c r="B2" s="1" t="s">
        <v>24</v>
      </c>
      <c r="C2" s="2" t="s">
        <v>140</v>
      </c>
      <c r="D2" s="3" t="s">
        <v>139</v>
      </c>
    </row>
    <row r="3" spans="1:4" x14ac:dyDescent="0.3">
      <c r="A3" t="s">
        <v>136</v>
      </c>
      <c r="B3" s="1" t="s">
        <v>24</v>
      </c>
      <c r="C3" s="2" t="s">
        <v>6</v>
      </c>
      <c r="D3" s="3" t="s">
        <v>9</v>
      </c>
    </row>
    <row r="4" spans="1:4" x14ac:dyDescent="0.3">
      <c r="A4" t="s">
        <v>18</v>
      </c>
      <c r="B4" s="1" t="s">
        <v>24</v>
      </c>
      <c r="C4" t="s">
        <v>142</v>
      </c>
      <c r="D4" t="s">
        <v>141</v>
      </c>
    </row>
    <row r="5" spans="1:4" x14ac:dyDescent="0.3">
      <c r="A5" t="s">
        <v>19</v>
      </c>
      <c r="B5" s="1" t="s">
        <v>24</v>
      </c>
      <c r="C5" s="2" t="s">
        <v>138</v>
      </c>
      <c r="D5" s="3" t="s">
        <v>137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9A7119-E476-4CAA-883A-68936B54C9C7}">
          <x14:formula1>
            <xm:f>Glossary!$A$2:$A$8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E416D-62E6-4361-AB43-32863663945F}">
  <sheetPr>
    <tabColor theme="1" tint="0.249977111117893"/>
  </sheetPr>
  <dimension ref="A1:D34"/>
  <sheetViews>
    <sheetView topLeftCell="A7" workbookViewId="0">
      <selection activeCell="A31" sqref="A31:D31"/>
    </sheetView>
  </sheetViews>
  <sheetFormatPr baseColWidth="10" defaultColWidth="8.88671875" defaultRowHeight="14.4" x14ac:dyDescent="0.3"/>
  <cols>
    <col min="1" max="1" width="66.88671875" customWidth="1"/>
    <col min="2" max="2" width="19.6640625" customWidth="1"/>
    <col min="3" max="3" width="11.5546875" customWidth="1"/>
    <col min="4" max="4" width="14.44140625" customWidth="1"/>
  </cols>
  <sheetData>
    <row r="1" spans="1:4" x14ac:dyDescent="0.3">
      <c r="A1" t="s">
        <v>0</v>
      </c>
      <c r="B1" t="s">
        <v>27</v>
      </c>
      <c r="C1" t="s">
        <v>1</v>
      </c>
      <c r="D1" t="s">
        <v>4</v>
      </c>
    </row>
    <row r="2" spans="1:4" x14ac:dyDescent="0.3">
      <c r="A2" t="s">
        <v>37</v>
      </c>
      <c r="B2" s="1" t="s">
        <v>32</v>
      </c>
      <c r="C2" t="str">
        <f>INDEX(Table1[#All],MATCH('Aggregation e'!$B2,Table1[[#All],[e groups]],0),MATCH('Aggregation e'!C$1,Table1[#Headers],0))</f>
        <v>very light grey</v>
      </c>
      <c r="D2" t="str">
        <f>INDEX(Table1[#All],MATCH('Aggregation e'!$B2,Table1[[#All],[e groups]],0),MATCH('Aggregation e'!D$1,Table1[#Headers],0))</f>
        <v>#E9E9E9</v>
      </c>
    </row>
    <row r="3" spans="1:4" x14ac:dyDescent="0.3">
      <c r="A3" t="s">
        <v>38</v>
      </c>
      <c r="B3" s="1" t="s">
        <v>32</v>
      </c>
      <c r="C3" t="str">
        <f>INDEX(Table1[#All],MATCH('Aggregation e'!$B3,Table1[[#All],[e groups]],0),MATCH('Aggregation e'!C$1,Table1[#Headers],0))</f>
        <v>very light grey</v>
      </c>
      <c r="D3" t="str">
        <f>INDEX(Table1[#All],MATCH('Aggregation e'!$B3,Table1[[#All],[e groups]],0),MATCH('Aggregation e'!D$1,Table1[#Headers],0))</f>
        <v>#E9E9E9</v>
      </c>
    </row>
    <row r="4" spans="1:4" x14ac:dyDescent="0.3">
      <c r="A4" t="s">
        <v>39</v>
      </c>
      <c r="B4" s="1" t="s">
        <v>32</v>
      </c>
      <c r="C4" t="str">
        <f>INDEX(Table1[#All],MATCH('Aggregation e'!$B4,Table1[[#All],[e groups]],0),MATCH('Aggregation e'!C$1,Table1[#Headers],0))</f>
        <v>very light grey</v>
      </c>
      <c r="D4" t="str">
        <f>INDEX(Table1[#All],MATCH('Aggregation e'!$B4,Table1[[#All],[e groups]],0),MATCH('Aggregation e'!D$1,Table1[#Headers],0))</f>
        <v>#E9E9E9</v>
      </c>
    </row>
    <row r="5" spans="1:4" x14ac:dyDescent="0.3">
      <c r="A5" t="s">
        <v>40</v>
      </c>
      <c r="B5" s="1" t="s">
        <v>157</v>
      </c>
      <c r="C5" t="str">
        <f>INDEX(Table1[#All],MATCH('Aggregation e'!$B5,Table1[[#All],[e groups]],0),MATCH('Aggregation e'!C$1,Table1[#Headers],0))</f>
        <v>green</v>
      </c>
      <c r="D5" t="str">
        <f>INDEX(Table1[#All],MATCH('Aggregation e'!$B5,Table1[[#All],[e groups]],0),MATCH('Aggregation e'!D$1,Table1[#Headers],0))</f>
        <v>#79b932</v>
      </c>
    </row>
    <row r="6" spans="1:4" x14ac:dyDescent="0.3">
      <c r="A6" t="s">
        <v>41</v>
      </c>
      <c r="B6" s="1" t="s">
        <v>154</v>
      </c>
      <c r="C6" t="str">
        <f>INDEX(Table1[#All],MATCH('Aggregation e'!$B6,Table1[[#All],[e groups]],0),MATCH('Aggregation e'!C$1,Table1[#Headers],0))</f>
        <v>blue</v>
      </c>
      <c r="D6" t="str">
        <f>INDEX(Table1[#All],MATCH('Aggregation e'!$B6,Table1[[#All],[e groups]],0),MATCH('Aggregation e'!D$1,Table1[#Headers],0))</f>
        <v>#2e75b6</v>
      </c>
    </row>
    <row r="7" spans="1:4" x14ac:dyDescent="0.3">
      <c r="A7" t="s">
        <v>42</v>
      </c>
      <c r="B7" s="1" t="s">
        <v>157</v>
      </c>
      <c r="C7" t="str">
        <f>INDEX(Table1[#All],MATCH('Aggregation e'!$B7,Table1[[#All],[e groups]],0),MATCH('Aggregation e'!C$1,Table1[#Headers],0))</f>
        <v>green</v>
      </c>
      <c r="D7" t="str">
        <f>INDEX(Table1[#All],MATCH('Aggregation e'!$B7,Table1[[#All],[e groups]],0),MATCH('Aggregation e'!D$1,Table1[#Headers],0))</f>
        <v>#79b932</v>
      </c>
    </row>
    <row r="8" spans="1:4" x14ac:dyDescent="0.3">
      <c r="A8" t="s">
        <v>43</v>
      </c>
      <c r="B8" s="1" t="s">
        <v>157</v>
      </c>
      <c r="C8" t="str">
        <f>INDEX(Table1[#All],MATCH('Aggregation e'!$B8,Table1[[#All],[e groups]],0),MATCH('Aggregation e'!C$1,Table1[#Headers],0))</f>
        <v>green</v>
      </c>
      <c r="D8" t="str">
        <f>INDEX(Table1[#All],MATCH('Aggregation e'!$B8,Table1[[#All],[e groups]],0),MATCH('Aggregation e'!D$1,Table1[#Headers],0))</f>
        <v>#79b932</v>
      </c>
    </row>
    <row r="9" spans="1:4" x14ac:dyDescent="0.3">
      <c r="A9" t="s">
        <v>44</v>
      </c>
      <c r="B9" s="1" t="s">
        <v>157</v>
      </c>
      <c r="C9" t="str">
        <f>INDEX(Table1[#All],MATCH('Aggregation e'!$B9,Table1[[#All],[e groups]],0),MATCH('Aggregation e'!C$1,Table1[#Headers],0))</f>
        <v>green</v>
      </c>
      <c r="D9" t="str">
        <f>INDEX(Table1[#All],MATCH('Aggregation e'!$B9,Table1[[#All],[e groups]],0),MATCH('Aggregation e'!D$1,Table1[#Headers],0))</f>
        <v>#79b932</v>
      </c>
    </row>
    <row r="10" spans="1:4" x14ac:dyDescent="0.3">
      <c r="A10" t="s">
        <v>45</v>
      </c>
      <c r="B10" s="1" t="s">
        <v>157</v>
      </c>
      <c r="C10" t="str">
        <f>INDEX(Table1[#All],MATCH('Aggregation e'!$B10,Table1[[#All],[e groups]],0),MATCH('Aggregation e'!C$1,Table1[#Headers],0))</f>
        <v>green</v>
      </c>
      <c r="D10" t="str">
        <f>INDEX(Table1[#All],MATCH('Aggregation e'!$B10,Table1[[#All],[e groups]],0),MATCH('Aggregation e'!D$1,Table1[#Headers],0))</f>
        <v>#79b932</v>
      </c>
    </row>
    <row r="11" spans="1:4" x14ac:dyDescent="0.3">
      <c r="A11" t="s">
        <v>46</v>
      </c>
      <c r="B11" s="1" t="s">
        <v>154</v>
      </c>
      <c r="C11" t="str">
        <f>INDEX(Table1[#All],MATCH('Aggregation e'!$B11,Table1[[#All],[e groups]],0),MATCH('Aggregation e'!C$1,Table1[#Headers],0))</f>
        <v>blue</v>
      </c>
      <c r="D11" t="str">
        <f>INDEX(Table1[#All],MATCH('Aggregation e'!$B11,Table1[[#All],[e groups]],0),MATCH('Aggregation e'!D$1,Table1[#Headers],0))</f>
        <v>#2e75b6</v>
      </c>
    </row>
    <row r="12" spans="1:4" x14ac:dyDescent="0.3">
      <c r="A12" t="s">
        <v>47</v>
      </c>
      <c r="B12" s="1" t="s">
        <v>30</v>
      </c>
      <c r="C12" t="str">
        <f>INDEX(Table1[#All],MATCH('Aggregation e'!$B12,Table1[[#All],[e groups]],0),MATCH('Aggregation e'!C$1,Table1[#Headers],0))</f>
        <v>light grey</v>
      </c>
      <c r="D12" t="str">
        <f>INDEX(Table1[#All],MATCH('Aggregation e'!$B12,Table1[[#All],[e groups]],0),MATCH('Aggregation e'!D$1,Table1[#Headers],0))</f>
        <v>#bdbdbd</v>
      </c>
    </row>
    <row r="13" spans="1:4" x14ac:dyDescent="0.3">
      <c r="A13" t="s">
        <v>48</v>
      </c>
      <c r="B13" s="1" t="s">
        <v>154</v>
      </c>
      <c r="C13" t="str">
        <f>INDEX(Table1[#All],MATCH('Aggregation e'!$B13,Table1[[#All],[e groups]],0),MATCH('Aggregation e'!C$1,Table1[#Headers],0))</f>
        <v>blue</v>
      </c>
      <c r="D13" t="str">
        <f>INDEX(Table1[#All],MATCH('Aggregation e'!$B13,Table1[[#All],[e groups]],0),MATCH('Aggregation e'!D$1,Table1[#Headers],0))</f>
        <v>#2e75b6</v>
      </c>
    </row>
    <row r="14" spans="1:4" x14ac:dyDescent="0.3">
      <c r="A14" t="s">
        <v>49</v>
      </c>
      <c r="B14" s="1" t="s">
        <v>30</v>
      </c>
      <c r="C14" t="str">
        <f>INDEX(Table1[#All],MATCH('Aggregation e'!$B14,Table1[[#All],[e groups]],0),MATCH('Aggregation e'!C$1,Table1[#Headers],0))</f>
        <v>light grey</v>
      </c>
      <c r="D14" t="str">
        <f>INDEX(Table1[#All],MATCH('Aggregation e'!$B14,Table1[[#All],[e groups]],0),MATCH('Aggregation e'!D$1,Table1[#Headers],0))</f>
        <v>#bdbdbd</v>
      </c>
    </row>
    <row r="15" spans="1:4" x14ac:dyDescent="0.3">
      <c r="A15" t="s">
        <v>50</v>
      </c>
      <c r="B15" s="1" t="s">
        <v>154</v>
      </c>
      <c r="C15" t="str">
        <f>INDEX(Table1[#All],MATCH('Aggregation e'!$B15,Table1[[#All],[e groups]],0),MATCH('Aggregation e'!C$1,Table1[#Headers],0))</f>
        <v>blue</v>
      </c>
      <c r="D15" t="str">
        <f>INDEX(Table1[#All],MATCH('Aggregation e'!$B15,Table1[[#All],[e groups]],0),MATCH('Aggregation e'!D$1,Table1[#Headers],0))</f>
        <v>#2e75b6</v>
      </c>
    </row>
    <row r="16" spans="1:4" x14ac:dyDescent="0.3">
      <c r="A16" t="s">
        <v>51</v>
      </c>
      <c r="B16" s="1" t="s">
        <v>30</v>
      </c>
      <c r="C16" t="str">
        <f>INDEX(Table1[#All],MATCH('Aggregation e'!$B16,Table1[[#All],[e groups]],0),MATCH('Aggregation e'!C$1,Table1[#Headers],0))</f>
        <v>light grey</v>
      </c>
      <c r="D16" t="str">
        <f>INDEX(Table1[#All],MATCH('Aggregation e'!$B16,Table1[[#All],[e groups]],0),MATCH('Aggregation e'!D$1,Table1[#Headers],0))</f>
        <v>#bdbdbd</v>
      </c>
    </row>
    <row r="17" spans="1:4" x14ac:dyDescent="0.3">
      <c r="A17" t="s">
        <v>52</v>
      </c>
      <c r="B17" s="1" t="s">
        <v>26</v>
      </c>
      <c r="C17" t="str">
        <f>INDEX(Table1[#All],MATCH('Aggregation e'!$B17,Table1[[#All],[e groups]],0),MATCH('Aggregation e'!C$1,Table1[#Headers],0))</f>
        <v>dark grey</v>
      </c>
      <c r="D17" t="str">
        <f>INDEX(Table1[#All],MATCH('Aggregation e'!$B17,Table1[[#All],[e groups]],0),MATCH('Aggregation e'!D$1,Table1[#Headers],0))</f>
        <v>#525252</v>
      </c>
    </row>
    <row r="18" spans="1:4" x14ac:dyDescent="0.3">
      <c r="A18" t="s">
        <v>53</v>
      </c>
      <c r="B18" s="1" t="s">
        <v>26</v>
      </c>
      <c r="C18" t="str">
        <f>INDEX(Table1[#All],MATCH('Aggregation e'!$B18,Table1[[#All],[e groups]],0),MATCH('Aggregation e'!C$1,Table1[#Headers],0))</f>
        <v>dark grey</v>
      </c>
      <c r="D18" t="str">
        <f>INDEX(Table1[#All],MATCH('Aggregation e'!$B18,Table1[[#All],[e groups]],0),MATCH('Aggregation e'!D$1,Table1[#Headers],0))</f>
        <v>#525252</v>
      </c>
    </row>
    <row r="19" spans="1:4" x14ac:dyDescent="0.3">
      <c r="A19" t="s">
        <v>54</v>
      </c>
      <c r="B19" s="1" t="s">
        <v>26</v>
      </c>
      <c r="C19" t="str">
        <f>INDEX(Table1[#All],MATCH('Aggregation e'!$B19,Table1[[#All],[e groups]],0),MATCH('Aggregation e'!C$1,Table1[#Headers],0))</f>
        <v>dark grey</v>
      </c>
      <c r="D19" t="str">
        <f>INDEX(Table1[#All],MATCH('Aggregation e'!$B19,Table1[[#All],[e groups]],0),MATCH('Aggregation e'!D$1,Table1[#Headers],0))</f>
        <v>#525252</v>
      </c>
    </row>
    <row r="20" spans="1:4" x14ac:dyDescent="0.3">
      <c r="A20" t="s">
        <v>55</v>
      </c>
      <c r="B20" s="1" t="s">
        <v>24</v>
      </c>
      <c r="C20" t="str">
        <f>INDEX(Table1[#All],MATCH('Aggregation e'!$B20,Table1[[#All],[e groups]],0),MATCH('Aggregation e'!C$1,Table1[#Headers],0))</f>
        <v>grey</v>
      </c>
      <c r="D20" t="str">
        <f>INDEX(Table1[#All],MATCH('Aggregation e'!$B20,Table1[[#All],[e groups]],0),MATCH('Aggregation e'!D$1,Table1[#Headers],0))</f>
        <v>#7F7F7F</v>
      </c>
    </row>
    <row r="21" spans="1:4" x14ac:dyDescent="0.3">
      <c r="A21" t="s">
        <v>56</v>
      </c>
      <c r="B21" s="1" t="s">
        <v>148</v>
      </c>
      <c r="C21" t="str">
        <f>INDEX(Table1[#All],MATCH('Aggregation e'!$B21,Table1[[#All],[e groups]],0),MATCH('Aggregation e'!C$1,Table1[#Headers],0))</f>
        <v>brown</v>
      </c>
      <c r="D21" t="str">
        <f>INDEX(Table1[#All],MATCH('Aggregation e'!$B21,Table1[[#All],[e groups]],0),MATCH('Aggregation e'!D$1,Table1[#Headers],0))</f>
        <v>#c55a11</v>
      </c>
    </row>
    <row r="22" spans="1:4" x14ac:dyDescent="0.3">
      <c r="A22" t="s">
        <v>57</v>
      </c>
      <c r="B22" s="1" t="s">
        <v>148</v>
      </c>
      <c r="C22" t="str">
        <f>INDEX(Table1[#All],MATCH('Aggregation e'!$B22,Table1[[#All],[e groups]],0),MATCH('Aggregation e'!C$1,Table1[#Headers],0))</f>
        <v>brown</v>
      </c>
      <c r="D22" t="str">
        <f>INDEX(Table1[#All],MATCH('Aggregation e'!$B22,Table1[[#All],[e groups]],0),MATCH('Aggregation e'!D$1,Table1[#Headers],0))</f>
        <v>#c55a11</v>
      </c>
    </row>
    <row r="23" spans="1:4" x14ac:dyDescent="0.3">
      <c r="A23" t="s">
        <v>58</v>
      </c>
      <c r="B23" s="1" t="s">
        <v>24</v>
      </c>
      <c r="C23" t="str">
        <f>INDEX(Table1[#All],MATCH('Aggregation e'!$B23,Table1[[#All],[e groups]],0),MATCH('Aggregation e'!C$1,Table1[#Headers],0))</f>
        <v>grey</v>
      </c>
      <c r="D23" t="str">
        <f>INDEX(Table1[#All],MATCH('Aggregation e'!$B23,Table1[[#All],[e groups]],0),MATCH('Aggregation e'!D$1,Table1[#Headers],0))</f>
        <v>#7F7F7F</v>
      </c>
    </row>
    <row r="24" spans="1:4" x14ac:dyDescent="0.3">
      <c r="A24" t="s">
        <v>59</v>
      </c>
      <c r="B24" s="1" t="s">
        <v>148</v>
      </c>
      <c r="C24" t="str">
        <f>INDEX(Table1[#All],MATCH('Aggregation e'!$B24,Table1[[#All],[e groups]],0),MATCH('Aggregation e'!C$1,Table1[#Headers],0))</f>
        <v>brown</v>
      </c>
      <c r="D24" t="str">
        <f>INDEX(Table1[#All],MATCH('Aggregation e'!$B24,Table1[[#All],[e groups]],0),MATCH('Aggregation e'!D$1,Table1[#Headers],0))</f>
        <v>#c55a11</v>
      </c>
    </row>
    <row r="25" spans="1:4" x14ac:dyDescent="0.3">
      <c r="A25" t="s">
        <v>60</v>
      </c>
      <c r="B25" s="1" t="s">
        <v>24</v>
      </c>
      <c r="C25" t="str">
        <f>INDEX(Table1[#All],MATCH('Aggregation e'!$B25,Table1[[#All],[e groups]],0),MATCH('Aggregation e'!C$1,Table1[#Headers],0))</f>
        <v>grey</v>
      </c>
      <c r="D25" t="str">
        <f>INDEX(Table1[#All],MATCH('Aggregation e'!$B25,Table1[[#All],[e groups]],0),MATCH('Aggregation e'!D$1,Table1[#Headers],0))</f>
        <v>#7F7F7F</v>
      </c>
    </row>
    <row r="26" spans="1:4" x14ac:dyDescent="0.3">
      <c r="A26" t="s">
        <v>61</v>
      </c>
      <c r="B26" s="1" t="s">
        <v>24</v>
      </c>
      <c r="C26" t="str">
        <f>INDEX(Table1[#All],MATCH('Aggregation e'!$B26,Table1[[#All],[e groups]],0),MATCH('Aggregation e'!C$1,Table1[#Headers],0))</f>
        <v>grey</v>
      </c>
      <c r="D26" t="str">
        <f>INDEX(Table1[#All],MATCH('Aggregation e'!$B26,Table1[[#All],[e groups]],0),MATCH('Aggregation e'!D$1,Table1[#Headers],0))</f>
        <v>#7F7F7F</v>
      </c>
    </row>
    <row r="27" spans="1:4" x14ac:dyDescent="0.3">
      <c r="A27" t="s">
        <v>62</v>
      </c>
      <c r="B27" s="1" t="s">
        <v>24</v>
      </c>
      <c r="C27" t="str">
        <f>INDEX(Table1[#All],MATCH('Aggregation e'!$B27,Table1[[#All],[e groups]],0),MATCH('Aggregation e'!C$1,Table1[#Headers],0))</f>
        <v>grey</v>
      </c>
      <c r="D27" t="str">
        <f>INDEX(Table1[#All],MATCH('Aggregation e'!$B27,Table1[[#All],[e groups]],0),MATCH('Aggregation e'!D$1,Table1[#Headers],0))</f>
        <v>#7F7F7F</v>
      </c>
    </row>
    <row r="28" spans="1:4" x14ac:dyDescent="0.3">
      <c r="A28" t="s">
        <v>63</v>
      </c>
      <c r="B28" s="1" t="s">
        <v>31</v>
      </c>
      <c r="C28" t="str">
        <f>INDEX(Table1[#All],MATCH('Aggregation e'!$B28,Table1[[#All],[e groups]],0),MATCH('Aggregation e'!C$1,Table1[#Headers],0))</f>
        <v>light grey</v>
      </c>
      <c r="D28" t="str">
        <f>INDEX(Table1[#All],MATCH('Aggregation e'!$B28,Table1[[#All],[e groups]],0),MATCH('Aggregation e'!D$1,Table1[#Headers],0))</f>
        <v>#bdbdbd</v>
      </c>
    </row>
    <row r="29" spans="1:4" x14ac:dyDescent="0.3">
      <c r="A29" t="s">
        <v>64</v>
      </c>
      <c r="B29" s="1" t="s">
        <v>26</v>
      </c>
      <c r="C29" t="str">
        <f>INDEX(Table1[#All],MATCH('Aggregation e'!$B29,Table1[[#All],[e groups]],0),MATCH('Aggregation e'!C$1,Table1[#Headers],0))</f>
        <v>dark grey</v>
      </c>
      <c r="D29" t="str">
        <f>INDEX(Table1[#All],MATCH('Aggregation e'!$B29,Table1[[#All],[e groups]],0),MATCH('Aggregation e'!D$1,Table1[#Headers],0))</f>
        <v>#525252</v>
      </c>
    </row>
    <row r="30" spans="1:4" x14ac:dyDescent="0.3">
      <c r="A30" t="s">
        <v>65</v>
      </c>
      <c r="B30" s="1" t="s">
        <v>26</v>
      </c>
      <c r="C30" t="str">
        <f>INDEX(Table1[#All],MATCH('Aggregation e'!$B30,Table1[[#All],[e groups]],0),MATCH('Aggregation e'!C$1,Table1[#Headers],0))</f>
        <v>dark grey</v>
      </c>
      <c r="D30" t="str">
        <f>INDEX(Table1[#All],MATCH('Aggregation e'!$B30,Table1[[#All],[e groups]],0),MATCH('Aggregation e'!D$1,Table1[#Headers],0))</f>
        <v>#525252</v>
      </c>
    </row>
    <row r="31" spans="1:4" x14ac:dyDescent="0.3">
      <c r="A31" t="s">
        <v>66</v>
      </c>
      <c r="B31" s="1" t="s">
        <v>24</v>
      </c>
      <c r="C31" t="str">
        <f>INDEX(Table1[#All],MATCH('Aggregation e'!$B31,Table1[[#All],[e groups]],0),MATCH('Aggregation e'!C$1,Table1[#Headers],0))</f>
        <v>grey</v>
      </c>
      <c r="D31" t="str">
        <f>INDEX(Table1[#All],MATCH('Aggregation e'!$B31,Table1[[#All],[e groups]],0),MATCH('Aggregation e'!D$1,Table1[#Headers],0))</f>
        <v>#7F7F7F</v>
      </c>
    </row>
    <row r="32" spans="1:4" x14ac:dyDescent="0.3">
      <c r="A32" t="s">
        <v>67</v>
      </c>
      <c r="B32" s="1" t="s">
        <v>31</v>
      </c>
      <c r="C32" t="str">
        <f>INDEX(Table1[#All],MATCH('Aggregation e'!$B32,Table1[[#All],[e groups]],0),MATCH('Aggregation e'!C$1,Table1[#Headers],0))</f>
        <v>light grey</v>
      </c>
      <c r="D32" t="str">
        <f>INDEX(Table1[#All],MATCH('Aggregation e'!$B32,Table1[[#All],[e groups]],0),MATCH('Aggregation e'!D$1,Table1[#Headers],0))</f>
        <v>#bdbdbd</v>
      </c>
    </row>
    <row r="33" spans="1:4" x14ac:dyDescent="0.3">
      <c r="A33" t="s">
        <v>68</v>
      </c>
      <c r="B33" s="1" t="s">
        <v>26</v>
      </c>
      <c r="C33" t="str">
        <f>INDEX(Table1[#All],MATCH('Aggregation e'!$B33,Table1[[#All],[e groups]],0),MATCH('Aggregation e'!C$1,Table1[#Headers],0))</f>
        <v>dark grey</v>
      </c>
      <c r="D33" t="str">
        <f>INDEX(Table1[#All],MATCH('Aggregation e'!$B33,Table1[[#All],[e groups]],0),MATCH('Aggregation e'!D$1,Table1[#Headers],0))</f>
        <v>#525252</v>
      </c>
    </row>
    <row r="34" spans="1:4" x14ac:dyDescent="0.3">
      <c r="A34" t="s">
        <v>69</v>
      </c>
      <c r="B34" s="1" t="s">
        <v>31</v>
      </c>
      <c r="C34" t="str">
        <f>INDEX(Table1[#All],MATCH('Aggregation e'!$B34,Table1[[#All],[e groups]],0),MATCH('Aggregation e'!C$1,Table1[#Headers],0))</f>
        <v>light grey</v>
      </c>
      <c r="D34" t="str">
        <f>INDEX(Table1[#All],MATCH('Aggregation e'!$B34,Table1[[#All],[e groups]],0),MATCH('Aggregation e'!D$1,Table1[#Headers],0))</f>
        <v>#bdbdbd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1775775-5889-4A11-B3C2-84A134E752B5}">
          <x14:formula1>
            <xm:f>Glossary!$E$2:$E$8</xm:f>
          </x14:formula1>
          <xm:sqref>B2:B34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3F42F-78F8-479E-9359-9C1CFE9741A4}">
  <sheetPr>
    <tabColor theme="2" tint="-0.499984740745262"/>
  </sheetPr>
  <dimension ref="A1:D7"/>
  <sheetViews>
    <sheetView workbookViewId="0">
      <selection activeCell="C9" sqref="C9"/>
    </sheetView>
  </sheetViews>
  <sheetFormatPr baseColWidth="10" defaultColWidth="8.88671875" defaultRowHeight="14.4" x14ac:dyDescent="0.3"/>
  <cols>
    <col min="1" max="1" width="32.6640625" customWidth="1"/>
    <col min="2" max="2" width="13.109375" customWidth="1"/>
  </cols>
  <sheetData>
    <row r="1" spans="1:4" x14ac:dyDescent="0.3">
      <c r="A1" t="s">
        <v>0</v>
      </c>
      <c r="B1" t="s">
        <v>27</v>
      </c>
      <c r="C1" t="s">
        <v>1</v>
      </c>
      <c r="D1" t="s">
        <v>4</v>
      </c>
    </row>
    <row r="2" spans="1:4" x14ac:dyDescent="0.3">
      <c r="A2" t="s">
        <v>48</v>
      </c>
      <c r="B2" s="1" t="s">
        <v>70</v>
      </c>
      <c r="C2" s="2" t="s">
        <v>140</v>
      </c>
      <c r="D2" s="3" t="s">
        <v>139</v>
      </c>
    </row>
    <row r="3" spans="1:4" x14ac:dyDescent="0.3">
      <c r="A3" t="s">
        <v>50</v>
      </c>
      <c r="B3" s="1" t="s">
        <v>70</v>
      </c>
      <c r="C3" s="2" t="s">
        <v>6</v>
      </c>
      <c r="D3" s="3" t="s">
        <v>9</v>
      </c>
    </row>
    <row r="4" spans="1:4" x14ac:dyDescent="0.3">
      <c r="A4" t="s">
        <v>41</v>
      </c>
      <c r="B4" s="1" t="s">
        <v>70</v>
      </c>
      <c r="C4" s="2" t="s">
        <v>138</v>
      </c>
      <c r="D4" s="3" t="s">
        <v>137</v>
      </c>
    </row>
    <row r="5" spans="1:4" x14ac:dyDescent="0.3">
      <c r="A5" t="s">
        <v>60</v>
      </c>
      <c r="B5" s="1" t="s">
        <v>24</v>
      </c>
      <c r="C5" s="5" t="s">
        <v>164</v>
      </c>
      <c r="D5" s="11" t="s">
        <v>163</v>
      </c>
    </row>
    <row r="6" spans="1:4" x14ac:dyDescent="0.3">
      <c r="A6" t="s">
        <v>62</v>
      </c>
      <c r="B6" s="1" t="s">
        <v>24</v>
      </c>
      <c r="C6" s="5" t="s">
        <v>166</v>
      </c>
      <c r="D6" s="12" t="s">
        <v>165</v>
      </c>
    </row>
    <row r="7" spans="1:4" x14ac:dyDescent="0.3">
      <c r="A7" t="s">
        <v>66</v>
      </c>
      <c r="B7" s="1" t="s">
        <v>24</v>
      </c>
      <c r="C7" s="5" t="s">
        <v>168</v>
      </c>
      <c r="D7" s="6" t="s">
        <v>167</v>
      </c>
    </row>
  </sheetData>
  <pageMargins left="0.7" right="0.7" top="0.75" bottom="0.75" header="0.3" footer="0.3"/>
  <pageSetup paperSize="9"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22C235-9F2B-43F5-8C44-F039024140D5}">
          <x14:formula1>
            <xm:f>Glossary!$E$2:$E$8</xm:f>
          </x14:formula1>
          <xm:sqref>B2:B7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03264-79CE-41A2-BB4F-4BC96CEE5289}">
  <sheetPr>
    <tabColor theme="5" tint="-0.249977111117893"/>
  </sheetPr>
  <dimension ref="A1:D17"/>
  <sheetViews>
    <sheetView workbookViewId="0">
      <selection activeCell="A11" sqref="A11"/>
    </sheetView>
  </sheetViews>
  <sheetFormatPr baseColWidth="10" defaultColWidth="8.88671875" defaultRowHeight="14.4" x14ac:dyDescent="0.3"/>
  <cols>
    <col min="1" max="1" width="66.88671875" customWidth="1"/>
    <col min="2" max="2" width="15.5546875" customWidth="1"/>
    <col min="3" max="3" width="11.5546875" customWidth="1"/>
    <col min="4" max="4" width="14.44140625" customWidth="1"/>
  </cols>
  <sheetData>
    <row r="1" spans="1:4" x14ac:dyDescent="0.3">
      <c r="A1" t="s">
        <v>0</v>
      </c>
      <c r="B1" t="s">
        <v>27</v>
      </c>
      <c r="C1" t="s">
        <v>1</v>
      </c>
      <c r="D1" t="s">
        <v>4</v>
      </c>
    </row>
    <row r="2" spans="1:4" x14ac:dyDescent="0.3">
      <c r="A2" t="s">
        <v>160</v>
      </c>
      <c r="B2" s="1" t="s">
        <v>26</v>
      </c>
      <c r="C2" t="str">
        <f>INDEX(Table14[#All],MATCH('Aggregation NG'!$B2,Table14[[#All],[ng groups]],0),MATCH('Aggregation NG'!C$1,Table14[#Headers],0))</f>
        <v>dark grey</v>
      </c>
      <c r="D2" t="str">
        <f>INDEX(Table14[#All],MATCH('Aggregation NG'!$B2,Table14[[#All],[ng groups]],0),MATCH('Aggregation NG'!D$1,Table14[#Headers],0))</f>
        <v>#525252</v>
      </c>
    </row>
    <row r="3" spans="1:4" x14ac:dyDescent="0.3">
      <c r="A3" t="s">
        <v>82</v>
      </c>
      <c r="B3" s="1" t="s">
        <v>26</v>
      </c>
      <c r="C3" t="str">
        <f>INDEX(Table14[#All],MATCH('Aggregation NG'!$B3,Table14[[#All],[ng groups]],0),MATCH('Aggregation NG'!C$1,Table14[#Headers],0))</f>
        <v>dark grey</v>
      </c>
      <c r="D3" t="str">
        <f>INDEX(Table14[#All],MATCH('Aggregation NG'!$B3,Table14[[#All],[ng groups]],0),MATCH('Aggregation NG'!D$1,Table14[#Headers],0))</f>
        <v>#525252</v>
      </c>
    </row>
    <row r="4" spans="1:4" x14ac:dyDescent="0.3">
      <c r="A4" t="s">
        <v>161</v>
      </c>
      <c r="B4" s="1" t="s">
        <v>26</v>
      </c>
      <c r="C4" t="str">
        <f>INDEX(Table14[#All],MATCH('Aggregation NG'!$B4,Table14[[#All],[ng groups]],0),MATCH('Aggregation NG'!C$1,Table14[#Headers],0))</f>
        <v>dark grey</v>
      </c>
      <c r="D4" t="str">
        <f>INDEX(Table14[#All],MATCH('Aggregation NG'!$B4,Table14[[#All],[ng groups]],0),MATCH('Aggregation NG'!D$1,Table14[#Headers],0))</f>
        <v>#525252</v>
      </c>
    </row>
    <row r="5" spans="1:4" x14ac:dyDescent="0.3">
      <c r="A5" t="s">
        <v>89</v>
      </c>
      <c r="B5" s="1" t="s">
        <v>26</v>
      </c>
      <c r="C5" t="str">
        <f>INDEX(Table14[#All],MATCH('Aggregation NG'!$B5,Table14[[#All],[ng groups]],0),MATCH('Aggregation NG'!C$1,Table14[#Headers],0))</f>
        <v>dark grey</v>
      </c>
      <c r="D5" t="str">
        <f>INDEX(Table14[#All],MATCH('Aggregation NG'!$B5,Table14[[#All],[ng groups]],0),MATCH('Aggregation NG'!D$1,Table14[#Headers],0))</f>
        <v>#525252</v>
      </c>
    </row>
    <row r="6" spans="1:4" x14ac:dyDescent="0.3">
      <c r="A6" t="s">
        <v>80</v>
      </c>
      <c r="B6" s="1" t="s">
        <v>24</v>
      </c>
      <c r="C6" t="str">
        <f>INDEX(Table14[#All],MATCH('Aggregation NG'!$B6,Table14[[#All],[ng groups]],0),MATCH('Aggregation NG'!C$1,Table14[#Headers],0))</f>
        <v>grey</v>
      </c>
      <c r="D6" t="str">
        <f>INDEX(Table14[#All],MATCH('Aggregation NG'!$B6,Table14[[#All],[ng groups]],0),MATCH('Aggregation NG'!D$1,Table14[#Headers],0))</f>
        <v>#7F7F7F</v>
      </c>
    </row>
    <row r="7" spans="1:4" x14ac:dyDescent="0.3">
      <c r="A7" t="s">
        <v>81</v>
      </c>
      <c r="B7" s="1" t="s">
        <v>31</v>
      </c>
      <c r="C7" t="str">
        <f>INDEX(Table14[#All],MATCH('Aggregation NG'!$B7,Table14[[#All],[ng groups]],0),MATCH('Aggregation NG'!C$1,Table14[#Headers],0))</f>
        <v>light grey</v>
      </c>
      <c r="D7" t="str">
        <f>INDEX(Table14[#All],MATCH('Aggregation NG'!$B7,Table14[[#All],[ng groups]],0),MATCH('Aggregation NG'!D$1,Table14[#Headers],0))</f>
        <v>#bdbdbd</v>
      </c>
    </row>
    <row r="8" spans="1:4" x14ac:dyDescent="0.3">
      <c r="A8" t="s">
        <v>71</v>
      </c>
      <c r="B8" s="1" t="s">
        <v>32</v>
      </c>
      <c r="C8" t="str">
        <f>INDEX(Table14[#All],MATCH('Aggregation NG'!$B8,Table14[[#All],[ng groups]],0),MATCH('Aggregation NG'!C$1,Table14[#Headers],0))</f>
        <v>very light grey</v>
      </c>
      <c r="D8" t="str">
        <f>INDEX(Table14[#All],MATCH('Aggregation NG'!$B8,Table14[[#All],[ng groups]],0),MATCH('Aggregation NG'!D$1,Table14[#Headers],0))</f>
        <v>#E9E9E9</v>
      </c>
    </row>
    <row r="9" spans="1:4" x14ac:dyDescent="0.3">
      <c r="A9" t="s">
        <v>72</v>
      </c>
      <c r="B9" s="1" t="s">
        <v>32</v>
      </c>
      <c r="C9" t="str">
        <f>INDEX(Table14[#All],MATCH('Aggregation NG'!$B9,Table14[[#All],[ng groups]],0),MATCH('Aggregation NG'!C$1,Table14[#Headers],0))</f>
        <v>very light grey</v>
      </c>
      <c r="D9" t="str">
        <f>INDEX(Table14[#All],MATCH('Aggregation NG'!$B9,Table14[[#All],[ng groups]],0),MATCH('Aggregation NG'!D$1,Table14[#Headers],0))</f>
        <v>#E9E9E9</v>
      </c>
    </row>
    <row r="10" spans="1:4" x14ac:dyDescent="0.3">
      <c r="A10" t="s">
        <v>73</v>
      </c>
      <c r="B10" s="1" t="s">
        <v>32</v>
      </c>
      <c r="C10" t="str">
        <f>INDEX(Table14[#All],MATCH('Aggregation NG'!$B10,Table14[[#All],[ng groups]],0),MATCH('Aggregation NG'!C$1,Table14[#Headers],0))</f>
        <v>very light grey</v>
      </c>
      <c r="D10" t="str">
        <f>INDEX(Table14[#All],MATCH('Aggregation NG'!$B10,Table14[[#All],[ng groups]],0),MATCH('Aggregation NG'!D$1,Table14[#Headers],0))</f>
        <v>#E9E9E9</v>
      </c>
    </row>
    <row r="11" spans="1:4" x14ac:dyDescent="0.3">
      <c r="A11" t="s">
        <v>162</v>
      </c>
      <c r="B11" s="1" t="s">
        <v>32</v>
      </c>
      <c r="C11" t="str">
        <f>INDEX(Table14[#All],MATCH('Aggregation NG'!$B11,Table14[[#All],[ng groups]],0),MATCH('Aggregation NG'!C$1,Table14[#Headers],0))</f>
        <v>very light grey</v>
      </c>
      <c r="D11" t="str">
        <f>INDEX(Table14[#All],MATCH('Aggregation NG'!$B11,Table14[[#All],[ng groups]],0),MATCH('Aggregation NG'!D$1,Table14[#Headers],0))</f>
        <v>#E9E9E9</v>
      </c>
    </row>
    <row r="12" spans="1:4" x14ac:dyDescent="0.3">
      <c r="A12" t="s">
        <v>74</v>
      </c>
      <c r="B12" s="1" t="s">
        <v>150</v>
      </c>
      <c r="C12" t="str">
        <f>INDEX(Table14[#All],MATCH('Aggregation NG'!$B12,Table14[[#All],[ng groups]],0),MATCH('Aggregation NG'!C$1,Table14[#Headers],0))</f>
        <v>black</v>
      </c>
      <c r="D12" t="str">
        <f>INDEX(Table14[#All],MATCH('Aggregation NG'!$B12,Table14[[#All],[ng groups]],0),MATCH('Aggregation NG'!D$1,Table14[#Headers],0))</f>
        <v>#2c2c2c</v>
      </c>
    </row>
    <row r="13" spans="1:4" x14ac:dyDescent="0.3">
      <c r="A13" t="s">
        <v>75</v>
      </c>
      <c r="B13" s="1" t="s">
        <v>150</v>
      </c>
      <c r="C13" t="str">
        <f>INDEX(Table14[#All],MATCH('Aggregation NG'!$B13,Table14[[#All],[ng groups]],0),MATCH('Aggregation NG'!C$1,Table14[#Headers],0))</f>
        <v>black</v>
      </c>
      <c r="D13" t="str">
        <f>INDEX(Table14[#All],MATCH('Aggregation NG'!$B13,Table14[[#All],[ng groups]],0),MATCH('Aggregation NG'!D$1,Table14[#Headers],0))</f>
        <v>#2c2c2c</v>
      </c>
    </row>
    <row r="14" spans="1:4" x14ac:dyDescent="0.3">
      <c r="A14" t="s">
        <v>76</v>
      </c>
      <c r="B14" s="1" t="s">
        <v>157</v>
      </c>
      <c r="C14" t="str">
        <f>INDEX(Table14[#All],MATCH('Aggregation NG'!$B14,Table14[[#All],[ng groups]],0),MATCH('Aggregation NG'!C$1,Table14[#Headers],0))</f>
        <v>green</v>
      </c>
      <c r="D14" t="str">
        <f>INDEX(Table14[#All],MATCH('Aggregation NG'!$B14,Table14[[#All],[ng groups]],0),MATCH('Aggregation NG'!D$1,Table14[#Headers],0))</f>
        <v>#79b932</v>
      </c>
    </row>
    <row r="15" spans="1:4" x14ac:dyDescent="0.3">
      <c r="A15" t="s">
        <v>78</v>
      </c>
      <c r="B15" s="1" t="s">
        <v>150</v>
      </c>
      <c r="C15" t="str">
        <f>INDEX(Table14[#All],MATCH('Aggregation NG'!$B15,Table14[[#All],[ng groups]],0),MATCH('Aggregation NG'!C$1,Table14[#Headers],0))</f>
        <v>black</v>
      </c>
      <c r="D15" t="str">
        <f>INDEX(Table14[#All],MATCH('Aggregation NG'!$B15,Table14[[#All],[ng groups]],0),MATCH('Aggregation NG'!D$1,Table14[#Headers],0))</f>
        <v>#2c2c2c</v>
      </c>
    </row>
    <row r="16" spans="1:4" x14ac:dyDescent="0.3">
      <c r="A16" t="s">
        <v>79</v>
      </c>
      <c r="B16" s="1" t="s">
        <v>154</v>
      </c>
      <c r="C16" t="str">
        <f>INDEX(Table14[#All],MATCH('Aggregation NG'!$B16,Table14[[#All],[ng groups]],0),MATCH('Aggregation NG'!C$1,Table14[#Headers],0))</f>
        <v>blue</v>
      </c>
      <c r="D16" t="str">
        <f>INDEX(Table14[#All],MATCH('Aggregation NG'!$B16,Table14[[#All],[ng groups]],0),MATCH('Aggregation NG'!D$1,Table14[#Headers],0))</f>
        <v>#2e75b6</v>
      </c>
    </row>
    <row r="17" spans="1:4" x14ac:dyDescent="0.3">
      <c r="A17" t="s">
        <v>77</v>
      </c>
      <c r="B17" s="1" t="s">
        <v>30</v>
      </c>
      <c r="C17" t="str">
        <f>INDEX(Table14[#All],MATCH('Aggregation NG'!$B17,Table14[[#All],[ng groups]],0),MATCH('Aggregation NG'!C$1,Table14[#Headers],0))</f>
        <v>light grey</v>
      </c>
      <c r="D17" t="str">
        <f>INDEX(Table14[#All],MATCH('Aggregation NG'!$B17,Table14[[#All],[ng groups]],0),MATCH('Aggregation NG'!D$1,Table14[#Headers],0))</f>
        <v>#bdbdbd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C1A408C-0A73-4BEE-93E1-FA64EBC9FC2B}">
          <x14:formula1>
            <xm:f>Glossary!$E$2:$E$8</xm:f>
          </x14:formula1>
          <xm:sqref>B16</xm:sqref>
        </x14:dataValidation>
        <x14:dataValidation type="list" allowBlank="1" showInputMessage="1" showErrorMessage="1" xr:uid="{9C9C0022-90A8-44A1-8CA8-BB1BBD5E961D}">
          <x14:formula1>
            <xm:f>Glossary!$I$2:$I$8</xm:f>
          </x14:formula1>
          <xm:sqref>B17 B2:B15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B97BD-1C42-425C-9FFF-BAC4F0FB777F}">
  <sheetPr>
    <tabColor theme="5" tint="0.59999389629810485"/>
  </sheetPr>
  <dimension ref="A1:D2"/>
  <sheetViews>
    <sheetView workbookViewId="0">
      <selection activeCell="C2" sqref="C2:D2"/>
    </sheetView>
  </sheetViews>
  <sheetFormatPr baseColWidth="10" defaultColWidth="8.88671875" defaultRowHeight="14.4" x14ac:dyDescent="0.3"/>
  <cols>
    <col min="2" max="2" width="12.21875" customWidth="1"/>
    <col min="3" max="3" width="15.88671875" customWidth="1"/>
    <col min="4" max="4" width="13.77734375" customWidth="1"/>
  </cols>
  <sheetData>
    <row r="1" spans="1:4" x14ac:dyDescent="0.3">
      <c r="A1" t="s">
        <v>0</v>
      </c>
      <c r="B1" t="s">
        <v>27</v>
      </c>
      <c r="C1" t="s">
        <v>1</v>
      </c>
      <c r="D1" t="s">
        <v>4</v>
      </c>
    </row>
    <row r="2" spans="1:4" x14ac:dyDescent="0.3">
      <c r="A2" t="s">
        <v>79</v>
      </c>
      <c r="B2" s="1" t="s">
        <v>70</v>
      </c>
      <c r="C2" t="s">
        <v>142</v>
      </c>
      <c r="D2" t="s">
        <v>141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179574-F284-42BD-85CE-497722E696F0}">
          <x14:formula1>
            <xm:f>Glossary!$I$2:$I$8</xm:f>
          </x14:formula1>
          <xm:sqref>B2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6223-24CB-4D0E-BDA1-E88941DEA3D7}">
  <dimension ref="A1:D14"/>
  <sheetViews>
    <sheetView workbookViewId="0">
      <selection activeCell="A9" sqref="A9"/>
    </sheetView>
  </sheetViews>
  <sheetFormatPr baseColWidth="10" defaultColWidth="8.88671875" defaultRowHeight="14.4" x14ac:dyDescent="0.3"/>
  <cols>
    <col min="1" max="1" width="66.88671875" customWidth="1"/>
    <col min="2" max="2" width="15.5546875" customWidth="1"/>
    <col min="3" max="3" width="11.5546875" customWidth="1"/>
    <col min="4" max="4" width="14.44140625" customWidth="1"/>
  </cols>
  <sheetData>
    <row r="1" spans="1:4" x14ac:dyDescent="0.3">
      <c r="A1" t="s">
        <v>0</v>
      </c>
      <c r="B1" t="s">
        <v>27</v>
      </c>
      <c r="C1" t="s">
        <v>1</v>
      </c>
      <c r="D1" t="s">
        <v>4</v>
      </c>
    </row>
    <row r="2" spans="1:4" x14ac:dyDescent="0.3">
      <c r="A2" t="s">
        <v>95</v>
      </c>
      <c r="B2" s="1" t="s">
        <v>92</v>
      </c>
      <c r="C2" t="str">
        <f>INDEX(Table146[#All],MATCH('Aggregation CO2_pipe'!$B2,Table146[[#All],[CO2_pipe groups]],0),MATCH('Aggregation CO2_pipe'!C$1,Table146[#Headers],0))</f>
        <v>black</v>
      </c>
      <c r="D2" t="str">
        <f>INDEX(Table146[#All],MATCH('Aggregation CO2_pipe'!$B2,Table146[[#All],[CO2_pipe groups]],0),MATCH('Aggregation CO2_pipe'!D$1,Table146[#Headers],0))</f>
        <v>#000000</v>
      </c>
    </row>
    <row r="3" spans="1:4" x14ac:dyDescent="0.3">
      <c r="A3" t="s">
        <v>96</v>
      </c>
      <c r="B3" s="1" t="s">
        <v>90</v>
      </c>
      <c r="C3" t="str">
        <f>INDEX(Table146[#All],MATCH('Aggregation CO2_pipe'!$B3,Table146[[#All],[CO2_pipe groups]],0),MATCH('Aggregation CO2_pipe'!C$1,Table146[#Headers],0))</f>
        <v>yellow</v>
      </c>
      <c r="D3" t="str">
        <f>INDEX(Table14[#All],MATCH('Aggregation CO2_pipe'!$B3,Table146[[#All],[CO2_pipe groups]],0),MATCH('Aggregation CO2_pipe'!D$1,Table146[#Headers],0))</f>
        <v>#E9E9E9</v>
      </c>
    </row>
    <row r="4" spans="1:4" x14ac:dyDescent="0.3">
      <c r="A4" t="s">
        <v>97</v>
      </c>
      <c r="B4" s="1" t="s">
        <v>90</v>
      </c>
      <c r="C4" t="str">
        <f>INDEX(Table146[#All],MATCH('Aggregation CO2_pipe'!$B4,Table146[[#All],[CO2_pipe groups]],0),MATCH('Aggregation CO2_pipe'!C$1,Table146[#Headers],0))</f>
        <v>yellow</v>
      </c>
      <c r="D4" t="str">
        <f>INDEX(Table14[#All],MATCH('Aggregation CO2_pipe'!$B4,Table146[[#All],[CO2_pipe groups]],0),MATCH('Aggregation CO2_pipe'!D$1,Table146[#Headers],0))</f>
        <v>#E9E9E9</v>
      </c>
    </row>
    <row r="5" spans="1:4" x14ac:dyDescent="0.3">
      <c r="A5" t="s">
        <v>98</v>
      </c>
      <c r="B5" s="1" t="s">
        <v>90</v>
      </c>
      <c r="C5" t="str">
        <f>INDEX(Table146[#All],MATCH('Aggregation CO2_pipe'!$B5,Table146[[#All],[CO2_pipe groups]],0),MATCH('Aggregation CO2_pipe'!C$1,Table146[#Headers],0))</f>
        <v>yellow</v>
      </c>
      <c r="D5" t="str">
        <f>INDEX(Table14[#All],MATCH('Aggregation CO2_pipe'!$B5,Table146[[#All],[CO2_pipe groups]],0),MATCH('Aggregation CO2_pipe'!D$1,Table146[#Headers],0))</f>
        <v>#E9E9E9</v>
      </c>
    </row>
    <row r="6" spans="1:4" x14ac:dyDescent="0.3">
      <c r="A6" t="s">
        <v>99</v>
      </c>
      <c r="B6" s="1" t="s">
        <v>90</v>
      </c>
      <c r="C6" t="str">
        <f>INDEX(Table146[#All],MATCH('Aggregation CO2_pipe'!$B6,Table146[[#All],[CO2_pipe groups]],0),MATCH('Aggregation CO2_pipe'!C$1,Table146[#Headers],0))</f>
        <v>yellow</v>
      </c>
      <c r="D6" t="str">
        <f>INDEX(Table14[#All],MATCH('Aggregation CO2_pipe'!$B6,Table146[[#All],[CO2_pipe groups]],0),MATCH('Aggregation CO2_pipe'!D$1,Table146[#Headers],0))</f>
        <v>#E9E9E9</v>
      </c>
    </row>
    <row r="7" spans="1:4" x14ac:dyDescent="0.3">
      <c r="A7" t="s">
        <v>104</v>
      </c>
      <c r="B7" s="1" t="s">
        <v>90</v>
      </c>
      <c r="C7" t="str">
        <f>INDEX(Table146[#All],MATCH('Aggregation CO2_pipe'!$B7,Table146[[#All],[CO2_pipe groups]],0),MATCH('Aggregation CO2_pipe'!C$1,Table146[#Headers],0))</f>
        <v>yellow</v>
      </c>
      <c r="D7" t="str">
        <f>INDEX(Table14[#All],MATCH('Aggregation CO2_pipe'!$B7,Table146[[#All],[CO2_pipe groups]],0),MATCH('Aggregation CO2_pipe'!D$1,Table146[#Headers],0))</f>
        <v>#E9E9E9</v>
      </c>
    </row>
    <row r="8" spans="1:4" x14ac:dyDescent="0.3">
      <c r="A8" t="s">
        <v>105</v>
      </c>
      <c r="B8" s="1" t="s">
        <v>90</v>
      </c>
      <c r="C8" t="str">
        <f>INDEX(Table146[#All],MATCH('Aggregation CO2_pipe'!$B8,Table146[[#All],[CO2_pipe groups]],0),MATCH('Aggregation CO2_pipe'!C$1,Table146[#Headers],0))</f>
        <v>yellow</v>
      </c>
      <c r="D8" t="str">
        <f>INDEX(Table14[#All],MATCH('Aggregation CO2_pipe'!$B8,Table146[[#All],[CO2_pipe groups]],0),MATCH('Aggregation CO2_pipe'!D$1,Table146[#Headers],0))</f>
        <v>#E9E9E9</v>
      </c>
    </row>
    <row r="9" spans="1:4" x14ac:dyDescent="0.3">
      <c r="A9" t="s">
        <v>100</v>
      </c>
      <c r="B9" s="1" t="s">
        <v>91</v>
      </c>
      <c r="C9" t="str">
        <f>INDEX(Table146[#All],MATCH('Aggregation CO2_pipe'!$B9,Table146[[#All],[CO2_pipe groups]],0),MATCH('Aggregation CO2_pipe'!C$1,Table146[#Headers],0))</f>
        <v>red</v>
      </c>
      <c r="D9" t="str">
        <f>INDEX(Table14[#All],MATCH('Aggregation CO2_pipe'!$B9,Table146[[#All],[CO2_pipe groups]],0),MATCH('Aggregation CO2_pipe'!D$1,Table146[#Headers],0))</f>
        <v>#FF0000</v>
      </c>
    </row>
    <row r="10" spans="1:4" x14ac:dyDescent="0.3">
      <c r="A10" t="s">
        <v>101</v>
      </c>
      <c r="B10" s="1" t="s">
        <v>93</v>
      </c>
      <c r="C10" t="str">
        <f>INDEX(Table146[#All],MATCH('Aggregation CO2_pipe'!$B10,Table146[[#All],[CO2_pipe groups]],0),MATCH('Aggregation CO2_pipe'!C$1,Table146[#Headers],0))</f>
        <v>orange</v>
      </c>
      <c r="D10" t="str">
        <f>INDEX(Table14[#All],MATCH('Aggregation CO2_pipe'!$B10,Table146[[#All],[CO2_pipe groups]],0),MATCH('Aggregation CO2_pipe'!D$1,Table146[#Headers],0))</f>
        <v>#7F7F7F</v>
      </c>
    </row>
    <row r="11" spans="1:4" x14ac:dyDescent="0.3">
      <c r="A11" t="s">
        <v>102</v>
      </c>
      <c r="B11" s="1" t="s">
        <v>93</v>
      </c>
      <c r="C11" t="str">
        <f>INDEX(Table146[#All],MATCH('Aggregation CO2_pipe'!$B11,Table146[[#All],[CO2_pipe groups]],0),MATCH('Aggregation CO2_pipe'!C$1,Table146[#Headers],0))</f>
        <v>orange</v>
      </c>
      <c r="D11" t="str">
        <f>INDEX(Table14[#All],MATCH('Aggregation CO2_pipe'!$B11,Table146[[#All],[CO2_pipe groups]],0),MATCH('Aggregation CO2_pipe'!D$1,Table146[#Headers],0))</f>
        <v>#7F7F7F</v>
      </c>
    </row>
    <row r="12" spans="1:4" x14ac:dyDescent="0.3">
      <c r="A12" t="s">
        <v>103</v>
      </c>
      <c r="B12" s="1" t="s">
        <v>93</v>
      </c>
      <c r="C12" t="str">
        <f>INDEX(Table146[#All],MATCH('Aggregation CO2_pipe'!$B12,Table146[[#All],[CO2_pipe groups]],0),MATCH('Aggregation CO2_pipe'!C$1,Table146[#Headers],0))</f>
        <v>orange</v>
      </c>
      <c r="D12" t="str">
        <f>INDEX(Table14[#All],MATCH('Aggregation CO2_pipe'!$B12,Table146[[#All],[CO2_pipe groups]],0),MATCH('Aggregation CO2_pipe'!D$1,Table146[#Headers],0))</f>
        <v>#7F7F7F</v>
      </c>
    </row>
    <row r="13" spans="1:4" x14ac:dyDescent="0.3">
      <c r="A13" t="s">
        <v>106</v>
      </c>
      <c r="B13" s="1" t="s">
        <v>31</v>
      </c>
      <c r="C13" t="str">
        <f>INDEX(Table146[#All],MATCH('Aggregation CO2_pipe'!$B13,Table146[[#All],[CO2_pipe groups]],0),MATCH('Aggregation CO2_pipe'!C$1,Table146[#Headers],0))</f>
        <v>light grey</v>
      </c>
      <c r="D13" t="str">
        <f>INDEX(Table14[#All],MATCH('Aggregation CO2_pipe'!$B13,Table146[[#All],[CO2_pipe groups]],0),MATCH('Aggregation CO2_pipe'!D$1,Table146[#Headers],0))</f>
        <v>#525252</v>
      </c>
    </row>
    <row r="14" spans="1:4" x14ac:dyDescent="0.3">
      <c r="A14" t="s">
        <v>107</v>
      </c>
      <c r="B14" s="1" t="s">
        <v>30</v>
      </c>
      <c r="C14" t="str">
        <f>INDEX(Table146[#All],MATCH('Aggregation CO2_pipe'!$B14,Table146[[#All],[CO2_pipe groups]],0),MATCH('Aggregation CO2_pipe'!C$1,Table146[#Headers],0))</f>
        <v>light grey</v>
      </c>
      <c r="D14" t="str">
        <f>INDEX(Table14[#All],MATCH('Aggregation CO2_pipe'!$B14,Table146[[#All],[CO2_pipe groups]],0),MATCH('Aggregation CO2_pipe'!D$1,Table146[#Headers],0))</f>
        <v>#bdbdbd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FAC8B0-D7CD-482E-AC12-F263C142BB7D}">
          <x14:formula1>
            <xm:f>Glossary!$M$2:$M$7</xm:f>
          </x14:formula1>
          <xm:sqref>B2:B14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06B3-545F-4B96-AE31-41B343A81516}">
  <dimension ref="A1:D2"/>
  <sheetViews>
    <sheetView workbookViewId="0">
      <selection activeCell="A2" sqref="A2"/>
    </sheetView>
  </sheetViews>
  <sheetFormatPr baseColWidth="10" defaultColWidth="8.88671875" defaultRowHeight="14.4" x14ac:dyDescent="0.3"/>
  <cols>
    <col min="1" max="1" width="28.77734375" customWidth="1"/>
    <col min="2" max="2" width="12.21875" customWidth="1"/>
  </cols>
  <sheetData>
    <row r="1" spans="1:4" x14ac:dyDescent="0.3">
      <c r="A1" t="s">
        <v>0</v>
      </c>
      <c r="B1" t="s">
        <v>27</v>
      </c>
      <c r="C1" t="s">
        <v>1</v>
      </c>
      <c r="D1" t="s">
        <v>4</v>
      </c>
    </row>
    <row r="2" spans="1:4" x14ac:dyDescent="0.3">
      <c r="A2" t="s">
        <v>95</v>
      </c>
      <c r="B2" s="1" t="s">
        <v>31</v>
      </c>
      <c r="C2" t="str">
        <f>INDEX(Table146[#All],MATCH('Highlighted CO2_pipe'!$B2,Table146[[#All],[CO2_pipe groups]],0),MATCH('Highlighted CO2_pipe'!C$1,Table146[#Headers],0))</f>
        <v>light grey</v>
      </c>
      <c r="D2" t="str">
        <f>INDEX(Table146[#All],MATCH('Highlighted CO2_pipe'!$B2,Table146[[#All],[CO2_pipe groups]],0),MATCH('Highlighted CO2_pipe'!D$1,Table146[#Headers],0))</f>
        <v>#bdbdbd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C462CE-7E72-4E89-B782-F2C732B32D5D}">
          <x14:formula1>
            <xm:f>Glossary!$M$2:$M$7</xm:f>
          </x14:formula1>
          <xm:sqref>B2</xm:sqref>
        </x14:dataValidation>
        <x14:dataValidation type="list" allowBlank="1" showInputMessage="1" showErrorMessage="1" xr:uid="{B17D2B1A-318F-4656-A05F-247352036D84}">
          <x14:formula1>
            <xm:f>'Aggregation CO2_pipe'!$A$2:$A$14</xm:f>
          </x14:formula1>
          <xm:sqref>A2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05B65-912C-425C-AA28-B10C60466B9D}">
  <dimension ref="A1:D18"/>
  <sheetViews>
    <sheetView workbookViewId="0">
      <selection activeCell="A10" sqref="A10"/>
    </sheetView>
  </sheetViews>
  <sheetFormatPr baseColWidth="10" defaultColWidth="8.88671875" defaultRowHeight="14.4" x14ac:dyDescent="0.3"/>
  <cols>
    <col min="1" max="1" width="66.88671875" customWidth="1"/>
    <col min="2" max="2" width="36.5546875" customWidth="1"/>
    <col min="3" max="3" width="11.5546875" customWidth="1"/>
    <col min="4" max="4" width="14.44140625" customWidth="1"/>
  </cols>
  <sheetData>
    <row r="1" spans="1:4" x14ac:dyDescent="0.3">
      <c r="A1" t="s">
        <v>0</v>
      </c>
      <c r="B1" t="s">
        <v>27</v>
      </c>
      <c r="C1" t="s">
        <v>1</v>
      </c>
      <c r="D1" t="s">
        <v>4</v>
      </c>
    </row>
    <row r="2" spans="1:4" x14ac:dyDescent="0.3">
      <c r="A2" t="s">
        <v>109</v>
      </c>
      <c r="B2" s="1" t="s">
        <v>114</v>
      </c>
      <c r="C2" t="str">
        <f>INDEX(Table1467[#All],MATCH('Aggregation CO2_air'!$B2,Table1467[[#All],[CO2_air groups]],0),MATCH('Aggregation CO2_air'!C$1,Table1467[#Headers],0))</f>
        <v>orange</v>
      </c>
      <c r="D2" t="str">
        <f>INDEX(Table1467[#All],MATCH('Aggregation CO2_air'!$B2,Table1467[[#All],[CO2_air groups]],0),MATCH('Aggregation CO2_air'!D$1,Table1467[#Headers],0))</f>
        <v>#FFA500</v>
      </c>
    </row>
    <row r="3" spans="1:4" x14ac:dyDescent="0.3">
      <c r="A3" t="s">
        <v>110</v>
      </c>
      <c r="B3" s="1" t="s">
        <v>116</v>
      </c>
      <c r="C3" t="str">
        <f>INDEX(Table1467[#All],MATCH('Aggregation CO2_air'!$B3,Table1467[[#All],[CO2_air groups]],0),MATCH('Aggregation CO2_air'!C$1,Table1467[#Headers],0))</f>
        <v>red</v>
      </c>
      <c r="D3" t="str">
        <f>INDEX(Table1467[#All],MATCH('Aggregation CO2_air'!$B3,Table1467[[#All],[CO2_air groups]],0),MATCH('Aggregation CO2_air'!D$1,Table1467[#Headers],0))</f>
        <v>#FF0000</v>
      </c>
    </row>
    <row r="4" spans="1:4" x14ac:dyDescent="0.3">
      <c r="A4" t="s">
        <v>111</v>
      </c>
      <c r="B4" s="1" t="s">
        <v>116</v>
      </c>
      <c r="C4" t="str">
        <f>INDEX(Table1467[#All],MATCH('Aggregation CO2_air'!$B4,Table1467[[#All],[CO2_air groups]],0),MATCH('Aggregation CO2_air'!C$1,Table1467[#Headers],0))</f>
        <v>red</v>
      </c>
      <c r="D4" t="str">
        <f>INDEX(Table1467[#All],MATCH('Aggregation CO2_air'!$B4,Table1467[[#All],[CO2_air groups]],0),MATCH('Aggregation CO2_air'!D$1,Table1467[#Headers],0))</f>
        <v>#FF0000</v>
      </c>
    </row>
    <row r="5" spans="1:4" x14ac:dyDescent="0.3">
      <c r="A5" t="s">
        <v>112</v>
      </c>
      <c r="B5" s="1" t="s">
        <v>116</v>
      </c>
      <c r="C5" t="str">
        <f>INDEX(Table1467[#All],MATCH('Aggregation CO2_air'!$B5,Table1467[[#All],[CO2_air groups]],0),MATCH('Aggregation CO2_air'!C$1,Table1467[#Headers],0))</f>
        <v>red</v>
      </c>
      <c r="D5" t="str">
        <f>INDEX(Table1467[#All],MATCH('Aggregation CO2_air'!$B5,Table1467[[#All],[CO2_air groups]],0),MATCH('Aggregation CO2_air'!D$1,Table1467[#Headers],0))</f>
        <v>#FF0000</v>
      </c>
    </row>
    <row r="6" spans="1:4" x14ac:dyDescent="0.3">
      <c r="A6" t="s">
        <v>113</v>
      </c>
      <c r="B6" s="1" t="s">
        <v>115</v>
      </c>
      <c r="C6" t="str">
        <f>INDEX(Table1467[#All],MATCH('Aggregation CO2_air'!$B6,Table1467[[#All],[CO2_air groups]],0),MATCH('Aggregation CO2_air'!C$1,Table1467[#Headers],0))</f>
        <v>blue</v>
      </c>
      <c r="D6" t="str">
        <f>INDEX(Table1467[#All],MATCH('Aggregation CO2_air'!$B6,Table1467[[#All],[CO2_air groups]],0),MATCH('Aggregation CO2_air'!D$1,Table1467[#Headers],0))</f>
        <v>#0000FF</v>
      </c>
    </row>
    <row r="7" spans="1:4" x14ac:dyDescent="0.3">
      <c r="A7" t="s">
        <v>130</v>
      </c>
      <c r="B7" s="1" t="s">
        <v>90</v>
      </c>
      <c r="C7" t="str">
        <f>INDEX(Table1467[#All],MATCH('Aggregation CO2_air'!$B7,Table1467[[#All],[CO2_air groups]],0),MATCH('Aggregation CO2_air'!C$1,Table1467[#Headers],0))</f>
        <v>yellow</v>
      </c>
      <c r="D7" t="str">
        <f>INDEX(Table1467[#All],MATCH('Aggregation CO2_air'!$B7,Table1467[[#All],[CO2_air groups]],0),MATCH('Aggregation CO2_air'!D$1,Table1467[#Headers],0))</f>
        <v>#FFFF00</v>
      </c>
    </row>
    <row r="8" spans="1:4" x14ac:dyDescent="0.3">
      <c r="A8" t="s">
        <v>131</v>
      </c>
      <c r="B8" s="1" t="s">
        <v>90</v>
      </c>
      <c r="C8" t="str">
        <f>INDEX(Table1467[#All],MATCH('Aggregation CO2_air'!$B8,Table1467[[#All],[CO2_air groups]],0),MATCH('Aggregation CO2_air'!C$1,Table1467[#Headers],0))</f>
        <v>yellow</v>
      </c>
      <c r="D8" t="str">
        <f>INDEX(Table1467[#All],MATCH('Aggregation CO2_air'!$B8,Table1467[[#All],[CO2_air groups]],0),MATCH('Aggregation CO2_air'!D$1,Table1467[#Headers],0))</f>
        <v>#FFFF00</v>
      </c>
    </row>
    <row r="9" spans="1:4" x14ac:dyDescent="0.3">
      <c r="A9" t="s">
        <v>132</v>
      </c>
      <c r="B9" s="1" t="s">
        <v>90</v>
      </c>
      <c r="C9" t="str">
        <f>INDEX(Table1467[#All],MATCH('Aggregation CO2_air'!$B9,Table1467[[#All],[CO2_air groups]],0),MATCH('Aggregation CO2_air'!C$1,Table1467[#Headers],0))</f>
        <v>yellow</v>
      </c>
      <c r="D9" t="str">
        <f>INDEX(Table1467[#All],MATCH('Aggregation CO2_air'!$B9,Table1467[[#All],[CO2_air groups]],0),MATCH('Aggregation CO2_air'!D$1,Table1467[#Headers],0))</f>
        <v>#FFFF00</v>
      </c>
    </row>
    <row r="10" spans="1:4" x14ac:dyDescent="0.3">
      <c r="A10" t="s">
        <v>133</v>
      </c>
      <c r="B10" s="1" t="s">
        <v>90</v>
      </c>
      <c r="C10" t="str">
        <f>INDEX(Table1467[#All],MATCH('Aggregation CO2_air'!$B10,Table1467[[#All],[CO2_air groups]],0),MATCH('Aggregation CO2_air'!C$1,Table1467[#Headers],0))</f>
        <v>yellow</v>
      </c>
      <c r="D10" t="str">
        <f>INDEX(Table1467[#All],MATCH('Aggregation CO2_air'!$B10,Table1467[[#All],[CO2_air groups]],0),MATCH('Aggregation CO2_air'!D$1,Table1467[#Headers],0))</f>
        <v>#FFFF00</v>
      </c>
    </row>
    <row r="11" spans="1:4" x14ac:dyDescent="0.3">
      <c r="A11" t="s">
        <v>134</v>
      </c>
      <c r="B11" s="1" t="s">
        <v>90</v>
      </c>
      <c r="C11" t="str">
        <f>INDEX(Table1467[#All],MATCH('Aggregation CO2_air'!$B11,Table1467[[#All],[CO2_air groups]],0),MATCH('Aggregation CO2_air'!C$1,Table1467[#Headers],0))</f>
        <v>yellow</v>
      </c>
      <c r="D11" t="str">
        <f>INDEX(Table1467[#All],MATCH('Aggregation CO2_air'!$B11,Table1467[[#All],[CO2_air groups]],0),MATCH('Aggregation CO2_air'!D$1,Table1467[#Headers],0))</f>
        <v>#FFFF00</v>
      </c>
    </row>
    <row r="12" spans="1:4" x14ac:dyDescent="0.3">
      <c r="A12" t="s">
        <v>135</v>
      </c>
      <c r="B12" s="1" t="s">
        <v>90</v>
      </c>
      <c r="C12" t="str">
        <f>INDEX(Table1467[#All],MATCH('Aggregation CO2_air'!$B12,Table1467[[#All],[CO2_air groups]],0),MATCH('Aggregation CO2_air'!C$1,Table1467[#Headers],0))</f>
        <v>yellow</v>
      </c>
      <c r="D12" t="str">
        <f>INDEX(Table1467[#All],MATCH('Aggregation CO2_air'!$B12,Table1467[[#All],[CO2_air groups]],0),MATCH('Aggregation CO2_air'!D$1,Table1467[#Headers],0))</f>
        <v>#FFFF00</v>
      </c>
    </row>
    <row r="13" spans="1:4" x14ac:dyDescent="0.3">
      <c r="A13" t="s">
        <v>124</v>
      </c>
      <c r="B13" s="1" t="s">
        <v>123</v>
      </c>
      <c r="C13" t="str">
        <f>INDEX(Table1467[#All],MATCH('Aggregation CO2_air'!$B13,Table1467[[#All],[CO2_air groups]],0),MATCH('Aggregation CO2_air'!C$1,Table1467[#Headers],0))</f>
        <v>grey</v>
      </c>
      <c r="D13" t="str">
        <f>INDEX(Table1467[#All],MATCH('Aggregation CO2_air'!$B13,Table1467[[#All],[CO2_air groups]],0),MATCH('Aggregation CO2_air'!D$1,Table1467[#Headers],0))</f>
        <v>#808080</v>
      </c>
    </row>
    <row r="14" spans="1:4" x14ac:dyDescent="0.3">
      <c r="A14" t="s">
        <v>125</v>
      </c>
      <c r="B14" s="1" t="s">
        <v>123</v>
      </c>
      <c r="C14" t="str">
        <f>INDEX(Table1467[#All],MATCH('Aggregation CO2_air'!$B14,Table1467[[#All],[CO2_air groups]],0),MATCH('Aggregation CO2_air'!C$1,Table1467[#Headers],0))</f>
        <v>grey</v>
      </c>
      <c r="D14" t="str">
        <f>INDEX(Table1467[#All],MATCH('Aggregation CO2_air'!$B14,Table1467[[#All],[CO2_air groups]],0),MATCH('Aggregation CO2_air'!D$1,Table1467[#Headers],0))</f>
        <v>#808080</v>
      </c>
    </row>
    <row r="15" spans="1:4" x14ac:dyDescent="0.3">
      <c r="A15" t="s">
        <v>126</v>
      </c>
      <c r="B15" s="1" t="s">
        <v>123</v>
      </c>
      <c r="C15" t="str">
        <f>INDEX(Table1467[#All],MATCH('Aggregation CO2_air'!$B15,Table1467[[#All],[CO2_air groups]],0),MATCH('Aggregation CO2_air'!C$1,Table1467[#Headers],0))</f>
        <v>grey</v>
      </c>
      <c r="D15" t="str">
        <f>INDEX(Table1467[#All],MATCH('Aggregation CO2_air'!$B15,Table1467[[#All],[CO2_air groups]],0),MATCH('Aggregation CO2_air'!D$1,Table1467[#Headers],0))</f>
        <v>#808080</v>
      </c>
    </row>
    <row r="16" spans="1:4" x14ac:dyDescent="0.3">
      <c r="A16" t="s">
        <v>127</v>
      </c>
      <c r="B16" s="1" t="s">
        <v>123</v>
      </c>
      <c r="C16" t="str">
        <f>INDEX(Table1467[#All],MATCH('Aggregation CO2_air'!$B16,Table1467[[#All],[CO2_air groups]],0),MATCH('Aggregation CO2_air'!C$1,Table1467[#Headers],0))</f>
        <v>grey</v>
      </c>
      <c r="D16" t="str">
        <f>INDEX(Table1467[#All],MATCH('Aggregation CO2_air'!$B16,Table1467[[#All],[CO2_air groups]],0),MATCH('Aggregation CO2_air'!D$1,Table1467[#Headers],0))</f>
        <v>#808080</v>
      </c>
    </row>
    <row r="17" spans="1:4" x14ac:dyDescent="0.3">
      <c r="A17" t="s">
        <v>128</v>
      </c>
      <c r="B17" s="1" t="s">
        <v>123</v>
      </c>
      <c r="C17" t="str">
        <f>INDEX(Table1467[#All],MATCH('Aggregation CO2_air'!$B17,Table1467[[#All],[CO2_air groups]],0),MATCH('Aggregation CO2_air'!C$1,Table1467[#Headers],0))</f>
        <v>grey</v>
      </c>
      <c r="D17" t="str">
        <f>INDEX(Table1467[#All],MATCH('Aggregation CO2_air'!$B17,Table1467[[#All],[CO2_air groups]],0),MATCH('Aggregation CO2_air'!D$1,Table1467[#Headers],0))</f>
        <v>#808080</v>
      </c>
    </row>
    <row r="18" spans="1:4" x14ac:dyDescent="0.3">
      <c r="A18" t="s">
        <v>129</v>
      </c>
      <c r="B18" s="1" t="s">
        <v>123</v>
      </c>
      <c r="C18" t="str">
        <f>INDEX(Table1467[#All],MATCH('Aggregation CO2_air'!$B18,Table1467[[#All],[CO2_air groups]],0),MATCH('Aggregation CO2_air'!C$1,Table1467[#Headers],0))</f>
        <v>grey</v>
      </c>
      <c r="D18" t="str">
        <f>INDEX(Table1467[#All],MATCH('Aggregation CO2_air'!$B18,Table1467[[#All],[CO2_air groups]],0),MATCH('Aggregation CO2_air'!D$1,Table1467[#Headers],0))</f>
        <v>#808080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B491E63-9B8B-4550-A77E-F92C7D277E3A}">
          <x14:formula1>
            <xm:f>Glossary!$Q$2:$Q$62</xm:f>
          </x14:formula1>
          <xm:sqref>B2:B18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C741-A870-484E-865D-76F0FC3DF0B5}">
  <dimension ref="A1:D2"/>
  <sheetViews>
    <sheetView workbookViewId="0">
      <selection activeCell="C12" sqref="C12"/>
    </sheetView>
  </sheetViews>
  <sheetFormatPr baseColWidth="10" defaultColWidth="8.88671875" defaultRowHeight="14.4" x14ac:dyDescent="0.3"/>
  <cols>
    <col min="1" max="1" width="44" customWidth="1"/>
  </cols>
  <sheetData>
    <row r="1" spans="1:4" x14ac:dyDescent="0.3">
      <c r="A1" t="s">
        <v>0</v>
      </c>
      <c r="B1" t="s">
        <v>27</v>
      </c>
      <c r="C1" t="s">
        <v>1</v>
      </c>
      <c r="D1" t="s">
        <v>4</v>
      </c>
    </row>
    <row r="2" spans="1:4" x14ac:dyDescent="0.3">
      <c r="A2" t="s">
        <v>109</v>
      </c>
      <c r="B2" s="1" t="s">
        <v>114</v>
      </c>
      <c r="C2" t="str">
        <f>INDEX(Table1467[#All],MATCH('Highlighted CO2_air'!$B2,Table1467[[#All],[CO2_air groups]],0),MATCH('Highlighted CO2_air'!C$1,Table1467[#Headers],0))</f>
        <v>orange</v>
      </c>
      <c r="D2" t="str">
        <f>INDEX(Table1467[#All],MATCH('Highlighted CO2_air'!$B2,Table1467[[#All],[CO2_air groups]],0),MATCH('Highlighted CO2_air'!D$1,Table1467[#Headers],0))</f>
        <v>#FFA500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797889-AA7A-429C-952E-AC8952C46285}">
          <x14:formula1>
            <xm:f>Glossary!$Q$2:$Q$6</xm:f>
          </x14:formula1>
          <xm:sqref>B2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2A3F-E037-4C2B-9D9C-A13291B2B7DC}">
  <dimension ref="A1:B8"/>
  <sheetViews>
    <sheetView workbookViewId="0">
      <selection activeCell="B8" sqref="B8"/>
    </sheetView>
  </sheetViews>
  <sheetFormatPr baseColWidth="10" defaultColWidth="8.88671875" defaultRowHeight="14.4" x14ac:dyDescent="0.3"/>
  <cols>
    <col min="1" max="1" width="22.88671875" customWidth="1"/>
    <col min="2" max="2" width="10.44140625" customWidth="1"/>
  </cols>
  <sheetData>
    <row r="1" spans="1:2" x14ac:dyDescent="0.3">
      <c r="A1" t="s">
        <v>83</v>
      </c>
      <c r="B1" t="s">
        <v>1</v>
      </c>
    </row>
    <row r="2" spans="1:2" x14ac:dyDescent="0.3">
      <c r="A2" t="s">
        <v>117</v>
      </c>
      <c r="B2" t="s">
        <v>84</v>
      </c>
    </row>
    <row r="3" spans="1:2" x14ac:dyDescent="0.3">
      <c r="A3" t="s">
        <v>118</v>
      </c>
      <c r="B3" t="s">
        <v>86</v>
      </c>
    </row>
    <row r="4" spans="1:2" x14ac:dyDescent="0.3">
      <c r="A4" t="s">
        <v>119</v>
      </c>
      <c r="B4" t="s">
        <v>85</v>
      </c>
    </row>
    <row r="5" spans="1:2" x14ac:dyDescent="0.3">
      <c r="A5" t="s">
        <v>120</v>
      </c>
      <c r="B5" t="s">
        <v>9</v>
      </c>
    </row>
    <row r="6" spans="1:2" x14ac:dyDescent="0.3">
      <c r="A6" t="s">
        <v>121</v>
      </c>
      <c r="B6" t="s">
        <v>8</v>
      </c>
    </row>
    <row r="7" spans="1:2" x14ac:dyDescent="0.3">
      <c r="A7" t="s">
        <v>122</v>
      </c>
      <c r="B7" t="s">
        <v>7</v>
      </c>
    </row>
    <row r="8" spans="1:2" x14ac:dyDescent="0.3">
      <c r="A8" t="s">
        <v>88</v>
      </c>
      <c r="B8" t="s">
        <v>87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244F-99A9-4564-BCD5-7BBCCE5D2815}">
  <sheetPr>
    <tabColor theme="7"/>
  </sheetPr>
  <dimension ref="A1:S13"/>
  <sheetViews>
    <sheetView workbookViewId="0">
      <selection activeCell="G23" sqref="G23"/>
    </sheetView>
  </sheetViews>
  <sheetFormatPr baseColWidth="10" defaultColWidth="8.88671875" defaultRowHeight="14.4" x14ac:dyDescent="0.3"/>
  <cols>
    <col min="1" max="1" width="22.21875" customWidth="1"/>
    <col min="2" max="3" width="10.5546875" customWidth="1"/>
    <col min="5" max="5" width="21.44140625" customWidth="1"/>
    <col min="7" max="7" width="11.33203125" customWidth="1"/>
    <col min="9" max="9" width="20.44140625" customWidth="1"/>
  </cols>
  <sheetData>
    <row r="1" spans="1:19" x14ac:dyDescent="0.3">
      <c r="A1" t="s">
        <v>28</v>
      </c>
      <c r="B1" t="s">
        <v>1</v>
      </c>
      <c r="C1" t="s">
        <v>4</v>
      </c>
      <c r="E1" t="s">
        <v>35</v>
      </c>
      <c r="F1" t="s">
        <v>1</v>
      </c>
      <c r="G1" t="s">
        <v>4</v>
      </c>
      <c r="I1" t="s">
        <v>36</v>
      </c>
      <c r="J1" t="s">
        <v>1</v>
      </c>
      <c r="K1" t="s">
        <v>4</v>
      </c>
      <c r="M1" t="s">
        <v>94</v>
      </c>
      <c r="N1" t="s">
        <v>1</v>
      </c>
      <c r="O1" t="s">
        <v>4</v>
      </c>
      <c r="Q1" t="s">
        <v>108</v>
      </c>
      <c r="R1" t="s">
        <v>1</v>
      </c>
      <c r="S1" t="s">
        <v>4</v>
      </c>
    </row>
    <row r="2" spans="1:19" x14ac:dyDescent="0.3">
      <c r="A2" t="s">
        <v>32</v>
      </c>
      <c r="B2" t="s">
        <v>153</v>
      </c>
      <c r="C2" t="s">
        <v>144</v>
      </c>
      <c r="E2" s="4" t="s">
        <v>32</v>
      </c>
      <c r="F2" t="s">
        <v>153</v>
      </c>
      <c r="G2" t="s">
        <v>144</v>
      </c>
      <c r="I2" s="4" t="s">
        <v>32</v>
      </c>
      <c r="J2" t="s">
        <v>153</v>
      </c>
      <c r="K2" t="s">
        <v>144</v>
      </c>
      <c r="M2" s="4" t="s">
        <v>90</v>
      </c>
      <c r="N2" s="5" t="s">
        <v>2</v>
      </c>
      <c r="O2" s="6" t="s">
        <v>8</v>
      </c>
      <c r="Q2" s="4" t="s">
        <v>90</v>
      </c>
      <c r="R2" s="5" t="s">
        <v>2</v>
      </c>
      <c r="S2" s="6" t="s">
        <v>8</v>
      </c>
    </row>
    <row r="3" spans="1:19" x14ac:dyDescent="0.3">
      <c r="A3" t="s">
        <v>29</v>
      </c>
      <c r="B3" t="s">
        <v>5</v>
      </c>
      <c r="C3" t="s">
        <v>7</v>
      </c>
      <c r="E3" s="7" t="s">
        <v>70</v>
      </c>
      <c r="F3" s="2" t="s">
        <v>5</v>
      </c>
      <c r="G3" s="3" t="s">
        <v>7</v>
      </c>
      <c r="I3" s="7" t="s">
        <v>70</v>
      </c>
      <c r="J3" s="2" t="s">
        <v>5</v>
      </c>
      <c r="K3" s="3" t="s">
        <v>7</v>
      </c>
      <c r="M3" s="7" t="s">
        <v>91</v>
      </c>
      <c r="N3" s="2" t="s">
        <v>5</v>
      </c>
      <c r="O3" s="3" t="s">
        <v>7</v>
      </c>
      <c r="Q3" s="7" t="s">
        <v>116</v>
      </c>
      <c r="R3" s="2" t="s">
        <v>5</v>
      </c>
      <c r="S3" s="3" t="s">
        <v>7</v>
      </c>
    </row>
    <row r="4" spans="1:19" x14ac:dyDescent="0.3">
      <c r="A4" t="s">
        <v>26</v>
      </c>
      <c r="B4" t="s">
        <v>145</v>
      </c>
      <c r="C4" t="s">
        <v>158</v>
      </c>
      <c r="E4" s="4" t="s">
        <v>26</v>
      </c>
      <c r="F4" t="s">
        <v>145</v>
      </c>
      <c r="G4" t="s">
        <v>158</v>
      </c>
      <c r="I4" s="4" t="s">
        <v>26</v>
      </c>
      <c r="J4" t="s">
        <v>145</v>
      </c>
      <c r="K4" t="s">
        <v>158</v>
      </c>
      <c r="M4" s="7" t="s">
        <v>31</v>
      </c>
      <c r="N4" t="s">
        <v>143</v>
      </c>
      <c r="O4" t="s">
        <v>152</v>
      </c>
      <c r="Q4" s="7" t="s">
        <v>115</v>
      </c>
      <c r="R4" s="2" t="s">
        <v>6</v>
      </c>
      <c r="S4" s="3" t="s">
        <v>9</v>
      </c>
    </row>
    <row r="5" spans="1:19" x14ac:dyDescent="0.3">
      <c r="A5" t="s">
        <v>31</v>
      </c>
      <c r="B5" t="s">
        <v>143</v>
      </c>
      <c r="C5" t="s">
        <v>152</v>
      </c>
      <c r="E5" s="7" t="s">
        <v>31</v>
      </c>
      <c r="F5" t="s">
        <v>143</v>
      </c>
      <c r="G5" t="s">
        <v>152</v>
      </c>
      <c r="I5" s="7" t="s">
        <v>31</v>
      </c>
      <c r="J5" t="s">
        <v>143</v>
      </c>
      <c r="K5" t="s">
        <v>152</v>
      </c>
      <c r="M5" s="4" t="s">
        <v>30</v>
      </c>
      <c r="N5" t="s">
        <v>143</v>
      </c>
      <c r="O5" t="s">
        <v>152</v>
      </c>
      <c r="Q5" s="7" t="s">
        <v>114</v>
      </c>
      <c r="R5" s="2" t="s">
        <v>33</v>
      </c>
      <c r="S5" s="3" t="s">
        <v>34</v>
      </c>
    </row>
    <row r="6" spans="1:19" x14ac:dyDescent="0.3">
      <c r="A6" t="s">
        <v>30</v>
      </c>
      <c r="B6" t="s">
        <v>143</v>
      </c>
      <c r="C6" t="s">
        <v>152</v>
      </c>
      <c r="E6" s="4" t="s">
        <v>30</v>
      </c>
      <c r="F6" t="s">
        <v>143</v>
      </c>
      <c r="G6" t="s">
        <v>152</v>
      </c>
      <c r="I6" s="4" t="s">
        <v>30</v>
      </c>
      <c r="J6" t="s">
        <v>143</v>
      </c>
      <c r="K6" t="s">
        <v>152</v>
      </c>
      <c r="M6" s="4" t="s">
        <v>92</v>
      </c>
      <c r="N6" s="9" t="s">
        <v>22</v>
      </c>
      <c r="O6" s="10" t="s">
        <v>23</v>
      </c>
      <c r="Q6" s="8" t="s">
        <v>123</v>
      </c>
      <c r="R6" s="5" t="s">
        <v>3</v>
      </c>
      <c r="S6" s="6" t="s">
        <v>10</v>
      </c>
    </row>
    <row r="7" spans="1:19" x14ac:dyDescent="0.3">
      <c r="A7" t="s">
        <v>24</v>
      </c>
      <c r="B7" t="s">
        <v>3</v>
      </c>
      <c r="C7" t="s">
        <v>146</v>
      </c>
      <c r="E7" s="7" t="s">
        <v>24</v>
      </c>
      <c r="F7" t="s">
        <v>3</v>
      </c>
      <c r="G7" t="s">
        <v>146</v>
      </c>
      <c r="I7" s="7" t="s">
        <v>24</v>
      </c>
      <c r="J7" t="s">
        <v>3</v>
      </c>
      <c r="K7" t="s">
        <v>146</v>
      </c>
      <c r="M7" s="7" t="s">
        <v>93</v>
      </c>
      <c r="N7" s="2" t="s">
        <v>33</v>
      </c>
      <c r="O7" s="3" t="s">
        <v>34</v>
      </c>
    </row>
    <row r="8" spans="1:19" x14ac:dyDescent="0.3">
      <c r="A8" t="s">
        <v>25</v>
      </c>
      <c r="B8" t="s">
        <v>5</v>
      </c>
      <c r="C8" t="s">
        <v>7</v>
      </c>
      <c r="E8" s="8" t="s">
        <v>25</v>
      </c>
      <c r="F8" t="s">
        <v>5</v>
      </c>
      <c r="G8" t="s">
        <v>7</v>
      </c>
      <c r="I8" s="8" t="s">
        <v>25</v>
      </c>
      <c r="J8" t="s">
        <v>5</v>
      </c>
      <c r="K8" t="s">
        <v>7</v>
      </c>
    </row>
    <row r="9" spans="1:19" x14ac:dyDescent="0.3">
      <c r="A9" t="s">
        <v>147</v>
      </c>
      <c r="B9" t="s">
        <v>22</v>
      </c>
      <c r="C9" t="s">
        <v>84</v>
      </c>
      <c r="E9" s="4" t="s">
        <v>155</v>
      </c>
      <c r="F9" s="5" t="s">
        <v>6</v>
      </c>
      <c r="G9" t="s">
        <v>86</v>
      </c>
      <c r="I9" s="8" t="s">
        <v>150</v>
      </c>
      <c r="J9" s="9" t="s">
        <v>22</v>
      </c>
      <c r="K9" s="10" t="s">
        <v>84</v>
      </c>
    </row>
    <row r="10" spans="1:19" x14ac:dyDescent="0.3">
      <c r="A10" t="s">
        <v>148</v>
      </c>
      <c r="B10" t="s">
        <v>149</v>
      </c>
      <c r="C10" t="s">
        <v>85</v>
      </c>
      <c r="E10" s="4" t="s">
        <v>148</v>
      </c>
      <c r="F10" s="5" t="s">
        <v>149</v>
      </c>
      <c r="G10" s="6" t="s">
        <v>85</v>
      </c>
      <c r="I10" s="8" t="s">
        <v>154</v>
      </c>
      <c r="J10" s="9" t="s">
        <v>6</v>
      </c>
      <c r="K10" s="10" t="s">
        <v>86</v>
      </c>
    </row>
    <row r="11" spans="1:19" x14ac:dyDescent="0.3">
      <c r="A11" t="s">
        <v>150</v>
      </c>
      <c r="B11" t="s">
        <v>22</v>
      </c>
      <c r="C11" t="s">
        <v>84</v>
      </c>
      <c r="E11" s="4" t="s">
        <v>154</v>
      </c>
      <c r="F11" s="5" t="s">
        <v>6</v>
      </c>
      <c r="G11" t="s">
        <v>86</v>
      </c>
      <c r="I11" s="8" t="s">
        <v>155</v>
      </c>
      <c r="J11" s="9" t="s">
        <v>6</v>
      </c>
      <c r="K11" s="10" t="s">
        <v>86</v>
      </c>
    </row>
    <row r="12" spans="1:19" x14ac:dyDescent="0.3">
      <c r="A12" t="s">
        <v>151</v>
      </c>
      <c r="B12" t="s">
        <v>149</v>
      </c>
      <c r="C12" t="s">
        <v>85</v>
      </c>
      <c r="E12" s="8" t="s">
        <v>151</v>
      </c>
      <c r="F12" s="9" t="s">
        <v>149</v>
      </c>
      <c r="G12" s="10" t="s">
        <v>85</v>
      </c>
      <c r="I12" s="8" t="s">
        <v>157</v>
      </c>
      <c r="J12" s="9" t="s">
        <v>156</v>
      </c>
      <c r="K12" s="10" t="s">
        <v>87</v>
      </c>
    </row>
    <row r="13" spans="1:19" x14ac:dyDescent="0.3">
      <c r="E13" s="8" t="s">
        <v>157</v>
      </c>
      <c r="F13" s="9" t="s">
        <v>156</v>
      </c>
      <c r="G13" t="s">
        <v>87</v>
      </c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CB0E94F8DCBD4997FAF58D2700DBD7" ma:contentTypeVersion="15" ma:contentTypeDescription="Create a new document." ma:contentTypeScope="" ma:versionID="a485cf1533bcd6eb2ce14a9540ef8149">
  <xsd:schema xmlns:xsd="http://www.w3.org/2001/XMLSchema" xmlns:xs="http://www.w3.org/2001/XMLSchema" xmlns:p="http://schemas.microsoft.com/office/2006/metadata/properties" xmlns:ns2="59a63ade-cb36-4ca5-9d51-9c8efd29da65" xmlns:ns3="8a57ba48-0fa6-46d4-9889-c69268af127c" xmlns:ns4="6426f1b9-572b-4b0f-a7df-4977a01c8c81" targetNamespace="http://schemas.microsoft.com/office/2006/metadata/properties" ma:root="true" ma:fieldsID="2cfe61fd09e44406ccc5d4c031fcba95" ns2:_="" ns3:_="" ns4:_="">
    <xsd:import namespace="59a63ade-cb36-4ca5-9d51-9c8efd29da65"/>
    <xsd:import namespace="8a57ba48-0fa6-46d4-9889-c69268af127c"/>
    <xsd:import namespace="6426f1b9-572b-4b0f-a7df-4977a01c8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a63ade-cb36-4ca5-9d51-9c8efd29da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47c8aa0-0b1a-4dd4-ad61-798df82313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57ba48-0fa6-46d4-9889-c69268af12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6f1b9-572b-4b0f-a7df-4977a01c8c81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57b9b633-b6ea-425d-9f41-4f5d1641bdb6}" ma:internalName="TaxCatchAll" ma:showField="CatchAllData" ma:web="8a57ba48-0fa6-46d4-9889-c69268af12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26f1b9-572b-4b0f-a7df-4977a01c8c81" xsi:nil="true"/>
    <lcf76f155ced4ddcb4097134ff3c332f xmlns="59a63ade-cb36-4ca5-9d51-9c8efd29da6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B0E51E-9E75-4A67-9E78-8C40C14CA6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a63ade-cb36-4ca5-9d51-9c8efd29da65"/>
    <ds:schemaRef ds:uri="8a57ba48-0fa6-46d4-9889-c69268af127c"/>
    <ds:schemaRef ds:uri="6426f1b9-572b-4b0f-a7df-4977a01c8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093D55-8FF8-4D71-870F-CAD4CB38887F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88F2A8BF-AAAB-49F5-BFB0-69932055A97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F218D5C-E9A2-4F5D-A0D3-426585777FE1}">
  <ds:schemaRefs>
    <ds:schemaRef ds:uri="http://schemas.microsoft.com/office/2006/metadata/properties"/>
    <ds:schemaRef ds:uri="http://schemas.microsoft.com/office/infopath/2007/PartnerControls"/>
    <ds:schemaRef ds:uri="6426f1b9-572b-4b0f-a7df-4977a01c8c81"/>
    <ds:schemaRef ds:uri="59a63ade-cb36-4ca5-9d51-9c8efd29da6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Aggregation H2</vt:lpstr>
      <vt:lpstr>Highlighted H2</vt:lpstr>
      <vt:lpstr>Aggregation e</vt:lpstr>
      <vt:lpstr>Highlighted e</vt:lpstr>
      <vt:lpstr>Aggregation NG</vt:lpstr>
      <vt:lpstr>Highlighted NG</vt:lpstr>
      <vt:lpstr>Aggregation CO2_pipe</vt:lpstr>
      <vt:lpstr>Highlighted CO2_pipe</vt:lpstr>
      <vt:lpstr>Aggregation CO2_air</vt:lpstr>
      <vt:lpstr>Highlighted CO2_air</vt:lpstr>
      <vt:lpstr>energy_vector_colors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Bosquet Nigel</dc:creator>
  <cp:lastModifiedBy>Detienne Ghislain</cp:lastModifiedBy>
  <dcterms:created xsi:type="dcterms:W3CDTF">2022-03-30T14:46:06Z</dcterms:created>
  <dcterms:modified xsi:type="dcterms:W3CDTF">2023-01-16T10:00:58Z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0x0101006ECB0E94F8DCBD4997FAF58D2700DBD7</vt:lpwstr>
  </property>
  <property fmtid="{D5CDD505-2E9C-101B-9397-08002B2CF9AE}" pid="3" name="MediaServiceImageTags">
    <vt:lpwstr/>
  </property>
</Properties>
</file>