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tuenl-my.sharepoint.com/personal/p_bazilinskyy_tue_nl/Documents/Mobility squad/Projects/2023 - Jochem Verstegen/Iteration 3/User test/"/>
    </mc:Choice>
  </mc:AlternateContent>
  <xr:revisionPtr revIDLastSave="120" documentId="13_ncr:1_{AD74628D-BE06-4FC1-BE04-2187DD70E9AC}" xr6:coauthVersionLast="47" xr6:coauthVersionMax="47" xr10:uidLastSave="{055B9125-C8B0-4ACE-BCCC-04C456540FB1}"/>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2" i="1"/>
  <c r="C3" i="1"/>
  <c r="C4" i="1"/>
  <c r="C5" i="1"/>
  <c r="C6" i="1"/>
  <c r="C7" i="1"/>
  <c r="C8" i="1"/>
  <c r="C9" i="1"/>
  <c r="C10" i="1"/>
  <c r="C2" i="1"/>
  <c r="O13" i="1"/>
  <c r="P13" i="1"/>
  <c r="Q13" i="1"/>
  <c r="R13" i="1"/>
  <c r="S13" i="1"/>
  <c r="N13" i="1"/>
  <c r="G13" i="1"/>
  <c r="H13" i="1"/>
  <c r="I13" i="1"/>
  <c r="J13" i="1"/>
  <c r="K13" i="1"/>
  <c r="F13" i="1"/>
  <c r="C13" i="1" l="1"/>
  <c r="D13" i="1"/>
</calcChain>
</file>

<file path=xl/sharedStrings.xml><?xml version="1.0" encoding="utf-8"?>
<sst xmlns="http://schemas.openxmlformats.org/spreadsheetml/2006/main" count="58" uniqueCount="54">
  <si>
    <t>ID</t>
  </si>
  <si>
    <t>What do you think the vibrations mean?</t>
  </si>
  <si>
    <t>How effective were the vibration patterns in providing feedback?</t>
  </si>
  <si>
    <t>How well did the vibration patterns help you understand your environment?</t>
  </si>
  <si>
    <t>How comfortable did the vibration patterns feel?</t>
  </si>
  <si>
    <t>How easy to understand were the vibration patterns?</t>
  </si>
  <si>
    <t>How natural do the vibrations feel?</t>
  </si>
  <si>
    <t>Overall, how satisfied are you about this user feedback?</t>
  </si>
  <si>
    <t>Do you need additional explanation in order to understand the vibration patterns fully?</t>
  </si>
  <si>
    <t>What do you think the vibrations mean?2</t>
  </si>
  <si>
    <t>How effective were the vibration patterns in providing feedback?2</t>
  </si>
  <si>
    <t>How well did the vibration patterns help you understand your environment?2</t>
  </si>
  <si>
    <t>How comfortable did the vibration patterns feel?2</t>
  </si>
  <si>
    <t>How easy to understand were the vibration patterns?2</t>
  </si>
  <si>
    <t>How natural do the vibrations feel?2</t>
  </si>
  <si>
    <t>Overall, how satisfied are you about this user feedback?2</t>
  </si>
  <si>
    <t>Do you need additional explanation in order to understand the vibration patterns fully?2</t>
  </si>
  <si>
    <t>I can feel that there are 3 types of vibrations shown during the video. During the turning/ crossing there are 3 steps: 1. indicating the willing to turn/cross; 2. a waiting period; 3. a notification of the movements of turning and passing</t>
  </si>
  <si>
    <t>Though I understand it, I think an additional explanation may help me understand it sooner and better</t>
  </si>
  <si>
    <t>In this trial 2 signals appear: 1. indicating the intention to take actions; 2. notification about taking actions.</t>
  </si>
  <si>
    <t>because of the last session of the experiment, I understand it soon, but still, an additional explanation may help me understand it better.</t>
  </si>
  <si>
    <t>since I saw in the video that the steering wheel was pulled before the vibrations started I think the first set of smaller vibrations means that the "turning signal" has been properly registers. the longer harder buzz maybe means that you have to turn at that moment.</t>
  </si>
  <si>
    <t>I felt each vibration in both of my hands so beware of that. also, as mentioned I didn't understand the second vibration</t>
  </si>
  <si>
    <t>the first set again shows that the desired turn has been registered. then the low middle tone conveys that the system is still calculating/ telling you to wait; the last loud vibration makes shows it is safe to make the turn.</t>
  </si>
  <si>
    <t>I felt the lowest middle tone equally in both hands, I do not know if this should be the case</t>
  </si>
  <si>
    <t>It indicates the direction you are about to take.</t>
  </si>
  <si>
    <t>No I don't think so after using it for a couple of minutes</t>
  </si>
  <si>
    <t xml:space="preserve">It indicated which directions the biker is about to take. </t>
  </si>
  <si>
    <t>No not at all, immidialty understood the pattern.</t>
  </si>
  <si>
    <t>Eerste keer: systeem actief, 2e keer: veilig om af te slaan of over te steken</t>
  </si>
  <si>
    <t>Linker trilmotor is in het hele stuur, dus ook aan de rechterkant te voelen wat het niet 100 zeker maakt dat het ook daaddwerkelijk de linkerkant betreft.</t>
  </si>
  <si>
    <t>Het zelfde, eerste keer systeem actief, 2e keer vrij om af te slaan</t>
  </si>
  <si>
    <t>Ik zou een voorkeur hebben voor korte, felle signalen ipv opbouw met zachter trillingen</t>
  </si>
  <si>
    <t>1. bevesteging
2. wachten/ doorgeven
3. comfermatie, veilig om te gaan</t>
  </si>
  <si>
    <t>nee</t>
  </si>
  <si>
    <t>1. bevesteging
2. doorgegeven/ veilig om te gaan</t>
  </si>
  <si>
    <t>waarschuwen dat er een aktie ondernomen wordt</t>
  </si>
  <si>
    <t>no</t>
  </si>
  <si>
    <t>aangeven dat er een aktie ondernomen wordt.</t>
  </si>
  <si>
    <t xml:space="preserve">De eerste trilling betekent: mijn richting signaal naar de auto-netwerk. De tweede trilling betekent dat mijn signaal is ontvangen door het auto-netwerk. De derde trilling betekent dat het auto netwerk de weg veilig heeft verklaart om over te steken of bocht te maken. </t>
  </si>
  <si>
    <t>Nee</t>
  </si>
  <si>
    <t xml:space="preserve">de eerste drie korte vibraties betekent mijn signaal (richting aanwijzing) naar het auto netwerk.  De tweede langere vibratie betekent dat het autonetwerk mijn signaal heeft ontvangen en dat het veilig is om over te steken of de bocht te maken. </t>
  </si>
  <si>
    <t>golfjes: dat er een auto aankomt
korte: dat ik niet overkan steken
lange: dat ik over mag/kan steken</t>
  </si>
  <si>
    <t>ja ik heb uitleg nodig bij de betekenis van de trillingen</t>
  </si>
  <si>
    <t>kort: kort betekent ik kan oversteken
lang: lang betekent dat er verkeer aankomt</t>
  </si>
  <si>
    <t>Verbinding/actief
veilig kunt naar rechts 
veilig kunt naar links</t>
  </si>
  <si>
    <t>uitleg aan het begin was voldoende om werking te begrijpen</t>
  </si>
  <si>
    <t>Actief, begrijp de wens
bezig met communiceren
Kunt naar rechts / links
wacht niet afslaan
kruispunt is vrij u kunt oversteken</t>
  </si>
  <si>
    <t>Geen verdere uitleg nodig, de introductie uitleg volstaat</t>
  </si>
  <si>
    <t>WITH COMMUNICATION PART</t>
  </si>
  <si>
    <t>WITHOUT COMMUNICATION PART</t>
  </si>
  <si>
    <t>Which try included communication?</t>
  </si>
  <si>
    <t>Mean with communication</t>
  </si>
  <si>
    <t>Mean without communication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</si>
</sst>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2" borderId="1" xfId="0" applyFill="1" applyBorder="1" applyAlignment="1">
      <alignment vertical="center" wrapText="1"/>
    </xf>
    <xf numFmtId="0" fontId="0" fillId="2" borderId="1" xfId="0" applyFill="1" applyBorder="1" applyAlignment="1">
      <alignment vertical="center"/>
    </xf>
    <xf numFmtId="2" fontId="0" fillId="0" borderId="0" xfId="0" applyNumberFormat="1"/>
    <xf numFmtId="2" fontId="0" fillId="0" borderId="0" xfId="0" applyNumberFormat="1" applyAlignment="1">
      <alignment vertical="center"/>
    </xf>
  </cellXfs>
  <cellStyles count="1">
    <cellStyle name="Normal" xfId="0" builtinId="0"/>
  </cellStyles>
  <dxfs count="22">
    <dxf>
      <numFmt numFmtId="0" formatCode="General"/>
      <alignment horizontal="general" vertical="center" textRotation="0" wrapText="1"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wrapText="1" indent="0" justifyLastLine="0" shrinkToFit="0" readingOrder="0"/>
    </dxf>
    <dxf>
      <numFmt numFmtId="2" formatCode="0.0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T10" totalsRowShown="0" headerRowDxfId="21" dataDxfId="20">
  <autoFilter ref="A1:T10" xr:uid="{00000000-0009-0000-0100-000001000000}"/>
  <tableColumns count="20">
    <tableColumn id="1" xr3:uid="{00000000-0010-0000-0000-000001000000}" name="ID" dataDxfId="19"/>
    <tableColumn id="7" xr3:uid="{00000000-0010-0000-0000-000007000000}" name="Which try included communication?" dataDxfId="18"/>
    <tableColumn id="8" xr3:uid="{9FE17B69-D101-4818-B1E6-29738614F404}" name="Mean with communication" dataDxfId="17">
      <calculatedColumnFormula>AVERAGE(Table1[[#This Row],[How effective were the vibration patterns in providing feedback?]:[Overall, how satisfied are you about this user feedback?]])</calculatedColumnFormula>
    </tableColumn>
    <tableColumn id="6" xr3:uid="{D7A4B166-F1C4-4A9F-A5AD-8B8990B88E67}" name="Mean without communication" dataDxfId="16">
      <calculatedColumnFormula>AVERAGE(Table1[[#This Row],[How effective were the vibration patterns in providing feedback?2]:[Overall, how satisfied are you about this user feedback?2]])</calculatedColumnFormula>
    </tableColumn>
    <tableColumn id="9" xr3:uid="{00000000-0010-0000-0000-000009000000}" name="What do you think the vibrations mean?" dataDxfId="15"/>
    <tableColumn id="10" xr3:uid="{00000000-0010-0000-0000-00000A000000}" name="How effective were the vibration patterns in providing feedback?" dataDxfId="14"/>
    <tableColumn id="11" xr3:uid="{00000000-0010-0000-0000-00000B000000}" name="How well did the vibration patterns help you understand your environment?" dataDxfId="13"/>
    <tableColumn id="12" xr3:uid="{00000000-0010-0000-0000-00000C000000}" name="How comfortable did the vibration patterns feel?" dataDxfId="12"/>
    <tableColumn id="13" xr3:uid="{00000000-0010-0000-0000-00000D000000}" name="How easy to understand were the vibration patterns?" dataDxfId="11"/>
    <tableColumn id="14" xr3:uid="{00000000-0010-0000-0000-00000E000000}" name="How natural do the vibrations feel?" dataDxfId="10"/>
    <tableColumn id="15" xr3:uid="{00000000-0010-0000-0000-00000F000000}" name="Overall, how satisfied are you about this user feedback?" dataDxfId="9"/>
    <tableColumn id="16" xr3:uid="{00000000-0010-0000-0000-000010000000}" name="Do you need additional explanation in order to understand the vibration patterns fully?" dataDxfId="8"/>
    <tableColumn id="17" xr3:uid="{00000000-0010-0000-0000-000011000000}" name="What do you think the vibrations mean?2" dataDxfId="7"/>
    <tableColumn id="18" xr3:uid="{00000000-0010-0000-0000-000012000000}" name="How effective were the vibration patterns in providing feedback?2" dataDxfId="6"/>
    <tableColumn id="19" xr3:uid="{00000000-0010-0000-0000-000013000000}" name="How well did the vibration patterns help you understand your environment?2" dataDxfId="5"/>
    <tableColumn id="20" xr3:uid="{00000000-0010-0000-0000-000014000000}" name="How comfortable did the vibration patterns feel?2" dataDxfId="4"/>
    <tableColumn id="21" xr3:uid="{00000000-0010-0000-0000-000015000000}" name="How easy to understand were the vibration patterns?2" dataDxfId="3"/>
    <tableColumn id="22" xr3:uid="{00000000-0010-0000-0000-000016000000}" name="How natural do the vibrations feel?2" dataDxfId="2"/>
    <tableColumn id="23" xr3:uid="{00000000-0010-0000-0000-000017000000}" name="Overall, how satisfied are you about this user feedback?2" dataDxfId="1"/>
    <tableColumn id="24" xr3:uid="{00000000-0010-0000-0000-000018000000}" name="Do you need additional explanation in order to understand the vibration patterns fully?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
  <sheetViews>
    <sheetView tabSelected="1" workbookViewId="0">
      <selection activeCell="E14" sqref="E14"/>
    </sheetView>
  </sheetViews>
  <sheetFormatPr defaultRowHeight="15" x14ac:dyDescent="0.25"/>
  <cols>
    <col min="1" max="1" width="5.140625" bestFit="1" customWidth="1"/>
    <col min="2" max="4" width="18.28515625" customWidth="1"/>
    <col min="5" max="5" width="76.140625" customWidth="1"/>
    <col min="6" max="11" width="20" bestFit="1" customWidth="1"/>
    <col min="12" max="12" width="54.85546875" customWidth="1"/>
    <col min="13" max="13" width="63.85546875" customWidth="1"/>
    <col min="14" max="19" width="20" bestFit="1" customWidth="1"/>
    <col min="20" max="20" width="52.7109375" customWidth="1"/>
  </cols>
  <sheetData>
    <row r="1" spans="1:20" s="1" customFormat="1" ht="30" x14ac:dyDescent="0.25">
      <c r="A1" s="1" t="s">
        <v>0</v>
      </c>
      <c r="B1" s="2" t="s">
        <v>51</v>
      </c>
      <c r="C1" s="2" t="s">
        <v>52</v>
      </c>
      <c r="D1" s="2" t="s">
        <v>53</v>
      </c>
      <c r="E1" s="1" t="s">
        <v>1</v>
      </c>
      <c r="F1" s="1" t="s">
        <v>2</v>
      </c>
      <c r="G1" s="1" t="s">
        <v>3</v>
      </c>
      <c r="H1" s="1" t="s">
        <v>4</v>
      </c>
      <c r="I1" s="1" t="s">
        <v>5</v>
      </c>
      <c r="J1" s="1" t="s">
        <v>6</v>
      </c>
      <c r="K1" s="1" t="s">
        <v>7</v>
      </c>
      <c r="L1" s="2" t="s">
        <v>8</v>
      </c>
      <c r="M1" s="1" t="s">
        <v>9</v>
      </c>
      <c r="N1" s="1" t="s">
        <v>10</v>
      </c>
      <c r="O1" s="1" t="s">
        <v>11</v>
      </c>
      <c r="P1" s="1" t="s">
        <v>12</v>
      </c>
      <c r="Q1" s="1" t="s">
        <v>13</v>
      </c>
      <c r="R1" s="1" t="s">
        <v>14</v>
      </c>
      <c r="S1" s="1" t="s">
        <v>15</v>
      </c>
      <c r="T1" s="2" t="s">
        <v>16</v>
      </c>
    </row>
    <row r="2" spans="1:20" s="1" customFormat="1" ht="45" x14ac:dyDescent="0.25">
      <c r="A2" s="1">
        <v>1</v>
      </c>
      <c r="B2" s="1">
        <v>1</v>
      </c>
      <c r="C2" s="8">
        <f>AVERAGE(Table1[[#This Row],[How effective were the vibration patterns in providing feedback?]:[Overall, how satisfied are you about this user feedback?]])</f>
        <v>6.833333333333333</v>
      </c>
      <c r="D2" s="8">
        <f>AVERAGE(Table1[[#This Row],[How effective were the vibration patterns in providing feedback?2]:[Overall, how satisfied are you about this user feedback?2]])</f>
        <v>6.333333333333333</v>
      </c>
      <c r="E2" s="2" t="s">
        <v>17</v>
      </c>
      <c r="F2" s="1">
        <v>7</v>
      </c>
      <c r="G2" s="1">
        <v>8</v>
      </c>
      <c r="H2" s="1">
        <v>7</v>
      </c>
      <c r="I2" s="1">
        <v>7</v>
      </c>
      <c r="J2" s="1">
        <v>5</v>
      </c>
      <c r="K2" s="1">
        <v>7</v>
      </c>
      <c r="L2" s="2" t="s">
        <v>18</v>
      </c>
      <c r="M2" s="2" t="s">
        <v>19</v>
      </c>
      <c r="N2" s="1">
        <v>7</v>
      </c>
      <c r="O2" s="1">
        <v>6</v>
      </c>
      <c r="P2" s="1">
        <v>7</v>
      </c>
      <c r="Q2" s="1">
        <v>7</v>
      </c>
      <c r="R2" s="1">
        <v>5</v>
      </c>
      <c r="S2" s="1">
        <v>6</v>
      </c>
      <c r="T2" s="2" t="s">
        <v>20</v>
      </c>
    </row>
    <row r="3" spans="1:20" s="1" customFormat="1" ht="60" x14ac:dyDescent="0.25">
      <c r="A3" s="1">
        <v>2</v>
      </c>
      <c r="B3" s="1">
        <v>2</v>
      </c>
      <c r="C3" s="8">
        <f>AVERAGE(Table1[[#This Row],[How effective were the vibration patterns in providing feedback?]:[Overall, how satisfied are you about this user feedback?]])</f>
        <v>8</v>
      </c>
      <c r="D3" s="8">
        <f>AVERAGE(Table1[[#This Row],[How effective were the vibration patterns in providing feedback?2]:[Overall, how satisfied are you about this user feedback?2]])</f>
        <v>7.833333333333333</v>
      </c>
      <c r="E3" s="2" t="s">
        <v>23</v>
      </c>
      <c r="F3" s="1">
        <v>8</v>
      </c>
      <c r="G3" s="1">
        <v>8</v>
      </c>
      <c r="H3" s="1">
        <v>9</v>
      </c>
      <c r="I3" s="1">
        <v>8</v>
      </c>
      <c r="J3" s="1">
        <v>7</v>
      </c>
      <c r="K3" s="1">
        <v>8</v>
      </c>
      <c r="L3" s="2" t="s">
        <v>24</v>
      </c>
      <c r="M3" s="3" t="s">
        <v>21</v>
      </c>
      <c r="N3" s="4">
        <v>7</v>
      </c>
      <c r="O3" s="4">
        <v>7</v>
      </c>
      <c r="P3" s="4">
        <v>9</v>
      </c>
      <c r="Q3" s="4">
        <v>9</v>
      </c>
      <c r="R3" s="4">
        <v>8</v>
      </c>
      <c r="S3" s="4">
        <v>7</v>
      </c>
      <c r="T3" s="3" t="s">
        <v>22</v>
      </c>
    </row>
    <row r="4" spans="1:20" s="1" customFormat="1" x14ac:dyDescent="0.25">
      <c r="A4" s="1">
        <v>3</v>
      </c>
      <c r="B4" s="1">
        <v>1</v>
      </c>
      <c r="C4" s="8">
        <f>AVERAGE(Table1[[#This Row],[How effective were the vibration patterns in providing feedback?]:[Overall, how satisfied are you about this user feedback?]])</f>
        <v>7.333333333333333</v>
      </c>
      <c r="D4" s="8">
        <f>AVERAGE(Table1[[#This Row],[How effective were the vibration patterns in providing feedback?2]:[Overall, how satisfied are you about this user feedback?2]])</f>
        <v>9.3333333333333339</v>
      </c>
      <c r="E4" s="2" t="s">
        <v>25</v>
      </c>
      <c r="F4" s="1">
        <v>8</v>
      </c>
      <c r="G4" s="1">
        <v>7</v>
      </c>
      <c r="H4" s="1">
        <v>6</v>
      </c>
      <c r="I4" s="1">
        <v>7</v>
      </c>
      <c r="J4" s="1">
        <v>9</v>
      </c>
      <c r="K4" s="1">
        <v>7</v>
      </c>
      <c r="L4" s="2" t="s">
        <v>26</v>
      </c>
      <c r="M4" s="2" t="s">
        <v>27</v>
      </c>
      <c r="N4" s="1">
        <v>9</v>
      </c>
      <c r="O4" s="1">
        <v>10</v>
      </c>
      <c r="P4" s="1">
        <v>9</v>
      </c>
      <c r="Q4" s="1">
        <v>9</v>
      </c>
      <c r="R4" s="1">
        <v>10</v>
      </c>
      <c r="S4" s="1">
        <v>9</v>
      </c>
      <c r="T4" s="2" t="s">
        <v>28</v>
      </c>
    </row>
    <row r="5" spans="1:20" s="1" customFormat="1" ht="45" x14ac:dyDescent="0.25">
      <c r="A5" s="1">
        <v>4</v>
      </c>
      <c r="B5" s="1">
        <v>2</v>
      </c>
      <c r="C5" s="8">
        <f>AVERAGE(Table1[[#This Row],[How effective were the vibration patterns in providing feedback?]:[Overall, how satisfied are you about this user feedback?]])</f>
        <v>5.333333333333333</v>
      </c>
      <c r="D5" s="8">
        <f>AVERAGE(Table1[[#This Row],[How effective were the vibration patterns in providing feedback?2]:[Overall, how satisfied are you about this user feedback?2]])</f>
        <v>7.833333333333333</v>
      </c>
      <c r="E5" s="2" t="s">
        <v>31</v>
      </c>
      <c r="F5" s="1">
        <v>6</v>
      </c>
      <c r="G5" s="1">
        <v>6</v>
      </c>
      <c r="H5" s="1">
        <v>8</v>
      </c>
      <c r="I5" s="1">
        <v>4</v>
      </c>
      <c r="J5" s="1">
        <v>4</v>
      </c>
      <c r="K5" s="1">
        <v>4</v>
      </c>
      <c r="L5" s="2" t="s">
        <v>32</v>
      </c>
      <c r="M5" s="3" t="s">
        <v>29</v>
      </c>
      <c r="N5" s="4">
        <v>6</v>
      </c>
      <c r="O5" s="4">
        <v>8</v>
      </c>
      <c r="P5" s="4">
        <v>9</v>
      </c>
      <c r="Q5" s="4">
        <v>7</v>
      </c>
      <c r="R5" s="4">
        <v>9</v>
      </c>
      <c r="S5" s="4">
        <v>8</v>
      </c>
      <c r="T5" s="3" t="s">
        <v>30</v>
      </c>
    </row>
    <row r="6" spans="1:20" s="1" customFormat="1" ht="45" x14ac:dyDescent="0.25">
      <c r="A6" s="1">
        <v>5</v>
      </c>
      <c r="B6" s="1">
        <v>1</v>
      </c>
      <c r="C6" s="8">
        <f>AVERAGE(Table1[[#This Row],[How effective were the vibration patterns in providing feedback?]:[Overall, how satisfied are you about this user feedback?]])</f>
        <v>7.166666666666667</v>
      </c>
      <c r="D6" s="8">
        <f>AVERAGE(Table1[[#This Row],[How effective were the vibration patterns in providing feedback?2]:[Overall, how satisfied are you about this user feedback?2]])</f>
        <v>6.5</v>
      </c>
      <c r="E6" s="2" t="s">
        <v>33</v>
      </c>
      <c r="F6" s="1">
        <v>7</v>
      </c>
      <c r="G6" s="1">
        <v>8</v>
      </c>
      <c r="H6" s="1">
        <v>8</v>
      </c>
      <c r="I6" s="1">
        <v>7</v>
      </c>
      <c r="J6" s="1">
        <v>6</v>
      </c>
      <c r="K6" s="1">
        <v>7</v>
      </c>
      <c r="L6" s="2" t="s">
        <v>34</v>
      </c>
      <c r="M6" s="2" t="s">
        <v>35</v>
      </c>
      <c r="N6" s="1">
        <v>6</v>
      </c>
      <c r="O6" s="1">
        <v>5</v>
      </c>
      <c r="P6" s="1">
        <v>8</v>
      </c>
      <c r="Q6" s="1">
        <v>8</v>
      </c>
      <c r="R6" s="1">
        <v>6</v>
      </c>
      <c r="S6" s="1">
        <v>6</v>
      </c>
      <c r="T6" s="2" t="s">
        <v>34</v>
      </c>
    </row>
    <row r="7" spans="1:20" s="1" customFormat="1" x14ac:dyDescent="0.25">
      <c r="A7" s="1">
        <v>6</v>
      </c>
      <c r="B7" s="1">
        <v>2</v>
      </c>
      <c r="C7" s="8">
        <f>AVERAGE(Table1[[#This Row],[How effective were the vibration patterns in providing feedback?]:[Overall, how satisfied are you about this user feedback?]])</f>
        <v>5.833333333333333</v>
      </c>
      <c r="D7" s="8">
        <f>AVERAGE(Table1[[#This Row],[How effective were the vibration patterns in providing feedback?2]:[Overall, how satisfied are you about this user feedback?2]])</f>
        <v>6.5</v>
      </c>
      <c r="E7" s="2" t="s">
        <v>38</v>
      </c>
      <c r="F7" s="1">
        <v>5</v>
      </c>
      <c r="G7" s="1">
        <v>5</v>
      </c>
      <c r="H7" s="1">
        <v>7</v>
      </c>
      <c r="I7" s="1">
        <v>5</v>
      </c>
      <c r="J7" s="1">
        <v>7</v>
      </c>
      <c r="K7" s="1">
        <v>6</v>
      </c>
      <c r="L7" s="2" t="s">
        <v>37</v>
      </c>
      <c r="M7" s="3" t="s">
        <v>36</v>
      </c>
      <c r="N7" s="4">
        <v>6</v>
      </c>
      <c r="O7" s="4">
        <v>7</v>
      </c>
      <c r="P7" s="4">
        <v>7</v>
      </c>
      <c r="Q7" s="4">
        <v>7</v>
      </c>
      <c r="R7" s="4">
        <v>6</v>
      </c>
      <c r="S7" s="4">
        <v>6</v>
      </c>
      <c r="T7" s="3" t="s">
        <v>37</v>
      </c>
    </row>
    <row r="8" spans="1:20" s="1" customFormat="1" ht="60" x14ac:dyDescent="0.25">
      <c r="A8" s="1">
        <v>7</v>
      </c>
      <c r="B8" s="1">
        <v>1</v>
      </c>
      <c r="C8" s="8">
        <f>AVERAGE(Table1[[#This Row],[How effective were the vibration patterns in providing feedback?]:[Overall, how satisfied are you about this user feedback?]])</f>
        <v>7</v>
      </c>
      <c r="D8" s="8">
        <f>AVERAGE(Table1[[#This Row],[How effective were the vibration patterns in providing feedback?2]:[Overall, how satisfied are you about this user feedback?2]])</f>
        <v>7.833333333333333</v>
      </c>
      <c r="E8" s="2" t="s">
        <v>39</v>
      </c>
      <c r="F8" s="1">
        <v>7</v>
      </c>
      <c r="G8" s="1">
        <v>7</v>
      </c>
      <c r="H8" s="1">
        <v>7</v>
      </c>
      <c r="I8" s="1">
        <v>7</v>
      </c>
      <c r="J8" s="1">
        <v>7</v>
      </c>
      <c r="K8" s="1">
        <v>7</v>
      </c>
      <c r="L8" s="2" t="s">
        <v>40</v>
      </c>
      <c r="M8" s="2" t="s">
        <v>41</v>
      </c>
      <c r="N8" s="1">
        <v>8</v>
      </c>
      <c r="O8" s="1">
        <v>7</v>
      </c>
      <c r="P8" s="1">
        <v>8</v>
      </c>
      <c r="Q8" s="1">
        <v>8</v>
      </c>
      <c r="R8" s="1">
        <v>8</v>
      </c>
      <c r="S8" s="1">
        <v>8</v>
      </c>
      <c r="T8" s="2" t="s">
        <v>40</v>
      </c>
    </row>
    <row r="9" spans="1:20" s="1" customFormat="1" ht="75" x14ac:dyDescent="0.25">
      <c r="A9" s="1">
        <v>8</v>
      </c>
      <c r="B9" s="1">
        <v>1</v>
      </c>
      <c r="C9" s="8">
        <f>AVERAGE(Table1[[#This Row],[How effective were the vibration patterns in providing feedback?]:[Overall, how satisfied are you about this user feedback?]])</f>
        <v>7.5</v>
      </c>
      <c r="D9" s="8">
        <f>AVERAGE(Table1[[#This Row],[How effective were the vibration patterns in providing feedback?2]:[Overall, how satisfied are you about this user feedback?2]])</f>
        <v>7.833333333333333</v>
      </c>
      <c r="E9" s="2" t="s">
        <v>42</v>
      </c>
      <c r="F9" s="1">
        <v>7</v>
      </c>
      <c r="G9" s="1">
        <v>8</v>
      </c>
      <c r="H9" s="1">
        <v>7</v>
      </c>
      <c r="I9" s="1">
        <v>7</v>
      </c>
      <c r="J9" s="1">
        <v>8</v>
      </c>
      <c r="K9" s="1">
        <v>8</v>
      </c>
      <c r="L9" s="2" t="s">
        <v>43</v>
      </c>
      <c r="M9" s="2" t="s">
        <v>44</v>
      </c>
      <c r="N9" s="1">
        <v>7</v>
      </c>
      <c r="O9" s="1">
        <v>9</v>
      </c>
      <c r="P9" s="1">
        <v>7</v>
      </c>
      <c r="Q9" s="1">
        <v>8</v>
      </c>
      <c r="R9" s="1">
        <v>8</v>
      </c>
      <c r="S9" s="1">
        <v>8</v>
      </c>
      <c r="T9" s="2" t="s">
        <v>43</v>
      </c>
    </row>
    <row r="10" spans="1:20" s="1" customFormat="1" ht="75" x14ac:dyDescent="0.25">
      <c r="A10" s="1">
        <v>9</v>
      </c>
      <c r="B10" s="1">
        <v>2</v>
      </c>
      <c r="C10" s="8">
        <f>AVERAGE(Table1[[#This Row],[How effective were the vibration patterns in providing feedback?]:[Overall, how satisfied are you about this user feedback?]])</f>
        <v>7.833333333333333</v>
      </c>
      <c r="D10" s="8">
        <f>AVERAGE(Table1[[#This Row],[How effective were the vibration patterns in providing feedback?2]:[Overall, how satisfied are you about this user feedback?2]])</f>
        <v>7.166666666666667</v>
      </c>
      <c r="E10" s="2" t="s">
        <v>47</v>
      </c>
      <c r="F10" s="1">
        <v>8</v>
      </c>
      <c r="G10" s="1">
        <v>8</v>
      </c>
      <c r="H10" s="1">
        <v>7</v>
      </c>
      <c r="I10" s="1">
        <v>8</v>
      </c>
      <c r="J10" s="1">
        <v>8</v>
      </c>
      <c r="K10" s="1">
        <v>8</v>
      </c>
      <c r="L10" s="2" t="s">
        <v>48</v>
      </c>
      <c r="M10" s="5" t="s">
        <v>45</v>
      </c>
      <c r="N10" s="6">
        <v>7</v>
      </c>
      <c r="O10" s="6">
        <v>7</v>
      </c>
      <c r="P10" s="6">
        <v>8</v>
      </c>
      <c r="Q10" s="6">
        <v>7</v>
      </c>
      <c r="R10" s="6">
        <v>7</v>
      </c>
      <c r="S10" s="6">
        <v>7</v>
      </c>
      <c r="T10" s="5" t="s">
        <v>46</v>
      </c>
    </row>
    <row r="12" spans="1:20" x14ac:dyDescent="0.25">
      <c r="E12" t="s">
        <v>49</v>
      </c>
      <c r="M12" t="s">
        <v>50</v>
      </c>
    </row>
    <row r="13" spans="1:20" x14ac:dyDescent="0.25">
      <c r="C13" s="7">
        <f>AVERAGE(Table1[Mean with communication])</f>
        <v>6.9814814814814818</v>
      </c>
      <c r="D13" s="7">
        <f>AVERAGE(Table1[Mean without communication])</f>
        <v>7.4629629629629637</v>
      </c>
      <c r="F13" s="7">
        <f>AVERAGE(Table1[How effective were the vibration patterns in providing feedback?])</f>
        <v>7</v>
      </c>
      <c r="G13" s="7">
        <f>AVERAGE(Table1[How well did the vibration patterns help you understand your environment?])</f>
        <v>7.2222222222222223</v>
      </c>
      <c r="H13" s="7">
        <f>AVERAGE(Table1[How comfortable did the vibration patterns feel?])</f>
        <v>7.333333333333333</v>
      </c>
      <c r="I13" s="7">
        <f>AVERAGE(Table1[How easy to understand were the vibration patterns?])</f>
        <v>6.666666666666667</v>
      </c>
      <c r="J13" s="7">
        <f>AVERAGE(Table1[How natural do the vibrations feel?])</f>
        <v>6.7777777777777777</v>
      </c>
      <c r="K13" s="7">
        <f>AVERAGE(Table1[Overall, how satisfied are you about this user feedback?])</f>
        <v>6.8888888888888893</v>
      </c>
      <c r="N13" s="7">
        <f>AVERAGE(Table1[How effective were the vibration patterns in providing feedback?2])</f>
        <v>7</v>
      </c>
      <c r="O13" s="7">
        <f>AVERAGE(Table1[How well did the vibration patterns help you understand your environment?2])</f>
        <v>7.333333333333333</v>
      </c>
      <c r="P13" s="7">
        <f>AVERAGE(Table1[How comfortable did the vibration patterns feel?2])</f>
        <v>8</v>
      </c>
      <c r="Q13" s="7">
        <f>AVERAGE(Table1[How easy to understand were the vibration patterns?2])</f>
        <v>7.7777777777777777</v>
      </c>
      <c r="R13" s="7">
        <f>AVERAGE(Table1[How natural do the vibrations feel?2])</f>
        <v>7.4444444444444446</v>
      </c>
      <c r="S13" s="7">
        <f>AVERAGE(Table1[Overall, how satisfied are you about this user feedback?2])</f>
        <v>7.2222222222222223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Jochem Verstegen</cp:lastModifiedBy>
  <dcterms:created xsi:type="dcterms:W3CDTF">2023-06-15T11:53:16Z</dcterms:created>
  <dcterms:modified xsi:type="dcterms:W3CDTF">2023-06-16T09:29:19Z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