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OneDrive\Escritorio\UNI\UB\S4\Eines de Disseny\Projecte\Projecte\CARPETA_ENTREGA\"/>
    </mc:Choice>
  </mc:AlternateContent>
  <xr:revisionPtr revIDLastSave="0" documentId="8_{E1AE2B00-24FA-4DE3-9610-3C92FCE889F4}" xr6:coauthVersionLast="47" xr6:coauthVersionMax="47" xr10:uidLastSave="{00000000-0000-0000-0000-000000000000}"/>
  <bookViews>
    <workbookView xWindow="0" yWindow="24" windowWidth="11604" windowHeight="12216" xr2:uid="{80484307-6821-4DBA-B8EA-2C2EEB39FD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O40" i="1"/>
  <c r="O41" i="1" s="1"/>
  <c r="E39" i="1"/>
  <c r="E40" i="1" s="1"/>
  <c r="M41" i="1"/>
  <c r="K40" i="1"/>
  <c r="K41" i="1" s="1"/>
  <c r="I40" i="1"/>
  <c r="I41" i="1" s="1"/>
  <c r="G5" i="1"/>
  <c r="G40" i="1" s="1"/>
</calcChain>
</file>

<file path=xl/sharedStrings.xml><?xml version="1.0" encoding="utf-8"?>
<sst xmlns="http://schemas.openxmlformats.org/spreadsheetml/2006/main" count="46" uniqueCount="45">
  <si>
    <t>TAULA DE PRESSUPOSTOS</t>
  </si>
  <si>
    <t>PREU UNITARI</t>
  </si>
  <si>
    <t>PREU PER PCB</t>
  </si>
  <si>
    <t>PREU 10x</t>
  </si>
  <si>
    <t>PIC18F4480-I/PT-ND</t>
  </si>
  <si>
    <t>MCP2551-I/SN</t>
  </si>
  <si>
    <t>PREU 100x</t>
  </si>
  <si>
    <t>PCB</t>
  </si>
  <si>
    <t>CONECTOR 6 PIN</t>
  </si>
  <si>
    <t>CONECTOR CAN</t>
  </si>
  <si>
    <t xml:space="preserve"> COMPONENT (unitats)</t>
  </si>
  <si>
    <t>IRLZ34N (4)</t>
  </si>
  <si>
    <t>CONECTOR 4 PIN (2)</t>
  </si>
  <si>
    <t>CONECTOR 2 PIN (4)</t>
  </si>
  <si>
    <t>CONECTOR 3 PIN (2)</t>
  </si>
  <si>
    <t>A161CS12VDC.64</t>
  </si>
  <si>
    <t xml:space="preserve">IRLML2502 </t>
  </si>
  <si>
    <t>TPS63070RNMR</t>
  </si>
  <si>
    <t>LM1117DT-5.0</t>
  </si>
  <si>
    <t>LEDs (2)</t>
  </si>
  <si>
    <t>CRISTALL</t>
  </si>
  <si>
    <t>AMS1117-3.3</t>
  </si>
  <si>
    <t>PCA9306</t>
  </si>
  <si>
    <t>MMC5883MA</t>
  </si>
  <si>
    <t>OPA336Nx</t>
  </si>
  <si>
    <t>BOBINA 1,5u H</t>
  </si>
  <si>
    <t>R 2,7K OHMS (4)</t>
  </si>
  <si>
    <t>R 1K OHMS (12)</t>
  </si>
  <si>
    <t>R 2K OHMS</t>
  </si>
  <si>
    <t>R 680 OHMS</t>
  </si>
  <si>
    <t>R 120 OHMS</t>
  </si>
  <si>
    <t>R SHUNT 0,005 OHMS</t>
  </si>
  <si>
    <t>C 10u F (8)</t>
  </si>
  <si>
    <t xml:space="preserve">C 22u F </t>
  </si>
  <si>
    <t>C 100n F (4)</t>
  </si>
  <si>
    <t>C 1u F</t>
  </si>
  <si>
    <t>C 15p F (2)</t>
  </si>
  <si>
    <t>DÍODES (7)</t>
  </si>
  <si>
    <t>R 200K OHMS (3)</t>
  </si>
  <si>
    <t>7679.49</t>
  </si>
  <si>
    <t>PREU 20000x</t>
  </si>
  <si>
    <t>PREU 1000x</t>
  </si>
  <si>
    <t>PREU TOTAL SENSE IVA</t>
  </si>
  <si>
    <t>331.81</t>
  </si>
  <si>
    <t>COSTOS DE MUNTATGE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</si>
</sst>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0" fillId="2" borderId="0" xfId="0" applyFill="1" applyAlignment="1">
      <alignment horizontal="center"/>
    </xf>
    <xf numFmtId="4" fontId="0" fillId="3" borderId="0" xfId="0" applyNumberFormat="1" applyFill="1" applyAlignment="1">
      <alignment horizontal="center"/>
    </xf>
    <xf numFmtId="0" fontId="1" fillId="3" borderId="0" xfId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te-connectivity-amp-connectors/440055-6/2077950" TargetMode="External"/><Relationship Id="rId13" Type="http://schemas.openxmlformats.org/officeDocument/2006/relationships/hyperlink" Target="https://www.digikey.es/es/products/detail/shenzhen-slkormicro-semicon-co-ltd/AMS1117-3-3-SOT-223/21853079" TargetMode="External"/><Relationship Id="rId18" Type="http://schemas.openxmlformats.org/officeDocument/2006/relationships/hyperlink" Target="https://www.pcbway.com/QuickOrderOnline.aspx" TargetMode="External"/><Relationship Id="rId3" Type="http://schemas.openxmlformats.org/officeDocument/2006/relationships/hyperlink" Target="https://www.digikey.es/es/products/detail/stackpole-electronics-inc/RMCF0805FT2K00/1760249" TargetMode="External"/><Relationship Id="rId7" Type="http://schemas.openxmlformats.org/officeDocument/2006/relationships/hyperlink" Target="https://www.digikey.es/es/products/detail/te-connectivity-amp-connectors/440055-3/2077947" TargetMode="External"/><Relationship Id="rId12" Type="http://schemas.openxmlformats.org/officeDocument/2006/relationships/hyperlink" Target="https://www.digikey.es/es/products/detail/texas-instruments/PCA9306DCTR/809792" TargetMode="External"/><Relationship Id="rId17" Type="http://schemas.openxmlformats.org/officeDocument/2006/relationships/hyperlink" Target="https://cart.jlcpcb.com/quote?spm=Jlcpcb.smttopic" TargetMode="External"/><Relationship Id="rId2" Type="http://schemas.openxmlformats.org/officeDocument/2006/relationships/hyperlink" Target="https://www.digikey.es/es/products/detail/stackpole-electronics-inc/RNCP0805FTD1K00/2240229" TargetMode="External"/><Relationship Id="rId16" Type="http://schemas.openxmlformats.org/officeDocument/2006/relationships/hyperlink" Target="https://www.digikey.es/es/products/detail/murata-electronics/GRM21BR61C106KE15K/2546903" TargetMode="External"/><Relationship Id="rId1" Type="http://schemas.openxmlformats.org/officeDocument/2006/relationships/hyperlink" Target="https://www.digikey.es/es/products/detail/te-connectivity-passive-product/CRG0805F2K7/2380883" TargetMode="External"/><Relationship Id="rId6" Type="http://schemas.openxmlformats.org/officeDocument/2006/relationships/hyperlink" Target="https://www.digikey.es/es/products/detail/te-connectivity-amp-connectors/440055-3/2077947" TargetMode="External"/><Relationship Id="rId11" Type="http://schemas.openxmlformats.org/officeDocument/2006/relationships/hyperlink" Target="https://www.digikey.es/es/products/detail/epson/FA-365-40-0000MB-C0/7727521" TargetMode="External"/><Relationship Id="rId5" Type="http://schemas.openxmlformats.org/officeDocument/2006/relationships/hyperlink" Target="https://www.digikey.es/es/products/detail/te-connectivity-amp-connectors/440055-4/2077948" TargetMode="External"/><Relationship Id="rId15" Type="http://schemas.openxmlformats.org/officeDocument/2006/relationships/hyperlink" Target="https://www.digikey.es/es/products/detail/nextgen-components/0402W106M6R3HI/18677011?s=N4IgjCBcoEwAwBYCcVQGMoDMCGAbAzgKYA0IA9lANogwwAEArQGIilhyMsC6pADgC5QQAVQB2AS34B5TAFlC2fAFcAToRABfUgFoEqEBkg4CJclRBIAzGAQQuGrTXNoyogCaFR%2BbG7IqQ9kA" TargetMode="External"/><Relationship Id="rId10" Type="http://schemas.openxmlformats.org/officeDocument/2006/relationships/hyperlink" Target="https://www.digikey.es/es/products/detail/xinglight/XL-2012SURUBC/25673405?s=N4IgjCBcoMwOxVAYygMwIYBsDOBTANCAPZQDaIMATAAwCsAbABwgC6hADgC5QgDKnAJwCWAOwDmIAL6F6ATkQgUkDDgLEyIACzVZMXaw7dIfQaInSQAWk0KlKvIRKRyssPWoIWki5Q2ZcACaskk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assmann-wsw-components/A-DF-09-A-KG-T4S/1241802" TargetMode="External"/><Relationship Id="rId9" Type="http://schemas.openxmlformats.org/officeDocument/2006/relationships/hyperlink" Target="https://www.digikey.es/es/products/detail/umw/IRLML2502/17635316" TargetMode="External"/><Relationship Id="rId14" Type="http://schemas.openxmlformats.org/officeDocument/2006/relationships/hyperlink" Target="https://www.digikey.es/es/products/detail/murata-electronics/GJM1555C1H150GB01D/2592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3ADE-5A54-49D5-9966-A9B6AF68C6AC}">
  <dimension ref="C2:V48"/>
  <sheetViews>
    <sheetView tabSelected="1" topLeftCell="A2" zoomScale="70" zoomScaleNormal="70" workbookViewId="0">
      <selection activeCell="E19" sqref="E19:F19"/>
    </sheetView>
  </sheetViews>
  <sheetFormatPr baseColWidth="10" defaultRowHeight="14.4" x14ac:dyDescent="0.3"/>
  <sheetData>
    <row r="2" spans="3:22" x14ac:dyDescent="0.3">
      <c r="C2" t="s">
        <v>0</v>
      </c>
    </row>
    <row r="4" spans="3:22" x14ac:dyDescent="0.3">
      <c r="C4" s="9" t="s">
        <v>10</v>
      </c>
      <c r="D4" s="9"/>
      <c r="E4" s="9" t="s">
        <v>1</v>
      </c>
      <c r="F4" s="9"/>
      <c r="G4" s="9" t="s">
        <v>2</v>
      </c>
      <c r="H4" s="9"/>
      <c r="I4" s="9" t="s">
        <v>3</v>
      </c>
      <c r="J4" s="9"/>
      <c r="K4" s="9" t="s">
        <v>6</v>
      </c>
      <c r="L4" s="9"/>
      <c r="M4" s="9" t="s">
        <v>41</v>
      </c>
      <c r="N4" s="9"/>
      <c r="O4" s="9" t="s">
        <v>40</v>
      </c>
      <c r="P4" s="9"/>
      <c r="R4">
        <v>1</v>
      </c>
      <c r="S4">
        <v>10</v>
      </c>
      <c r="T4">
        <v>100</v>
      </c>
      <c r="U4">
        <v>1000</v>
      </c>
      <c r="V4">
        <v>20000</v>
      </c>
    </row>
    <row r="5" spans="3:22" x14ac:dyDescent="0.3">
      <c r="C5" s="8" t="s">
        <v>7</v>
      </c>
      <c r="D5" s="8"/>
      <c r="E5" s="1">
        <v>3.48</v>
      </c>
      <c r="F5" s="1"/>
      <c r="G5" s="3">
        <f>SUM(E5)</f>
        <v>3.48</v>
      </c>
      <c r="H5" s="3"/>
      <c r="I5" s="1">
        <v>8.4499999999999993</v>
      </c>
      <c r="J5" s="1"/>
      <c r="K5" s="3">
        <v>78.3</v>
      </c>
      <c r="L5" s="3"/>
      <c r="M5" s="1">
        <v>369</v>
      </c>
      <c r="N5" s="1"/>
      <c r="O5" s="3">
        <v>6005.5</v>
      </c>
      <c r="P5" s="3"/>
    </row>
    <row r="6" spans="3:22" x14ac:dyDescent="0.3">
      <c r="C6" s="3" t="s">
        <v>4</v>
      </c>
      <c r="D6" s="3"/>
      <c r="E6" s="1">
        <v>6.4</v>
      </c>
      <c r="F6" s="1"/>
      <c r="G6" s="3">
        <v>6.4</v>
      </c>
      <c r="H6" s="3"/>
      <c r="I6" s="1">
        <v>64</v>
      </c>
      <c r="J6" s="1"/>
      <c r="K6" s="3">
        <v>640</v>
      </c>
      <c r="L6" s="3"/>
      <c r="M6" s="1">
        <v>6400</v>
      </c>
      <c r="N6" s="1"/>
      <c r="O6" s="3">
        <v>128000</v>
      </c>
      <c r="P6" s="3"/>
    </row>
    <row r="7" spans="3:22" x14ac:dyDescent="0.3">
      <c r="C7" s="3" t="s">
        <v>5</v>
      </c>
      <c r="D7" s="3"/>
      <c r="E7" s="1">
        <v>1.1599999999999999</v>
      </c>
      <c r="F7" s="1"/>
      <c r="G7" s="3">
        <v>1.1599999999999999</v>
      </c>
      <c r="H7" s="3"/>
      <c r="I7" s="1">
        <v>9.83</v>
      </c>
      <c r="J7" s="1"/>
      <c r="K7" s="3">
        <v>96.79</v>
      </c>
      <c r="L7" s="3"/>
      <c r="M7" s="1">
        <v>967.9</v>
      </c>
      <c r="N7" s="1"/>
      <c r="O7" s="3">
        <v>19314</v>
      </c>
      <c r="P7" s="3"/>
    </row>
    <row r="8" spans="3:22" x14ac:dyDescent="0.3">
      <c r="C8" s="8" t="s">
        <v>14</v>
      </c>
      <c r="D8" s="8"/>
      <c r="E8" s="1">
        <v>0.2</v>
      </c>
      <c r="F8" s="1"/>
      <c r="G8" s="3">
        <v>0.4</v>
      </c>
      <c r="H8" s="3"/>
      <c r="I8" s="1">
        <v>3.37</v>
      </c>
      <c r="J8" s="1"/>
      <c r="K8" s="3">
        <v>28.71</v>
      </c>
      <c r="L8" s="3"/>
      <c r="M8" s="1">
        <v>243.98</v>
      </c>
      <c r="N8" s="1"/>
      <c r="O8" s="10">
        <v>4147.4639999999999</v>
      </c>
      <c r="P8" s="3"/>
    </row>
    <row r="9" spans="3:22" x14ac:dyDescent="0.3">
      <c r="C9" s="8" t="s">
        <v>13</v>
      </c>
      <c r="D9" s="8"/>
      <c r="E9" s="1">
        <v>0.08</v>
      </c>
      <c r="F9" s="1"/>
      <c r="G9" s="3">
        <v>0.35</v>
      </c>
      <c r="H9" s="3"/>
      <c r="I9" s="1">
        <v>3.1</v>
      </c>
      <c r="J9" s="1"/>
      <c r="K9" s="3">
        <v>26.16</v>
      </c>
      <c r="L9" s="3"/>
      <c r="M9" s="1">
        <v>222.44</v>
      </c>
      <c r="N9" s="1"/>
      <c r="O9" s="3">
        <v>3780.67</v>
      </c>
      <c r="P9" s="3"/>
    </row>
    <row r="10" spans="3:22" x14ac:dyDescent="0.3">
      <c r="C10" s="8" t="s">
        <v>12</v>
      </c>
      <c r="D10" s="8"/>
      <c r="E10" s="1">
        <v>0.22</v>
      </c>
      <c r="F10" s="1"/>
      <c r="G10" s="3">
        <v>0.44</v>
      </c>
      <c r="H10" s="3"/>
      <c r="I10" s="1">
        <v>3.61</v>
      </c>
      <c r="J10" s="1"/>
      <c r="K10" s="3">
        <v>30.79</v>
      </c>
      <c r="L10" s="3"/>
      <c r="M10" s="1">
        <v>273.02</v>
      </c>
      <c r="N10" s="1"/>
      <c r="O10" s="10">
        <v>4435.26</v>
      </c>
      <c r="P10" s="3"/>
    </row>
    <row r="11" spans="3:22" x14ac:dyDescent="0.3">
      <c r="C11" s="8" t="s">
        <v>8</v>
      </c>
      <c r="D11" s="8"/>
      <c r="E11" s="1">
        <v>0.3</v>
      </c>
      <c r="F11" s="1"/>
      <c r="G11" s="3">
        <v>0.3</v>
      </c>
      <c r="H11" s="3"/>
      <c r="I11" s="1">
        <v>2.57</v>
      </c>
      <c r="J11" s="1"/>
      <c r="K11" s="3">
        <v>25.7</v>
      </c>
      <c r="L11" s="3"/>
      <c r="M11" s="1">
        <v>188.79</v>
      </c>
      <c r="N11" s="1"/>
      <c r="O11" s="3">
        <v>3159.14</v>
      </c>
      <c r="P11" s="3"/>
    </row>
    <row r="12" spans="3:22" x14ac:dyDescent="0.3">
      <c r="C12" s="8" t="s">
        <v>9</v>
      </c>
      <c r="D12" s="8"/>
      <c r="E12" s="1">
        <v>0.66</v>
      </c>
      <c r="F12" s="1"/>
      <c r="G12" s="3">
        <v>0.66</v>
      </c>
      <c r="H12" s="3"/>
      <c r="I12" s="1">
        <v>5.67</v>
      </c>
      <c r="J12" s="1"/>
      <c r="K12" s="3">
        <v>48.58</v>
      </c>
      <c r="L12" s="3"/>
      <c r="M12" s="1">
        <v>428.07</v>
      </c>
      <c r="N12" s="1"/>
      <c r="O12" s="3" t="s">
        <v>39</v>
      </c>
      <c r="P12" s="3"/>
    </row>
    <row r="13" spans="3:22" x14ac:dyDescent="0.3">
      <c r="C13" s="3" t="s">
        <v>11</v>
      </c>
      <c r="D13" s="3"/>
      <c r="E13" s="1">
        <v>0.85</v>
      </c>
      <c r="F13" s="1"/>
      <c r="G13" s="3">
        <v>3.4</v>
      </c>
      <c r="H13" s="3"/>
      <c r="I13" s="1">
        <v>20.21</v>
      </c>
      <c r="J13" s="1"/>
      <c r="K13" s="3">
        <v>88.77</v>
      </c>
      <c r="L13" s="3"/>
      <c r="M13" s="1">
        <v>589.79999999999995</v>
      </c>
      <c r="N13" s="1"/>
      <c r="O13" s="3">
        <v>8160</v>
      </c>
      <c r="P13" s="3"/>
    </row>
    <row r="14" spans="3:22" x14ac:dyDescent="0.3">
      <c r="C14" s="8" t="s">
        <v>16</v>
      </c>
      <c r="D14" s="8"/>
      <c r="E14" s="1">
        <v>0.59</v>
      </c>
      <c r="F14" s="1"/>
      <c r="G14" s="3">
        <v>0.59</v>
      </c>
      <c r="H14" s="3"/>
      <c r="I14" s="1">
        <v>3.55</v>
      </c>
      <c r="J14" s="1"/>
      <c r="K14" s="3">
        <v>22.19</v>
      </c>
      <c r="L14" s="3"/>
      <c r="M14" s="1">
        <v>147.46</v>
      </c>
      <c r="N14" s="1"/>
      <c r="O14" s="3">
        <v>2112.56</v>
      </c>
      <c r="P14" s="3"/>
    </row>
    <row r="15" spans="3:22" x14ac:dyDescent="0.3">
      <c r="C15" s="3" t="s">
        <v>15</v>
      </c>
      <c r="D15" s="3"/>
      <c r="E15" s="1">
        <v>1.2</v>
      </c>
      <c r="F15" s="1"/>
      <c r="G15" s="3">
        <v>1.2</v>
      </c>
      <c r="H15" s="3"/>
      <c r="I15" s="1">
        <v>10.29</v>
      </c>
      <c r="J15" s="1"/>
      <c r="K15" s="3">
        <v>90.17</v>
      </c>
      <c r="L15" s="3"/>
      <c r="M15" s="1">
        <v>816.66</v>
      </c>
      <c r="N15" s="1"/>
      <c r="O15" s="3">
        <v>15060.22</v>
      </c>
      <c r="P15" s="3"/>
    </row>
    <row r="16" spans="3:22" x14ac:dyDescent="0.3">
      <c r="C16" s="3" t="s">
        <v>17</v>
      </c>
      <c r="D16" s="3"/>
      <c r="E16" s="1">
        <v>2.2999999999999998</v>
      </c>
      <c r="F16" s="1"/>
      <c r="G16" s="3">
        <v>2.2999999999999998</v>
      </c>
      <c r="H16" s="3"/>
      <c r="I16" s="1">
        <v>17.16</v>
      </c>
      <c r="J16" s="1"/>
      <c r="K16" s="3">
        <v>140.80000000000001</v>
      </c>
      <c r="L16" s="3"/>
      <c r="M16" s="1">
        <v>1246.43</v>
      </c>
      <c r="N16" s="1"/>
      <c r="O16" s="3">
        <v>23663.3</v>
      </c>
      <c r="P16" s="3"/>
    </row>
    <row r="17" spans="3:16" x14ac:dyDescent="0.3">
      <c r="C17" s="3" t="s">
        <v>18</v>
      </c>
      <c r="D17" s="3"/>
      <c r="E17" s="1">
        <v>1.47</v>
      </c>
      <c r="F17" s="1"/>
      <c r="G17" s="3">
        <v>1.47</v>
      </c>
      <c r="H17" s="3"/>
      <c r="I17" s="1">
        <v>10.75</v>
      </c>
      <c r="J17" s="1"/>
      <c r="K17" s="3">
        <v>88.84</v>
      </c>
      <c r="L17" s="3"/>
      <c r="M17" s="1">
        <v>785.15</v>
      </c>
      <c r="N17" s="1"/>
      <c r="O17" s="3">
        <v>14368.4</v>
      </c>
      <c r="P17" s="3"/>
    </row>
    <row r="18" spans="3:16" x14ac:dyDescent="0.3">
      <c r="C18" s="8" t="s">
        <v>19</v>
      </c>
      <c r="D18" s="8"/>
      <c r="E18" s="1">
        <v>0.05</v>
      </c>
      <c r="F18" s="1"/>
      <c r="G18" s="3">
        <v>0.1</v>
      </c>
      <c r="H18" s="3"/>
      <c r="I18" s="1">
        <v>1</v>
      </c>
      <c r="J18" s="1"/>
      <c r="K18" s="3">
        <v>10</v>
      </c>
      <c r="L18" s="3"/>
      <c r="M18" s="1">
        <v>100</v>
      </c>
      <c r="N18" s="1"/>
      <c r="O18" s="3">
        <v>697.54</v>
      </c>
      <c r="P18" s="3"/>
    </row>
    <row r="19" spans="3:16" x14ac:dyDescent="0.3">
      <c r="C19" s="8" t="s">
        <v>20</v>
      </c>
      <c r="D19" s="8"/>
      <c r="E19" s="1">
        <v>0.6</v>
      </c>
      <c r="F19" s="1"/>
      <c r="G19" s="3">
        <v>0.6</v>
      </c>
      <c r="H19" s="3"/>
      <c r="I19" s="1">
        <v>6</v>
      </c>
      <c r="J19" s="1"/>
      <c r="K19" s="3">
        <v>60</v>
      </c>
      <c r="L19" s="3"/>
      <c r="M19" s="1">
        <v>600</v>
      </c>
      <c r="N19" s="1"/>
      <c r="O19" s="3">
        <v>12000</v>
      </c>
      <c r="P19" s="3"/>
    </row>
    <row r="20" spans="3:16" x14ac:dyDescent="0.3">
      <c r="C20" s="8" t="s">
        <v>21</v>
      </c>
      <c r="D20" s="8"/>
      <c r="E20" s="1">
        <v>0.19</v>
      </c>
      <c r="F20" s="1"/>
      <c r="G20" s="3">
        <v>0.19</v>
      </c>
      <c r="H20" s="3"/>
      <c r="I20" s="1">
        <v>1.1599999999999999</v>
      </c>
      <c r="J20" s="1"/>
      <c r="K20" s="3">
        <v>7.24</v>
      </c>
      <c r="L20" s="3"/>
      <c r="M20" s="1">
        <v>46.8</v>
      </c>
      <c r="N20" s="1"/>
      <c r="O20" s="3">
        <v>593.67999999999995</v>
      </c>
      <c r="P20" s="3"/>
    </row>
    <row r="21" spans="3:16" x14ac:dyDescent="0.3">
      <c r="C21" s="8" t="s">
        <v>22</v>
      </c>
      <c r="D21" s="8"/>
      <c r="E21" s="1">
        <v>0.47</v>
      </c>
      <c r="F21" s="1"/>
      <c r="G21" s="3">
        <v>0.47</v>
      </c>
      <c r="H21" s="3"/>
      <c r="I21" s="1">
        <v>3.37</v>
      </c>
      <c r="J21" s="1"/>
      <c r="K21" s="3">
        <v>26.24</v>
      </c>
      <c r="L21" s="3"/>
      <c r="M21" s="1">
        <v>226.29</v>
      </c>
      <c r="N21" s="1"/>
      <c r="O21" s="3">
        <v>4061.42</v>
      </c>
      <c r="P21" s="3"/>
    </row>
    <row r="22" spans="3:16" x14ac:dyDescent="0.3">
      <c r="C22" s="3" t="s">
        <v>23</v>
      </c>
      <c r="D22" s="3"/>
      <c r="E22" s="1">
        <v>2.42</v>
      </c>
      <c r="F22" s="1"/>
      <c r="G22" s="3">
        <v>2.42</v>
      </c>
      <c r="H22" s="3"/>
      <c r="I22" s="1">
        <v>20.68</v>
      </c>
      <c r="J22" s="1"/>
      <c r="K22" s="3">
        <v>182.54</v>
      </c>
      <c r="L22" s="3"/>
      <c r="M22" s="1">
        <v>1597.35</v>
      </c>
      <c r="N22" s="1"/>
      <c r="O22" s="3">
        <v>29740.95</v>
      </c>
      <c r="P22" s="3"/>
    </row>
    <row r="23" spans="3:16" x14ac:dyDescent="0.3">
      <c r="C23" s="3" t="s">
        <v>24</v>
      </c>
      <c r="D23" s="3"/>
      <c r="E23" s="1">
        <v>1.18</v>
      </c>
      <c r="F23" s="1"/>
      <c r="G23" s="3">
        <v>1.18</v>
      </c>
      <c r="H23" s="3"/>
      <c r="I23" s="1">
        <v>11.8</v>
      </c>
      <c r="J23" s="1"/>
      <c r="K23" s="3">
        <v>118</v>
      </c>
      <c r="L23" s="3"/>
      <c r="M23" s="1">
        <v>1180</v>
      </c>
      <c r="N23" s="1"/>
      <c r="O23" s="3">
        <v>11800</v>
      </c>
      <c r="P23" s="3"/>
    </row>
    <row r="24" spans="3:16" x14ac:dyDescent="0.3">
      <c r="C24" s="3" t="s">
        <v>25</v>
      </c>
      <c r="D24" s="3"/>
      <c r="E24" s="1">
        <v>0.17</v>
      </c>
      <c r="F24" s="1"/>
      <c r="G24" s="3">
        <v>0.17</v>
      </c>
      <c r="H24" s="3"/>
      <c r="I24" s="1">
        <v>1.38</v>
      </c>
      <c r="J24" s="1"/>
      <c r="K24" s="3">
        <v>10.37</v>
      </c>
      <c r="L24" s="3"/>
      <c r="M24" s="1">
        <v>83.32</v>
      </c>
      <c r="N24" s="1"/>
      <c r="O24" s="3">
        <v>760</v>
      </c>
      <c r="P24" s="3"/>
    </row>
    <row r="25" spans="3:16" x14ac:dyDescent="0.3">
      <c r="C25" s="8" t="s">
        <v>26</v>
      </c>
      <c r="D25" s="8"/>
      <c r="E25" s="1">
        <v>0.08</v>
      </c>
      <c r="F25" s="1"/>
      <c r="G25" s="3">
        <v>0.32</v>
      </c>
      <c r="H25" s="3"/>
      <c r="I25" s="1">
        <v>1.2</v>
      </c>
      <c r="J25" s="1"/>
      <c r="K25" s="3">
        <v>6.12</v>
      </c>
      <c r="L25" s="3"/>
      <c r="M25" s="1">
        <v>35.380000000000003</v>
      </c>
      <c r="N25" s="1"/>
      <c r="O25" s="3">
        <v>356.7</v>
      </c>
      <c r="P25" s="3"/>
    </row>
    <row r="26" spans="3:16" x14ac:dyDescent="0.3">
      <c r="C26" s="8" t="s">
        <v>27</v>
      </c>
      <c r="D26" s="8"/>
      <c r="E26" s="1">
        <v>0.08</v>
      </c>
      <c r="F26" s="1"/>
      <c r="G26" s="3">
        <v>0.96</v>
      </c>
      <c r="H26" s="3"/>
      <c r="I26" s="1">
        <v>1.56</v>
      </c>
      <c r="J26" s="1"/>
      <c r="K26" s="3">
        <v>11.07</v>
      </c>
      <c r="L26" s="3"/>
      <c r="M26" s="1">
        <v>105.02</v>
      </c>
      <c r="N26" s="1"/>
      <c r="O26" s="10">
        <v>1762.27</v>
      </c>
      <c r="P26" s="3"/>
    </row>
    <row r="27" spans="3:16" x14ac:dyDescent="0.3">
      <c r="C27" s="3" t="s">
        <v>38</v>
      </c>
      <c r="D27" s="3"/>
      <c r="E27" s="1">
        <v>0.08</v>
      </c>
      <c r="F27" s="1"/>
      <c r="G27" s="3">
        <v>0.24</v>
      </c>
      <c r="H27" s="3"/>
      <c r="I27" s="1">
        <v>0.9</v>
      </c>
      <c r="J27" s="1"/>
      <c r="K27" s="3">
        <v>4.5</v>
      </c>
      <c r="L27" s="3"/>
      <c r="M27" s="1">
        <v>26.46</v>
      </c>
      <c r="N27" s="1"/>
      <c r="O27" s="3">
        <v>299.39999999999998</v>
      </c>
      <c r="P27" s="3"/>
    </row>
    <row r="28" spans="3:16" x14ac:dyDescent="0.3">
      <c r="C28" s="8" t="s">
        <v>28</v>
      </c>
      <c r="D28" s="8"/>
      <c r="E28" s="1">
        <v>0.08</v>
      </c>
      <c r="F28" s="1"/>
      <c r="G28" s="3">
        <v>0.08</v>
      </c>
      <c r="H28" s="3"/>
      <c r="I28" s="1">
        <v>0.21</v>
      </c>
      <c r="J28" s="1"/>
      <c r="K28" s="3">
        <v>1.08</v>
      </c>
      <c r="L28" s="3"/>
      <c r="M28" s="1">
        <v>5.72</v>
      </c>
      <c r="N28" s="1"/>
      <c r="O28" s="3">
        <v>47.5</v>
      </c>
      <c r="P28" s="3"/>
    </row>
    <row r="29" spans="3:16" x14ac:dyDescent="0.3">
      <c r="C29" s="3"/>
      <c r="D29" s="3"/>
      <c r="E29" s="1"/>
      <c r="F29" s="1"/>
      <c r="G29" s="3"/>
      <c r="H29" s="3"/>
      <c r="I29" s="1"/>
      <c r="J29" s="1"/>
      <c r="K29" s="3"/>
      <c r="L29" s="3"/>
      <c r="M29" s="1"/>
      <c r="N29" s="1"/>
      <c r="O29" s="3"/>
      <c r="P29" s="3"/>
    </row>
    <row r="30" spans="3:16" x14ac:dyDescent="0.3">
      <c r="C30" s="3" t="s">
        <v>29</v>
      </c>
      <c r="D30" s="3"/>
      <c r="E30" s="1">
        <v>0.08</v>
      </c>
      <c r="F30" s="1"/>
      <c r="G30" s="3">
        <v>0.08</v>
      </c>
      <c r="H30" s="3"/>
      <c r="I30" s="1">
        <v>0.36</v>
      </c>
      <c r="J30" s="1"/>
      <c r="K30" s="3">
        <v>1.88</v>
      </c>
      <c r="L30" s="3"/>
      <c r="M30" s="1">
        <v>11.12</v>
      </c>
      <c r="N30" s="1"/>
      <c r="O30" s="3">
        <v>132</v>
      </c>
      <c r="P30" s="3"/>
    </row>
    <row r="31" spans="3:16" x14ac:dyDescent="0.3">
      <c r="C31" s="3" t="s">
        <v>30</v>
      </c>
      <c r="D31" s="3"/>
      <c r="E31" s="1">
        <v>0.08</v>
      </c>
      <c r="F31" s="1"/>
      <c r="G31" s="3">
        <v>0.08</v>
      </c>
      <c r="H31" s="3"/>
      <c r="I31" s="1">
        <v>0.3</v>
      </c>
      <c r="J31" s="1"/>
      <c r="K31" s="3">
        <v>1.5</v>
      </c>
      <c r="L31" s="3"/>
      <c r="M31" s="1">
        <v>8.82</v>
      </c>
      <c r="N31" s="1"/>
      <c r="O31" s="3">
        <v>99.8</v>
      </c>
      <c r="P31" s="3"/>
    </row>
    <row r="32" spans="3:16" x14ac:dyDescent="0.3">
      <c r="C32" s="3" t="s">
        <v>31</v>
      </c>
      <c r="D32" s="3"/>
      <c r="E32" s="1">
        <v>0.08</v>
      </c>
      <c r="F32" s="1"/>
      <c r="G32" s="3">
        <v>0.08</v>
      </c>
      <c r="H32" s="3"/>
      <c r="I32" s="1">
        <v>0.37</v>
      </c>
      <c r="J32" s="1"/>
      <c r="K32" s="3">
        <v>1.92</v>
      </c>
      <c r="L32" s="3"/>
      <c r="M32" s="1">
        <v>11.74</v>
      </c>
      <c r="N32" s="1"/>
      <c r="O32" s="3">
        <v>134.19999999999999</v>
      </c>
      <c r="P32" s="3"/>
    </row>
    <row r="33" spans="3:16" x14ac:dyDescent="0.3">
      <c r="C33" s="8" t="s">
        <v>32</v>
      </c>
      <c r="D33" s="8"/>
      <c r="E33" s="1">
        <v>0.06</v>
      </c>
      <c r="F33" s="1"/>
      <c r="G33" s="3">
        <v>0.45</v>
      </c>
      <c r="H33" s="3"/>
      <c r="I33" s="1">
        <v>4.5</v>
      </c>
      <c r="J33" s="1"/>
      <c r="K33" s="3">
        <v>45</v>
      </c>
      <c r="L33" s="3"/>
      <c r="M33" s="1">
        <v>450</v>
      </c>
      <c r="N33" s="1"/>
      <c r="O33" s="3">
        <v>4500</v>
      </c>
      <c r="P33" s="3"/>
    </row>
    <row r="34" spans="3:16" x14ac:dyDescent="0.3">
      <c r="C34" s="8" t="s">
        <v>33</v>
      </c>
      <c r="D34" s="8"/>
      <c r="E34" s="1">
        <v>0.12</v>
      </c>
      <c r="F34" s="1"/>
      <c r="G34" s="3">
        <v>0.12</v>
      </c>
      <c r="H34" s="3"/>
      <c r="I34" s="1">
        <v>0.71</v>
      </c>
      <c r="J34" s="1"/>
      <c r="K34" s="3">
        <v>4.2699999999999996</v>
      </c>
      <c r="L34" s="3"/>
      <c r="M34" s="1">
        <v>25.94</v>
      </c>
      <c r="N34" s="1"/>
      <c r="O34" s="3" t="s">
        <v>43</v>
      </c>
      <c r="P34" s="3"/>
    </row>
    <row r="35" spans="3:16" x14ac:dyDescent="0.3">
      <c r="C35" s="3" t="s">
        <v>34</v>
      </c>
      <c r="D35" s="3"/>
      <c r="E35" s="1">
        <v>0.05</v>
      </c>
      <c r="F35" s="1"/>
      <c r="G35" s="3">
        <v>0.23</v>
      </c>
      <c r="H35" s="3"/>
      <c r="I35" s="1">
        <v>2.2999999999999998</v>
      </c>
      <c r="J35" s="1"/>
      <c r="K35" s="3">
        <v>23</v>
      </c>
      <c r="L35" s="3"/>
      <c r="M35" s="1">
        <v>230</v>
      </c>
      <c r="N35" s="1"/>
      <c r="O35" s="3">
        <v>2300</v>
      </c>
      <c r="P35" s="3"/>
    </row>
    <row r="36" spans="3:16" x14ac:dyDescent="0.3">
      <c r="C36" s="3" t="s">
        <v>35</v>
      </c>
      <c r="D36" s="3"/>
      <c r="E36" s="1">
        <v>0.02</v>
      </c>
      <c r="F36" s="1"/>
      <c r="G36" s="3">
        <v>0.02</v>
      </c>
      <c r="H36" s="3"/>
      <c r="I36" s="1">
        <v>0.2</v>
      </c>
      <c r="J36" s="1"/>
      <c r="K36" s="3">
        <v>2</v>
      </c>
      <c r="L36" s="3"/>
      <c r="M36" s="1">
        <v>20</v>
      </c>
      <c r="N36" s="1"/>
      <c r="O36" s="3">
        <v>200</v>
      </c>
      <c r="P36" s="3"/>
    </row>
    <row r="37" spans="3:16" x14ac:dyDescent="0.3">
      <c r="C37" s="8" t="s">
        <v>36</v>
      </c>
      <c r="D37" s="8"/>
      <c r="E37" s="1">
        <v>0.1</v>
      </c>
      <c r="F37" s="1"/>
      <c r="G37" s="3">
        <v>0.2</v>
      </c>
      <c r="H37" s="3"/>
      <c r="I37" s="1">
        <v>1.2</v>
      </c>
      <c r="J37" s="1"/>
      <c r="K37" s="3">
        <v>7.24</v>
      </c>
      <c r="L37" s="3"/>
      <c r="M37" s="1">
        <v>48.04</v>
      </c>
      <c r="N37" s="1"/>
      <c r="O37" s="3">
        <v>554.36</v>
      </c>
      <c r="P37" s="3"/>
    </row>
    <row r="38" spans="3:16" x14ac:dyDescent="0.3">
      <c r="C38" s="3" t="s">
        <v>37</v>
      </c>
      <c r="D38" s="3"/>
      <c r="E38" s="1">
        <v>0.08</v>
      </c>
      <c r="F38" s="1"/>
      <c r="G38" s="3">
        <v>0.56000000000000005</v>
      </c>
      <c r="H38" s="3"/>
      <c r="I38" s="1">
        <v>4.87</v>
      </c>
      <c r="J38" s="1"/>
      <c r="K38" s="3">
        <v>31.1</v>
      </c>
      <c r="L38" s="3"/>
      <c r="M38" s="1">
        <v>292.32</v>
      </c>
      <c r="N38" s="1"/>
      <c r="O38" s="3">
        <v>5627.16</v>
      </c>
      <c r="P38" s="3"/>
    </row>
    <row r="39" spans="3:16" ht="15" thickBot="1" x14ac:dyDescent="0.35">
      <c r="C39" s="11" t="s">
        <v>44</v>
      </c>
      <c r="D39" s="11"/>
      <c r="E39" s="1">
        <f>-G39</f>
        <v>0</v>
      </c>
      <c r="F39" s="1"/>
      <c r="G39" s="4">
        <v>0</v>
      </c>
      <c r="H39" s="4"/>
      <c r="I39" s="1">
        <v>0</v>
      </c>
      <c r="J39" s="1"/>
      <c r="K39" s="4"/>
      <c r="L39" s="4"/>
      <c r="M39" s="1">
        <v>1025</v>
      </c>
      <c r="N39" s="1"/>
      <c r="O39" s="3">
        <v>14741</v>
      </c>
      <c r="P39" s="3"/>
    </row>
    <row r="40" spans="3:16" ht="15.6" thickTop="1" thickBot="1" x14ac:dyDescent="0.35">
      <c r="C40" s="5" t="s">
        <v>42</v>
      </c>
      <c r="D40" s="6"/>
      <c r="E40" s="6">
        <f>SUM(E5:F39)</f>
        <v>24.97999999999999</v>
      </c>
      <c r="F40" s="6"/>
      <c r="G40" s="5">
        <f>SUM(G4:H39)</f>
        <v>30.699999999999992</v>
      </c>
      <c r="H40" s="7"/>
      <c r="I40" s="6">
        <f>SUM(I4:J39)</f>
        <v>226.63000000000005</v>
      </c>
      <c r="J40" s="6"/>
      <c r="K40" s="6">
        <f>SUM(K4:L39)</f>
        <v>1960.8699999999997</v>
      </c>
      <c r="L40" s="6"/>
      <c r="M40" s="6">
        <f>SUM(M5:N39)</f>
        <v>18808.02</v>
      </c>
      <c r="N40" s="6"/>
      <c r="O40" s="6">
        <f>SUM(O5:P39)</f>
        <v>322614.49400000006</v>
      </c>
      <c r="P40" s="7"/>
    </row>
    <row r="41" spans="3:16" ht="15" thickTop="1" x14ac:dyDescent="0.3">
      <c r="C41" s="2" t="s">
        <v>2</v>
      </c>
      <c r="D41" s="2"/>
      <c r="E41" s="1"/>
      <c r="F41" s="1"/>
      <c r="G41" s="2"/>
      <c r="H41" s="2"/>
      <c r="I41" s="2">
        <f>QUOTIENT(I40,10)</f>
        <v>22</v>
      </c>
      <c r="J41" s="2"/>
      <c r="K41" s="2">
        <f>QUOTIENT(K40,100)</f>
        <v>19</v>
      </c>
      <c r="L41" s="2"/>
      <c r="M41" s="1">
        <f>QUOTIENT(M40,1000)</f>
        <v>18</v>
      </c>
      <c r="N41" s="1"/>
      <c r="O41" s="1">
        <f>QUOTIENT(O40,20000)</f>
        <v>16</v>
      </c>
      <c r="P41" s="1"/>
    </row>
    <row r="42" spans="3:16" x14ac:dyDescent="0.3">
      <c r="E42" s="1"/>
      <c r="F42" s="1"/>
      <c r="M42" s="1"/>
      <c r="N42" s="1"/>
      <c r="O42" s="1"/>
      <c r="P42" s="1"/>
    </row>
    <row r="43" spans="3:16" x14ac:dyDescent="0.3">
      <c r="M43" s="1"/>
      <c r="N43" s="1"/>
      <c r="O43" s="1"/>
      <c r="P43" s="1"/>
    </row>
    <row r="44" spans="3:16" x14ac:dyDescent="0.3">
      <c r="M44" s="1"/>
      <c r="N44" s="1"/>
      <c r="O44" s="1"/>
      <c r="P44" s="1"/>
    </row>
    <row r="45" spans="3:16" x14ac:dyDescent="0.3">
      <c r="O45" s="1"/>
      <c r="P45" s="1"/>
    </row>
    <row r="46" spans="3:16" x14ac:dyDescent="0.3">
      <c r="O46" s="1"/>
      <c r="P46" s="1"/>
    </row>
    <row r="47" spans="3:16" x14ac:dyDescent="0.3">
      <c r="O47" s="1"/>
      <c r="P47" s="1"/>
    </row>
    <row r="48" spans="3:16" x14ac:dyDescent="0.3">
      <c r="O48" s="1"/>
      <c r="P48" s="1"/>
    </row>
  </sheetData>
  <mergeCells count="277">
    <mergeCell ref="M29:N29"/>
    <mergeCell ref="O30:P30"/>
    <mergeCell ref="O29:P29"/>
    <mergeCell ref="C33:D33"/>
    <mergeCell ref="C32:D32"/>
    <mergeCell ref="C31:D31"/>
    <mergeCell ref="C30:D30"/>
    <mergeCell ref="C29:D29"/>
    <mergeCell ref="G29:H29"/>
    <mergeCell ref="G30:H30"/>
    <mergeCell ref="G32:H32"/>
    <mergeCell ref="G31:H31"/>
    <mergeCell ref="M31:N31"/>
    <mergeCell ref="M32:N32"/>
    <mergeCell ref="M33:N33"/>
    <mergeCell ref="O31:P31"/>
    <mergeCell ref="O32:P32"/>
    <mergeCell ref="O33:P33"/>
    <mergeCell ref="M41:N41"/>
    <mergeCell ref="M42:N42"/>
    <mergeCell ref="M43:N43"/>
    <mergeCell ref="M44:N44"/>
    <mergeCell ref="C35:D35"/>
    <mergeCell ref="C36:D36"/>
    <mergeCell ref="C37:D37"/>
    <mergeCell ref="C38:D38"/>
    <mergeCell ref="C39:D39"/>
    <mergeCell ref="E39:F39"/>
    <mergeCell ref="K41:L41"/>
    <mergeCell ref="I41:J41"/>
    <mergeCell ref="G41:H41"/>
    <mergeCell ref="M34:N34"/>
    <mergeCell ref="M35:N35"/>
    <mergeCell ref="M36:N36"/>
    <mergeCell ref="M37:N37"/>
    <mergeCell ref="M38:N38"/>
    <mergeCell ref="M39:N39"/>
    <mergeCell ref="M40:N40"/>
    <mergeCell ref="C34:D34"/>
    <mergeCell ref="C26:D26"/>
    <mergeCell ref="C27:D27"/>
    <mergeCell ref="C28:D28"/>
    <mergeCell ref="E34:F34"/>
    <mergeCell ref="E35:F35"/>
    <mergeCell ref="E26:F26"/>
    <mergeCell ref="E27:F27"/>
    <mergeCell ref="E28:F28"/>
    <mergeCell ref="E29:F29"/>
    <mergeCell ref="E30:F30"/>
    <mergeCell ref="E40:F40"/>
    <mergeCell ref="E31:F31"/>
    <mergeCell ref="E32:F32"/>
    <mergeCell ref="E33:F33"/>
    <mergeCell ref="M27:N27"/>
    <mergeCell ref="M30:N30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19:P19"/>
    <mergeCell ref="O20:P20"/>
    <mergeCell ref="O21:P21"/>
    <mergeCell ref="O34:P34"/>
    <mergeCell ref="O35:P35"/>
    <mergeCell ref="O36:P36"/>
    <mergeCell ref="O37:P37"/>
    <mergeCell ref="O38:P38"/>
    <mergeCell ref="O39:P39"/>
    <mergeCell ref="O22:P22"/>
    <mergeCell ref="O23:P23"/>
    <mergeCell ref="O24:P24"/>
    <mergeCell ref="O25:P25"/>
    <mergeCell ref="O26:P26"/>
    <mergeCell ref="O27:P27"/>
    <mergeCell ref="O28:P28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G7:H7"/>
    <mergeCell ref="C7:D7"/>
    <mergeCell ref="C9:D9"/>
    <mergeCell ref="G8:H8"/>
    <mergeCell ref="G9:H9"/>
    <mergeCell ref="O4:P4"/>
    <mergeCell ref="O5:P5"/>
    <mergeCell ref="O6:P6"/>
    <mergeCell ref="O7:P7"/>
    <mergeCell ref="O8:P8"/>
    <mergeCell ref="O9:P9"/>
    <mergeCell ref="C18:D18"/>
    <mergeCell ref="C19:D19"/>
    <mergeCell ref="C10:D10"/>
    <mergeCell ref="C11:D11"/>
    <mergeCell ref="C12:D12"/>
    <mergeCell ref="C13:D13"/>
    <mergeCell ref="C14:D14"/>
    <mergeCell ref="M4:N4"/>
    <mergeCell ref="M5:N5"/>
    <mergeCell ref="K5:L5"/>
    <mergeCell ref="C4:D4"/>
    <mergeCell ref="E4:F4"/>
    <mergeCell ref="G4:H4"/>
    <mergeCell ref="I4:J4"/>
    <mergeCell ref="K4:L4"/>
    <mergeCell ref="C5:D5"/>
    <mergeCell ref="G5:H5"/>
    <mergeCell ref="E5:F5"/>
    <mergeCell ref="G6:H6"/>
    <mergeCell ref="I5:J5"/>
    <mergeCell ref="C6:D6"/>
    <mergeCell ref="E6:F6"/>
    <mergeCell ref="C8:D8"/>
    <mergeCell ref="E7:F7"/>
    <mergeCell ref="C25:D25"/>
    <mergeCell ref="E24:F24"/>
    <mergeCell ref="I24:J24"/>
    <mergeCell ref="K24:L24"/>
    <mergeCell ref="K6:L6"/>
    <mergeCell ref="I6:J6"/>
    <mergeCell ref="I7:J7"/>
    <mergeCell ref="K7:L7"/>
    <mergeCell ref="I8:J8"/>
    <mergeCell ref="K8:L8"/>
    <mergeCell ref="I9:J9"/>
    <mergeCell ref="K9:L9"/>
    <mergeCell ref="I10:J10"/>
    <mergeCell ref="K10:L10"/>
    <mergeCell ref="I11:J11"/>
    <mergeCell ref="K11:L11"/>
    <mergeCell ref="C20:D20"/>
    <mergeCell ref="C21:D21"/>
    <mergeCell ref="C22:D22"/>
    <mergeCell ref="C23:D23"/>
    <mergeCell ref="C24:D24"/>
    <mergeCell ref="C15:D15"/>
    <mergeCell ref="C16:D16"/>
    <mergeCell ref="C17:D17"/>
    <mergeCell ref="K20:L20"/>
    <mergeCell ref="I15:J15"/>
    <mergeCell ref="K15:L15"/>
    <mergeCell ref="I16:J16"/>
    <mergeCell ref="K16:L16"/>
    <mergeCell ref="I17:J17"/>
    <mergeCell ref="K17:L17"/>
    <mergeCell ref="I12:J12"/>
    <mergeCell ref="K12:L12"/>
    <mergeCell ref="I13:J13"/>
    <mergeCell ref="K14:L14"/>
    <mergeCell ref="G24:H24"/>
    <mergeCell ref="G15:H15"/>
    <mergeCell ref="G16:H16"/>
    <mergeCell ref="G17:H17"/>
    <mergeCell ref="G18:H18"/>
    <mergeCell ref="G19:H19"/>
    <mergeCell ref="G10:H10"/>
    <mergeCell ref="G11:H11"/>
    <mergeCell ref="G12:H12"/>
    <mergeCell ref="G13:H13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5:F25"/>
    <mergeCell ref="E41:F41"/>
    <mergeCell ref="E42:F42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E36:F36"/>
    <mergeCell ref="E37:F37"/>
    <mergeCell ref="E38:F38"/>
    <mergeCell ref="G25:H25"/>
    <mergeCell ref="G26:H26"/>
    <mergeCell ref="G27:H27"/>
    <mergeCell ref="G28:H28"/>
    <mergeCell ref="I22:J22"/>
    <mergeCell ref="K22:L22"/>
    <mergeCell ref="I23:J23"/>
    <mergeCell ref="K23:L23"/>
    <mergeCell ref="K13:L13"/>
    <mergeCell ref="E20:F20"/>
    <mergeCell ref="E21:F21"/>
    <mergeCell ref="E22:F22"/>
    <mergeCell ref="E23:F23"/>
    <mergeCell ref="E17:F17"/>
    <mergeCell ref="E18:F18"/>
    <mergeCell ref="E19:F19"/>
    <mergeCell ref="G20:H20"/>
    <mergeCell ref="G21:H21"/>
    <mergeCell ref="G22:H22"/>
    <mergeCell ref="G23:H23"/>
    <mergeCell ref="I14:J14"/>
    <mergeCell ref="I21:J21"/>
    <mergeCell ref="K21:L21"/>
    <mergeCell ref="I18:J18"/>
    <mergeCell ref="K18:L18"/>
    <mergeCell ref="I19:J19"/>
    <mergeCell ref="K19:L19"/>
    <mergeCell ref="I20:J20"/>
    <mergeCell ref="I39:J39"/>
    <mergeCell ref="I40:J40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M19:N19"/>
    <mergeCell ref="M20:N20"/>
    <mergeCell ref="M21:N21"/>
    <mergeCell ref="M12:N12"/>
    <mergeCell ref="M13:N13"/>
    <mergeCell ref="M14:N14"/>
    <mergeCell ref="M15:N15"/>
    <mergeCell ref="M16:N16"/>
    <mergeCell ref="M7:N7"/>
    <mergeCell ref="M8:N8"/>
    <mergeCell ref="M9:N9"/>
    <mergeCell ref="M10:N10"/>
    <mergeCell ref="M11:N11"/>
    <mergeCell ref="M6:N6"/>
    <mergeCell ref="C41:D41"/>
    <mergeCell ref="G37:H37"/>
    <mergeCell ref="K37:L37"/>
    <mergeCell ref="G35:H35"/>
    <mergeCell ref="G36:H36"/>
    <mergeCell ref="G33:H33"/>
    <mergeCell ref="G34:H34"/>
    <mergeCell ref="G38:H38"/>
    <mergeCell ref="K38:L38"/>
    <mergeCell ref="G39:H39"/>
    <mergeCell ref="K39:L39"/>
    <mergeCell ref="M28:N28"/>
    <mergeCell ref="M22:N22"/>
    <mergeCell ref="M23:N23"/>
    <mergeCell ref="M24:N24"/>
    <mergeCell ref="M25:N25"/>
    <mergeCell ref="M26:N26"/>
    <mergeCell ref="G14:H14"/>
    <mergeCell ref="C40:D40"/>
    <mergeCell ref="G40:H40"/>
    <mergeCell ref="K40:L40"/>
    <mergeCell ref="M17:N17"/>
    <mergeCell ref="M18:N18"/>
  </mergeCells>
  <hyperlinks>
    <hyperlink ref="C25:D25" r:id="rId1" display="R 2,7K OHMS (4)" xr:uid="{693F21F4-3F56-4715-960D-E527336237E6}"/>
    <hyperlink ref="C26:D26" r:id="rId2" display="R 1K OHMS (12)" xr:uid="{FBC2A93A-973E-4685-9914-5CF1D228EA21}"/>
    <hyperlink ref="C28:D28" r:id="rId3" display="R 2K OHMS" xr:uid="{6C6DA8D8-10AE-42D7-8CB3-03294DC0F42B}"/>
    <hyperlink ref="C12:D12" r:id="rId4" display="CONECTOR CAN" xr:uid="{549BF296-A38C-45BF-B5D7-8E6FDC457DBE}"/>
    <hyperlink ref="C10:D10" r:id="rId5" display="CONECTOR 4 PIN (2)" xr:uid="{F059BFE8-5154-4C30-AB73-6DA9493BC47F}"/>
    <hyperlink ref="C8:D8" r:id="rId6" display="CONECTOR 3 PIN (2)" xr:uid="{151D0C1D-57FE-4F03-B8B3-C29F6723D84E}"/>
    <hyperlink ref="C9:D9" r:id="rId7" display="CONECTOR 2 PIN (4)" xr:uid="{CB0F65CE-5B4C-42C2-9A2D-AF13B4CAAF24}"/>
    <hyperlink ref="C11:D11" r:id="rId8" display="CONECTOR 6 PIN" xr:uid="{80ED379A-3A58-4C20-8B03-3542003C9DDF}"/>
    <hyperlink ref="C14:D14" r:id="rId9" display="IRLML2502 " xr:uid="{56C1C7AD-ADF4-42D8-B407-3E0C9CEB5ADC}"/>
    <hyperlink ref="C18:D18" r:id="rId10" display="LEDs (2)" xr:uid="{84576A50-6E2F-463E-88B9-20B6BD1697E3}"/>
    <hyperlink ref="C19:D19" r:id="rId11" display="CRISTALL" xr:uid="{2E1664E2-B20D-4F50-80F3-AAB2ABBAC7A8}"/>
    <hyperlink ref="C21:D21" r:id="rId12" display="PCA9306" xr:uid="{AAD33445-E9CF-46BC-A78F-7ECB6392054F}"/>
    <hyperlink ref="C20:D20" r:id="rId13" display="AMS1117-3.3" xr:uid="{A84D55DC-3B2C-427B-8FDB-6CE87F7019FA}"/>
    <hyperlink ref="C37:D37" r:id="rId14" display="C 15p F (2)" xr:uid="{9747FA75-A992-4632-BF76-053190CFEA40}"/>
    <hyperlink ref="C33:D33" r:id="rId15" display="C 10u F (8)" xr:uid="{D12DD45D-6F45-4ADA-AE43-3226F8E10899}"/>
    <hyperlink ref="C34:D34" r:id="rId16" display="C 22u F " xr:uid="{43A2DD7F-BBCB-4844-B1AC-062C355308D0}"/>
    <hyperlink ref="C5:D5" r:id="rId17" display="PCB" xr:uid="{18ADDD8C-A775-4C54-85B4-2C29BF30499B}"/>
    <hyperlink ref="C39:D39" r:id="rId18" display="COSTOS DE MUNTATGE" xr:uid="{AF289635-483E-4FC2-97CF-3BDAEA322C91}"/>
  </hyperlinks>
  <pageMargins left="0.7" right="0.7" top="0.75" bottom="0.75" header="0.3" footer="0.3"/>
  <pageSetup paperSize="9" orientation="portrait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51490762328049A94A0FAC6EF8B297" ma:contentTypeVersion="6" ma:contentTypeDescription="Crear nuevo documento." ma:contentTypeScope="" ma:versionID="672d3e0ea50ff7a291123ec3fdfde3d8">
  <xsd:schema xmlns:xsd="http://www.w3.org/2001/XMLSchema" xmlns:xs="http://www.w3.org/2001/XMLSchema" xmlns:p="http://schemas.microsoft.com/office/2006/metadata/properties" xmlns:ns3="2f1d1b60-fb98-4863-bca3-438960cf4305" targetNamespace="http://schemas.microsoft.com/office/2006/metadata/properties" ma:root="true" ma:fieldsID="ae84e5a8f315dd5c05b96f560516e2a5" ns3:_="">
    <xsd:import namespace="2f1d1b60-fb98-4863-bca3-438960cf43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1d1b60-fb98-4863-bca3-438960cf43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1d1b60-fb98-4863-bca3-438960cf430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9ECC2E-EAF2-4FC9-8213-D02850C10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1d1b60-fb98-4863-bca3-438960cf4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C906D-896C-456E-BE5B-037477685C8F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f1d1b60-fb98-4863-bca3-438960cf4305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2FD83EF-A160-4BE7-B31D-680CC06AA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Comas Rodríguez</dc:creator>
  <cp:lastModifiedBy>JORDI COMAS RODRIGUEZ</cp:lastModifiedBy>
  <dcterms:created xsi:type="dcterms:W3CDTF">2025-04-21T17:02:11Z</dcterms:created>
  <dcterms:modified xsi:type="dcterms:W3CDTF">2025-04-23T20:04:34Z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0x010100B951490762328049A94A0FAC6EF8B297</vt:lpwstr>
  </property>
</Properties>
</file>