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yan\Documents\JODY\Tableau_projects\"/>
    </mc:Choice>
  </mc:AlternateContent>
  <xr:revisionPtr revIDLastSave="0" documentId="8_{68155668-5E0E-44A0-8977-220C44B516C6}" xr6:coauthVersionLast="46" xr6:coauthVersionMax="46" xr10:uidLastSave="{00000000-0000-0000-0000-000000000000}"/>
  <bookViews>
    <workbookView xWindow="5616" yWindow="1428" windowWidth="13836" windowHeight="7176" activeTab="1" xr2:uid="{00000000-000D-0000-FFFF-FFFF00000000}"/>
  </bookViews>
  <sheets>
    <sheet name="FB duplicated totals" sheetId="11" r:id="rId1"/>
    <sheet name="FB undup totals" sheetId="12" r:id="rId2"/>
    <sheet name="Food Bank" sheetId="7" r:id="rId3"/>
    <sheet name="EmpowOR" sheetId="10" r:id="rId4"/>
    <sheet name="PfPL" sheetId="9" r:id="rId5"/>
    <sheet name="mixed program data 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2" l="1"/>
  <c r="H39" i="12"/>
  <c r="H14" i="12"/>
  <c r="H26" i="12" s="1"/>
  <c r="H13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5" i="12"/>
  <c r="H24" i="12"/>
  <c r="H23" i="12"/>
  <c r="H22" i="12"/>
  <c r="H21" i="12"/>
  <c r="H20" i="12"/>
  <c r="H19" i="12"/>
  <c r="H18" i="12"/>
  <c r="H17" i="12"/>
  <c r="H16" i="12"/>
  <c r="H15" i="12"/>
  <c r="H12" i="12"/>
  <c r="H11" i="12"/>
  <c r="H10" i="12"/>
  <c r="H9" i="12"/>
  <c r="H8" i="12"/>
  <c r="H7" i="12"/>
  <c r="H6" i="12"/>
  <c r="H5" i="12"/>
  <c r="H4" i="12"/>
  <c r="H3" i="12"/>
  <c r="H2" i="12"/>
  <c r="N22" i="11"/>
  <c r="O12" i="11"/>
  <c r="P31" i="11"/>
  <c r="N48" i="11" l="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G9" i="10"/>
  <c r="F9" i="10"/>
  <c r="G10" i="10"/>
  <c r="F10" i="10"/>
  <c r="F2" i="10"/>
  <c r="O24" i="11" l="1"/>
  <c r="O36" i="11"/>
  <c r="O48" i="11"/>
  <c r="H6" i="5" l="1"/>
  <c r="G6" i="5"/>
  <c r="H5" i="5"/>
  <c r="I5" i="5" s="1"/>
  <c r="G5" i="5"/>
  <c r="H4" i="5"/>
  <c r="G4" i="5"/>
  <c r="I14" i="5"/>
  <c r="I13" i="5"/>
  <c r="I12" i="5"/>
  <c r="I11" i="5"/>
  <c r="I10" i="5"/>
  <c r="I9" i="5"/>
  <c r="I8" i="5"/>
  <c r="I7" i="5"/>
  <c r="I3" i="5"/>
  <c r="I6" i="5" l="1"/>
  <c r="I4" i="5"/>
</calcChain>
</file>

<file path=xl/sharedStrings.xml><?xml version="1.0" encoding="utf-8"?>
<sst xmlns="http://schemas.openxmlformats.org/spreadsheetml/2006/main" count="183" uniqueCount="149">
  <si>
    <t>Skamania County Housing data</t>
  </si>
  <si>
    <t>month-yr</t>
  </si>
  <si>
    <t>shelter bed nights</t>
  </si>
  <si>
    <t>Rental assist bed nights</t>
  </si>
  <si>
    <t>HEN bed nights</t>
  </si>
  <si>
    <t>Food Bank data</t>
  </si>
  <si>
    <t>clients Skamania</t>
  </si>
  <si>
    <t>clients total</t>
  </si>
  <si>
    <t>volunteer hours</t>
  </si>
  <si>
    <t>senior boxes</t>
  </si>
  <si>
    <t>clients Klickitat (Dup+Undup)</t>
  </si>
  <si>
    <t>Programs for peaceful living</t>
  </si>
  <si>
    <t>Month</t>
  </si>
  <si>
    <t>GOLDENDALE clients duplicated</t>
  </si>
  <si>
    <t>GOLDENDALE total HH duplicated</t>
  </si>
  <si>
    <t>GOLDENDALE 0-2 clients UN-dup</t>
  </si>
  <si>
    <t>GOLDENDALE 3-18 clients UN-dup</t>
  </si>
  <si>
    <t>GOLDENDALE 19-54 clients UN-dup</t>
  </si>
  <si>
    <t>GOLDENDALE 55+ clients UN-dup</t>
  </si>
  <si>
    <t>GOLDENDALE clients UN-dup</t>
  </si>
  <si>
    <t>GOLDENDALE total HH UN-dup</t>
  </si>
  <si>
    <t>GOLDENDALE 55+ clients duplicated</t>
  </si>
  <si>
    <t>GOLDENDALE 0-2 clients duplicated</t>
  </si>
  <si>
    <t>GOLDENDALE 3-18 clients duplicated</t>
  </si>
  <si>
    <t>GOLDENDALE 19-54 clients duplicated</t>
  </si>
  <si>
    <t>KLICKITAT 0-2 clients UN-dup</t>
  </si>
  <si>
    <t>KLICKITAT 3-18 clients UN-dup</t>
  </si>
  <si>
    <t>KLICKITAT 19-54 clients UN-dup</t>
  </si>
  <si>
    <t>KLICKITAT 55+ clients UN-dup</t>
  </si>
  <si>
    <t>KLICKITAT clients UN-dup</t>
  </si>
  <si>
    <t>KLICKITAT total HH UN-dup</t>
  </si>
  <si>
    <t>KLICKITAT 0-2 clients duplicated</t>
  </si>
  <si>
    <t>KLICKITAT 3-18 clients duplicated</t>
  </si>
  <si>
    <t>KLICKITAT 19-54 clients duplicated</t>
  </si>
  <si>
    <t>KLICKITAT 55+ clients duplicated</t>
  </si>
  <si>
    <t>KLICKITAT clients duplicated</t>
  </si>
  <si>
    <t>KLICKITAT total HH duplicated</t>
  </si>
  <si>
    <t>WAGAP-K COUNTY 0-2 clients UN-dup</t>
  </si>
  <si>
    <t>WAGAP-K COUNTY 3-18 clients UN-dup</t>
  </si>
  <si>
    <t>WAGAP-K COUNTY 19-54 clients UN-dup</t>
  </si>
  <si>
    <t>WAGAP-K COUNTY 55+ clients UN-dup</t>
  </si>
  <si>
    <t>WAGAP-K COUNTY clients UN-dup</t>
  </si>
  <si>
    <t>WAGAP-K COUNTY total HH UN-dup</t>
  </si>
  <si>
    <t>WAGAP-K COUNTY 0-2 clients duplicated</t>
  </si>
  <si>
    <t>WAGAP-K COUNTY 3-18 clients duplicated</t>
  </si>
  <si>
    <t>WAGAP-K COUNTY 19-54 clients duplicated</t>
  </si>
  <si>
    <t>WAGAP-K COUNTY 55+ clients duplicated</t>
  </si>
  <si>
    <t>WAGAP-K COUNTY clients duplicated</t>
  </si>
  <si>
    <t>WAGAP-K COUNTY total HH duplicated</t>
  </si>
  <si>
    <t>WAGAP-S COUNTY 0-2 clients UN-dup</t>
  </si>
  <si>
    <t>WAGAP-S COUNTY 3-18 clients UN-dup</t>
  </si>
  <si>
    <t>WAGAP-S COUNTY 19-54 clients UN-dup</t>
  </si>
  <si>
    <t>WAGAP-S COUNTY 55+ clients UN-dup</t>
  </si>
  <si>
    <t>WAGAP-S COUNTY clients UN-dup</t>
  </si>
  <si>
    <t>WAGAP-S COUNTY total HH UN-dup</t>
  </si>
  <si>
    <t>WAGAP-S COUNTY 0-2 clients duplicated</t>
  </si>
  <si>
    <t>WAGAP-S COUNTY 3-18 clients duplicated</t>
  </si>
  <si>
    <t>WAGAP-S COUNTY 19-54 clients duplicated</t>
  </si>
  <si>
    <t>WAGAP-S COUNTY 55+ clients duplicated</t>
  </si>
  <si>
    <t>WAGAP-S COUNTY clients duplicated</t>
  </si>
  <si>
    <t>WAGAP-S COUNTY total HH duplicated</t>
  </si>
  <si>
    <t>STEVENSON 0-2 clients UN-dup</t>
  </si>
  <si>
    <t>STEVENSON 3-18 clients UN-dup</t>
  </si>
  <si>
    <t>STEVENSON 19-54 clients UN-dup</t>
  </si>
  <si>
    <t>STEVENSON 55+ clients UN-dup</t>
  </si>
  <si>
    <t>STEVENSON clients UN-dup</t>
  </si>
  <si>
    <t>STEVENSON total HH UN-dup</t>
  </si>
  <si>
    <t>STEVENSON 0-2 clients duplicated</t>
  </si>
  <si>
    <t>STEVENSON 3-18 clients duplicated</t>
  </si>
  <si>
    <t>STEVENSON 19-54 clients duplicated</t>
  </si>
  <si>
    <t>STEVENSON 55+ clients duplicated</t>
  </si>
  <si>
    <t>STEVENSON clients duplicated</t>
  </si>
  <si>
    <t>STEVENSON total HH duplicated</t>
  </si>
  <si>
    <t>LYLE 0-2 clients UN-dup</t>
  </si>
  <si>
    <t>LYLE 3-18 clients UN-dup</t>
  </si>
  <si>
    <t>LYLE 19-54 clients UN-dup</t>
  </si>
  <si>
    <t>LYLE 55+ clients UN-dup</t>
  </si>
  <si>
    <t>LYLE clients UN-dup</t>
  </si>
  <si>
    <t>LYLE total HH UN-dup</t>
  </si>
  <si>
    <t>LYLE 0-2 clients duplicated</t>
  </si>
  <si>
    <t>LYLE 3-18 clients duplicated</t>
  </si>
  <si>
    <t>LYLE 19-54 clients duplicated</t>
  </si>
  <si>
    <t>LYLE 55+ clients duplicated</t>
  </si>
  <si>
    <t>LYLE clients duplicated</t>
  </si>
  <si>
    <t>LYLE total HH duplicated</t>
  </si>
  <si>
    <t>STEVENSON total clients</t>
  </si>
  <si>
    <t>STEVENSON total HH</t>
  </si>
  <si>
    <t>WAGAP-S COUNTY total clients</t>
  </si>
  <si>
    <t>WAGAP-S COUNTY total HH</t>
  </si>
  <si>
    <t>WAGAP-K COUNTY total clients</t>
  </si>
  <si>
    <t>WAGAP-K COUNTY total HH</t>
  </si>
  <si>
    <t>GOLDENDALE total clients</t>
  </si>
  <si>
    <t>GOLDENDALE total HH</t>
  </si>
  <si>
    <t>KLICKITAT total clients</t>
  </si>
  <si>
    <t>KLICKITAT total HH</t>
  </si>
  <si>
    <t>LYLE total clients</t>
  </si>
  <si>
    <t>LYLE total HH</t>
  </si>
  <si>
    <t>year (Q2-Mar-June)</t>
  </si>
  <si>
    <t>DV hours</t>
  </si>
  <si>
    <t>DV clients</t>
  </si>
  <si>
    <t>Sexual assult hours</t>
  </si>
  <si>
    <t>Sexual assault clients</t>
  </si>
  <si>
    <t>V of C hours</t>
  </si>
  <si>
    <t>V o C clients</t>
  </si>
  <si>
    <t>TOTAL hours</t>
  </si>
  <si>
    <t>Q2 2017</t>
  </si>
  <si>
    <t>Q2 2018</t>
  </si>
  <si>
    <t>Q2 2019</t>
  </si>
  <si>
    <t>Q2 2020</t>
  </si>
  <si>
    <t>TOAL clients undup.</t>
  </si>
  <si>
    <t>2020 WAGAP service numbers</t>
  </si>
  <si>
    <t>½ male and ½ female</t>
  </si>
  <si>
    <t>25-44 year olds (27%)</t>
  </si>
  <si>
    <t>Largest age group served</t>
  </si>
  <si>
    <t>about 25% of all clients</t>
  </si>
  <si>
    <t>Children served (&lt;18 years)</t>
  </si>
  <si>
    <t>Poverty</t>
  </si>
  <si>
    <t>Gender</t>
  </si>
  <si>
    <t>Homeless</t>
  </si>
  <si>
    <t>Housing</t>
  </si>
  <si>
    <t>Education</t>
  </si>
  <si>
    <t>Health insurance</t>
  </si>
  <si>
    <t>Employment</t>
  </si>
  <si>
    <t>Race/ethnicity</t>
  </si>
  <si>
    <t>2020 updated</t>
  </si>
  <si>
    <t>8572 clients served - about 1/4 of the population</t>
  </si>
  <si>
    <t>8572 clients served in 4006 households (26% of the total population)</t>
  </si>
  <si>
    <t>6% Native American, 12% Latino, 69% White (non Latino)</t>
  </si>
  <si>
    <t>same</t>
  </si>
  <si>
    <r>
      <t>55% below 100% FPL</t>
    </r>
    <r>
      <rPr>
        <sz val="13"/>
        <color rgb="FF000000"/>
        <rFont val="Arial"/>
        <family val="2"/>
      </rPr>
      <t>, 71% below 200%</t>
    </r>
  </si>
  <si>
    <t>28% belwo 50%, 55% below 100%, 71% below 200%</t>
  </si>
  <si>
    <t>28% below 50%, 56% below 100%, 71% below 200%</t>
  </si>
  <si>
    <t>45% unemployed (&lt;6 months), 29% unemployed (&gt;6 months) or not in the labor force</t>
  </si>
  <si>
    <t>85% of adults (age 25+) have grade 12 or higher level diploma (10% graduated college or trade school)</t>
  </si>
  <si>
    <t>86% have diploma, 10% higher ed</t>
  </si>
  <si>
    <t>76% are insured</t>
  </si>
  <si>
    <t>% uninsured</t>
  </si>
  <si>
    <t>7206 served, 3216 households</t>
  </si>
  <si>
    <t>TOTAL clients</t>
  </si>
  <si>
    <t>annual total 2020</t>
  </si>
  <si>
    <t>annual total 2019</t>
  </si>
  <si>
    <t>annual total 2018</t>
  </si>
  <si>
    <t>annual total 2017</t>
  </si>
  <si>
    <t>Service Area Demographics</t>
  </si>
  <si>
    <t>15% own their home</t>
  </si>
  <si>
    <t>10% (402 clients)</t>
  </si>
  <si>
    <t>all FB clients un-dup</t>
  </si>
  <si>
    <t>2020 total un-dup fb clients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</si>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</sst>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Arial"/>
      <family val="2"/>
      <scheme val="minor"/>
    </font>
    <font>
      <sz val="13"/>
      <color rgb="FF000000"/>
      <name val="Helvetica Neue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sz val="11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3F3F76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3" applyNumberFormat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7" fontId="1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0" fillId="3" borderId="5" xfId="0" applyFont="1" applyFill="1" applyBorder="1" applyAlignment="1"/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/>
    <xf numFmtId="0" fontId="0" fillId="3" borderId="6" xfId="0" applyFont="1" applyFill="1" applyBorder="1" applyAlignment="1"/>
    <xf numFmtId="0" fontId="1" fillId="0" borderId="0" xfId="0" applyFont="1" applyAlignment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5" fillId="5" borderId="2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0" fontId="1" fillId="0" borderId="8" xfId="0" applyNumberFormat="1" applyFont="1" applyBorder="1" applyAlignment="1">
      <alignment horizontal="right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horizontal="right" wrapText="1"/>
    </xf>
    <xf numFmtId="0" fontId="8" fillId="0" borderId="8" xfId="0" applyFont="1" applyBorder="1" applyAlignment="1">
      <alignment horizontal="right" wrapText="1"/>
    </xf>
    <xf numFmtId="9" fontId="1" fillId="0" borderId="8" xfId="1" applyFont="1" applyBorder="1" applyAlignment="1">
      <alignment wrapText="1"/>
    </xf>
    <xf numFmtId="0" fontId="4" fillId="4" borderId="0" xfId="2" applyAlignment="1">
      <alignment wrapText="1"/>
    </xf>
    <xf numFmtId="0" fontId="4" fillId="4" borderId="0" xfId="2" applyAlignment="1"/>
    <xf numFmtId="0" fontId="1" fillId="0" borderId="11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9" fillId="7" borderId="1" xfId="3" applyBorder="1" applyAlignment="1">
      <alignment horizontal="center" wrapText="1"/>
    </xf>
    <xf numFmtId="0" fontId="9" fillId="7" borderId="3" xfId="3" applyBorder="1" applyAlignment="1">
      <alignment horizontal="center" wrapText="1"/>
    </xf>
    <xf numFmtId="0" fontId="9" fillId="7" borderId="4" xfId="3" applyBorder="1" applyAlignment="1">
      <alignment horizontal="center" wrapText="1"/>
    </xf>
    <xf numFmtId="0" fontId="9" fillId="7" borderId="0" xfId="3" applyAlignment="1"/>
    <xf numFmtId="0" fontId="9" fillId="7" borderId="14" xfId="3" applyBorder="1" applyAlignment="1">
      <alignment horizontal="center" wrapText="1"/>
    </xf>
    <xf numFmtId="0" fontId="9" fillId="7" borderId="0" xfId="3" applyBorder="1" applyAlignment="1">
      <alignment horizontal="center" wrapText="1"/>
    </xf>
    <xf numFmtId="0" fontId="10" fillId="8" borderId="13" xfId="4" applyAlignment="1"/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5">
    <cellStyle name="Bad" xfId="2" builtinId="27"/>
    <cellStyle name="Good" xfId="3" builtinId="26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7482055418028342E-2"/>
          <c:y val="1.2345017491902076E-2"/>
          <c:w val="0.89665163968180706"/>
          <c:h val="0.67263902846194101"/>
        </c:manualLayout>
      </c:layout>
      <c:lineChart>
        <c:grouping val="standard"/>
        <c:varyColors val="0"/>
        <c:ser>
          <c:idx val="3"/>
          <c:order val="3"/>
          <c:tx>
            <c:v>TOTAL clients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'FB duplicated totals'!$A$2:$A$48</c:f>
              <c:numCache>
                <c:formatCode>mmm\-yy</c:formatCode>
                <c:ptCount val="4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</c:numCache>
            </c:numRef>
          </c:cat>
          <c:val>
            <c:numRef>
              <c:f>'FB duplicated totals'!$N$2:$N$48</c:f>
              <c:numCache>
                <c:formatCode>General</c:formatCode>
                <c:ptCount val="47"/>
                <c:pt idx="0">
                  <c:v>1821</c:v>
                </c:pt>
                <c:pt idx="1">
                  <c:v>1799</c:v>
                </c:pt>
                <c:pt idx="2">
                  <c:v>1966</c:v>
                </c:pt>
                <c:pt idx="3">
                  <c:v>1770</c:v>
                </c:pt>
                <c:pt idx="4">
                  <c:v>1490</c:v>
                </c:pt>
                <c:pt idx="5">
                  <c:v>1699</c:v>
                </c:pt>
                <c:pt idx="6">
                  <c:v>1625</c:v>
                </c:pt>
                <c:pt idx="7">
                  <c:v>1755</c:v>
                </c:pt>
                <c:pt idx="8">
                  <c:v>1848</c:v>
                </c:pt>
                <c:pt idx="9">
                  <c:v>1901</c:v>
                </c:pt>
                <c:pt idx="10">
                  <c:v>2143</c:v>
                </c:pt>
                <c:pt idx="11">
                  <c:v>1774</c:v>
                </c:pt>
                <c:pt idx="12">
                  <c:v>1627</c:v>
                </c:pt>
                <c:pt idx="13">
                  <c:v>1601</c:v>
                </c:pt>
                <c:pt idx="14">
                  <c:v>1778</c:v>
                </c:pt>
                <c:pt idx="15">
                  <c:v>1743</c:v>
                </c:pt>
                <c:pt idx="16">
                  <c:v>1523</c:v>
                </c:pt>
                <c:pt idx="17">
                  <c:v>1834</c:v>
                </c:pt>
                <c:pt idx="18">
                  <c:v>1760</c:v>
                </c:pt>
                <c:pt idx="19">
                  <c:v>1946</c:v>
                </c:pt>
                <c:pt idx="20">
                  <c:v>1933</c:v>
                </c:pt>
                <c:pt idx="21">
                  <c:v>2039</c:v>
                </c:pt>
                <c:pt idx="22">
                  <c:v>1847</c:v>
                </c:pt>
                <c:pt idx="23">
                  <c:v>2031</c:v>
                </c:pt>
                <c:pt idx="24">
                  <c:v>1812</c:v>
                </c:pt>
                <c:pt idx="25">
                  <c:v>1919</c:v>
                </c:pt>
                <c:pt idx="26">
                  <c:v>1868</c:v>
                </c:pt>
                <c:pt idx="27">
                  <c:v>1795</c:v>
                </c:pt>
                <c:pt idx="28">
                  <c:v>1873</c:v>
                </c:pt>
                <c:pt idx="29">
                  <c:v>1893</c:v>
                </c:pt>
                <c:pt idx="30">
                  <c:v>1952</c:v>
                </c:pt>
                <c:pt idx="31">
                  <c:v>1741</c:v>
                </c:pt>
                <c:pt idx="32">
                  <c:v>2076</c:v>
                </c:pt>
                <c:pt idx="33">
                  <c:v>1864</c:v>
                </c:pt>
                <c:pt idx="34">
                  <c:v>1722</c:v>
                </c:pt>
                <c:pt idx="35">
                  <c:v>1861</c:v>
                </c:pt>
                <c:pt idx="36">
                  <c:v>1721</c:v>
                </c:pt>
                <c:pt idx="37">
                  <c:v>1673</c:v>
                </c:pt>
                <c:pt idx="38">
                  <c:v>1889</c:v>
                </c:pt>
                <c:pt idx="39">
                  <c:v>2027</c:v>
                </c:pt>
                <c:pt idx="40">
                  <c:v>2050</c:v>
                </c:pt>
                <c:pt idx="41">
                  <c:v>1880</c:v>
                </c:pt>
                <c:pt idx="42">
                  <c:v>2248</c:v>
                </c:pt>
                <c:pt idx="43">
                  <c:v>1959</c:v>
                </c:pt>
                <c:pt idx="44">
                  <c:v>2089</c:v>
                </c:pt>
                <c:pt idx="45">
                  <c:v>2325</c:v>
                </c:pt>
                <c:pt idx="46">
                  <c:v>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B-4540-AE94-B859C4AF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52895"/>
        <c:axId val="1139257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GOLDENDALE total HH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'FB duplicated totals'!$A$2:$A$48</c15:sqref>
                        </c15:formulaRef>
                      </c:ext>
                    </c:extLst>
                    <c:numCache>
                      <c:formatCode>mmm\-yy</c:formatCode>
                      <c:ptCount val="47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43101</c:v>
                      </c:pt>
                      <c:pt idx="24">
                        <c:v>43132</c:v>
                      </c:pt>
                      <c:pt idx="25">
                        <c:v>43160</c:v>
                      </c:pt>
                      <c:pt idx="26">
                        <c:v>43191</c:v>
                      </c:pt>
                      <c:pt idx="27">
                        <c:v>43221</c:v>
                      </c:pt>
                      <c:pt idx="28">
                        <c:v>43252</c:v>
                      </c:pt>
                      <c:pt idx="29">
                        <c:v>43282</c:v>
                      </c:pt>
                      <c:pt idx="30">
                        <c:v>43313</c:v>
                      </c:pt>
                      <c:pt idx="31">
                        <c:v>43344</c:v>
                      </c:pt>
                      <c:pt idx="32">
                        <c:v>43374</c:v>
                      </c:pt>
                      <c:pt idx="33">
                        <c:v>43405</c:v>
                      </c:pt>
                      <c:pt idx="34">
                        <c:v>43435</c:v>
                      </c:pt>
                      <c:pt idx="35">
                        <c:v>42736</c:v>
                      </c:pt>
                      <c:pt idx="36">
                        <c:v>42767</c:v>
                      </c:pt>
                      <c:pt idx="37">
                        <c:v>42795</c:v>
                      </c:pt>
                      <c:pt idx="38">
                        <c:v>42826</c:v>
                      </c:pt>
                      <c:pt idx="39">
                        <c:v>42856</c:v>
                      </c:pt>
                      <c:pt idx="40">
                        <c:v>42887</c:v>
                      </c:pt>
                      <c:pt idx="41">
                        <c:v>42917</c:v>
                      </c:pt>
                      <c:pt idx="42">
                        <c:v>42948</c:v>
                      </c:pt>
                      <c:pt idx="43">
                        <c:v>42979</c:v>
                      </c:pt>
                      <c:pt idx="44">
                        <c:v>43009</c:v>
                      </c:pt>
                      <c:pt idx="45">
                        <c:v>43040</c:v>
                      </c:pt>
                      <c:pt idx="46">
                        <c:v>43070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'FB duplicated totals'!$C$2:$C$48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255</c:v>
                      </c:pt>
                      <c:pt idx="1">
                        <c:v>280</c:v>
                      </c:pt>
                      <c:pt idx="2">
                        <c:v>302</c:v>
                      </c:pt>
                      <c:pt idx="3">
                        <c:v>256</c:v>
                      </c:pt>
                      <c:pt idx="4">
                        <c:v>211</c:v>
                      </c:pt>
                      <c:pt idx="5">
                        <c:v>250</c:v>
                      </c:pt>
                      <c:pt idx="6">
                        <c:v>216</c:v>
                      </c:pt>
                      <c:pt idx="7">
                        <c:v>254</c:v>
                      </c:pt>
                      <c:pt idx="8">
                        <c:v>249</c:v>
                      </c:pt>
                      <c:pt idx="9">
                        <c:v>236</c:v>
                      </c:pt>
                      <c:pt idx="10">
                        <c:v>298</c:v>
                      </c:pt>
                      <c:pt idx="11">
                        <c:v>202</c:v>
                      </c:pt>
                      <c:pt idx="12">
                        <c:v>193</c:v>
                      </c:pt>
                      <c:pt idx="13">
                        <c:v>210</c:v>
                      </c:pt>
                      <c:pt idx="14">
                        <c:v>244</c:v>
                      </c:pt>
                      <c:pt idx="15">
                        <c:v>213</c:v>
                      </c:pt>
                      <c:pt idx="16">
                        <c:v>238</c:v>
                      </c:pt>
                      <c:pt idx="17">
                        <c:v>262</c:v>
                      </c:pt>
                      <c:pt idx="18">
                        <c:v>240</c:v>
                      </c:pt>
                      <c:pt idx="19">
                        <c:v>289</c:v>
                      </c:pt>
                      <c:pt idx="20">
                        <c:v>243</c:v>
                      </c:pt>
                      <c:pt idx="21">
                        <c:v>290</c:v>
                      </c:pt>
                      <c:pt idx="22">
                        <c:v>306</c:v>
                      </c:pt>
                      <c:pt idx="23">
                        <c:v>200</c:v>
                      </c:pt>
                      <c:pt idx="24">
                        <c:v>182</c:v>
                      </c:pt>
                      <c:pt idx="25">
                        <c:v>213</c:v>
                      </c:pt>
                      <c:pt idx="26">
                        <c:v>235</c:v>
                      </c:pt>
                      <c:pt idx="27">
                        <c:v>196</c:v>
                      </c:pt>
                      <c:pt idx="28">
                        <c:v>226</c:v>
                      </c:pt>
                      <c:pt idx="29">
                        <c:v>213</c:v>
                      </c:pt>
                      <c:pt idx="30">
                        <c:v>221</c:v>
                      </c:pt>
                      <c:pt idx="31">
                        <c:v>215</c:v>
                      </c:pt>
                      <c:pt idx="32">
                        <c:v>245</c:v>
                      </c:pt>
                      <c:pt idx="33">
                        <c:v>219</c:v>
                      </c:pt>
                      <c:pt idx="34">
                        <c:v>204</c:v>
                      </c:pt>
                      <c:pt idx="35">
                        <c:v>179</c:v>
                      </c:pt>
                      <c:pt idx="36">
                        <c:v>151</c:v>
                      </c:pt>
                      <c:pt idx="37">
                        <c:v>210</c:v>
                      </c:pt>
                      <c:pt idx="38">
                        <c:v>184</c:v>
                      </c:pt>
                      <c:pt idx="39">
                        <c:v>192</c:v>
                      </c:pt>
                      <c:pt idx="40">
                        <c:v>219</c:v>
                      </c:pt>
                      <c:pt idx="41">
                        <c:v>197</c:v>
                      </c:pt>
                      <c:pt idx="42">
                        <c:v>231</c:v>
                      </c:pt>
                      <c:pt idx="43">
                        <c:v>213</c:v>
                      </c:pt>
                      <c:pt idx="44">
                        <c:v>206</c:v>
                      </c:pt>
                      <c:pt idx="45">
                        <c:v>250</c:v>
                      </c:pt>
                      <c:pt idx="46">
                        <c:v>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EB-4540-AE94-B859C4AF5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WAGAP-S COUNTY total clients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 duplicated totals'!$A$2:$A$48</c15:sqref>
                        </c15:formulaRef>
                      </c:ext>
                    </c:extLst>
                    <c:numCache>
                      <c:formatCode>mmm\-yy</c:formatCode>
                      <c:ptCount val="47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43101</c:v>
                      </c:pt>
                      <c:pt idx="24">
                        <c:v>43132</c:v>
                      </c:pt>
                      <c:pt idx="25">
                        <c:v>43160</c:v>
                      </c:pt>
                      <c:pt idx="26">
                        <c:v>43191</c:v>
                      </c:pt>
                      <c:pt idx="27">
                        <c:v>43221</c:v>
                      </c:pt>
                      <c:pt idx="28">
                        <c:v>43252</c:v>
                      </c:pt>
                      <c:pt idx="29">
                        <c:v>43282</c:v>
                      </c:pt>
                      <c:pt idx="30">
                        <c:v>43313</c:v>
                      </c:pt>
                      <c:pt idx="31">
                        <c:v>43344</c:v>
                      </c:pt>
                      <c:pt idx="32">
                        <c:v>43374</c:v>
                      </c:pt>
                      <c:pt idx="33">
                        <c:v>43405</c:v>
                      </c:pt>
                      <c:pt idx="34">
                        <c:v>43435</c:v>
                      </c:pt>
                      <c:pt idx="35">
                        <c:v>42736</c:v>
                      </c:pt>
                      <c:pt idx="36">
                        <c:v>42767</c:v>
                      </c:pt>
                      <c:pt idx="37">
                        <c:v>42795</c:v>
                      </c:pt>
                      <c:pt idx="38">
                        <c:v>42826</c:v>
                      </c:pt>
                      <c:pt idx="39">
                        <c:v>42856</c:v>
                      </c:pt>
                      <c:pt idx="40">
                        <c:v>42887</c:v>
                      </c:pt>
                      <c:pt idx="41">
                        <c:v>42917</c:v>
                      </c:pt>
                      <c:pt idx="42">
                        <c:v>42948</c:v>
                      </c:pt>
                      <c:pt idx="43">
                        <c:v>42979</c:v>
                      </c:pt>
                      <c:pt idx="44">
                        <c:v>43009</c:v>
                      </c:pt>
                      <c:pt idx="45">
                        <c:v>43040</c:v>
                      </c:pt>
                      <c:pt idx="46">
                        <c:v>43070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 duplicated totals'!$J$2:$J$48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124</c:v>
                      </c:pt>
                      <c:pt idx="1">
                        <c:v>142</c:v>
                      </c:pt>
                      <c:pt idx="2">
                        <c:v>117</c:v>
                      </c:pt>
                      <c:pt idx="3">
                        <c:v>110</c:v>
                      </c:pt>
                      <c:pt idx="4">
                        <c:v>93</c:v>
                      </c:pt>
                      <c:pt idx="5">
                        <c:v>114</c:v>
                      </c:pt>
                      <c:pt idx="6">
                        <c:v>111</c:v>
                      </c:pt>
                      <c:pt idx="7">
                        <c:v>113</c:v>
                      </c:pt>
                      <c:pt idx="8">
                        <c:v>112</c:v>
                      </c:pt>
                      <c:pt idx="9">
                        <c:v>122</c:v>
                      </c:pt>
                      <c:pt idx="10">
                        <c:v>115</c:v>
                      </c:pt>
                      <c:pt idx="11">
                        <c:v>121</c:v>
                      </c:pt>
                      <c:pt idx="12">
                        <c:v>98</c:v>
                      </c:pt>
                      <c:pt idx="13">
                        <c:v>110</c:v>
                      </c:pt>
                      <c:pt idx="14">
                        <c:v>126</c:v>
                      </c:pt>
                      <c:pt idx="15">
                        <c:v>108</c:v>
                      </c:pt>
                      <c:pt idx="16">
                        <c:v>121</c:v>
                      </c:pt>
                      <c:pt idx="17">
                        <c:v>122</c:v>
                      </c:pt>
                      <c:pt idx="18">
                        <c:v>155</c:v>
                      </c:pt>
                      <c:pt idx="19">
                        <c:v>152</c:v>
                      </c:pt>
                      <c:pt idx="20">
                        <c:v>154</c:v>
                      </c:pt>
                      <c:pt idx="21">
                        <c:v>173</c:v>
                      </c:pt>
                      <c:pt idx="22">
                        <c:v>133</c:v>
                      </c:pt>
                      <c:pt idx="23">
                        <c:v>137</c:v>
                      </c:pt>
                      <c:pt idx="24">
                        <c:v>128</c:v>
                      </c:pt>
                      <c:pt idx="25">
                        <c:v>137</c:v>
                      </c:pt>
                      <c:pt idx="26">
                        <c:v>116</c:v>
                      </c:pt>
                      <c:pt idx="27">
                        <c:v>117</c:v>
                      </c:pt>
                      <c:pt idx="28">
                        <c:v>126</c:v>
                      </c:pt>
                      <c:pt idx="29">
                        <c:v>159</c:v>
                      </c:pt>
                      <c:pt idx="30">
                        <c:v>134</c:v>
                      </c:pt>
                      <c:pt idx="31">
                        <c:v>130</c:v>
                      </c:pt>
                      <c:pt idx="32">
                        <c:v>124</c:v>
                      </c:pt>
                      <c:pt idx="33">
                        <c:v>87</c:v>
                      </c:pt>
                      <c:pt idx="34">
                        <c:v>129</c:v>
                      </c:pt>
                      <c:pt idx="35">
                        <c:v>138</c:v>
                      </c:pt>
                      <c:pt idx="36">
                        <c:v>125</c:v>
                      </c:pt>
                      <c:pt idx="37">
                        <c:v>393</c:v>
                      </c:pt>
                      <c:pt idx="38">
                        <c:v>135</c:v>
                      </c:pt>
                      <c:pt idx="39">
                        <c:v>150</c:v>
                      </c:pt>
                      <c:pt idx="40">
                        <c:v>161</c:v>
                      </c:pt>
                      <c:pt idx="41">
                        <c:v>146</c:v>
                      </c:pt>
                      <c:pt idx="42">
                        <c:v>134</c:v>
                      </c:pt>
                      <c:pt idx="43">
                        <c:v>168</c:v>
                      </c:pt>
                      <c:pt idx="44">
                        <c:v>174</c:v>
                      </c:pt>
                      <c:pt idx="45">
                        <c:v>177</c:v>
                      </c:pt>
                      <c:pt idx="46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B-4540-AE94-B859C4AF5E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STEVENSON total clients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 duplicated totals'!$A$2:$A$48</c15:sqref>
                        </c15:formulaRef>
                      </c:ext>
                    </c:extLst>
                    <c:numCache>
                      <c:formatCode>mmm\-yy</c:formatCode>
                      <c:ptCount val="47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43983</c:v>
                      </c:pt>
                      <c:pt idx="6">
                        <c:v>44013</c:v>
                      </c:pt>
                      <c:pt idx="7">
                        <c:v>44044</c:v>
                      </c:pt>
                      <c:pt idx="8">
                        <c:v>44075</c:v>
                      </c:pt>
                      <c:pt idx="9">
                        <c:v>44105</c:v>
                      </c:pt>
                      <c:pt idx="10">
                        <c:v>44136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43101</c:v>
                      </c:pt>
                      <c:pt idx="24">
                        <c:v>43132</c:v>
                      </c:pt>
                      <c:pt idx="25">
                        <c:v>43160</c:v>
                      </c:pt>
                      <c:pt idx="26">
                        <c:v>43191</c:v>
                      </c:pt>
                      <c:pt idx="27">
                        <c:v>43221</c:v>
                      </c:pt>
                      <c:pt idx="28">
                        <c:v>43252</c:v>
                      </c:pt>
                      <c:pt idx="29">
                        <c:v>43282</c:v>
                      </c:pt>
                      <c:pt idx="30">
                        <c:v>43313</c:v>
                      </c:pt>
                      <c:pt idx="31">
                        <c:v>43344</c:v>
                      </c:pt>
                      <c:pt idx="32">
                        <c:v>43374</c:v>
                      </c:pt>
                      <c:pt idx="33">
                        <c:v>43405</c:v>
                      </c:pt>
                      <c:pt idx="34">
                        <c:v>43435</c:v>
                      </c:pt>
                      <c:pt idx="35">
                        <c:v>42736</c:v>
                      </c:pt>
                      <c:pt idx="36">
                        <c:v>42767</c:v>
                      </c:pt>
                      <c:pt idx="37">
                        <c:v>42795</c:v>
                      </c:pt>
                      <c:pt idx="38">
                        <c:v>42826</c:v>
                      </c:pt>
                      <c:pt idx="39">
                        <c:v>42856</c:v>
                      </c:pt>
                      <c:pt idx="40">
                        <c:v>42887</c:v>
                      </c:pt>
                      <c:pt idx="41">
                        <c:v>42917</c:v>
                      </c:pt>
                      <c:pt idx="42">
                        <c:v>42948</c:v>
                      </c:pt>
                      <c:pt idx="43">
                        <c:v>42979</c:v>
                      </c:pt>
                      <c:pt idx="44">
                        <c:v>43009</c:v>
                      </c:pt>
                      <c:pt idx="45">
                        <c:v>43040</c:v>
                      </c:pt>
                      <c:pt idx="46">
                        <c:v>43070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'FB duplicated totals'!$L$2:$L$48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382</c:v>
                      </c:pt>
                      <c:pt idx="1">
                        <c:v>413</c:v>
                      </c:pt>
                      <c:pt idx="2">
                        <c:v>435</c:v>
                      </c:pt>
                      <c:pt idx="3">
                        <c:v>429</c:v>
                      </c:pt>
                      <c:pt idx="4">
                        <c:v>315</c:v>
                      </c:pt>
                      <c:pt idx="5">
                        <c:v>394</c:v>
                      </c:pt>
                      <c:pt idx="6">
                        <c:v>321</c:v>
                      </c:pt>
                      <c:pt idx="7">
                        <c:v>301</c:v>
                      </c:pt>
                      <c:pt idx="8">
                        <c:v>436</c:v>
                      </c:pt>
                      <c:pt idx="9">
                        <c:v>418</c:v>
                      </c:pt>
                      <c:pt idx="10">
                        <c:v>462</c:v>
                      </c:pt>
                      <c:pt idx="11">
                        <c:v>401</c:v>
                      </c:pt>
                      <c:pt idx="12">
                        <c:v>354</c:v>
                      </c:pt>
                      <c:pt idx="13">
                        <c:v>354</c:v>
                      </c:pt>
                      <c:pt idx="14">
                        <c:v>374</c:v>
                      </c:pt>
                      <c:pt idx="15">
                        <c:v>404</c:v>
                      </c:pt>
                      <c:pt idx="16">
                        <c:v>314</c:v>
                      </c:pt>
                      <c:pt idx="17">
                        <c:v>369</c:v>
                      </c:pt>
                      <c:pt idx="18">
                        <c:v>390</c:v>
                      </c:pt>
                      <c:pt idx="19">
                        <c:v>393</c:v>
                      </c:pt>
                      <c:pt idx="20">
                        <c:v>461</c:v>
                      </c:pt>
                      <c:pt idx="21">
                        <c:v>451</c:v>
                      </c:pt>
                      <c:pt idx="22">
                        <c:v>367</c:v>
                      </c:pt>
                      <c:pt idx="23">
                        <c:v>454</c:v>
                      </c:pt>
                      <c:pt idx="24">
                        <c:v>384</c:v>
                      </c:pt>
                      <c:pt idx="25">
                        <c:v>428</c:v>
                      </c:pt>
                      <c:pt idx="26">
                        <c:v>413</c:v>
                      </c:pt>
                      <c:pt idx="27">
                        <c:v>363</c:v>
                      </c:pt>
                      <c:pt idx="28">
                        <c:v>453</c:v>
                      </c:pt>
                      <c:pt idx="29">
                        <c:v>387</c:v>
                      </c:pt>
                      <c:pt idx="30">
                        <c:v>384</c:v>
                      </c:pt>
                      <c:pt idx="31">
                        <c:v>354</c:v>
                      </c:pt>
                      <c:pt idx="32">
                        <c:v>434</c:v>
                      </c:pt>
                      <c:pt idx="33">
                        <c:v>479</c:v>
                      </c:pt>
                      <c:pt idx="34">
                        <c:v>375</c:v>
                      </c:pt>
                      <c:pt idx="35">
                        <c:v>349</c:v>
                      </c:pt>
                      <c:pt idx="36">
                        <c:v>340</c:v>
                      </c:pt>
                      <c:pt idx="37">
                        <c:v>393</c:v>
                      </c:pt>
                      <c:pt idx="38">
                        <c:v>367</c:v>
                      </c:pt>
                      <c:pt idx="39">
                        <c:v>385</c:v>
                      </c:pt>
                      <c:pt idx="40">
                        <c:v>385</c:v>
                      </c:pt>
                      <c:pt idx="41">
                        <c:v>384</c:v>
                      </c:pt>
                      <c:pt idx="42">
                        <c:v>492</c:v>
                      </c:pt>
                      <c:pt idx="43">
                        <c:v>423</c:v>
                      </c:pt>
                      <c:pt idx="44">
                        <c:v>409</c:v>
                      </c:pt>
                      <c:pt idx="45">
                        <c:v>391</c:v>
                      </c:pt>
                      <c:pt idx="46">
                        <c:v>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B-4540-AE94-B859C4AF5EE0}"/>
                  </c:ext>
                </c:extLst>
              </c15:ser>
            </c15:filteredLineSeries>
          </c:ext>
        </c:extLst>
      </c:lineChart>
      <c:dateAx>
        <c:axId val="113925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9257887"/>
        <c:crosses val="autoZero"/>
        <c:auto val="1"/>
        <c:lblOffset val="100"/>
        <c:baseTimeUnit val="months"/>
      </c:dateAx>
      <c:valAx>
        <c:axId val="1139257887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925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604520</xdr:colOff>
      <xdr:row>0</xdr:row>
      <xdr:rowOff>434975</xdr:rowOff>
    </xdr:from>
    <xdr:to>
      <xdr:col>27</xdr:col>
      <xdr:colOff>334010</xdr:colOff>
      <xdr:row>27</xdr:row>
      <xdr:rowOff>130810</xdr:rowOff>
    </xdr:to>
    <xdr:graphicFrame macro="">
      <xdr:nvGraphicFramePr>
        <xdr:cNvPr id="2" name="Chart 1" descr="Chart type: Line. Multiple values by 'Month'&#10;&#10;Description automatically generated">
          <a:extLst>
            <a:ext uri="{FF2B5EF4-FFF2-40B4-BE49-F238E27FC236}">
              <a16:creationId xmlns:a16="http://schemas.microsoft.com/office/drawing/2014/main" id="{39365F2A-305A-4026-B88C-96D41E5D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87AA-373C-45E4-9690-066CBFD5D616}">
  <dimension ref="A1:P48"/>
  <sheetViews>
    <sheetView zoomScale="75" zoomScaleNormal="75" workbookViewId="0">
      <pane xSplit="1" topLeftCell="B1" activePane="topRight" state="frozen"/>
      <selection pane="topRight" activeCell="N22" sqref="N22"/>
    </sheetView>
  </sheetViews>
  <sheetFormatPr defaultRowHeight="13.8"/>
  <cols>
    <col min="2" max="3" width="10" style="20" customWidth="1"/>
    <col min="4" max="13" width="8.88671875" style="20"/>
    <col min="14" max="14" width="8.88671875" style="39"/>
  </cols>
  <sheetData>
    <row r="1" spans="1:16" s="1" customFormat="1" ht="66.599999999999994" thickBot="1">
      <c r="A1" s="3" t="s">
        <v>12</v>
      </c>
      <c r="B1" s="14" t="s">
        <v>91</v>
      </c>
      <c r="C1" s="15" t="s">
        <v>92</v>
      </c>
      <c r="D1" s="14" t="s">
        <v>93</v>
      </c>
      <c r="E1" s="15" t="s">
        <v>94</v>
      </c>
      <c r="F1" s="14" t="s">
        <v>95</v>
      </c>
      <c r="G1" s="15" t="s">
        <v>96</v>
      </c>
      <c r="H1" s="14" t="s">
        <v>89</v>
      </c>
      <c r="I1" s="15" t="s">
        <v>90</v>
      </c>
      <c r="J1" s="14" t="s">
        <v>87</v>
      </c>
      <c r="K1" s="15" t="s">
        <v>88</v>
      </c>
      <c r="L1" s="14" t="s">
        <v>85</v>
      </c>
      <c r="M1" s="15" t="s">
        <v>86</v>
      </c>
      <c r="N1" s="38" t="s">
        <v>138</v>
      </c>
    </row>
    <row r="2" spans="1:16" ht="14.4" thickBot="1">
      <c r="A2" s="5">
        <v>43831</v>
      </c>
      <c r="B2" s="16">
        <v>545</v>
      </c>
      <c r="C2" s="17">
        <v>255</v>
      </c>
      <c r="D2" s="16">
        <v>71</v>
      </c>
      <c r="E2" s="17">
        <v>37</v>
      </c>
      <c r="F2" s="16">
        <v>0</v>
      </c>
      <c r="G2" s="17">
        <v>0</v>
      </c>
      <c r="H2" s="16">
        <v>699</v>
      </c>
      <c r="I2" s="17">
        <v>291</v>
      </c>
      <c r="J2" s="16">
        <v>124</v>
      </c>
      <c r="K2" s="17">
        <v>59</v>
      </c>
      <c r="L2" s="16">
        <v>382</v>
      </c>
      <c r="M2" s="17">
        <v>185</v>
      </c>
      <c r="N2" s="39">
        <f>L2+J2+H2+F2+D2+B2</f>
        <v>1821</v>
      </c>
    </row>
    <row r="3" spans="1:16" ht="14.4" thickBot="1">
      <c r="A3" s="5">
        <v>43862</v>
      </c>
      <c r="B3" s="18">
        <v>554</v>
      </c>
      <c r="C3" s="19">
        <v>280</v>
      </c>
      <c r="D3" s="18">
        <v>68</v>
      </c>
      <c r="E3" s="19">
        <v>33</v>
      </c>
      <c r="F3" s="18">
        <v>0</v>
      </c>
      <c r="G3" s="19">
        <v>0</v>
      </c>
      <c r="H3" s="18">
        <v>622</v>
      </c>
      <c r="I3" s="19">
        <v>269</v>
      </c>
      <c r="J3" s="18">
        <v>142</v>
      </c>
      <c r="K3" s="19">
        <v>64</v>
      </c>
      <c r="L3" s="18">
        <v>413</v>
      </c>
      <c r="M3" s="19">
        <v>199</v>
      </c>
      <c r="N3" s="39">
        <f t="shared" ref="N3:N48" si="0">L3+J3+H3+F3+D3+B3</f>
        <v>1799</v>
      </c>
    </row>
    <row r="4" spans="1:16" ht="14.4" thickBot="1">
      <c r="A4" s="5">
        <v>43891</v>
      </c>
      <c r="B4" s="18">
        <v>632</v>
      </c>
      <c r="C4" s="19">
        <v>302</v>
      </c>
      <c r="D4" s="18">
        <v>88</v>
      </c>
      <c r="E4" s="19">
        <v>41</v>
      </c>
      <c r="F4" s="18">
        <v>0</v>
      </c>
      <c r="G4" s="19">
        <v>0</v>
      </c>
      <c r="H4" s="18">
        <v>694</v>
      </c>
      <c r="I4" s="19">
        <v>299</v>
      </c>
      <c r="J4" s="18">
        <v>117</v>
      </c>
      <c r="K4" s="19">
        <v>54</v>
      </c>
      <c r="L4" s="18">
        <v>435</v>
      </c>
      <c r="M4" s="19">
        <v>229</v>
      </c>
      <c r="N4" s="39">
        <f t="shared" si="0"/>
        <v>1966</v>
      </c>
    </row>
    <row r="5" spans="1:16" ht="14.4" thickBot="1">
      <c r="A5" s="5">
        <v>43922</v>
      </c>
      <c r="B5" s="18">
        <v>506</v>
      </c>
      <c r="C5" s="19">
        <v>256</v>
      </c>
      <c r="D5" s="18">
        <v>87</v>
      </c>
      <c r="E5" s="19">
        <v>42</v>
      </c>
      <c r="F5" s="18">
        <v>0</v>
      </c>
      <c r="G5" s="19">
        <v>0</v>
      </c>
      <c r="H5" s="18">
        <v>638</v>
      </c>
      <c r="I5" s="19">
        <v>277</v>
      </c>
      <c r="J5" s="18">
        <v>110</v>
      </c>
      <c r="K5" s="19">
        <v>52</v>
      </c>
      <c r="L5" s="18">
        <v>429</v>
      </c>
      <c r="M5" s="19">
        <v>208</v>
      </c>
      <c r="N5" s="39">
        <f t="shared" si="0"/>
        <v>1770</v>
      </c>
    </row>
    <row r="6" spans="1:16" ht="14.4" thickBot="1">
      <c r="A6" s="5">
        <v>43952</v>
      </c>
      <c r="B6" s="18">
        <v>432</v>
      </c>
      <c r="C6" s="19">
        <v>211</v>
      </c>
      <c r="D6" s="18">
        <v>71</v>
      </c>
      <c r="E6" s="19">
        <v>37</v>
      </c>
      <c r="F6" s="18">
        <v>0</v>
      </c>
      <c r="G6" s="19">
        <v>0</v>
      </c>
      <c r="H6" s="18">
        <v>579</v>
      </c>
      <c r="I6" s="19">
        <v>250</v>
      </c>
      <c r="J6" s="18">
        <v>93</v>
      </c>
      <c r="K6" s="19">
        <v>45</v>
      </c>
      <c r="L6" s="18">
        <v>315</v>
      </c>
      <c r="M6" s="19">
        <v>172</v>
      </c>
      <c r="N6" s="39">
        <f t="shared" si="0"/>
        <v>1490</v>
      </c>
    </row>
    <row r="7" spans="1:16" ht="14.4" thickBot="1">
      <c r="A7" s="5">
        <v>43983</v>
      </c>
      <c r="B7" s="18">
        <v>528</v>
      </c>
      <c r="C7" s="19">
        <v>250</v>
      </c>
      <c r="D7" s="18">
        <v>97</v>
      </c>
      <c r="E7" s="19">
        <v>46</v>
      </c>
      <c r="F7" s="18">
        <v>0</v>
      </c>
      <c r="G7" s="19">
        <v>0</v>
      </c>
      <c r="H7" s="18">
        <v>566</v>
      </c>
      <c r="I7" s="19">
        <v>253</v>
      </c>
      <c r="J7" s="18">
        <v>114</v>
      </c>
      <c r="K7" s="19">
        <v>56</v>
      </c>
      <c r="L7" s="18">
        <v>394</v>
      </c>
      <c r="M7" s="19">
        <v>206</v>
      </c>
      <c r="N7" s="39">
        <f t="shared" si="0"/>
        <v>1699</v>
      </c>
    </row>
    <row r="8" spans="1:16" ht="14.4" thickBot="1">
      <c r="A8" s="5">
        <v>44013</v>
      </c>
      <c r="B8" s="18">
        <v>444</v>
      </c>
      <c r="C8" s="19">
        <v>216</v>
      </c>
      <c r="D8" s="18">
        <v>77</v>
      </c>
      <c r="E8" s="19">
        <v>39</v>
      </c>
      <c r="F8" s="18">
        <v>119</v>
      </c>
      <c r="G8" s="19">
        <v>48</v>
      </c>
      <c r="H8" s="18">
        <v>553</v>
      </c>
      <c r="I8" s="19">
        <v>255</v>
      </c>
      <c r="J8" s="18">
        <v>111</v>
      </c>
      <c r="K8" s="19">
        <v>54</v>
      </c>
      <c r="L8" s="18">
        <v>321</v>
      </c>
      <c r="M8" s="19">
        <v>166</v>
      </c>
      <c r="N8" s="39">
        <f t="shared" si="0"/>
        <v>1625</v>
      </c>
    </row>
    <row r="9" spans="1:16" ht="14.4" thickBot="1">
      <c r="A9" s="5">
        <v>44044</v>
      </c>
      <c r="B9" s="18">
        <v>561</v>
      </c>
      <c r="C9" s="19">
        <v>254</v>
      </c>
      <c r="D9" s="18">
        <v>94</v>
      </c>
      <c r="E9" s="19">
        <v>45</v>
      </c>
      <c r="F9" s="18">
        <v>148</v>
      </c>
      <c r="G9" s="19">
        <v>55</v>
      </c>
      <c r="H9" s="18">
        <v>538</v>
      </c>
      <c r="I9" s="19">
        <v>237</v>
      </c>
      <c r="J9" s="18">
        <v>113</v>
      </c>
      <c r="K9" s="19">
        <v>57</v>
      </c>
      <c r="L9" s="18">
        <v>301</v>
      </c>
      <c r="M9" s="19">
        <v>160</v>
      </c>
      <c r="N9" s="39">
        <f t="shared" si="0"/>
        <v>1755</v>
      </c>
    </row>
    <row r="10" spans="1:16" ht="14.4" thickBot="1">
      <c r="A10" s="5">
        <v>44075</v>
      </c>
      <c r="B10" s="18">
        <v>537</v>
      </c>
      <c r="C10" s="19">
        <v>249</v>
      </c>
      <c r="D10" s="18">
        <v>86</v>
      </c>
      <c r="E10" s="19">
        <v>46</v>
      </c>
      <c r="F10" s="18">
        <v>132</v>
      </c>
      <c r="G10" s="19">
        <v>48</v>
      </c>
      <c r="H10" s="18">
        <v>545</v>
      </c>
      <c r="I10" s="19">
        <v>248</v>
      </c>
      <c r="J10" s="18">
        <v>112</v>
      </c>
      <c r="K10" s="19">
        <v>60</v>
      </c>
      <c r="L10" s="18">
        <v>436</v>
      </c>
      <c r="M10" s="19">
        <v>205</v>
      </c>
      <c r="N10" s="39">
        <f t="shared" si="0"/>
        <v>1848</v>
      </c>
    </row>
    <row r="11" spans="1:16" ht="14.4" thickBot="1">
      <c r="A11" s="5">
        <v>44105</v>
      </c>
      <c r="B11" s="18">
        <v>516</v>
      </c>
      <c r="C11" s="19">
        <v>236</v>
      </c>
      <c r="D11" s="18">
        <v>81</v>
      </c>
      <c r="E11" s="19">
        <v>43</v>
      </c>
      <c r="F11" s="18">
        <v>119</v>
      </c>
      <c r="G11" s="19">
        <v>47</v>
      </c>
      <c r="H11" s="18">
        <v>645</v>
      </c>
      <c r="I11" s="19">
        <v>272</v>
      </c>
      <c r="J11" s="18">
        <v>122</v>
      </c>
      <c r="K11" s="19">
        <v>65</v>
      </c>
      <c r="L11" s="18">
        <v>418</v>
      </c>
      <c r="M11" s="19">
        <v>211</v>
      </c>
      <c r="N11" s="39">
        <f t="shared" si="0"/>
        <v>1901</v>
      </c>
    </row>
    <row r="12" spans="1:16" ht="14.4" thickBot="1">
      <c r="A12" s="5">
        <v>44136</v>
      </c>
      <c r="B12" s="18">
        <v>664</v>
      </c>
      <c r="C12" s="19">
        <v>298</v>
      </c>
      <c r="D12" s="18">
        <v>113</v>
      </c>
      <c r="E12" s="19">
        <v>49</v>
      </c>
      <c r="F12" s="18">
        <v>141</v>
      </c>
      <c r="G12" s="19">
        <v>55</v>
      </c>
      <c r="H12" s="18">
        <v>648</v>
      </c>
      <c r="I12" s="19">
        <v>277</v>
      </c>
      <c r="J12" s="18">
        <v>115</v>
      </c>
      <c r="K12" s="19">
        <v>62</v>
      </c>
      <c r="L12" s="18">
        <v>462</v>
      </c>
      <c r="M12" s="19">
        <v>220</v>
      </c>
      <c r="N12" s="39">
        <f t="shared" si="0"/>
        <v>2143</v>
      </c>
      <c r="O12">
        <f>SUM(N2:N12)</f>
        <v>19817</v>
      </c>
      <c r="P12" s="25" t="s">
        <v>139</v>
      </c>
    </row>
    <row r="13" spans="1:16" ht="14.4" thickBot="1">
      <c r="A13" s="5">
        <v>43466</v>
      </c>
      <c r="B13" s="16">
        <v>466</v>
      </c>
      <c r="C13" s="17">
        <v>202</v>
      </c>
      <c r="D13" s="16">
        <v>83</v>
      </c>
      <c r="E13" s="17">
        <v>36</v>
      </c>
      <c r="H13" s="16">
        <v>703</v>
      </c>
      <c r="I13" s="17">
        <v>297</v>
      </c>
      <c r="J13" s="16">
        <v>121</v>
      </c>
      <c r="K13" s="17">
        <v>57</v>
      </c>
      <c r="L13" s="16">
        <v>401</v>
      </c>
      <c r="M13" s="17">
        <v>204</v>
      </c>
      <c r="N13" s="39">
        <f t="shared" si="0"/>
        <v>1774</v>
      </c>
    </row>
    <row r="14" spans="1:16" ht="14.4" thickBot="1">
      <c r="A14" s="5">
        <v>43497</v>
      </c>
      <c r="B14" s="18">
        <v>482</v>
      </c>
      <c r="C14" s="19">
        <v>193</v>
      </c>
      <c r="D14" s="18">
        <v>77</v>
      </c>
      <c r="E14" s="19">
        <v>30</v>
      </c>
      <c r="H14" s="18">
        <v>616</v>
      </c>
      <c r="I14" s="19">
        <v>244</v>
      </c>
      <c r="J14" s="18">
        <v>98</v>
      </c>
      <c r="K14" s="19">
        <v>47</v>
      </c>
      <c r="L14" s="18">
        <v>354</v>
      </c>
      <c r="M14" s="19">
        <v>185</v>
      </c>
      <c r="N14" s="39">
        <f t="shared" si="0"/>
        <v>1627</v>
      </c>
    </row>
    <row r="15" spans="1:16" ht="14.4" thickBot="1">
      <c r="A15" s="5">
        <v>43525</v>
      </c>
      <c r="B15" s="18">
        <v>442</v>
      </c>
      <c r="C15" s="19">
        <v>210</v>
      </c>
      <c r="D15" s="18">
        <v>89</v>
      </c>
      <c r="E15" s="19">
        <v>44</v>
      </c>
      <c r="H15" s="18">
        <v>606</v>
      </c>
      <c r="I15" s="19">
        <v>261</v>
      </c>
      <c r="J15" s="18">
        <v>110</v>
      </c>
      <c r="K15" s="19">
        <v>59</v>
      </c>
      <c r="L15" s="18">
        <v>354</v>
      </c>
      <c r="M15" s="19">
        <v>185</v>
      </c>
      <c r="N15" s="39">
        <f t="shared" si="0"/>
        <v>1601</v>
      </c>
    </row>
    <row r="16" spans="1:16" ht="14.4" thickBot="1">
      <c r="A16" s="5">
        <v>43556</v>
      </c>
      <c r="B16" s="18">
        <v>566</v>
      </c>
      <c r="C16" s="19">
        <v>244</v>
      </c>
      <c r="D16" s="18">
        <v>54</v>
      </c>
      <c r="E16" s="19">
        <v>29</v>
      </c>
      <c r="H16" s="18">
        <v>658</v>
      </c>
      <c r="I16" s="19">
        <v>278</v>
      </c>
      <c r="J16" s="18">
        <v>126</v>
      </c>
      <c r="K16" s="19">
        <v>58</v>
      </c>
      <c r="L16" s="18">
        <v>374</v>
      </c>
      <c r="M16" s="19">
        <v>193</v>
      </c>
      <c r="N16" s="39">
        <f t="shared" si="0"/>
        <v>1778</v>
      </c>
    </row>
    <row r="17" spans="1:16" ht="14.4" thickBot="1">
      <c r="A17" s="5">
        <v>43586</v>
      </c>
      <c r="B17" s="18">
        <v>473</v>
      </c>
      <c r="C17" s="19">
        <v>213</v>
      </c>
      <c r="D17" s="18">
        <v>92</v>
      </c>
      <c r="E17" s="19">
        <v>42</v>
      </c>
      <c r="H17" s="18">
        <v>666</v>
      </c>
      <c r="I17" s="19">
        <v>277</v>
      </c>
      <c r="J17" s="18">
        <v>108</v>
      </c>
      <c r="K17" s="19">
        <v>61</v>
      </c>
      <c r="L17" s="18">
        <v>404</v>
      </c>
      <c r="M17" s="19">
        <v>199</v>
      </c>
      <c r="N17" s="39">
        <f t="shared" si="0"/>
        <v>1743</v>
      </c>
    </row>
    <row r="18" spans="1:16" ht="14.4" thickBot="1">
      <c r="A18" s="5">
        <v>43617</v>
      </c>
      <c r="B18" s="18">
        <v>503</v>
      </c>
      <c r="C18" s="19">
        <v>238</v>
      </c>
      <c r="D18" s="18">
        <v>35</v>
      </c>
      <c r="E18" s="19">
        <v>17</v>
      </c>
      <c r="H18" s="18">
        <v>550</v>
      </c>
      <c r="I18" s="19">
        <v>239</v>
      </c>
      <c r="J18" s="18">
        <v>121</v>
      </c>
      <c r="K18" s="19">
        <v>63</v>
      </c>
      <c r="L18" s="18">
        <v>314</v>
      </c>
      <c r="M18" s="19">
        <v>162</v>
      </c>
      <c r="N18" s="39">
        <f t="shared" si="0"/>
        <v>1523</v>
      </c>
    </row>
    <row r="19" spans="1:16" ht="14.4" thickBot="1">
      <c r="A19" s="5">
        <v>43647</v>
      </c>
      <c r="B19" s="18">
        <v>544</v>
      </c>
      <c r="C19" s="19">
        <v>262</v>
      </c>
      <c r="D19" s="18">
        <v>138</v>
      </c>
      <c r="E19" s="19">
        <v>59</v>
      </c>
      <c r="H19" s="18">
        <v>661</v>
      </c>
      <c r="I19" s="19">
        <v>262</v>
      </c>
      <c r="J19" s="18">
        <v>122</v>
      </c>
      <c r="K19" s="19">
        <v>58</v>
      </c>
      <c r="L19" s="18">
        <v>369</v>
      </c>
      <c r="M19" s="19">
        <v>187</v>
      </c>
      <c r="N19" s="39">
        <f t="shared" si="0"/>
        <v>1834</v>
      </c>
    </row>
    <row r="20" spans="1:16" ht="14.4" thickBot="1">
      <c r="A20" s="5">
        <v>43678</v>
      </c>
      <c r="B20" s="18">
        <v>487</v>
      </c>
      <c r="C20" s="19">
        <v>240</v>
      </c>
      <c r="D20" s="18">
        <v>65</v>
      </c>
      <c r="E20" s="19">
        <v>37</v>
      </c>
      <c r="H20" s="18">
        <v>663</v>
      </c>
      <c r="I20" s="19">
        <v>272</v>
      </c>
      <c r="J20" s="18">
        <v>155</v>
      </c>
      <c r="K20" s="19">
        <v>66</v>
      </c>
      <c r="L20" s="18">
        <v>390</v>
      </c>
      <c r="M20" s="19">
        <v>202</v>
      </c>
      <c r="N20" s="39">
        <f t="shared" si="0"/>
        <v>1760</v>
      </c>
    </row>
    <row r="21" spans="1:16" ht="14.4" thickBot="1">
      <c r="A21" s="5">
        <v>43709</v>
      </c>
      <c r="B21" s="18">
        <v>610</v>
      </c>
      <c r="C21" s="19">
        <v>289</v>
      </c>
      <c r="D21" s="18">
        <v>85</v>
      </c>
      <c r="E21" s="19">
        <v>44</v>
      </c>
      <c r="H21" s="18">
        <v>706</v>
      </c>
      <c r="I21" s="19">
        <v>286</v>
      </c>
      <c r="J21" s="18">
        <v>152</v>
      </c>
      <c r="K21" s="19">
        <v>68</v>
      </c>
      <c r="L21" s="18">
        <v>393</v>
      </c>
      <c r="M21" s="19">
        <v>206</v>
      </c>
      <c r="N21" s="39">
        <f t="shared" si="0"/>
        <v>1946</v>
      </c>
    </row>
    <row r="22" spans="1:16" ht="14.4" thickBot="1">
      <c r="A22" s="5">
        <v>43739</v>
      </c>
      <c r="B22" s="18">
        <v>511</v>
      </c>
      <c r="C22" s="19">
        <v>243</v>
      </c>
      <c r="D22" s="18">
        <v>91</v>
      </c>
      <c r="E22" s="19">
        <v>46</v>
      </c>
      <c r="H22" s="18">
        <v>716</v>
      </c>
      <c r="I22" s="19">
        <v>296</v>
      </c>
      <c r="J22" s="18">
        <v>154</v>
      </c>
      <c r="K22" s="19">
        <v>68</v>
      </c>
      <c r="L22" s="18">
        <v>461</v>
      </c>
      <c r="M22" s="19">
        <v>220</v>
      </c>
      <c r="N22" s="39">
        <f>L22+J22+H22+F22+D22+B22</f>
        <v>1933</v>
      </c>
    </row>
    <row r="23" spans="1:16" ht="14.4" thickBot="1">
      <c r="A23" s="5">
        <v>43770</v>
      </c>
      <c r="B23" s="18">
        <v>632</v>
      </c>
      <c r="C23" s="19">
        <v>290</v>
      </c>
      <c r="D23" s="18">
        <v>51</v>
      </c>
      <c r="E23" s="19">
        <v>24</v>
      </c>
      <c r="H23" s="18">
        <v>732</v>
      </c>
      <c r="I23" s="19">
        <v>294</v>
      </c>
      <c r="J23" s="18">
        <v>173</v>
      </c>
      <c r="K23" s="19">
        <v>77</v>
      </c>
      <c r="L23" s="18">
        <v>451</v>
      </c>
      <c r="M23" s="19">
        <v>220</v>
      </c>
      <c r="N23" s="39">
        <f t="shared" si="0"/>
        <v>2039</v>
      </c>
    </row>
    <row r="24" spans="1:16" ht="14.4" thickBot="1">
      <c r="A24" s="5">
        <v>43800</v>
      </c>
      <c r="B24" s="18">
        <v>635</v>
      </c>
      <c r="C24" s="19">
        <v>306</v>
      </c>
      <c r="D24" s="18">
        <v>77</v>
      </c>
      <c r="E24" s="19">
        <v>34</v>
      </c>
      <c r="H24" s="18">
        <v>635</v>
      </c>
      <c r="I24" s="19">
        <v>262</v>
      </c>
      <c r="J24" s="18">
        <v>133</v>
      </c>
      <c r="K24" s="19">
        <v>59</v>
      </c>
      <c r="L24" s="18">
        <v>367</v>
      </c>
      <c r="M24" s="19">
        <v>186</v>
      </c>
      <c r="N24" s="39">
        <f t="shared" si="0"/>
        <v>1847</v>
      </c>
      <c r="O24">
        <f>SUM(N13:N24)</f>
        <v>21405</v>
      </c>
      <c r="P24" s="25" t="s">
        <v>140</v>
      </c>
    </row>
    <row r="25" spans="1:16" ht="14.4" thickBot="1">
      <c r="A25" s="5">
        <v>43101</v>
      </c>
      <c r="B25" s="16">
        <v>526</v>
      </c>
      <c r="C25" s="17">
        <v>200</v>
      </c>
      <c r="D25" s="16">
        <v>98</v>
      </c>
      <c r="E25" s="17">
        <v>48</v>
      </c>
      <c r="H25" s="16">
        <v>816</v>
      </c>
      <c r="I25" s="17">
        <v>339</v>
      </c>
      <c r="J25" s="16">
        <v>137</v>
      </c>
      <c r="K25" s="17">
        <v>64</v>
      </c>
      <c r="L25" s="16">
        <v>454</v>
      </c>
      <c r="M25" s="17">
        <v>223</v>
      </c>
      <c r="N25" s="39">
        <f t="shared" si="0"/>
        <v>2031</v>
      </c>
    </row>
    <row r="26" spans="1:16" ht="14.4" thickBot="1">
      <c r="A26" s="5">
        <v>43132</v>
      </c>
      <c r="B26" s="18">
        <v>413</v>
      </c>
      <c r="C26" s="19">
        <v>182</v>
      </c>
      <c r="D26" s="18">
        <v>100</v>
      </c>
      <c r="E26" s="19">
        <v>46</v>
      </c>
      <c r="H26" s="18">
        <v>787</v>
      </c>
      <c r="I26" s="19">
        <v>323</v>
      </c>
      <c r="J26" s="18">
        <v>128</v>
      </c>
      <c r="K26" s="19">
        <v>59</v>
      </c>
      <c r="L26" s="18">
        <v>384</v>
      </c>
      <c r="M26" s="19">
        <v>209</v>
      </c>
      <c r="N26" s="39">
        <f t="shared" si="0"/>
        <v>1812</v>
      </c>
    </row>
    <row r="27" spans="1:16" ht="14.4" thickBot="1">
      <c r="A27" s="5">
        <v>43160</v>
      </c>
      <c r="B27" s="18">
        <v>514</v>
      </c>
      <c r="C27" s="19">
        <v>213</v>
      </c>
      <c r="D27" s="18">
        <v>106</v>
      </c>
      <c r="E27" s="19">
        <v>54</v>
      </c>
      <c r="H27" s="18">
        <v>734</v>
      </c>
      <c r="I27" s="19">
        <v>324</v>
      </c>
      <c r="J27" s="18">
        <v>137</v>
      </c>
      <c r="K27" s="19">
        <v>70</v>
      </c>
      <c r="L27" s="18">
        <v>428</v>
      </c>
      <c r="M27" s="19">
        <v>223</v>
      </c>
      <c r="N27" s="39">
        <f t="shared" si="0"/>
        <v>1919</v>
      </c>
    </row>
    <row r="28" spans="1:16" ht="14.4" thickBot="1">
      <c r="A28" s="5">
        <v>43191</v>
      </c>
      <c r="B28" s="18">
        <v>615</v>
      </c>
      <c r="C28" s="19">
        <v>235</v>
      </c>
      <c r="D28" s="18">
        <v>109</v>
      </c>
      <c r="E28" s="19">
        <v>51</v>
      </c>
      <c r="H28" s="18">
        <v>615</v>
      </c>
      <c r="I28" s="19">
        <v>269</v>
      </c>
      <c r="J28" s="18">
        <v>116</v>
      </c>
      <c r="K28" s="19">
        <v>57</v>
      </c>
      <c r="L28" s="18">
        <v>413</v>
      </c>
      <c r="M28" s="19">
        <v>214</v>
      </c>
      <c r="N28" s="39">
        <f t="shared" si="0"/>
        <v>1868</v>
      </c>
    </row>
    <row r="29" spans="1:16" ht="14.4" thickBot="1">
      <c r="A29" s="5">
        <v>43221</v>
      </c>
      <c r="B29" s="18">
        <v>447</v>
      </c>
      <c r="C29" s="19">
        <v>196</v>
      </c>
      <c r="D29" s="18">
        <v>109</v>
      </c>
      <c r="E29" s="19">
        <v>55</v>
      </c>
      <c r="H29" s="18">
        <v>759</v>
      </c>
      <c r="I29" s="19">
        <v>318</v>
      </c>
      <c r="J29" s="18">
        <v>117</v>
      </c>
      <c r="K29" s="19">
        <v>64</v>
      </c>
      <c r="L29" s="18">
        <v>363</v>
      </c>
      <c r="M29" s="19">
        <v>191</v>
      </c>
      <c r="N29" s="39">
        <f t="shared" si="0"/>
        <v>1795</v>
      </c>
    </row>
    <row r="30" spans="1:16" ht="14.4" thickBot="1">
      <c r="A30" s="5">
        <v>43252</v>
      </c>
      <c r="B30" s="18">
        <v>585</v>
      </c>
      <c r="C30" s="19">
        <v>226</v>
      </c>
      <c r="D30" s="18">
        <v>78</v>
      </c>
      <c r="E30" s="19">
        <v>40</v>
      </c>
      <c r="H30" s="18">
        <v>631</v>
      </c>
      <c r="I30" s="19">
        <v>273</v>
      </c>
      <c r="J30" s="18">
        <v>126</v>
      </c>
      <c r="K30" s="19">
        <v>63</v>
      </c>
      <c r="L30" s="18">
        <v>453</v>
      </c>
      <c r="M30" s="19">
        <v>233</v>
      </c>
      <c r="N30" s="39">
        <f t="shared" si="0"/>
        <v>1873</v>
      </c>
    </row>
    <row r="31" spans="1:16" ht="14.4" thickBot="1">
      <c r="A31" s="5">
        <v>43282</v>
      </c>
      <c r="B31" s="18">
        <v>567</v>
      </c>
      <c r="C31" s="19">
        <v>213</v>
      </c>
      <c r="D31" s="18">
        <v>88</v>
      </c>
      <c r="E31" s="19">
        <v>46</v>
      </c>
      <c r="H31" s="18">
        <v>692</v>
      </c>
      <c r="I31" s="19">
        <v>291</v>
      </c>
      <c r="J31" s="18">
        <v>159</v>
      </c>
      <c r="K31" s="19">
        <v>77</v>
      </c>
      <c r="L31" s="18">
        <v>387</v>
      </c>
      <c r="M31" s="19">
        <v>200</v>
      </c>
      <c r="N31" s="39">
        <f t="shared" si="0"/>
        <v>1893</v>
      </c>
      <c r="P31">
        <f>240/626</f>
        <v>0.38338658146964855</v>
      </c>
    </row>
    <row r="32" spans="1:16" ht="14.4" thickBot="1">
      <c r="A32" s="5">
        <v>43313</v>
      </c>
      <c r="B32" s="18">
        <v>539</v>
      </c>
      <c r="C32" s="19">
        <v>221</v>
      </c>
      <c r="D32" s="18">
        <v>105</v>
      </c>
      <c r="E32" s="19">
        <v>50</v>
      </c>
      <c r="H32" s="18">
        <v>790</v>
      </c>
      <c r="I32" s="19">
        <v>325</v>
      </c>
      <c r="J32" s="18">
        <v>134</v>
      </c>
      <c r="K32" s="19">
        <v>66</v>
      </c>
      <c r="L32" s="18">
        <v>384</v>
      </c>
      <c r="M32" s="19">
        <v>207</v>
      </c>
      <c r="N32" s="39">
        <f t="shared" si="0"/>
        <v>1952</v>
      </c>
    </row>
    <row r="33" spans="1:16" ht="14.4" thickBot="1">
      <c r="A33" s="5">
        <v>43344</v>
      </c>
      <c r="B33" s="18">
        <v>540</v>
      </c>
      <c r="C33" s="19">
        <v>215</v>
      </c>
      <c r="D33" s="18">
        <v>93</v>
      </c>
      <c r="E33" s="19">
        <v>44</v>
      </c>
      <c r="H33" s="18">
        <v>624</v>
      </c>
      <c r="I33" s="19">
        <v>267</v>
      </c>
      <c r="J33" s="18">
        <v>130</v>
      </c>
      <c r="K33" s="19">
        <v>70</v>
      </c>
      <c r="L33" s="18">
        <v>354</v>
      </c>
      <c r="M33" s="19">
        <v>189</v>
      </c>
      <c r="N33" s="39">
        <f t="shared" si="0"/>
        <v>1741</v>
      </c>
    </row>
    <row r="34" spans="1:16" ht="14.4" thickBot="1">
      <c r="A34" s="5">
        <v>43374</v>
      </c>
      <c r="B34" s="18">
        <v>575</v>
      </c>
      <c r="C34" s="19">
        <v>245</v>
      </c>
      <c r="D34" s="18">
        <v>112</v>
      </c>
      <c r="E34" s="19">
        <v>51</v>
      </c>
      <c r="H34" s="18">
        <v>831</v>
      </c>
      <c r="I34" s="19">
        <v>325</v>
      </c>
      <c r="J34" s="18">
        <v>124</v>
      </c>
      <c r="K34" s="19">
        <v>61</v>
      </c>
      <c r="L34" s="18">
        <v>434</v>
      </c>
      <c r="M34" s="19">
        <v>226</v>
      </c>
      <c r="N34" s="39">
        <f t="shared" si="0"/>
        <v>2076</v>
      </c>
    </row>
    <row r="35" spans="1:16" ht="14.4" thickBot="1">
      <c r="A35" s="5">
        <v>43405</v>
      </c>
      <c r="B35" s="18">
        <v>497</v>
      </c>
      <c r="C35" s="19">
        <v>219</v>
      </c>
      <c r="D35" s="18">
        <v>95</v>
      </c>
      <c r="E35" s="19">
        <v>40</v>
      </c>
      <c r="H35" s="18">
        <v>706</v>
      </c>
      <c r="I35" s="19">
        <v>294</v>
      </c>
      <c r="J35" s="18">
        <v>87</v>
      </c>
      <c r="K35" s="19">
        <v>52</v>
      </c>
      <c r="L35" s="18">
        <v>479</v>
      </c>
      <c r="M35" s="19">
        <v>242</v>
      </c>
      <c r="N35" s="39">
        <f t="shared" si="0"/>
        <v>1864</v>
      </c>
    </row>
    <row r="36" spans="1:16" ht="14.4" thickBot="1">
      <c r="A36" s="5">
        <v>43435</v>
      </c>
      <c r="B36" s="18">
        <v>468</v>
      </c>
      <c r="C36" s="19">
        <v>204</v>
      </c>
      <c r="D36" s="18">
        <v>69</v>
      </c>
      <c r="E36" s="19">
        <v>33</v>
      </c>
      <c r="H36" s="18">
        <v>681</v>
      </c>
      <c r="I36" s="19">
        <v>277</v>
      </c>
      <c r="J36" s="18">
        <v>129</v>
      </c>
      <c r="K36" s="19">
        <v>60</v>
      </c>
      <c r="L36" s="18">
        <v>375</v>
      </c>
      <c r="M36" s="19">
        <v>188</v>
      </c>
      <c r="N36" s="39">
        <f t="shared" si="0"/>
        <v>1722</v>
      </c>
      <c r="O36">
        <f>SUM(N25:N36)</f>
        <v>22546</v>
      </c>
      <c r="P36" s="25" t="s">
        <v>141</v>
      </c>
    </row>
    <row r="37" spans="1:16" ht="14.4" thickBot="1">
      <c r="A37" s="5">
        <v>42736</v>
      </c>
      <c r="B37" s="16">
        <v>580</v>
      </c>
      <c r="C37" s="17">
        <v>179</v>
      </c>
      <c r="D37" s="16">
        <v>46</v>
      </c>
      <c r="E37" s="17">
        <v>21</v>
      </c>
      <c r="H37" s="16">
        <v>748</v>
      </c>
      <c r="I37" s="17">
        <v>296</v>
      </c>
      <c r="J37" s="16">
        <v>138</v>
      </c>
      <c r="K37" s="17">
        <v>59</v>
      </c>
      <c r="L37" s="16">
        <v>349</v>
      </c>
      <c r="M37" s="17">
        <v>171</v>
      </c>
      <c r="N37" s="39">
        <f t="shared" si="0"/>
        <v>1861</v>
      </c>
    </row>
    <row r="38" spans="1:16" ht="14.4" thickBot="1">
      <c r="A38" s="5">
        <v>42767</v>
      </c>
      <c r="B38" s="18">
        <v>437</v>
      </c>
      <c r="C38" s="19">
        <v>151</v>
      </c>
      <c r="D38" s="18">
        <v>80</v>
      </c>
      <c r="E38" s="19">
        <v>43</v>
      </c>
      <c r="H38" s="18">
        <v>739</v>
      </c>
      <c r="I38" s="19">
        <v>306</v>
      </c>
      <c r="J38" s="18">
        <v>125</v>
      </c>
      <c r="K38" s="19">
        <v>58</v>
      </c>
      <c r="L38" s="18">
        <v>340</v>
      </c>
      <c r="M38" s="19">
        <v>190</v>
      </c>
      <c r="N38" s="39">
        <f t="shared" si="0"/>
        <v>1721</v>
      </c>
    </row>
    <row r="39" spans="1:16" ht="14.4" thickBot="1">
      <c r="A39" s="5">
        <v>42795</v>
      </c>
      <c r="B39" s="18">
        <v>629</v>
      </c>
      <c r="C39" s="19">
        <v>210</v>
      </c>
      <c r="D39" s="18">
        <v>120</v>
      </c>
      <c r="E39" s="19">
        <v>58</v>
      </c>
      <c r="H39" s="18">
        <v>138</v>
      </c>
      <c r="I39" s="19">
        <v>60</v>
      </c>
      <c r="J39" s="18">
        <v>393</v>
      </c>
      <c r="K39" s="19">
        <v>214</v>
      </c>
      <c r="L39" s="18">
        <v>393</v>
      </c>
      <c r="M39" s="19">
        <v>214</v>
      </c>
      <c r="N39" s="39">
        <f t="shared" si="0"/>
        <v>1673</v>
      </c>
    </row>
    <row r="40" spans="1:16" ht="14.4" thickBot="1">
      <c r="A40" s="5">
        <v>42826</v>
      </c>
      <c r="B40" s="18">
        <v>570</v>
      </c>
      <c r="C40" s="19">
        <v>184</v>
      </c>
      <c r="D40" s="18">
        <v>47</v>
      </c>
      <c r="E40" s="19">
        <v>30</v>
      </c>
      <c r="H40" s="18">
        <v>770</v>
      </c>
      <c r="I40" s="19">
        <v>313</v>
      </c>
      <c r="J40" s="18">
        <v>135</v>
      </c>
      <c r="K40" s="19">
        <v>60</v>
      </c>
      <c r="L40" s="18">
        <v>367</v>
      </c>
      <c r="M40" s="19">
        <v>196</v>
      </c>
      <c r="N40" s="39">
        <f t="shared" si="0"/>
        <v>1889</v>
      </c>
    </row>
    <row r="41" spans="1:16" ht="14.4" thickBot="1">
      <c r="A41" s="5">
        <v>42856</v>
      </c>
      <c r="B41" s="18">
        <v>582</v>
      </c>
      <c r="C41" s="19">
        <v>192</v>
      </c>
      <c r="D41" s="18">
        <v>96</v>
      </c>
      <c r="E41" s="19">
        <v>51</v>
      </c>
      <c r="H41" s="18">
        <v>814</v>
      </c>
      <c r="I41" s="19">
        <v>336</v>
      </c>
      <c r="J41" s="18">
        <v>150</v>
      </c>
      <c r="K41" s="19">
        <v>583</v>
      </c>
      <c r="L41" s="18">
        <v>385</v>
      </c>
      <c r="M41" s="19">
        <v>206</v>
      </c>
      <c r="N41" s="39">
        <f t="shared" si="0"/>
        <v>2027</v>
      </c>
    </row>
    <row r="42" spans="1:16" ht="14.4" thickBot="1">
      <c r="A42" s="5">
        <v>42887</v>
      </c>
      <c r="B42" s="18">
        <v>610</v>
      </c>
      <c r="C42" s="19">
        <v>219</v>
      </c>
      <c r="D42" s="18">
        <v>93</v>
      </c>
      <c r="E42" s="19">
        <v>45</v>
      </c>
      <c r="H42" s="18">
        <v>801</v>
      </c>
      <c r="I42" s="19">
        <v>228</v>
      </c>
      <c r="J42" s="18">
        <v>161</v>
      </c>
      <c r="K42" s="19">
        <v>71</v>
      </c>
      <c r="L42" s="18">
        <v>385</v>
      </c>
      <c r="M42" s="19">
        <v>206</v>
      </c>
      <c r="N42" s="39">
        <f t="shared" si="0"/>
        <v>2050</v>
      </c>
    </row>
    <row r="43" spans="1:16" ht="14.4" thickBot="1">
      <c r="A43" s="5">
        <v>42917</v>
      </c>
      <c r="B43" s="18">
        <v>565</v>
      </c>
      <c r="C43" s="19">
        <v>197</v>
      </c>
      <c r="D43" s="18">
        <v>90</v>
      </c>
      <c r="E43" s="19">
        <v>44</v>
      </c>
      <c r="H43" s="18">
        <v>695</v>
      </c>
      <c r="I43" s="19">
        <v>288</v>
      </c>
      <c r="J43" s="18">
        <v>146</v>
      </c>
      <c r="K43" s="19">
        <v>63</v>
      </c>
      <c r="L43" s="18">
        <v>384</v>
      </c>
      <c r="M43" s="19">
        <v>199</v>
      </c>
      <c r="N43" s="39">
        <f t="shared" si="0"/>
        <v>1880</v>
      </c>
    </row>
    <row r="44" spans="1:16" ht="14.4" thickBot="1">
      <c r="A44" s="5">
        <v>42948</v>
      </c>
      <c r="B44" s="18">
        <v>694</v>
      </c>
      <c r="C44" s="19">
        <v>231</v>
      </c>
      <c r="D44" s="18">
        <v>99</v>
      </c>
      <c r="E44" s="19">
        <v>48</v>
      </c>
      <c r="H44" s="18">
        <v>829</v>
      </c>
      <c r="I44" s="19">
        <v>347</v>
      </c>
      <c r="J44" s="18">
        <v>134</v>
      </c>
      <c r="K44" s="19">
        <v>65</v>
      </c>
      <c r="L44" s="18">
        <v>492</v>
      </c>
      <c r="M44" s="19">
        <v>240</v>
      </c>
      <c r="N44" s="39">
        <f t="shared" si="0"/>
        <v>2248</v>
      </c>
    </row>
    <row r="45" spans="1:16" ht="14.4" thickBot="1">
      <c r="A45" s="5">
        <v>42979</v>
      </c>
      <c r="B45" s="18">
        <v>594</v>
      </c>
      <c r="C45" s="19">
        <v>213</v>
      </c>
      <c r="D45" s="18">
        <v>82</v>
      </c>
      <c r="E45" s="19">
        <v>38</v>
      </c>
      <c r="H45" s="18">
        <v>692</v>
      </c>
      <c r="I45" s="19">
        <v>301</v>
      </c>
      <c r="J45" s="18">
        <v>168</v>
      </c>
      <c r="K45" s="19">
        <v>76</v>
      </c>
      <c r="L45" s="18">
        <v>423</v>
      </c>
      <c r="M45" s="19">
        <v>214</v>
      </c>
      <c r="N45" s="39">
        <f t="shared" si="0"/>
        <v>1959</v>
      </c>
    </row>
    <row r="46" spans="1:16" ht="14.4" thickBot="1">
      <c r="A46" s="5">
        <v>43009</v>
      </c>
      <c r="B46" s="18">
        <v>620</v>
      </c>
      <c r="C46" s="19">
        <v>206</v>
      </c>
      <c r="D46" s="18">
        <v>70</v>
      </c>
      <c r="E46" s="19">
        <v>34</v>
      </c>
      <c r="H46" s="18">
        <v>816</v>
      </c>
      <c r="I46" s="19">
        <v>324</v>
      </c>
      <c r="J46" s="18">
        <v>174</v>
      </c>
      <c r="K46" s="19">
        <v>167</v>
      </c>
      <c r="L46" s="18">
        <v>409</v>
      </c>
      <c r="M46" s="19">
        <v>213</v>
      </c>
      <c r="N46" s="39">
        <f t="shared" si="0"/>
        <v>2089</v>
      </c>
    </row>
    <row r="47" spans="1:16" ht="14.4" thickBot="1">
      <c r="A47" s="5">
        <v>43040</v>
      </c>
      <c r="B47" s="18">
        <v>703</v>
      </c>
      <c r="C47" s="19">
        <v>250</v>
      </c>
      <c r="D47" s="18">
        <v>81</v>
      </c>
      <c r="E47" s="19">
        <v>37</v>
      </c>
      <c r="H47" s="18">
        <v>973</v>
      </c>
      <c r="I47" s="19">
        <v>377</v>
      </c>
      <c r="J47" s="18">
        <v>177</v>
      </c>
      <c r="K47" s="19">
        <v>87</v>
      </c>
      <c r="L47" s="18">
        <v>391</v>
      </c>
      <c r="M47" s="19">
        <v>209</v>
      </c>
      <c r="N47" s="39">
        <f t="shared" si="0"/>
        <v>2325</v>
      </c>
    </row>
    <row r="48" spans="1:16" ht="14.4" thickBot="1">
      <c r="A48" s="5">
        <v>43070</v>
      </c>
      <c r="B48" s="18">
        <v>666</v>
      </c>
      <c r="C48" s="19">
        <v>231</v>
      </c>
      <c r="D48" s="18">
        <v>65</v>
      </c>
      <c r="E48" s="19">
        <v>37</v>
      </c>
      <c r="H48" s="18">
        <v>846</v>
      </c>
      <c r="I48" s="19">
        <v>326</v>
      </c>
      <c r="J48" s="18">
        <v>151</v>
      </c>
      <c r="K48" s="19">
        <v>69</v>
      </c>
      <c r="L48" s="18">
        <v>375</v>
      </c>
      <c r="M48" s="19">
        <v>189</v>
      </c>
      <c r="N48" s="39">
        <f t="shared" si="0"/>
        <v>2103</v>
      </c>
      <c r="O48">
        <f>SUM(N37:N48)</f>
        <v>23825</v>
      </c>
      <c r="P48" s="25" t="s">
        <v>142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3CFA3AF5-BCDE-439D-B62A-780FD0935E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'FB duplicated totals'!B:B</xm:f>
              <xm:sqref>R1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8682-823F-4851-A689-F7F62157B180}">
  <dimension ref="A1:I52"/>
  <sheetViews>
    <sheetView tabSelected="1" zoomScale="75" zoomScaleNormal="75" workbookViewId="0">
      <pane xSplit="1" topLeftCell="B1" activePane="topRight" state="frozen"/>
      <selection pane="topRight" activeCell="J7" sqref="J7"/>
    </sheetView>
  </sheetViews>
  <sheetFormatPr defaultRowHeight="13.8"/>
  <cols>
    <col min="2" max="7" width="8.88671875" style="48"/>
  </cols>
  <sheetData>
    <row r="1" spans="1:9" s="1" customFormat="1" ht="69.599999999999994" thickBot="1">
      <c r="A1" s="3" t="s">
        <v>12</v>
      </c>
      <c r="B1" s="45" t="s">
        <v>19</v>
      </c>
      <c r="C1" s="45" t="s">
        <v>29</v>
      </c>
      <c r="D1" s="45" t="s">
        <v>77</v>
      </c>
      <c r="E1" s="45" t="s">
        <v>41</v>
      </c>
      <c r="F1" s="45" t="s">
        <v>53</v>
      </c>
      <c r="G1" s="45" t="s">
        <v>65</v>
      </c>
      <c r="H1" s="1" t="s">
        <v>146</v>
      </c>
    </row>
    <row r="2" spans="1:9" ht="14.4" thickBot="1">
      <c r="A2" s="5">
        <v>43831</v>
      </c>
      <c r="B2" s="46">
        <v>545</v>
      </c>
      <c r="C2" s="46">
        <v>71</v>
      </c>
      <c r="D2" s="46">
        <v>0</v>
      </c>
      <c r="E2" s="46">
        <v>699</v>
      </c>
      <c r="F2" s="46">
        <v>124</v>
      </c>
      <c r="G2" s="46">
        <v>382</v>
      </c>
      <c r="H2">
        <f>SUM(B2:G2)</f>
        <v>1821</v>
      </c>
    </row>
    <row r="3" spans="1:9" ht="14.4" thickBot="1">
      <c r="A3" s="5">
        <v>43862</v>
      </c>
      <c r="B3" s="47">
        <v>220</v>
      </c>
      <c r="C3" s="47">
        <v>18</v>
      </c>
      <c r="D3" s="47">
        <v>0</v>
      </c>
      <c r="E3" s="47">
        <v>203</v>
      </c>
      <c r="F3" s="47">
        <v>59</v>
      </c>
      <c r="G3" s="47">
        <v>142</v>
      </c>
      <c r="H3">
        <f t="shared" ref="H3:H51" si="0">SUM(B3:G3)</f>
        <v>642</v>
      </c>
    </row>
    <row r="4" spans="1:9" ht="14.4" thickBot="1">
      <c r="A4" s="5">
        <v>43891</v>
      </c>
      <c r="B4" s="47">
        <v>163</v>
      </c>
      <c r="C4" s="47">
        <v>23</v>
      </c>
      <c r="D4" s="47">
        <v>0</v>
      </c>
      <c r="E4" s="47">
        <v>175</v>
      </c>
      <c r="F4" s="47">
        <v>25</v>
      </c>
      <c r="G4" s="47">
        <v>123</v>
      </c>
      <c r="H4">
        <f t="shared" si="0"/>
        <v>509</v>
      </c>
    </row>
    <row r="5" spans="1:9" ht="14.4" thickBot="1">
      <c r="A5" s="5">
        <v>43922</v>
      </c>
      <c r="B5" s="47">
        <v>77</v>
      </c>
      <c r="C5" s="47">
        <v>22</v>
      </c>
      <c r="D5" s="47">
        <v>0</v>
      </c>
      <c r="E5" s="47">
        <v>77</v>
      </c>
      <c r="F5" s="47">
        <v>22</v>
      </c>
      <c r="G5" s="47">
        <v>85</v>
      </c>
      <c r="H5">
        <f t="shared" si="0"/>
        <v>283</v>
      </c>
    </row>
    <row r="6" spans="1:9" ht="14.4" thickBot="1">
      <c r="A6" s="5">
        <v>43952</v>
      </c>
      <c r="B6" s="47">
        <v>83</v>
      </c>
      <c r="C6" s="47">
        <v>20</v>
      </c>
      <c r="D6" s="47">
        <v>0</v>
      </c>
      <c r="E6" s="47">
        <v>95</v>
      </c>
      <c r="F6" s="47">
        <v>14</v>
      </c>
      <c r="G6" s="47">
        <v>49</v>
      </c>
      <c r="H6">
        <f t="shared" si="0"/>
        <v>261</v>
      </c>
    </row>
    <row r="7" spans="1:9" ht="14.4" thickBot="1">
      <c r="A7" s="5">
        <v>43983</v>
      </c>
      <c r="B7" s="47">
        <v>44</v>
      </c>
      <c r="C7" s="47">
        <v>11</v>
      </c>
      <c r="D7" s="47">
        <v>0</v>
      </c>
      <c r="E7" s="47">
        <v>58</v>
      </c>
      <c r="F7" s="47">
        <v>17</v>
      </c>
      <c r="G7" s="47">
        <v>53</v>
      </c>
      <c r="H7">
        <f t="shared" si="0"/>
        <v>183</v>
      </c>
    </row>
    <row r="8" spans="1:9" ht="14.4" thickBot="1">
      <c r="A8" s="5">
        <v>44013</v>
      </c>
      <c r="B8" s="47">
        <v>23</v>
      </c>
      <c r="C8" s="47">
        <v>3</v>
      </c>
      <c r="D8" s="47">
        <v>119</v>
      </c>
      <c r="E8" s="47">
        <v>41</v>
      </c>
      <c r="F8" s="47">
        <v>23</v>
      </c>
      <c r="G8" s="47">
        <v>25</v>
      </c>
      <c r="H8">
        <f t="shared" si="0"/>
        <v>234</v>
      </c>
    </row>
    <row r="9" spans="1:9" ht="14.4" thickBot="1">
      <c r="A9" s="5">
        <v>44044</v>
      </c>
      <c r="B9" s="47">
        <v>23</v>
      </c>
      <c r="C9" s="47">
        <v>3</v>
      </c>
      <c r="D9" s="47">
        <v>109</v>
      </c>
      <c r="E9" s="47">
        <v>72</v>
      </c>
      <c r="F9" s="47">
        <v>6</v>
      </c>
      <c r="G9" s="47">
        <v>22</v>
      </c>
      <c r="H9">
        <f t="shared" si="0"/>
        <v>235</v>
      </c>
    </row>
    <row r="10" spans="1:9" ht="14.4" thickBot="1">
      <c r="A10" s="5">
        <v>44075</v>
      </c>
      <c r="B10" s="47">
        <v>42</v>
      </c>
      <c r="C10" s="47">
        <v>5</v>
      </c>
      <c r="D10" s="47">
        <v>58</v>
      </c>
      <c r="E10" s="47">
        <v>33</v>
      </c>
      <c r="F10" s="47">
        <v>7</v>
      </c>
      <c r="G10" s="47">
        <v>79</v>
      </c>
      <c r="H10">
        <f t="shared" si="0"/>
        <v>224</v>
      </c>
    </row>
    <row r="11" spans="1:9" ht="14.4" thickBot="1">
      <c r="A11" s="5">
        <v>44105</v>
      </c>
      <c r="B11" s="47">
        <v>46</v>
      </c>
      <c r="C11" s="47">
        <v>9</v>
      </c>
      <c r="D11" s="47">
        <v>22</v>
      </c>
      <c r="E11" s="47">
        <v>47</v>
      </c>
      <c r="F11" s="47">
        <v>9</v>
      </c>
      <c r="G11" s="47">
        <v>54</v>
      </c>
      <c r="H11">
        <f t="shared" si="0"/>
        <v>187</v>
      </c>
    </row>
    <row r="12" spans="1:9" ht="14.4" thickBot="1">
      <c r="A12" s="5">
        <v>44136</v>
      </c>
      <c r="B12" s="47">
        <v>58</v>
      </c>
      <c r="C12" s="47">
        <v>18</v>
      </c>
      <c r="D12" s="47">
        <v>35</v>
      </c>
      <c r="E12" s="47">
        <v>49</v>
      </c>
      <c r="F12" s="47">
        <v>6</v>
      </c>
      <c r="G12" s="47">
        <v>57</v>
      </c>
      <c r="H12">
        <f t="shared" si="0"/>
        <v>223</v>
      </c>
    </row>
    <row r="13" spans="1:9" ht="14.4" thickBot="1">
      <c r="A13" s="5"/>
      <c r="B13" s="49"/>
      <c r="C13" s="49"/>
      <c r="D13" s="50"/>
      <c r="E13" s="49"/>
      <c r="F13" s="49"/>
      <c r="G13" s="49"/>
      <c r="H13" s="51">
        <f>SUM(H2:H12)</f>
        <v>4802</v>
      </c>
      <c r="I13" s="51" t="s">
        <v>147</v>
      </c>
    </row>
    <row r="14" spans="1:9" ht="14.4" thickBot="1">
      <c r="A14" s="5">
        <v>43466</v>
      </c>
      <c r="B14" s="46">
        <v>0</v>
      </c>
      <c r="C14" s="46">
        <v>83</v>
      </c>
      <c r="E14" s="46">
        <v>703</v>
      </c>
      <c r="F14" s="46">
        <v>121</v>
      </c>
      <c r="G14" s="46">
        <v>401</v>
      </c>
      <c r="H14">
        <f>SUM(B14:G14)</f>
        <v>1308</v>
      </c>
    </row>
    <row r="15" spans="1:9" ht="14.4" thickBot="1">
      <c r="A15" s="5">
        <v>43497</v>
      </c>
      <c r="B15" s="47">
        <v>269</v>
      </c>
      <c r="C15" s="47">
        <v>29</v>
      </c>
      <c r="E15" s="47">
        <v>177</v>
      </c>
      <c r="F15" s="47">
        <v>30</v>
      </c>
      <c r="G15" s="47">
        <v>106</v>
      </c>
      <c r="H15">
        <f t="shared" si="0"/>
        <v>611</v>
      </c>
    </row>
    <row r="16" spans="1:9" ht="14.4" thickBot="1">
      <c r="A16" s="5">
        <v>43525</v>
      </c>
      <c r="B16" s="47">
        <v>333</v>
      </c>
      <c r="C16" s="47">
        <v>21</v>
      </c>
      <c r="E16" s="47">
        <v>112</v>
      </c>
      <c r="F16" s="47">
        <v>31</v>
      </c>
      <c r="G16" s="47">
        <v>73</v>
      </c>
      <c r="H16">
        <f t="shared" si="0"/>
        <v>570</v>
      </c>
    </row>
    <row r="17" spans="1:9" ht="14.4" thickBot="1">
      <c r="A17" s="5">
        <v>43556</v>
      </c>
      <c r="B17" s="47">
        <v>459</v>
      </c>
      <c r="C17" s="47">
        <v>9</v>
      </c>
      <c r="E17" s="47">
        <v>121</v>
      </c>
      <c r="F17" s="47">
        <v>29</v>
      </c>
      <c r="G17" s="47">
        <v>53</v>
      </c>
      <c r="H17">
        <f t="shared" si="0"/>
        <v>671</v>
      </c>
    </row>
    <row r="18" spans="1:9" ht="14.4" thickBot="1">
      <c r="A18" s="5">
        <v>43586</v>
      </c>
      <c r="B18" s="47">
        <v>411</v>
      </c>
      <c r="C18" s="47">
        <v>20</v>
      </c>
      <c r="E18" s="47">
        <v>107</v>
      </c>
      <c r="F18" s="47">
        <v>17</v>
      </c>
      <c r="G18" s="47">
        <v>88</v>
      </c>
      <c r="H18">
        <f t="shared" si="0"/>
        <v>643</v>
      </c>
    </row>
    <row r="19" spans="1:9" ht="14.4" thickBot="1">
      <c r="A19" s="5">
        <v>43617</v>
      </c>
      <c r="B19" s="47">
        <v>449</v>
      </c>
      <c r="C19" s="47">
        <v>1</v>
      </c>
      <c r="E19" s="47">
        <v>41</v>
      </c>
      <c r="F19" s="47">
        <v>26</v>
      </c>
      <c r="G19" s="47">
        <v>49</v>
      </c>
      <c r="H19">
        <f t="shared" si="0"/>
        <v>566</v>
      </c>
    </row>
    <row r="20" spans="1:9" ht="14.4" thickBot="1">
      <c r="A20" s="5">
        <v>43647</v>
      </c>
      <c r="B20" s="47">
        <v>484</v>
      </c>
      <c r="C20" s="47">
        <v>10</v>
      </c>
      <c r="E20" s="47">
        <v>89</v>
      </c>
      <c r="F20" s="47">
        <v>27</v>
      </c>
      <c r="G20" s="47">
        <v>41</v>
      </c>
      <c r="H20">
        <f t="shared" si="0"/>
        <v>651</v>
      </c>
    </row>
    <row r="21" spans="1:9" ht="14.4" thickBot="1">
      <c r="A21" s="5">
        <v>43678</v>
      </c>
      <c r="B21" s="47">
        <v>431</v>
      </c>
      <c r="C21" s="47">
        <v>0</v>
      </c>
      <c r="E21" s="47">
        <v>50</v>
      </c>
      <c r="F21" s="47">
        <v>12</v>
      </c>
      <c r="G21" s="47">
        <v>74</v>
      </c>
      <c r="H21">
        <f t="shared" si="0"/>
        <v>567</v>
      </c>
    </row>
    <row r="22" spans="1:9" ht="14.4" thickBot="1">
      <c r="A22" s="5">
        <v>43709</v>
      </c>
      <c r="B22" s="47">
        <v>537</v>
      </c>
      <c r="C22" s="47">
        <v>13</v>
      </c>
      <c r="E22" s="47">
        <v>44</v>
      </c>
      <c r="F22" s="47">
        <v>26</v>
      </c>
      <c r="G22" s="47">
        <v>52</v>
      </c>
      <c r="H22">
        <f t="shared" si="0"/>
        <v>672</v>
      </c>
    </row>
    <row r="23" spans="1:9" ht="14.4" thickBot="1">
      <c r="A23" s="5">
        <v>43739</v>
      </c>
      <c r="B23" s="47">
        <v>476</v>
      </c>
      <c r="C23" s="47">
        <v>5</v>
      </c>
      <c r="E23" s="47">
        <v>84</v>
      </c>
      <c r="F23" s="47">
        <v>33</v>
      </c>
      <c r="G23" s="47">
        <v>42</v>
      </c>
      <c r="H23">
        <f t="shared" si="0"/>
        <v>640</v>
      </c>
    </row>
    <row r="24" spans="1:9" ht="14.4" thickBot="1">
      <c r="A24" s="5">
        <v>43770</v>
      </c>
      <c r="B24" s="47">
        <v>580</v>
      </c>
      <c r="C24" s="47">
        <v>0</v>
      </c>
      <c r="E24" s="47">
        <v>61</v>
      </c>
      <c r="F24" s="47">
        <v>26</v>
      </c>
      <c r="G24" s="47">
        <v>33</v>
      </c>
      <c r="H24">
        <f t="shared" si="0"/>
        <v>700</v>
      </c>
    </row>
    <row r="25" spans="1:9" ht="14.4" thickBot="1">
      <c r="A25" s="5">
        <v>43800</v>
      </c>
      <c r="B25" s="47">
        <v>566</v>
      </c>
      <c r="C25" s="47">
        <v>3</v>
      </c>
      <c r="E25" s="47">
        <v>17</v>
      </c>
      <c r="F25" s="47">
        <v>10</v>
      </c>
      <c r="G25" s="47">
        <v>25</v>
      </c>
      <c r="H25">
        <f t="shared" si="0"/>
        <v>621</v>
      </c>
    </row>
    <row r="26" spans="1:9" ht="14.4" thickBot="1">
      <c r="A26" s="5"/>
      <c r="B26" s="49"/>
      <c r="C26" s="49"/>
      <c r="E26" s="49"/>
      <c r="F26" s="49"/>
      <c r="G26" s="49"/>
      <c r="H26" s="51">
        <f>SUM(H14:H25)</f>
        <v>8220</v>
      </c>
      <c r="I26" s="51" t="s">
        <v>148</v>
      </c>
    </row>
    <row r="27" spans="1:9" ht="14.4" thickBot="1">
      <c r="A27" s="5">
        <v>43101</v>
      </c>
      <c r="B27" s="46">
        <v>526</v>
      </c>
      <c r="C27" s="46">
        <v>98</v>
      </c>
      <c r="E27" s="46">
        <v>816</v>
      </c>
      <c r="F27" s="46">
        <v>137</v>
      </c>
      <c r="G27" s="46">
        <v>454</v>
      </c>
      <c r="H27">
        <f t="shared" si="0"/>
        <v>2031</v>
      </c>
    </row>
    <row r="28" spans="1:9" ht="14.4" thickBot="1">
      <c r="A28" s="5">
        <v>43132</v>
      </c>
      <c r="B28" s="47">
        <v>146</v>
      </c>
      <c r="C28" s="47">
        <v>44</v>
      </c>
      <c r="E28" s="47">
        <v>230</v>
      </c>
      <c r="F28" s="47">
        <v>28</v>
      </c>
      <c r="G28" s="47">
        <v>139</v>
      </c>
      <c r="H28">
        <f t="shared" si="0"/>
        <v>587</v>
      </c>
    </row>
    <row r="29" spans="1:9" ht="14.4" thickBot="1">
      <c r="A29" s="5">
        <v>43160</v>
      </c>
      <c r="B29" s="47">
        <v>122</v>
      </c>
      <c r="C29" s="47">
        <v>11</v>
      </c>
      <c r="E29" s="47">
        <v>118</v>
      </c>
      <c r="F29" s="47">
        <v>22</v>
      </c>
      <c r="G29" s="47">
        <v>79</v>
      </c>
      <c r="H29">
        <f t="shared" si="0"/>
        <v>352</v>
      </c>
    </row>
    <row r="30" spans="1:9" ht="14.4" thickBot="1">
      <c r="A30" s="5">
        <v>43191</v>
      </c>
      <c r="B30" s="47">
        <v>121</v>
      </c>
      <c r="C30" s="47">
        <v>8</v>
      </c>
      <c r="E30" s="47">
        <v>65</v>
      </c>
      <c r="F30" s="47">
        <v>21</v>
      </c>
      <c r="G30" s="47">
        <v>69</v>
      </c>
      <c r="H30">
        <f t="shared" si="0"/>
        <v>284</v>
      </c>
    </row>
    <row r="31" spans="1:9" ht="14.4" thickBot="1">
      <c r="A31" s="5">
        <v>43221</v>
      </c>
      <c r="B31" s="47">
        <v>42</v>
      </c>
      <c r="C31" s="47">
        <v>9</v>
      </c>
      <c r="E31" s="47">
        <v>127</v>
      </c>
      <c r="F31" s="47">
        <v>18</v>
      </c>
      <c r="G31" s="47">
        <v>42</v>
      </c>
      <c r="H31">
        <f t="shared" si="0"/>
        <v>238</v>
      </c>
    </row>
    <row r="32" spans="1:9" ht="14.4" thickBot="1">
      <c r="A32" s="5">
        <v>43252</v>
      </c>
      <c r="B32" s="47">
        <v>77</v>
      </c>
      <c r="C32" s="47">
        <v>4</v>
      </c>
      <c r="E32" s="47">
        <v>101</v>
      </c>
      <c r="F32" s="47">
        <v>18</v>
      </c>
      <c r="G32" s="47">
        <v>75</v>
      </c>
      <c r="H32">
        <f t="shared" si="0"/>
        <v>275</v>
      </c>
    </row>
    <row r="33" spans="1:9" ht="14.4" thickBot="1">
      <c r="A33" s="5">
        <v>43282</v>
      </c>
      <c r="B33" s="47">
        <v>97</v>
      </c>
      <c r="C33" s="47">
        <v>3</v>
      </c>
      <c r="E33" s="47">
        <v>65</v>
      </c>
      <c r="F33" s="47">
        <v>30</v>
      </c>
      <c r="G33" s="47">
        <v>45</v>
      </c>
      <c r="H33">
        <f t="shared" si="0"/>
        <v>240</v>
      </c>
    </row>
    <row r="34" spans="1:9" ht="14.4" thickBot="1">
      <c r="A34" s="5">
        <v>43313</v>
      </c>
      <c r="B34" s="47">
        <v>43</v>
      </c>
      <c r="C34" s="47">
        <v>17</v>
      </c>
      <c r="E34" s="47">
        <v>83</v>
      </c>
      <c r="F34" s="47">
        <v>21</v>
      </c>
      <c r="G34" s="47">
        <v>38</v>
      </c>
      <c r="H34">
        <f t="shared" si="0"/>
        <v>202</v>
      </c>
    </row>
    <row r="35" spans="1:9" ht="14.4" thickBot="1">
      <c r="A35" s="5">
        <v>43344</v>
      </c>
      <c r="B35" s="47">
        <v>58</v>
      </c>
      <c r="C35" s="47">
        <v>6</v>
      </c>
      <c r="E35" s="47">
        <v>33</v>
      </c>
      <c r="F35" s="47">
        <v>10</v>
      </c>
      <c r="G35" s="47">
        <v>36</v>
      </c>
      <c r="H35">
        <f t="shared" si="0"/>
        <v>143</v>
      </c>
    </row>
    <row r="36" spans="1:9" ht="14.4" thickBot="1">
      <c r="A36" s="5">
        <v>43374</v>
      </c>
      <c r="B36" s="47">
        <v>63</v>
      </c>
      <c r="C36" s="47">
        <v>2</v>
      </c>
      <c r="E36" s="47">
        <v>120</v>
      </c>
      <c r="F36" s="47">
        <v>9</v>
      </c>
      <c r="G36" s="47">
        <v>56</v>
      </c>
      <c r="H36">
        <f t="shared" si="0"/>
        <v>250</v>
      </c>
    </row>
    <row r="37" spans="1:9" ht="14.4" thickBot="1">
      <c r="A37" s="5">
        <v>43405</v>
      </c>
      <c r="B37" s="47">
        <v>28</v>
      </c>
      <c r="C37" s="47">
        <v>11</v>
      </c>
      <c r="E37" s="47">
        <v>50</v>
      </c>
      <c r="F37" s="47">
        <v>5</v>
      </c>
      <c r="G37" s="47">
        <v>51</v>
      </c>
      <c r="H37">
        <f t="shared" si="0"/>
        <v>145</v>
      </c>
    </row>
    <row r="38" spans="1:9" ht="14.4" thickBot="1">
      <c r="A38" s="5">
        <v>43435</v>
      </c>
      <c r="B38" s="47">
        <v>21</v>
      </c>
      <c r="C38" s="47">
        <v>0</v>
      </c>
      <c r="E38" s="47">
        <v>45</v>
      </c>
      <c r="F38" s="47">
        <v>11</v>
      </c>
      <c r="G38" s="47">
        <v>27</v>
      </c>
      <c r="H38">
        <f t="shared" si="0"/>
        <v>104</v>
      </c>
    </row>
    <row r="39" spans="1:9" ht="14.4" thickBot="1">
      <c r="A39" s="5"/>
      <c r="B39" s="49"/>
      <c r="C39" s="49"/>
      <c r="E39" s="49"/>
      <c r="F39" s="49"/>
      <c r="G39" s="49"/>
      <c r="H39" s="51">
        <f>SUM(H27:H38)</f>
        <v>4851</v>
      </c>
      <c r="I39" s="51">
        <v>2018</v>
      </c>
    </row>
    <row r="40" spans="1:9" ht="14.4" thickBot="1">
      <c r="A40" s="5">
        <v>42736</v>
      </c>
      <c r="B40" s="46">
        <v>580</v>
      </c>
      <c r="C40" s="46">
        <v>46</v>
      </c>
      <c r="E40" s="46">
        <v>748</v>
      </c>
      <c r="F40" s="46">
        <v>138</v>
      </c>
      <c r="G40" s="46">
        <v>349</v>
      </c>
      <c r="H40">
        <f t="shared" si="0"/>
        <v>1861</v>
      </c>
    </row>
    <row r="41" spans="1:9" ht="14.4" thickBot="1">
      <c r="A41" s="5">
        <v>42767</v>
      </c>
      <c r="B41" s="47">
        <v>149</v>
      </c>
      <c r="C41" s="47">
        <v>55</v>
      </c>
      <c r="E41" s="47">
        <v>322</v>
      </c>
      <c r="F41" s="47">
        <v>47</v>
      </c>
      <c r="G41" s="47">
        <v>130</v>
      </c>
      <c r="H41">
        <f t="shared" si="0"/>
        <v>703</v>
      </c>
    </row>
    <row r="42" spans="1:9" ht="14.4" thickBot="1">
      <c r="A42" s="5">
        <v>42795</v>
      </c>
      <c r="B42" s="47">
        <v>220</v>
      </c>
      <c r="C42" s="47">
        <v>0</v>
      </c>
      <c r="E42" s="47">
        <v>29</v>
      </c>
      <c r="F42" s="47">
        <v>145</v>
      </c>
      <c r="G42" s="47">
        <v>145</v>
      </c>
      <c r="H42">
        <f t="shared" si="0"/>
        <v>539</v>
      </c>
    </row>
    <row r="43" spans="1:9" ht="14.4" thickBot="1">
      <c r="A43" s="5">
        <v>42826</v>
      </c>
      <c r="B43" s="47">
        <v>127</v>
      </c>
      <c r="C43" s="47">
        <v>10</v>
      </c>
      <c r="E43" s="47">
        <v>117</v>
      </c>
      <c r="F43" s="47">
        <v>30</v>
      </c>
      <c r="G43" s="47">
        <v>73</v>
      </c>
      <c r="H43">
        <f t="shared" si="0"/>
        <v>357</v>
      </c>
    </row>
    <row r="44" spans="1:9" ht="14.4" thickBot="1">
      <c r="A44" s="5">
        <v>42856</v>
      </c>
      <c r="B44" s="47">
        <v>114</v>
      </c>
      <c r="C44" s="47">
        <v>13</v>
      </c>
      <c r="E44" s="47">
        <v>138</v>
      </c>
      <c r="F44" s="47">
        <v>15</v>
      </c>
      <c r="G44" s="47">
        <v>61</v>
      </c>
      <c r="H44">
        <f t="shared" si="0"/>
        <v>341</v>
      </c>
    </row>
    <row r="45" spans="1:9" ht="14.4" thickBot="1">
      <c r="A45" s="5">
        <v>42887</v>
      </c>
      <c r="B45" s="47">
        <v>87</v>
      </c>
      <c r="C45" s="47">
        <v>10</v>
      </c>
      <c r="E45" s="47">
        <v>94</v>
      </c>
      <c r="F45" s="47">
        <v>18</v>
      </c>
      <c r="G45" s="47">
        <v>61</v>
      </c>
      <c r="H45">
        <f t="shared" si="0"/>
        <v>270</v>
      </c>
    </row>
    <row r="46" spans="1:9" ht="14.4" thickBot="1">
      <c r="A46" s="5">
        <v>42917</v>
      </c>
      <c r="B46" s="47">
        <v>84</v>
      </c>
      <c r="C46" s="47">
        <v>9</v>
      </c>
      <c r="E46" s="47">
        <v>62</v>
      </c>
      <c r="F46" s="47">
        <v>11</v>
      </c>
      <c r="G46" s="47">
        <v>45</v>
      </c>
      <c r="H46">
        <f t="shared" si="0"/>
        <v>211</v>
      </c>
    </row>
    <row r="47" spans="1:9" ht="14.4" thickBot="1">
      <c r="A47" s="5">
        <v>42948</v>
      </c>
      <c r="B47" s="47">
        <v>99</v>
      </c>
      <c r="C47" s="47">
        <v>14</v>
      </c>
      <c r="E47" s="47">
        <v>66</v>
      </c>
      <c r="F47" s="47">
        <v>18</v>
      </c>
      <c r="G47" s="47">
        <v>82</v>
      </c>
      <c r="H47">
        <f t="shared" si="0"/>
        <v>279</v>
      </c>
    </row>
    <row r="48" spans="1:9" ht="14.4" thickBot="1">
      <c r="A48" s="5">
        <v>42979</v>
      </c>
      <c r="B48" s="47">
        <v>77</v>
      </c>
      <c r="C48" s="47">
        <v>11</v>
      </c>
      <c r="E48" s="47">
        <v>58</v>
      </c>
      <c r="F48" s="47">
        <v>27</v>
      </c>
      <c r="G48" s="47">
        <v>50</v>
      </c>
      <c r="H48">
        <f t="shared" si="0"/>
        <v>223</v>
      </c>
    </row>
    <row r="49" spans="1:9" ht="14.4" thickBot="1">
      <c r="A49" s="5">
        <v>43009</v>
      </c>
      <c r="B49" s="47">
        <v>51</v>
      </c>
      <c r="C49" s="47">
        <v>0</v>
      </c>
      <c r="E49" s="47">
        <v>102</v>
      </c>
      <c r="F49" s="47">
        <v>16</v>
      </c>
      <c r="G49" s="47">
        <v>51</v>
      </c>
      <c r="H49">
        <f t="shared" si="0"/>
        <v>220</v>
      </c>
    </row>
    <row r="50" spans="1:9" ht="14.4" thickBot="1">
      <c r="A50" s="5">
        <v>43040</v>
      </c>
      <c r="B50" s="47">
        <v>68</v>
      </c>
      <c r="C50" s="47">
        <v>5</v>
      </c>
      <c r="E50" s="47">
        <v>102</v>
      </c>
      <c r="F50" s="47">
        <v>13</v>
      </c>
      <c r="G50" s="47">
        <v>51</v>
      </c>
      <c r="H50">
        <f t="shared" si="0"/>
        <v>239</v>
      </c>
    </row>
    <row r="51" spans="1:9" ht="14.4" thickBot="1">
      <c r="A51" s="5">
        <v>43070</v>
      </c>
      <c r="B51" s="47">
        <v>36</v>
      </c>
      <c r="C51" s="47">
        <v>0</v>
      </c>
      <c r="E51" s="47">
        <v>55</v>
      </c>
      <c r="F51" s="47">
        <v>3</v>
      </c>
      <c r="G51" s="47">
        <v>27</v>
      </c>
      <c r="H51">
        <f t="shared" si="0"/>
        <v>121</v>
      </c>
    </row>
    <row r="52" spans="1:9">
      <c r="H52" s="51">
        <f>SUM(H40:H51)</f>
        <v>5364</v>
      </c>
      <c r="I52" s="51">
        <v>2017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39A0B0F5-24CF-4088-A138-A51FA74454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I1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99F-2397-4213-A869-E61D1127CDD2}">
  <dimension ref="A1:CG48"/>
  <sheetViews>
    <sheetView zoomScale="75" zoomScaleNormal="75" workbookViewId="0">
      <pane xSplit="1" topLeftCell="F1" activePane="topRight" state="frozen"/>
      <selection pane="topRight" activeCell="AH1" sqref="AH1:AH1048576"/>
    </sheetView>
  </sheetViews>
  <sheetFormatPr defaultRowHeight="13.8"/>
  <cols>
    <col min="2" max="2" width="10.6640625" customWidth="1"/>
    <col min="6" max="6" width="8.88671875" style="48"/>
    <col min="8" max="8" width="10" customWidth="1"/>
    <col min="9" max="10" width="9.44140625" customWidth="1"/>
    <col min="11" max="11" width="10" customWidth="1"/>
    <col min="12" max="12" width="9.77734375" customWidth="1"/>
    <col min="13" max="13" width="10" customWidth="1"/>
    <col min="14" max="15" width="10" style="20" customWidth="1"/>
    <col min="20" max="20" width="8.88671875" style="48"/>
    <col min="28" max="29" width="8.88671875" style="20"/>
    <col min="42" max="43" width="8.88671875" style="20"/>
    <col min="56" max="57" width="8.88671875" style="20"/>
    <col min="70" max="71" width="8.88671875" style="20"/>
    <col min="84" max="85" width="8.88671875" style="20"/>
  </cols>
  <sheetData>
    <row r="1" spans="1:85" s="1" customFormat="1" ht="93" thickBot="1">
      <c r="A1" s="3" t="s">
        <v>12</v>
      </c>
      <c r="B1" s="6" t="s">
        <v>15</v>
      </c>
      <c r="C1" s="6" t="s">
        <v>16</v>
      </c>
      <c r="D1" s="6" t="s">
        <v>17</v>
      </c>
      <c r="E1" s="6" t="s">
        <v>18</v>
      </c>
      <c r="F1" s="45" t="s">
        <v>19</v>
      </c>
      <c r="G1" s="6" t="s">
        <v>20</v>
      </c>
      <c r="H1" s="6" t="s">
        <v>22</v>
      </c>
      <c r="I1" s="6" t="s">
        <v>23</v>
      </c>
      <c r="J1" s="6" t="s">
        <v>24</v>
      </c>
      <c r="K1" s="6" t="s">
        <v>21</v>
      </c>
      <c r="L1" s="3" t="s">
        <v>13</v>
      </c>
      <c r="M1" s="6" t="s">
        <v>14</v>
      </c>
      <c r="N1" s="14" t="s">
        <v>91</v>
      </c>
      <c r="O1" s="15" t="s">
        <v>92</v>
      </c>
      <c r="P1" s="6" t="s">
        <v>25</v>
      </c>
      <c r="Q1" s="6" t="s">
        <v>26</v>
      </c>
      <c r="R1" s="6" t="s">
        <v>27</v>
      </c>
      <c r="S1" s="6" t="s">
        <v>28</v>
      </c>
      <c r="T1" s="45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3" t="s">
        <v>35</v>
      </c>
      <c r="AA1" s="6" t="s">
        <v>36</v>
      </c>
      <c r="AB1" s="14" t="s">
        <v>93</v>
      </c>
      <c r="AC1" s="15" t="s">
        <v>94</v>
      </c>
      <c r="AD1" s="6" t="s">
        <v>73</v>
      </c>
      <c r="AE1" s="6" t="s">
        <v>74</v>
      </c>
      <c r="AF1" s="6" t="s">
        <v>75</v>
      </c>
      <c r="AG1" s="6" t="s">
        <v>76</v>
      </c>
      <c r="AH1" s="3" t="s">
        <v>77</v>
      </c>
      <c r="AI1" s="6" t="s">
        <v>78</v>
      </c>
      <c r="AJ1" s="6" t="s">
        <v>79</v>
      </c>
      <c r="AK1" s="6" t="s">
        <v>80</v>
      </c>
      <c r="AL1" s="6" t="s">
        <v>81</v>
      </c>
      <c r="AM1" s="6" t="s">
        <v>82</v>
      </c>
      <c r="AN1" s="3" t="s">
        <v>83</v>
      </c>
      <c r="AO1" s="6" t="s">
        <v>84</v>
      </c>
      <c r="AP1" s="14" t="s">
        <v>95</v>
      </c>
      <c r="AQ1" s="15" t="s">
        <v>96</v>
      </c>
      <c r="AR1" s="6" t="s">
        <v>37</v>
      </c>
      <c r="AS1" s="6" t="s">
        <v>38</v>
      </c>
      <c r="AT1" s="6" t="s">
        <v>39</v>
      </c>
      <c r="AU1" s="6" t="s">
        <v>40</v>
      </c>
      <c r="AV1" s="3" t="s">
        <v>41</v>
      </c>
      <c r="AW1" s="6" t="s">
        <v>42</v>
      </c>
      <c r="AX1" s="6" t="s">
        <v>43</v>
      </c>
      <c r="AY1" s="6" t="s">
        <v>44</v>
      </c>
      <c r="AZ1" s="6" t="s">
        <v>45</v>
      </c>
      <c r="BA1" s="6" t="s">
        <v>46</v>
      </c>
      <c r="BB1" s="3" t="s">
        <v>47</v>
      </c>
      <c r="BC1" s="6" t="s">
        <v>48</v>
      </c>
      <c r="BD1" s="14" t="s">
        <v>89</v>
      </c>
      <c r="BE1" s="15" t="s">
        <v>90</v>
      </c>
      <c r="BF1" s="6" t="s">
        <v>49</v>
      </c>
      <c r="BG1" s="6" t="s">
        <v>50</v>
      </c>
      <c r="BH1" s="6" t="s">
        <v>51</v>
      </c>
      <c r="BI1" s="6" t="s">
        <v>52</v>
      </c>
      <c r="BJ1" s="3" t="s">
        <v>53</v>
      </c>
      <c r="BK1" s="6" t="s">
        <v>54</v>
      </c>
      <c r="BL1" s="6" t="s">
        <v>55</v>
      </c>
      <c r="BM1" s="6" t="s">
        <v>56</v>
      </c>
      <c r="BN1" s="6" t="s">
        <v>57</v>
      </c>
      <c r="BO1" s="6" t="s">
        <v>58</v>
      </c>
      <c r="BP1" s="3" t="s">
        <v>59</v>
      </c>
      <c r="BQ1" s="6" t="s">
        <v>60</v>
      </c>
      <c r="BR1" s="14" t="s">
        <v>87</v>
      </c>
      <c r="BS1" s="15" t="s">
        <v>88</v>
      </c>
      <c r="BT1" s="6" t="s">
        <v>61</v>
      </c>
      <c r="BU1" s="6" t="s">
        <v>62</v>
      </c>
      <c r="BV1" s="6" t="s">
        <v>63</v>
      </c>
      <c r="BW1" s="6" t="s">
        <v>64</v>
      </c>
      <c r="BX1" s="3" t="s">
        <v>65</v>
      </c>
      <c r="BY1" s="6" t="s">
        <v>66</v>
      </c>
      <c r="BZ1" s="6" t="s">
        <v>67</v>
      </c>
      <c r="CA1" s="6" t="s">
        <v>68</v>
      </c>
      <c r="CB1" s="6" t="s">
        <v>69</v>
      </c>
      <c r="CC1" s="6" t="s">
        <v>70</v>
      </c>
      <c r="CD1" s="3" t="s">
        <v>71</v>
      </c>
      <c r="CE1" s="6" t="s">
        <v>72</v>
      </c>
      <c r="CF1" s="14" t="s">
        <v>85</v>
      </c>
      <c r="CG1" s="15" t="s">
        <v>86</v>
      </c>
    </row>
    <row r="2" spans="1:85" ht="14.4" thickBot="1">
      <c r="A2" s="5">
        <v>43831</v>
      </c>
      <c r="B2" s="7">
        <v>20</v>
      </c>
      <c r="C2" s="8">
        <v>121</v>
      </c>
      <c r="D2" s="8">
        <v>230</v>
      </c>
      <c r="E2" s="8">
        <v>174</v>
      </c>
      <c r="F2" s="46">
        <v>545</v>
      </c>
      <c r="G2" s="8">
        <v>255</v>
      </c>
      <c r="H2" s="7">
        <v>0</v>
      </c>
      <c r="I2" s="8">
        <v>0</v>
      </c>
      <c r="J2" s="8">
        <v>0</v>
      </c>
      <c r="K2" s="8">
        <v>0</v>
      </c>
      <c r="L2" s="9">
        <v>0</v>
      </c>
      <c r="M2" s="8">
        <v>0</v>
      </c>
      <c r="N2" s="16">
        <v>545</v>
      </c>
      <c r="O2" s="17">
        <v>255</v>
      </c>
      <c r="P2" s="7">
        <v>2</v>
      </c>
      <c r="Q2" s="8">
        <v>12</v>
      </c>
      <c r="R2" s="8">
        <v>33</v>
      </c>
      <c r="S2" s="8">
        <v>24</v>
      </c>
      <c r="T2" s="46">
        <v>71</v>
      </c>
      <c r="U2" s="8">
        <v>37</v>
      </c>
      <c r="V2" s="7">
        <v>0</v>
      </c>
      <c r="W2" s="8">
        <v>0</v>
      </c>
      <c r="X2" s="8">
        <v>0</v>
      </c>
      <c r="Y2" s="8">
        <v>0</v>
      </c>
      <c r="Z2" s="12">
        <v>0</v>
      </c>
      <c r="AA2" s="8">
        <v>0</v>
      </c>
      <c r="AB2" s="16">
        <v>71</v>
      </c>
      <c r="AC2" s="17">
        <v>37</v>
      </c>
      <c r="AD2" s="7">
        <v>0</v>
      </c>
      <c r="AE2" s="8">
        <v>0</v>
      </c>
      <c r="AF2" s="8">
        <v>0</v>
      </c>
      <c r="AG2" s="8">
        <v>0</v>
      </c>
      <c r="AH2" s="9">
        <v>0</v>
      </c>
      <c r="AI2" s="8">
        <v>0</v>
      </c>
      <c r="AJ2" s="7">
        <v>0</v>
      </c>
      <c r="AK2" s="8">
        <v>0</v>
      </c>
      <c r="AL2" s="8">
        <v>0</v>
      </c>
      <c r="AM2" s="8">
        <v>0</v>
      </c>
      <c r="AN2" s="9">
        <v>0</v>
      </c>
      <c r="AO2" s="8">
        <v>0</v>
      </c>
      <c r="AP2" s="16">
        <v>0</v>
      </c>
      <c r="AQ2" s="17">
        <v>0</v>
      </c>
      <c r="AR2" s="7">
        <v>25</v>
      </c>
      <c r="AS2" s="8">
        <v>153</v>
      </c>
      <c r="AT2" s="8">
        <v>274</v>
      </c>
      <c r="AU2" s="8">
        <v>247</v>
      </c>
      <c r="AV2" s="9">
        <v>699</v>
      </c>
      <c r="AW2" s="8">
        <v>291</v>
      </c>
      <c r="AX2" s="7">
        <v>0</v>
      </c>
      <c r="AY2" s="8">
        <v>0</v>
      </c>
      <c r="AZ2" s="8">
        <v>0</v>
      </c>
      <c r="BA2" s="8">
        <v>0</v>
      </c>
      <c r="BB2" s="9">
        <v>0</v>
      </c>
      <c r="BC2" s="8">
        <v>0</v>
      </c>
      <c r="BD2" s="16">
        <v>699</v>
      </c>
      <c r="BE2" s="17">
        <v>291</v>
      </c>
      <c r="BF2" s="7">
        <v>2</v>
      </c>
      <c r="BG2" s="8">
        <v>33</v>
      </c>
      <c r="BH2" s="8">
        <v>52</v>
      </c>
      <c r="BI2" s="8">
        <v>37</v>
      </c>
      <c r="BJ2" s="9">
        <v>124</v>
      </c>
      <c r="BK2" s="8">
        <v>59</v>
      </c>
      <c r="BL2" s="7">
        <v>0</v>
      </c>
      <c r="BM2" s="8">
        <v>0</v>
      </c>
      <c r="BN2" s="8">
        <v>0</v>
      </c>
      <c r="BO2" s="8">
        <v>0</v>
      </c>
      <c r="BP2" s="9">
        <v>0</v>
      </c>
      <c r="BQ2" s="8">
        <v>0</v>
      </c>
      <c r="BR2" s="16">
        <v>124</v>
      </c>
      <c r="BS2" s="17">
        <v>59</v>
      </c>
      <c r="BT2" s="7">
        <v>11</v>
      </c>
      <c r="BU2" s="8">
        <v>91</v>
      </c>
      <c r="BV2" s="8">
        <v>149</v>
      </c>
      <c r="BW2" s="8">
        <v>131</v>
      </c>
      <c r="BX2" s="9">
        <v>382</v>
      </c>
      <c r="BY2" s="8">
        <v>185</v>
      </c>
      <c r="BZ2" s="7">
        <v>0</v>
      </c>
      <c r="CA2" s="8">
        <v>0</v>
      </c>
      <c r="CB2" s="8">
        <v>0</v>
      </c>
      <c r="CC2" s="8">
        <v>0</v>
      </c>
      <c r="CD2" s="9">
        <v>0</v>
      </c>
      <c r="CE2" s="8">
        <v>0</v>
      </c>
      <c r="CF2" s="16">
        <v>382</v>
      </c>
      <c r="CG2" s="17">
        <v>185</v>
      </c>
    </row>
    <row r="3" spans="1:85" ht="14.4" thickBot="1">
      <c r="A3" s="5">
        <v>43862</v>
      </c>
      <c r="B3" s="4">
        <v>6</v>
      </c>
      <c r="C3" s="10">
        <v>38</v>
      </c>
      <c r="D3" s="10">
        <v>101</v>
      </c>
      <c r="E3" s="10">
        <v>75</v>
      </c>
      <c r="F3" s="47">
        <v>220</v>
      </c>
      <c r="G3" s="10">
        <v>113</v>
      </c>
      <c r="H3" s="4">
        <v>9</v>
      </c>
      <c r="I3" s="10">
        <v>62</v>
      </c>
      <c r="J3" s="10">
        <v>123</v>
      </c>
      <c r="K3" s="10">
        <v>140</v>
      </c>
      <c r="L3" s="11">
        <v>334</v>
      </c>
      <c r="M3" s="10">
        <v>167</v>
      </c>
      <c r="N3" s="18">
        <v>554</v>
      </c>
      <c r="O3" s="19">
        <v>280</v>
      </c>
      <c r="P3" s="4">
        <v>4</v>
      </c>
      <c r="Q3" s="10">
        <v>0</v>
      </c>
      <c r="R3" s="10">
        <v>8</v>
      </c>
      <c r="S3" s="10">
        <v>6</v>
      </c>
      <c r="T3" s="47">
        <v>18</v>
      </c>
      <c r="U3" s="10">
        <v>8</v>
      </c>
      <c r="V3" s="4">
        <v>1</v>
      </c>
      <c r="W3" s="10">
        <v>10</v>
      </c>
      <c r="X3" s="10">
        <v>19</v>
      </c>
      <c r="Y3" s="10">
        <v>20</v>
      </c>
      <c r="Z3" s="13">
        <v>50</v>
      </c>
      <c r="AA3" s="10">
        <v>25</v>
      </c>
      <c r="AB3" s="18">
        <v>68</v>
      </c>
      <c r="AC3" s="19">
        <v>33</v>
      </c>
      <c r="AD3" s="4">
        <v>0</v>
      </c>
      <c r="AE3" s="10">
        <v>0</v>
      </c>
      <c r="AF3" s="10">
        <v>0</v>
      </c>
      <c r="AG3" s="10">
        <v>0</v>
      </c>
      <c r="AH3" s="11">
        <v>0</v>
      </c>
      <c r="AI3" s="10">
        <v>0</v>
      </c>
      <c r="AJ3" s="4">
        <v>0</v>
      </c>
      <c r="AK3" s="10">
        <v>0</v>
      </c>
      <c r="AL3" s="10">
        <v>0</v>
      </c>
      <c r="AM3" s="10">
        <v>0</v>
      </c>
      <c r="AN3" s="11">
        <v>0</v>
      </c>
      <c r="AO3" s="10">
        <v>0</v>
      </c>
      <c r="AP3" s="18">
        <v>0</v>
      </c>
      <c r="AQ3" s="19">
        <v>0</v>
      </c>
      <c r="AR3" s="4">
        <v>6</v>
      </c>
      <c r="AS3" s="10">
        <v>51</v>
      </c>
      <c r="AT3" s="10">
        <v>86</v>
      </c>
      <c r="AU3" s="10">
        <v>60</v>
      </c>
      <c r="AV3" s="11">
        <v>203</v>
      </c>
      <c r="AW3" s="10">
        <v>82</v>
      </c>
      <c r="AX3" s="4">
        <v>12</v>
      </c>
      <c r="AY3" s="10">
        <v>82</v>
      </c>
      <c r="AZ3" s="10">
        <v>148</v>
      </c>
      <c r="BA3" s="10">
        <v>177</v>
      </c>
      <c r="BB3" s="11">
        <v>419</v>
      </c>
      <c r="BC3" s="10">
        <v>187</v>
      </c>
      <c r="BD3" s="18">
        <v>622</v>
      </c>
      <c r="BE3" s="19">
        <v>269</v>
      </c>
      <c r="BF3" s="4">
        <v>1</v>
      </c>
      <c r="BG3" s="10">
        <v>12</v>
      </c>
      <c r="BH3" s="10">
        <v>28</v>
      </c>
      <c r="BI3" s="10">
        <v>18</v>
      </c>
      <c r="BJ3" s="11">
        <v>59</v>
      </c>
      <c r="BK3" s="10">
        <v>25</v>
      </c>
      <c r="BL3" s="4">
        <v>0</v>
      </c>
      <c r="BM3" s="10">
        <v>21</v>
      </c>
      <c r="BN3" s="10">
        <v>33</v>
      </c>
      <c r="BO3" s="10">
        <v>29</v>
      </c>
      <c r="BP3" s="11">
        <v>83</v>
      </c>
      <c r="BQ3" s="10">
        <v>39</v>
      </c>
      <c r="BR3" s="18">
        <v>142</v>
      </c>
      <c r="BS3" s="19">
        <v>64</v>
      </c>
      <c r="BT3" s="4">
        <v>3</v>
      </c>
      <c r="BU3" s="10">
        <v>29</v>
      </c>
      <c r="BV3" s="10">
        <v>58</v>
      </c>
      <c r="BW3" s="10">
        <v>52</v>
      </c>
      <c r="BX3" s="11">
        <v>142</v>
      </c>
      <c r="BY3" s="10">
        <v>74</v>
      </c>
      <c r="BZ3" s="4">
        <v>8</v>
      </c>
      <c r="CA3" s="10">
        <v>60</v>
      </c>
      <c r="CB3" s="10">
        <v>94</v>
      </c>
      <c r="CC3" s="10">
        <v>109</v>
      </c>
      <c r="CD3" s="11">
        <v>271</v>
      </c>
      <c r="CE3" s="10">
        <v>125</v>
      </c>
      <c r="CF3" s="18">
        <v>413</v>
      </c>
      <c r="CG3" s="19">
        <v>199</v>
      </c>
    </row>
    <row r="4" spans="1:85" ht="14.4" thickBot="1">
      <c r="A4" s="5">
        <v>43891</v>
      </c>
      <c r="B4" s="4">
        <v>7</v>
      </c>
      <c r="C4" s="10">
        <v>40</v>
      </c>
      <c r="D4" s="10">
        <v>83</v>
      </c>
      <c r="E4" s="10">
        <v>33</v>
      </c>
      <c r="F4" s="47">
        <v>163</v>
      </c>
      <c r="G4" s="10">
        <v>67</v>
      </c>
      <c r="H4" s="4">
        <v>17</v>
      </c>
      <c r="I4" s="10">
        <v>88</v>
      </c>
      <c r="J4" s="10">
        <v>187</v>
      </c>
      <c r="K4" s="10">
        <v>177</v>
      </c>
      <c r="L4" s="11">
        <v>469</v>
      </c>
      <c r="M4" s="10">
        <v>235</v>
      </c>
      <c r="N4" s="18">
        <v>632</v>
      </c>
      <c r="O4" s="19">
        <v>302</v>
      </c>
      <c r="P4" s="4">
        <v>1</v>
      </c>
      <c r="Q4" s="10">
        <v>8</v>
      </c>
      <c r="R4" s="10">
        <v>11</v>
      </c>
      <c r="S4" s="10">
        <v>3</v>
      </c>
      <c r="T4" s="47">
        <v>23</v>
      </c>
      <c r="U4" s="10">
        <v>9</v>
      </c>
      <c r="V4" s="4">
        <v>3</v>
      </c>
      <c r="W4" s="10">
        <v>12</v>
      </c>
      <c r="X4" s="10">
        <v>26</v>
      </c>
      <c r="Y4" s="10">
        <v>24</v>
      </c>
      <c r="Z4" s="13">
        <v>65</v>
      </c>
      <c r="AA4" s="10">
        <v>32</v>
      </c>
      <c r="AB4" s="18">
        <v>88</v>
      </c>
      <c r="AC4" s="19">
        <v>41</v>
      </c>
      <c r="AD4" s="4">
        <v>0</v>
      </c>
      <c r="AE4" s="10">
        <v>0</v>
      </c>
      <c r="AF4" s="10">
        <v>0</v>
      </c>
      <c r="AG4" s="10">
        <v>0</v>
      </c>
      <c r="AH4" s="11">
        <v>0</v>
      </c>
      <c r="AI4" s="10">
        <v>0</v>
      </c>
      <c r="AJ4" s="4">
        <v>0</v>
      </c>
      <c r="AK4" s="10">
        <v>0</v>
      </c>
      <c r="AL4" s="10">
        <v>0</v>
      </c>
      <c r="AM4" s="10">
        <v>0</v>
      </c>
      <c r="AN4" s="11">
        <v>0</v>
      </c>
      <c r="AO4" s="10">
        <v>0</v>
      </c>
      <c r="AP4" s="18">
        <v>0</v>
      </c>
      <c r="AQ4" s="19">
        <v>0</v>
      </c>
      <c r="AR4" s="4">
        <v>12</v>
      </c>
      <c r="AS4" s="10">
        <v>47</v>
      </c>
      <c r="AT4" s="10">
        <v>87</v>
      </c>
      <c r="AU4" s="10">
        <v>29</v>
      </c>
      <c r="AV4" s="11">
        <v>175</v>
      </c>
      <c r="AW4" s="10">
        <v>75</v>
      </c>
      <c r="AX4" s="4">
        <v>16</v>
      </c>
      <c r="AY4" s="10">
        <v>105</v>
      </c>
      <c r="AZ4" s="10">
        <v>197</v>
      </c>
      <c r="BA4" s="10">
        <v>201</v>
      </c>
      <c r="BB4" s="11">
        <v>519</v>
      </c>
      <c r="BC4" s="10">
        <v>224</v>
      </c>
      <c r="BD4" s="18">
        <v>694</v>
      </c>
      <c r="BE4" s="19">
        <v>299</v>
      </c>
      <c r="BF4" s="4">
        <v>1</v>
      </c>
      <c r="BG4" s="10">
        <v>5</v>
      </c>
      <c r="BH4" s="10">
        <v>12</v>
      </c>
      <c r="BI4" s="10">
        <v>7</v>
      </c>
      <c r="BJ4" s="11">
        <v>25</v>
      </c>
      <c r="BK4" s="10">
        <v>12</v>
      </c>
      <c r="BL4" s="4">
        <v>0</v>
      </c>
      <c r="BM4" s="10">
        <v>23</v>
      </c>
      <c r="BN4" s="10">
        <v>40</v>
      </c>
      <c r="BO4" s="10">
        <v>29</v>
      </c>
      <c r="BP4" s="11">
        <v>92</v>
      </c>
      <c r="BQ4" s="10">
        <v>42</v>
      </c>
      <c r="BR4" s="18">
        <v>117</v>
      </c>
      <c r="BS4" s="19">
        <v>54</v>
      </c>
      <c r="BT4" s="4">
        <v>4</v>
      </c>
      <c r="BU4" s="10">
        <v>35</v>
      </c>
      <c r="BV4" s="10">
        <v>58</v>
      </c>
      <c r="BW4" s="10">
        <v>26</v>
      </c>
      <c r="BX4" s="11">
        <v>123</v>
      </c>
      <c r="BY4" s="10">
        <v>60</v>
      </c>
      <c r="BZ4" s="4">
        <v>6</v>
      </c>
      <c r="CA4" s="10">
        <v>51</v>
      </c>
      <c r="CB4" s="10">
        <v>117</v>
      </c>
      <c r="CC4" s="10">
        <v>138</v>
      </c>
      <c r="CD4" s="11">
        <v>312</v>
      </c>
      <c r="CE4" s="10">
        <v>169</v>
      </c>
      <c r="CF4" s="18">
        <v>435</v>
      </c>
      <c r="CG4" s="19">
        <v>229</v>
      </c>
    </row>
    <row r="5" spans="1:85" ht="14.4" thickBot="1">
      <c r="A5" s="5">
        <v>43922</v>
      </c>
      <c r="B5" s="4">
        <v>5</v>
      </c>
      <c r="C5" s="10">
        <v>10</v>
      </c>
      <c r="D5" s="10">
        <v>39</v>
      </c>
      <c r="E5" s="10">
        <v>23</v>
      </c>
      <c r="F5" s="47">
        <v>77</v>
      </c>
      <c r="G5" s="10">
        <v>41</v>
      </c>
      <c r="H5" s="4">
        <v>11</v>
      </c>
      <c r="I5" s="10">
        <v>74</v>
      </c>
      <c r="J5" s="10">
        <v>169</v>
      </c>
      <c r="K5" s="10">
        <v>175</v>
      </c>
      <c r="L5" s="11">
        <v>429</v>
      </c>
      <c r="M5" s="10">
        <v>215</v>
      </c>
      <c r="N5" s="18">
        <v>506</v>
      </c>
      <c r="O5" s="19">
        <v>256</v>
      </c>
      <c r="P5" s="4">
        <v>1</v>
      </c>
      <c r="Q5" s="10">
        <v>8</v>
      </c>
      <c r="R5" s="10">
        <v>8</v>
      </c>
      <c r="S5" s="10">
        <v>5</v>
      </c>
      <c r="T5" s="47">
        <v>22</v>
      </c>
      <c r="U5" s="10">
        <v>9</v>
      </c>
      <c r="V5" s="4">
        <v>1</v>
      </c>
      <c r="W5" s="10">
        <v>13</v>
      </c>
      <c r="X5" s="10">
        <v>27</v>
      </c>
      <c r="Y5" s="10">
        <v>24</v>
      </c>
      <c r="Z5" s="13">
        <v>65</v>
      </c>
      <c r="AA5" s="10">
        <v>33</v>
      </c>
      <c r="AB5" s="18">
        <v>87</v>
      </c>
      <c r="AC5" s="19">
        <v>42</v>
      </c>
      <c r="AD5" s="4">
        <v>0</v>
      </c>
      <c r="AE5" s="10">
        <v>0</v>
      </c>
      <c r="AF5" s="10">
        <v>0</v>
      </c>
      <c r="AG5" s="10">
        <v>0</v>
      </c>
      <c r="AH5" s="11">
        <v>0</v>
      </c>
      <c r="AI5" s="10">
        <v>0</v>
      </c>
      <c r="AJ5" s="4">
        <v>0</v>
      </c>
      <c r="AK5" s="10">
        <v>0</v>
      </c>
      <c r="AL5" s="10">
        <v>0</v>
      </c>
      <c r="AM5" s="10">
        <v>0</v>
      </c>
      <c r="AN5" s="11">
        <v>0</v>
      </c>
      <c r="AO5" s="10">
        <v>0</v>
      </c>
      <c r="AP5" s="18">
        <v>0</v>
      </c>
      <c r="AQ5" s="19">
        <v>0</v>
      </c>
      <c r="AR5" s="4">
        <v>0</v>
      </c>
      <c r="AS5" s="10">
        <v>20</v>
      </c>
      <c r="AT5" s="10">
        <v>35</v>
      </c>
      <c r="AU5" s="10">
        <v>22</v>
      </c>
      <c r="AV5" s="11">
        <v>77</v>
      </c>
      <c r="AW5" s="10">
        <v>37</v>
      </c>
      <c r="AX5" s="4">
        <v>13</v>
      </c>
      <c r="AY5" s="10">
        <v>109</v>
      </c>
      <c r="AZ5" s="10">
        <v>219</v>
      </c>
      <c r="BA5" s="10">
        <v>220</v>
      </c>
      <c r="BB5" s="11">
        <v>561</v>
      </c>
      <c r="BC5" s="10">
        <v>240</v>
      </c>
      <c r="BD5" s="18">
        <v>638</v>
      </c>
      <c r="BE5" s="19">
        <v>277</v>
      </c>
      <c r="BF5" s="4">
        <v>1</v>
      </c>
      <c r="BG5" s="10">
        <v>8</v>
      </c>
      <c r="BH5" s="10">
        <v>7</v>
      </c>
      <c r="BI5" s="10">
        <v>6</v>
      </c>
      <c r="BJ5" s="11">
        <v>22</v>
      </c>
      <c r="BK5" s="10">
        <v>9</v>
      </c>
      <c r="BL5" s="4">
        <v>1</v>
      </c>
      <c r="BM5" s="10">
        <v>17</v>
      </c>
      <c r="BN5" s="10">
        <v>38</v>
      </c>
      <c r="BO5" s="10">
        <v>32</v>
      </c>
      <c r="BP5" s="11">
        <v>88</v>
      </c>
      <c r="BQ5" s="10">
        <v>43</v>
      </c>
      <c r="BR5" s="18">
        <v>110</v>
      </c>
      <c r="BS5" s="19">
        <v>52</v>
      </c>
      <c r="BT5" s="4">
        <v>2</v>
      </c>
      <c r="BU5" s="10">
        <v>23</v>
      </c>
      <c r="BV5" s="10">
        <v>37</v>
      </c>
      <c r="BW5" s="10">
        <v>23</v>
      </c>
      <c r="BX5" s="11">
        <v>85</v>
      </c>
      <c r="BY5" s="10">
        <v>44</v>
      </c>
      <c r="BZ5" s="4">
        <v>8</v>
      </c>
      <c r="CA5" s="10">
        <v>72</v>
      </c>
      <c r="CB5" s="10">
        <v>129</v>
      </c>
      <c r="CC5" s="10">
        <v>135</v>
      </c>
      <c r="CD5" s="11">
        <v>344</v>
      </c>
      <c r="CE5" s="10">
        <v>164</v>
      </c>
      <c r="CF5" s="18">
        <v>429</v>
      </c>
      <c r="CG5" s="19">
        <v>208</v>
      </c>
    </row>
    <row r="6" spans="1:85" ht="14.4" thickBot="1">
      <c r="A6" s="5">
        <v>43952</v>
      </c>
      <c r="B6" s="4">
        <v>5</v>
      </c>
      <c r="C6" s="10">
        <v>20</v>
      </c>
      <c r="D6" s="10">
        <v>30</v>
      </c>
      <c r="E6" s="10">
        <v>28</v>
      </c>
      <c r="F6" s="47">
        <v>83</v>
      </c>
      <c r="G6" s="10">
        <v>36</v>
      </c>
      <c r="H6" s="4">
        <v>7</v>
      </c>
      <c r="I6" s="10">
        <v>63</v>
      </c>
      <c r="J6" s="10">
        <v>138</v>
      </c>
      <c r="K6" s="10">
        <v>141</v>
      </c>
      <c r="L6" s="11">
        <v>349</v>
      </c>
      <c r="M6" s="10">
        <v>175</v>
      </c>
      <c r="N6" s="18">
        <v>432</v>
      </c>
      <c r="O6" s="19">
        <v>211</v>
      </c>
      <c r="P6" s="4">
        <v>0</v>
      </c>
      <c r="Q6" s="10">
        <v>3</v>
      </c>
      <c r="R6" s="10">
        <v>12</v>
      </c>
      <c r="S6" s="10">
        <v>5</v>
      </c>
      <c r="T6" s="47">
        <v>20</v>
      </c>
      <c r="U6" s="10">
        <v>8</v>
      </c>
      <c r="V6" s="4">
        <v>1</v>
      </c>
      <c r="W6" s="10">
        <v>11</v>
      </c>
      <c r="X6" s="10">
        <v>23</v>
      </c>
      <c r="Y6" s="10">
        <v>16</v>
      </c>
      <c r="Z6" s="13">
        <v>51</v>
      </c>
      <c r="AA6" s="10">
        <v>29</v>
      </c>
      <c r="AB6" s="18">
        <v>71</v>
      </c>
      <c r="AC6" s="19">
        <v>37</v>
      </c>
      <c r="AD6" s="4">
        <v>0</v>
      </c>
      <c r="AE6" s="10">
        <v>0</v>
      </c>
      <c r="AF6" s="10">
        <v>0</v>
      </c>
      <c r="AG6" s="10">
        <v>0</v>
      </c>
      <c r="AH6" s="11">
        <v>0</v>
      </c>
      <c r="AI6" s="10">
        <v>0</v>
      </c>
      <c r="AJ6" s="4">
        <v>0</v>
      </c>
      <c r="AK6" s="10">
        <v>0</v>
      </c>
      <c r="AL6" s="10">
        <v>0</v>
      </c>
      <c r="AM6" s="10">
        <v>0</v>
      </c>
      <c r="AN6" s="11">
        <v>0</v>
      </c>
      <c r="AO6" s="10">
        <v>0</v>
      </c>
      <c r="AP6" s="18">
        <v>0</v>
      </c>
      <c r="AQ6" s="19">
        <v>0</v>
      </c>
      <c r="AR6" s="4">
        <v>4</v>
      </c>
      <c r="AS6" s="10">
        <v>23</v>
      </c>
      <c r="AT6" s="10">
        <v>39</v>
      </c>
      <c r="AU6" s="10">
        <v>29</v>
      </c>
      <c r="AV6" s="11">
        <v>95</v>
      </c>
      <c r="AW6" s="10">
        <v>38</v>
      </c>
      <c r="AX6" s="4">
        <v>10</v>
      </c>
      <c r="AY6" s="10">
        <v>88</v>
      </c>
      <c r="AZ6" s="10">
        <v>195</v>
      </c>
      <c r="BA6" s="10">
        <v>191</v>
      </c>
      <c r="BB6" s="11">
        <v>484</v>
      </c>
      <c r="BC6" s="10">
        <v>212</v>
      </c>
      <c r="BD6" s="18">
        <v>579</v>
      </c>
      <c r="BE6" s="19">
        <v>250</v>
      </c>
      <c r="BF6" s="4">
        <v>1</v>
      </c>
      <c r="BG6" s="10">
        <v>3</v>
      </c>
      <c r="BH6" s="10">
        <v>5</v>
      </c>
      <c r="BI6" s="10">
        <v>5</v>
      </c>
      <c r="BJ6" s="11">
        <v>14</v>
      </c>
      <c r="BK6" s="10">
        <v>7</v>
      </c>
      <c r="BL6" s="4">
        <v>0</v>
      </c>
      <c r="BM6" s="10">
        <v>18</v>
      </c>
      <c r="BN6" s="10">
        <v>29</v>
      </c>
      <c r="BO6" s="10">
        <v>32</v>
      </c>
      <c r="BP6" s="11">
        <v>79</v>
      </c>
      <c r="BQ6" s="10">
        <v>38</v>
      </c>
      <c r="BR6" s="18">
        <v>93</v>
      </c>
      <c r="BS6" s="19">
        <v>45</v>
      </c>
      <c r="BT6" s="4">
        <v>1</v>
      </c>
      <c r="BU6" s="10">
        <v>8</v>
      </c>
      <c r="BV6" s="10">
        <v>22</v>
      </c>
      <c r="BW6" s="10">
        <v>18</v>
      </c>
      <c r="BX6" s="11">
        <v>49</v>
      </c>
      <c r="BY6" s="10">
        <v>27</v>
      </c>
      <c r="BZ6" s="4">
        <v>5</v>
      </c>
      <c r="CA6" s="10">
        <v>33</v>
      </c>
      <c r="CB6" s="10">
        <v>99</v>
      </c>
      <c r="CC6" s="10">
        <v>129</v>
      </c>
      <c r="CD6" s="11">
        <v>266</v>
      </c>
      <c r="CE6" s="10">
        <v>145</v>
      </c>
      <c r="CF6" s="18">
        <v>315</v>
      </c>
      <c r="CG6" s="19">
        <v>172</v>
      </c>
    </row>
    <row r="7" spans="1:85" ht="14.4" thickBot="1">
      <c r="A7" s="5">
        <v>43983</v>
      </c>
      <c r="B7" s="4">
        <v>0</v>
      </c>
      <c r="C7" s="10">
        <v>12</v>
      </c>
      <c r="D7" s="10">
        <v>21</v>
      </c>
      <c r="E7" s="10">
        <v>11</v>
      </c>
      <c r="F7" s="47">
        <v>44</v>
      </c>
      <c r="G7" s="10">
        <v>20</v>
      </c>
      <c r="H7" s="4">
        <v>21</v>
      </c>
      <c r="I7" s="10">
        <v>91</v>
      </c>
      <c r="J7" s="10">
        <v>191</v>
      </c>
      <c r="K7" s="10">
        <v>181</v>
      </c>
      <c r="L7" s="11">
        <v>484</v>
      </c>
      <c r="M7" s="10">
        <v>230</v>
      </c>
      <c r="N7" s="18">
        <v>528</v>
      </c>
      <c r="O7" s="19">
        <v>250</v>
      </c>
      <c r="P7" s="4">
        <v>1</v>
      </c>
      <c r="Q7" s="10">
        <v>1</v>
      </c>
      <c r="R7" s="10">
        <v>5</v>
      </c>
      <c r="S7" s="10">
        <v>4</v>
      </c>
      <c r="T7" s="47">
        <v>11</v>
      </c>
      <c r="U7" s="10">
        <v>6</v>
      </c>
      <c r="V7" s="4">
        <v>3</v>
      </c>
      <c r="W7" s="10">
        <v>19</v>
      </c>
      <c r="X7" s="10">
        <v>38</v>
      </c>
      <c r="Y7" s="10">
        <v>26</v>
      </c>
      <c r="Z7" s="13">
        <v>86</v>
      </c>
      <c r="AA7" s="10">
        <v>40</v>
      </c>
      <c r="AB7" s="18">
        <v>97</v>
      </c>
      <c r="AC7" s="19">
        <v>46</v>
      </c>
      <c r="AD7" s="4">
        <v>0</v>
      </c>
      <c r="AE7" s="10">
        <v>0</v>
      </c>
      <c r="AF7" s="10">
        <v>0</v>
      </c>
      <c r="AG7" s="10">
        <v>0</v>
      </c>
      <c r="AH7" s="11">
        <v>0</v>
      </c>
      <c r="AI7" s="10">
        <v>0</v>
      </c>
      <c r="AJ7" s="4">
        <v>0</v>
      </c>
      <c r="AK7" s="10">
        <v>0</v>
      </c>
      <c r="AL7" s="10">
        <v>0</v>
      </c>
      <c r="AM7" s="10">
        <v>0</v>
      </c>
      <c r="AN7" s="11">
        <v>0</v>
      </c>
      <c r="AO7" s="10">
        <v>0</v>
      </c>
      <c r="AP7" s="18">
        <v>0</v>
      </c>
      <c r="AQ7" s="19">
        <v>0</v>
      </c>
      <c r="AR7" s="4">
        <v>2</v>
      </c>
      <c r="AS7" s="10">
        <v>17</v>
      </c>
      <c r="AT7" s="10">
        <v>31</v>
      </c>
      <c r="AU7" s="10">
        <v>8</v>
      </c>
      <c r="AV7" s="11">
        <v>58</v>
      </c>
      <c r="AW7" s="10">
        <v>22</v>
      </c>
      <c r="AX7" s="4">
        <v>10</v>
      </c>
      <c r="AY7" s="10">
        <v>97</v>
      </c>
      <c r="AZ7" s="10">
        <v>197</v>
      </c>
      <c r="BA7" s="10">
        <v>204</v>
      </c>
      <c r="BB7" s="11">
        <v>508</v>
      </c>
      <c r="BC7" s="10">
        <v>231</v>
      </c>
      <c r="BD7" s="18">
        <v>566</v>
      </c>
      <c r="BE7" s="19">
        <v>253</v>
      </c>
      <c r="BF7" s="4">
        <v>0</v>
      </c>
      <c r="BG7" s="10">
        <v>3</v>
      </c>
      <c r="BH7" s="10">
        <v>6</v>
      </c>
      <c r="BI7" s="10">
        <v>8</v>
      </c>
      <c r="BJ7" s="11">
        <v>17</v>
      </c>
      <c r="BK7" s="10">
        <v>12</v>
      </c>
      <c r="BL7" s="4">
        <v>1</v>
      </c>
      <c r="BM7" s="10">
        <v>23</v>
      </c>
      <c r="BN7" s="10">
        <v>34</v>
      </c>
      <c r="BO7" s="10">
        <v>39</v>
      </c>
      <c r="BP7" s="11">
        <v>97</v>
      </c>
      <c r="BQ7" s="10">
        <v>44</v>
      </c>
      <c r="BR7" s="18">
        <v>114</v>
      </c>
      <c r="BS7" s="19">
        <v>56</v>
      </c>
      <c r="BT7" s="4">
        <v>3</v>
      </c>
      <c r="BU7" s="10">
        <v>17</v>
      </c>
      <c r="BV7" s="10">
        <v>22</v>
      </c>
      <c r="BW7" s="10">
        <v>11</v>
      </c>
      <c r="BX7" s="11">
        <v>53</v>
      </c>
      <c r="BY7" s="10">
        <v>26</v>
      </c>
      <c r="BZ7" s="4">
        <v>7</v>
      </c>
      <c r="CA7" s="10">
        <v>58</v>
      </c>
      <c r="CB7" s="10">
        <v>133</v>
      </c>
      <c r="CC7" s="10">
        <v>143</v>
      </c>
      <c r="CD7" s="11">
        <v>341</v>
      </c>
      <c r="CE7" s="10">
        <v>180</v>
      </c>
      <c r="CF7" s="18">
        <v>394</v>
      </c>
      <c r="CG7" s="19">
        <v>206</v>
      </c>
    </row>
    <row r="8" spans="1:85" ht="14.4" thickBot="1">
      <c r="A8" s="5">
        <v>44013</v>
      </c>
      <c r="B8" s="4">
        <v>1</v>
      </c>
      <c r="C8" s="10">
        <v>3</v>
      </c>
      <c r="D8" s="10">
        <v>13</v>
      </c>
      <c r="E8" s="10">
        <v>6</v>
      </c>
      <c r="F8" s="47">
        <v>23</v>
      </c>
      <c r="G8" s="10">
        <v>16</v>
      </c>
      <c r="H8" s="4">
        <v>12</v>
      </c>
      <c r="I8" s="10">
        <v>61</v>
      </c>
      <c r="J8" s="10">
        <v>178</v>
      </c>
      <c r="K8" s="10">
        <v>170</v>
      </c>
      <c r="L8" s="11">
        <v>421</v>
      </c>
      <c r="M8" s="10">
        <v>200</v>
      </c>
      <c r="N8" s="18">
        <v>444</v>
      </c>
      <c r="O8" s="19">
        <v>216</v>
      </c>
      <c r="P8" s="4">
        <v>0</v>
      </c>
      <c r="Q8" s="10">
        <v>0</v>
      </c>
      <c r="R8" s="10">
        <v>2</v>
      </c>
      <c r="S8" s="10">
        <v>1</v>
      </c>
      <c r="T8" s="47">
        <v>3</v>
      </c>
      <c r="U8" s="10">
        <v>2</v>
      </c>
      <c r="V8" s="4">
        <v>3</v>
      </c>
      <c r="W8" s="10">
        <v>12</v>
      </c>
      <c r="X8" s="10">
        <v>27</v>
      </c>
      <c r="Y8" s="10">
        <v>32</v>
      </c>
      <c r="Z8" s="13">
        <v>74</v>
      </c>
      <c r="AA8" s="10">
        <v>37</v>
      </c>
      <c r="AB8" s="18">
        <v>77</v>
      </c>
      <c r="AC8" s="19">
        <v>39</v>
      </c>
      <c r="AD8" s="4">
        <v>2</v>
      </c>
      <c r="AE8" s="10">
        <v>34</v>
      </c>
      <c r="AF8" s="10">
        <v>56</v>
      </c>
      <c r="AG8" s="10">
        <v>27</v>
      </c>
      <c r="AH8" s="11">
        <v>119</v>
      </c>
      <c r="AI8" s="10">
        <v>48</v>
      </c>
      <c r="AJ8" s="4">
        <v>0</v>
      </c>
      <c r="AK8" s="10">
        <v>0</v>
      </c>
      <c r="AL8" s="10">
        <v>0</v>
      </c>
      <c r="AM8" s="10">
        <v>0</v>
      </c>
      <c r="AN8" s="11">
        <v>0</v>
      </c>
      <c r="AO8" s="10">
        <v>0</v>
      </c>
      <c r="AP8" s="18">
        <v>119</v>
      </c>
      <c r="AQ8" s="19">
        <v>48</v>
      </c>
      <c r="AR8" s="4">
        <v>2</v>
      </c>
      <c r="AS8" s="10">
        <v>6</v>
      </c>
      <c r="AT8" s="10">
        <v>21</v>
      </c>
      <c r="AU8" s="10">
        <v>12</v>
      </c>
      <c r="AV8" s="11">
        <v>41</v>
      </c>
      <c r="AW8" s="10">
        <v>19</v>
      </c>
      <c r="AX8" s="4">
        <v>9</v>
      </c>
      <c r="AY8" s="10">
        <v>88</v>
      </c>
      <c r="AZ8" s="10">
        <v>177</v>
      </c>
      <c r="BA8" s="10">
        <v>238</v>
      </c>
      <c r="BB8" s="11">
        <v>512</v>
      </c>
      <c r="BC8" s="10">
        <v>236</v>
      </c>
      <c r="BD8" s="18">
        <v>553</v>
      </c>
      <c r="BE8" s="19">
        <v>255</v>
      </c>
      <c r="BF8" s="4">
        <v>2</v>
      </c>
      <c r="BG8" s="10">
        <v>3</v>
      </c>
      <c r="BH8" s="10">
        <v>7</v>
      </c>
      <c r="BI8" s="10">
        <v>11</v>
      </c>
      <c r="BJ8" s="11">
        <v>23</v>
      </c>
      <c r="BK8" s="10">
        <v>10</v>
      </c>
      <c r="BL8" s="4">
        <v>1</v>
      </c>
      <c r="BM8" s="10">
        <v>15</v>
      </c>
      <c r="BN8" s="10">
        <v>34</v>
      </c>
      <c r="BO8" s="10">
        <v>38</v>
      </c>
      <c r="BP8" s="11">
        <v>88</v>
      </c>
      <c r="BQ8" s="10">
        <v>44</v>
      </c>
      <c r="BR8" s="18">
        <v>111</v>
      </c>
      <c r="BS8" s="19">
        <v>54</v>
      </c>
      <c r="BT8" s="4">
        <v>0</v>
      </c>
      <c r="BU8" s="10">
        <v>8</v>
      </c>
      <c r="BV8" s="10">
        <v>13</v>
      </c>
      <c r="BW8" s="10">
        <v>4</v>
      </c>
      <c r="BX8" s="11">
        <v>25</v>
      </c>
      <c r="BY8" s="10">
        <v>11</v>
      </c>
      <c r="BZ8" s="4">
        <v>2</v>
      </c>
      <c r="CA8" s="10">
        <v>44</v>
      </c>
      <c r="CB8" s="10">
        <v>119</v>
      </c>
      <c r="CC8" s="10">
        <v>131</v>
      </c>
      <c r="CD8" s="11">
        <v>296</v>
      </c>
      <c r="CE8" s="10">
        <v>155</v>
      </c>
      <c r="CF8" s="18">
        <v>321</v>
      </c>
      <c r="CG8" s="19">
        <v>166</v>
      </c>
    </row>
    <row r="9" spans="1:85" ht="14.4" thickBot="1">
      <c r="A9" s="5">
        <v>44044</v>
      </c>
      <c r="B9" s="4">
        <v>2</v>
      </c>
      <c r="C9" s="10">
        <v>3</v>
      </c>
      <c r="D9" s="10">
        <v>9</v>
      </c>
      <c r="E9" s="10">
        <v>9</v>
      </c>
      <c r="F9" s="47">
        <v>23</v>
      </c>
      <c r="G9" s="10">
        <v>9</v>
      </c>
      <c r="H9" s="4">
        <v>19</v>
      </c>
      <c r="I9" s="10">
        <v>97</v>
      </c>
      <c r="J9" s="10">
        <v>221</v>
      </c>
      <c r="K9" s="10">
        <v>201</v>
      </c>
      <c r="L9" s="11">
        <v>538</v>
      </c>
      <c r="M9" s="10">
        <v>245</v>
      </c>
      <c r="N9" s="18">
        <v>561</v>
      </c>
      <c r="O9" s="19">
        <v>254</v>
      </c>
      <c r="P9" s="4">
        <v>0</v>
      </c>
      <c r="Q9" s="10">
        <v>1</v>
      </c>
      <c r="R9" s="10">
        <v>2</v>
      </c>
      <c r="S9" s="10">
        <v>0</v>
      </c>
      <c r="T9" s="47">
        <v>3</v>
      </c>
      <c r="U9" s="10">
        <v>2</v>
      </c>
      <c r="V9" s="4">
        <v>3</v>
      </c>
      <c r="W9" s="10">
        <v>15</v>
      </c>
      <c r="X9" s="10">
        <v>44</v>
      </c>
      <c r="Y9" s="10">
        <v>29</v>
      </c>
      <c r="Z9" s="13">
        <v>91</v>
      </c>
      <c r="AA9" s="10">
        <v>43</v>
      </c>
      <c r="AB9" s="18">
        <v>94</v>
      </c>
      <c r="AC9" s="19">
        <v>45</v>
      </c>
      <c r="AD9" s="4">
        <v>3</v>
      </c>
      <c r="AE9" s="10">
        <v>38</v>
      </c>
      <c r="AF9" s="10">
        <v>53</v>
      </c>
      <c r="AG9" s="10">
        <v>15</v>
      </c>
      <c r="AH9" s="11">
        <v>109</v>
      </c>
      <c r="AI9" s="10">
        <v>35</v>
      </c>
      <c r="AJ9" s="4">
        <v>0</v>
      </c>
      <c r="AK9" s="10">
        <v>7</v>
      </c>
      <c r="AL9" s="10">
        <v>16</v>
      </c>
      <c r="AM9" s="10">
        <v>16</v>
      </c>
      <c r="AN9" s="11">
        <v>39</v>
      </c>
      <c r="AO9" s="10">
        <v>20</v>
      </c>
      <c r="AP9" s="18">
        <v>148</v>
      </c>
      <c r="AQ9" s="19">
        <v>55</v>
      </c>
      <c r="AR9" s="4">
        <v>2</v>
      </c>
      <c r="AS9" s="10">
        <v>18</v>
      </c>
      <c r="AT9" s="10">
        <v>37</v>
      </c>
      <c r="AU9" s="10">
        <v>15</v>
      </c>
      <c r="AV9" s="11">
        <v>72</v>
      </c>
      <c r="AW9" s="10">
        <v>28</v>
      </c>
      <c r="AX9" s="4">
        <v>9</v>
      </c>
      <c r="AY9" s="10">
        <v>84</v>
      </c>
      <c r="AZ9" s="10">
        <v>169</v>
      </c>
      <c r="BA9" s="10">
        <v>204</v>
      </c>
      <c r="BB9" s="11">
        <v>466</v>
      </c>
      <c r="BC9" s="10">
        <v>209</v>
      </c>
      <c r="BD9" s="18">
        <v>538</v>
      </c>
      <c r="BE9" s="19">
        <v>237</v>
      </c>
      <c r="BF9" s="4">
        <v>0</v>
      </c>
      <c r="BG9" s="10">
        <v>0</v>
      </c>
      <c r="BH9" s="10">
        <v>1</v>
      </c>
      <c r="BI9" s="10">
        <v>5</v>
      </c>
      <c r="BJ9" s="11">
        <v>6</v>
      </c>
      <c r="BK9" s="10">
        <v>3</v>
      </c>
      <c r="BL9" s="4">
        <v>0</v>
      </c>
      <c r="BM9" s="10">
        <v>22</v>
      </c>
      <c r="BN9" s="10">
        <v>39</v>
      </c>
      <c r="BO9" s="10">
        <v>46</v>
      </c>
      <c r="BP9" s="11">
        <v>107</v>
      </c>
      <c r="BQ9" s="10">
        <v>54</v>
      </c>
      <c r="BR9" s="18">
        <v>113</v>
      </c>
      <c r="BS9" s="19">
        <v>57</v>
      </c>
      <c r="BT9" s="4">
        <v>0</v>
      </c>
      <c r="BU9" s="10">
        <v>4</v>
      </c>
      <c r="BV9" s="10">
        <v>11</v>
      </c>
      <c r="BW9" s="10">
        <v>7</v>
      </c>
      <c r="BX9" s="11">
        <v>22</v>
      </c>
      <c r="BY9" s="10">
        <v>14</v>
      </c>
      <c r="BZ9" s="4">
        <v>5</v>
      </c>
      <c r="CA9" s="10">
        <v>39</v>
      </c>
      <c r="CB9" s="10">
        <v>113</v>
      </c>
      <c r="CC9" s="10">
        <v>122</v>
      </c>
      <c r="CD9" s="11">
        <v>279</v>
      </c>
      <c r="CE9" s="10">
        <v>146</v>
      </c>
      <c r="CF9" s="18">
        <v>301</v>
      </c>
      <c r="CG9" s="19">
        <v>160</v>
      </c>
    </row>
    <row r="10" spans="1:85" ht="14.4" thickBot="1">
      <c r="A10" s="5">
        <v>44075</v>
      </c>
      <c r="B10" s="4">
        <v>1</v>
      </c>
      <c r="C10" s="10">
        <v>6</v>
      </c>
      <c r="D10" s="10">
        <v>20</v>
      </c>
      <c r="E10" s="10">
        <v>15</v>
      </c>
      <c r="F10" s="47">
        <v>42</v>
      </c>
      <c r="G10" s="10">
        <v>23</v>
      </c>
      <c r="H10" s="4">
        <v>17</v>
      </c>
      <c r="I10" s="10">
        <v>89</v>
      </c>
      <c r="J10" s="10">
        <v>202</v>
      </c>
      <c r="K10" s="10">
        <v>187</v>
      </c>
      <c r="L10" s="11">
        <v>495</v>
      </c>
      <c r="M10" s="10">
        <v>226</v>
      </c>
      <c r="N10" s="18">
        <v>537</v>
      </c>
      <c r="O10" s="19">
        <v>249</v>
      </c>
      <c r="P10" s="4">
        <v>0</v>
      </c>
      <c r="Q10" s="10">
        <v>1</v>
      </c>
      <c r="R10" s="10">
        <v>3</v>
      </c>
      <c r="S10" s="10">
        <v>1</v>
      </c>
      <c r="T10" s="47">
        <v>5</v>
      </c>
      <c r="U10" s="10">
        <v>3</v>
      </c>
      <c r="V10" s="4">
        <v>5</v>
      </c>
      <c r="W10" s="10">
        <v>9</v>
      </c>
      <c r="X10" s="10">
        <v>37</v>
      </c>
      <c r="Y10" s="10">
        <v>30</v>
      </c>
      <c r="Z10" s="13">
        <v>81</v>
      </c>
      <c r="AA10" s="10">
        <v>43</v>
      </c>
      <c r="AB10" s="18">
        <v>86</v>
      </c>
      <c r="AC10" s="19">
        <v>46</v>
      </c>
      <c r="AD10" s="4">
        <v>3</v>
      </c>
      <c r="AE10" s="10">
        <v>15</v>
      </c>
      <c r="AF10" s="10">
        <v>24</v>
      </c>
      <c r="AG10" s="10">
        <v>16</v>
      </c>
      <c r="AH10" s="11">
        <v>58</v>
      </c>
      <c r="AI10" s="10">
        <v>18</v>
      </c>
      <c r="AJ10" s="4">
        <v>3</v>
      </c>
      <c r="AK10" s="10">
        <v>22</v>
      </c>
      <c r="AL10" s="10">
        <v>29</v>
      </c>
      <c r="AM10" s="10">
        <v>20</v>
      </c>
      <c r="AN10" s="11">
        <v>74</v>
      </c>
      <c r="AO10" s="10">
        <v>30</v>
      </c>
      <c r="AP10" s="18">
        <v>132</v>
      </c>
      <c r="AQ10" s="19">
        <v>48</v>
      </c>
      <c r="AR10" s="4">
        <v>3</v>
      </c>
      <c r="AS10" s="10">
        <v>11</v>
      </c>
      <c r="AT10" s="10">
        <v>13</v>
      </c>
      <c r="AU10" s="10">
        <v>6</v>
      </c>
      <c r="AV10" s="11">
        <v>33</v>
      </c>
      <c r="AW10" s="10">
        <v>14</v>
      </c>
      <c r="AX10" s="4">
        <v>9</v>
      </c>
      <c r="AY10" s="10">
        <v>91</v>
      </c>
      <c r="AZ10" s="10">
        <v>189</v>
      </c>
      <c r="BA10" s="10">
        <v>223</v>
      </c>
      <c r="BB10" s="11">
        <v>512</v>
      </c>
      <c r="BC10" s="10">
        <v>234</v>
      </c>
      <c r="BD10" s="18">
        <v>545</v>
      </c>
      <c r="BE10" s="19">
        <v>248</v>
      </c>
      <c r="BF10" s="4">
        <v>0</v>
      </c>
      <c r="BG10" s="10">
        <v>0</v>
      </c>
      <c r="BH10" s="10">
        <v>3</v>
      </c>
      <c r="BI10" s="10">
        <v>4</v>
      </c>
      <c r="BJ10" s="11">
        <v>7</v>
      </c>
      <c r="BK10" s="10">
        <v>5</v>
      </c>
      <c r="BL10" s="4">
        <v>0</v>
      </c>
      <c r="BM10" s="10">
        <v>15</v>
      </c>
      <c r="BN10" s="10">
        <v>40</v>
      </c>
      <c r="BO10" s="10">
        <v>50</v>
      </c>
      <c r="BP10" s="11">
        <v>105</v>
      </c>
      <c r="BQ10" s="10">
        <v>55</v>
      </c>
      <c r="BR10" s="18">
        <v>112</v>
      </c>
      <c r="BS10" s="19">
        <v>60</v>
      </c>
      <c r="BT10" s="4">
        <v>4</v>
      </c>
      <c r="BU10" s="10">
        <v>28</v>
      </c>
      <c r="BV10" s="10">
        <v>37</v>
      </c>
      <c r="BW10" s="10">
        <v>10</v>
      </c>
      <c r="BX10" s="11">
        <v>79</v>
      </c>
      <c r="BY10" s="10">
        <v>26</v>
      </c>
      <c r="BZ10" s="4">
        <v>7</v>
      </c>
      <c r="CA10" s="10">
        <v>65</v>
      </c>
      <c r="CB10" s="10">
        <v>140</v>
      </c>
      <c r="CC10" s="10">
        <v>145</v>
      </c>
      <c r="CD10" s="11">
        <v>357</v>
      </c>
      <c r="CE10" s="10">
        <v>179</v>
      </c>
      <c r="CF10" s="18">
        <v>436</v>
      </c>
      <c r="CG10" s="19">
        <v>205</v>
      </c>
    </row>
    <row r="11" spans="1:85" ht="14.4" thickBot="1">
      <c r="A11" s="5">
        <v>44105</v>
      </c>
      <c r="B11" s="4">
        <v>1</v>
      </c>
      <c r="C11" s="10">
        <v>11</v>
      </c>
      <c r="D11" s="10">
        <v>23</v>
      </c>
      <c r="E11" s="10">
        <v>11</v>
      </c>
      <c r="F11" s="47">
        <v>46</v>
      </c>
      <c r="G11" s="10">
        <v>20</v>
      </c>
      <c r="H11" s="4">
        <v>12</v>
      </c>
      <c r="I11" s="10">
        <v>84</v>
      </c>
      <c r="J11" s="10">
        <v>196</v>
      </c>
      <c r="K11" s="10">
        <v>178</v>
      </c>
      <c r="L11" s="11">
        <v>470</v>
      </c>
      <c r="M11" s="10">
        <v>216</v>
      </c>
      <c r="N11" s="18">
        <v>516</v>
      </c>
      <c r="O11" s="19">
        <v>236</v>
      </c>
      <c r="P11" s="4">
        <v>0</v>
      </c>
      <c r="Q11" s="10">
        <v>3</v>
      </c>
      <c r="R11" s="10">
        <v>5</v>
      </c>
      <c r="S11" s="10">
        <v>1</v>
      </c>
      <c r="T11" s="47">
        <v>9</v>
      </c>
      <c r="U11" s="10">
        <v>4</v>
      </c>
      <c r="V11" s="4">
        <v>2</v>
      </c>
      <c r="W11" s="10">
        <v>12</v>
      </c>
      <c r="X11" s="10">
        <v>28</v>
      </c>
      <c r="Y11" s="10">
        <v>30</v>
      </c>
      <c r="Z11" s="13">
        <v>72</v>
      </c>
      <c r="AA11" s="10">
        <v>39</v>
      </c>
      <c r="AB11" s="18">
        <v>81</v>
      </c>
      <c r="AC11" s="19">
        <v>43</v>
      </c>
      <c r="AD11" s="4">
        <v>0</v>
      </c>
      <c r="AE11" s="10">
        <v>6</v>
      </c>
      <c r="AF11" s="10">
        <v>9</v>
      </c>
      <c r="AG11" s="10">
        <v>7</v>
      </c>
      <c r="AH11" s="11">
        <v>22</v>
      </c>
      <c r="AI11" s="10">
        <v>12</v>
      </c>
      <c r="AJ11" s="4">
        <v>3</v>
      </c>
      <c r="AK11" s="10">
        <v>28</v>
      </c>
      <c r="AL11" s="10">
        <v>38</v>
      </c>
      <c r="AM11" s="10">
        <v>28</v>
      </c>
      <c r="AN11" s="11">
        <v>97</v>
      </c>
      <c r="AO11" s="10">
        <v>35</v>
      </c>
      <c r="AP11" s="18">
        <v>119</v>
      </c>
      <c r="AQ11" s="19">
        <v>47</v>
      </c>
      <c r="AR11" s="4">
        <v>1</v>
      </c>
      <c r="AS11" s="10">
        <v>9</v>
      </c>
      <c r="AT11" s="10">
        <v>23</v>
      </c>
      <c r="AU11" s="10">
        <v>14</v>
      </c>
      <c r="AV11" s="11">
        <v>47</v>
      </c>
      <c r="AW11" s="10">
        <v>19</v>
      </c>
      <c r="AX11" s="4">
        <v>20</v>
      </c>
      <c r="AY11" s="10">
        <v>125</v>
      </c>
      <c r="AZ11" s="10">
        <v>228</v>
      </c>
      <c r="BA11" s="10">
        <v>225</v>
      </c>
      <c r="BB11" s="11">
        <v>598</v>
      </c>
      <c r="BC11" s="10">
        <v>253</v>
      </c>
      <c r="BD11" s="18">
        <v>645</v>
      </c>
      <c r="BE11" s="19">
        <v>272</v>
      </c>
      <c r="BF11" s="4">
        <v>0</v>
      </c>
      <c r="BG11" s="10">
        <v>3</v>
      </c>
      <c r="BH11" s="10">
        <v>2</v>
      </c>
      <c r="BI11" s="10">
        <v>4</v>
      </c>
      <c r="BJ11" s="11">
        <v>9</v>
      </c>
      <c r="BK11" s="10">
        <v>3</v>
      </c>
      <c r="BL11" s="4">
        <v>0</v>
      </c>
      <c r="BM11" s="10">
        <v>17</v>
      </c>
      <c r="BN11" s="10">
        <v>44</v>
      </c>
      <c r="BO11" s="10">
        <v>52</v>
      </c>
      <c r="BP11" s="11">
        <v>113</v>
      </c>
      <c r="BQ11" s="10">
        <v>62</v>
      </c>
      <c r="BR11" s="18">
        <v>122</v>
      </c>
      <c r="BS11" s="19">
        <v>65</v>
      </c>
      <c r="BT11" s="4">
        <v>1</v>
      </c>
      <c r="BU11" s="10">
        <v>18</v>
      </c>
      <c r="BV11" s="10">
        <v>27</v>
      </c>
      <c r="BW11" s="10">
        <v>8</v>
      </c>
      <c r="BX11" s="11">
        <v>54</v>
      </c>
      <c r="BY11" s="10">
        <v>24</v>
      </c>
      <c r="BZ11" s="4">
        <v>4</v>
      </c>
      <c r="CA11" s="10">
        <v>63</v>
      </c>
      <c r="CB11" s="10">
        <v>141</v>
      </c>
      <c r="CC11" s="10">
        <v>156</v>
      </c>
      <c r="CD11" s="11">
        <v>364</v>
      </c>
      <c r="CE11" s="10">
        <v>187</v>
      </c>
      <c r="CF11" s="18">
        <v>418</v>
      </c>
      <c r="CG11" s="19">
        <v>211</v>
      </c>
    </row>
    <row r="12" spans="1:85" ht="14.4" thickBot="1">
      <c r="A12" s="5">
        <v>44136</v>
      </c>
      <c r="B12" s="4">
        <v>2</v>
      </c>
      <c r="C12" s="10">
        <v>20</v>
      </c>
      <c r="D12" s="10">
        <v>27</v>
      </c>
      <c r="E12" s="10">
        <v>9</v>
      </c>
      <c r="F12" s="47">
        <v>58</v>
      </c>
      <c r="G12" s="10">
        <v>28</v>
      </c>
      <c r="H12" s="4">
        <v>18</v>
      </c>
      <c r="I12" s="10">
        <v>128</v>
      </c>
      <c r="J12" s="10">
        <v>258</v>
      </c>
      <c r="K12" s="10">
        <v>202</v>
      </c>
      <c r="L12" s="11">
        <v>606</v>
      </c>
      <c r="M12" s="10">
        <v>270</v>
      </c>
      <c r="N12" s="18">
        <v>664</v>
      </c>
      <c r="O12" s="19">
        <v>298</v>
      </c>
      <c r="P12" s="4">
        <v>1</v>
      </c>
      <c r="Q12" s="10">
        <v>2</v>
      </c>
      <c r="R12" s="10">
        <v>12</v>
      </c>
      <c r="S12" s="10">
        <v>3</v>
      </c>
      <c r="T12" s="47">
        <v>18</v>
      </c>
      <c r="U12" s="10">
        <v>8</v>
      </c>
      <c r="V12" s="4">
        <v>2</v>
      </c>
      <c r="W12" s="10">
        <v>22</v>
      </c>
      <c r="X12" s="10">
        <v>39</v>
      </c>
      <c r="Y12" s="10">
        <v>32</v>
      </c>
      <c r="Z12" s="13">
        <v>95</v>
      </c>
      <c r="AA12" s="10">
        <v>41</v>
      </c>
      <c r="AB12" s="18">
        <v>113</v>
      </c>
      <c r="AC12" s="19">
        <v>49</v>
      </c>
      <c r="AD12" s="4">
        <v>1</v>
      </c>
      <c r="AE12" s="10">
        <v>7</v>
      </c>
      <c r="AF12" s="10">
        <v>12</v>
      </c>
      <c r="AG12" s="10">
        <v>15</v>
      </c>
      <c r="AH12" s="11">
        <v>35</v>
      </c>
      <c r="AI12" s="10">
        <v>17</v>
      </c>
      <c r="AJ12" s="4">
        <v>3</v>
      </c>
      <c r="AK12" s="10">
        <v>26</v>
      </c>
      <c r="AL12" s="10">
        <v>43</v>
      </c>
      <c r="AM12" s="10">
        <v>34</v>
      </c>
      <c r="AN12" s="11">
        <v>106</v>
      </c>
      <c r="AO12" s="10">
        <v>38</v>
      </c>
      <c r="AP12" s="18">
        <v>141</v>
      </c>
      <c r="AQ12" s="19">
        <v>55</v>
      </c>
      <c r="AR12" s="4">
        <v>0</v>
      </c>
      <c r="AS12" s="10">
        <v>10</v>
      </c>
      <c r="AT12" s="10">
        <v>24</v>
      </c>
      <c r="AU12" s="10">
        <v>15</v>
      </c>
      <c r="AV12" s="11">
        <v>49</v>
      </c>
      <c r="AW12" s="10">
        <v>24</v>
      </c>
      <c r="AX12" s="4">
        <v>13</v>
      </c>
      <c r="AY12" s="10">
        <v>129</v>
      </c>
      <c r="AZ12" s="10">
        <v>236</v>
      </c>
      <c r="BA12" s="10">
        <v>221</v>
      </c>
      <c r="BB12" s="11">
        <v>599</v>
      </c>
      <c r="BC12" s="10">
        <v>253</v>
      </c>
      <c r="BD12" s="18">
        <v>648</v>
      </c>
      <c r="BE12" s="19">
        <v>277</v>
      </c>
      <c r="BF12" s="4">
        <v>0</v>
      </c>
      <c r="BG12" s="10">
        <v>1</v>
      </c>
      <c r="BH12" s="10">
        <v>2</v>
      </c>
      <c r="BI12" s="10">
        <v>3</v>
      </c>
      <c r="BJ12" s="11">
        <v>6</v>
      </c>
      <c r="BK12" s="10">
        <v>5</v>
      </c>
      <c r="BL12" s="4">
        <v>0</v>
      </c>
      <c r="BM12" s="10">
        <v>20</v>
      </c>
      <c r="BN12" s="10">
        <v>39</v>
      </c>
      <c r="BO12" s="10">
        <v>50</v>
      </c>
      <c r="BP12" s="11">
        <v>109</v>
      </c>
      <c r="BQ12" s="10">
        <v>57</v>
      </c>
      <c r="BR12" s="18">
        <v>115</v>
      </c>
      <c r="BS12" s="19">
        <v>62</v>
      </c>
      <c r="BT12" s="4">
        <v>5</v>
      </c>
      <c r="BU12" s="10">
        <v>7</v>
      </c>
      <c r="BV12" s="10">
        <v>33</v>
      </c>
      <c r="BW12" s="10">
        <v>12</v>
      </c>
      <c r="BX12" s="11">
        <v>57</v>
      </c>
      <c r="BY12" s="10">
        <v>23</v>
      </c>
      <c r="BZ12" s="4">
        <v>6</v>
      </c>
      <c r="CA12" s="10">
        <v>77</v>
      </c>
      <c r="CB12" s="10">
        <v>167</v>
      </c>
      <c r="CC12" s="10">
        <v>155</v>
      </c>
      <c r="CD12" s="11">
        <v>405</v>
      </c>
      <c r="CE12" s="10">
        <v>197</v>
      </c>
      <c r="CF12" s="18">
        <v>462</v>
      </c>
      <c r="CG12" s="19">
        <v>220</v>
      </c>
    </row>
    <row r="13" spans="1:85" ht="14.4" thickBot="1">
      <c r="A13" s="5">
        <v>43466</v>
      </c>
      <c r="B13" s="7">
        <v>0</v>
      </c>
      <c r="C13" s="8">
        <v>0</v>
      </c>
      <c r="D13" s="8">
        <v>0</v>
      </c>
      <c r="E13" s="8">
        <v>0</v>
      </c>
      <c r="F13" s="46">
        <v>0</v>
      </c>
      <c r="G13" s="8">
        <v>0</v>
      </c>
      <c r="H13" s="7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16">
        <v>466</v>
      </c>
      <c r="O13" s="17">
        <v>202</v>
      </c>
      <c r="P13" s="7">
        <v>6</v>
      </c>
      <c r="Q13" s="8">
        <v>11</v>
      </c>
      <c r="R13" s="8">
        <v>40</v>
      </c>
      <c r="S13" s="8">
        <v>26</v>
      </c>
      <c r="T13" s="46">
        <v>83</v>
      </c>
      <c r="U13" s="8">
        <v>36</v>
      </c>
      <c r="V13" s="7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16">
        <v>83</v>
      </c>
      <c r="AC13" s="17">
        <v>36</v>
      </c>
      <c r="AR13" s="7">
        <v>15</v>
      </c>
      <c r="AS13" s="8">
        <v>151</v>
      </c>
      <c r="AT13" s="8">
        <v>291</v>
      </c>
      <c r="AU13" s="8">
        <v>246</v>
      </c>
      <c r="AV13" s="8">
        <v>703</v>
      </c>
      <c r="AW13" s="8">
        <v>297</v>
      </c>
      <c r="AX13" s="7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16">
        <v>703</v>
      </c>
      <c r="BE13" s="17">
        <v>297</v>
      </c>
      <c r="BF13" s="7">
        <v>3</v>
      </c>
      <c r="BG13" s="8">
        <v>26</v>
      </c>
      <c r="BH13" s="8">
        <v>49</v>
      </c>
      <c r="BI13" s="8">
        <v>43</v>
      </c>
      <c r="BJ13" s="8">
        <v>121</v>
      </c>
      <c r="BK13" s="8">
        <v>57</v>
      </c>
      <c r="BL13" s="7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16">
        <v>121</v>
      </c>
      <c r="BS13" s="17">
        <v>57</v>
      </c>
      <c r="BT13" s="7">
        <v>10</v>
      </c>
      <c r="BU13" s="8">
        <v>81</v>
      </c>
      <c r="BV13" s="8">
        <v>158</v>
      </c>
      <c r="BW13" s="8">
        <v>152</v>
      </c>
      <c r="BX13" s="8">
        <v>401</v>
      </c>
      <c r="BY13" s="8">
        <v>204</v>
      </c>
      <c r="BZ13" s="7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16">
        <v>401</v>
      </c>
      <c r="CG13" s="17">
        <v>204</v>
      </c>
    </row>
    <row r="14" spans="1:85" ht="14.4" thickBot="1">
      <c r="A14" s="5">
        <v>43497</v>
      </c>
      <c r="B14" s="4">
        <v>12</v>
      </c>
      <c r="C14" s="10">
        <v>70</v>
      </c>
      <c r="D14" s="10">
        <v>95</v>
      </c>
      <c r="E14" s="10">
        <v>92</v>
      </c>
      <c r="F14" s="47">
        <v>269</v>
      </c>
      <c r="G14" s="10">
        <v>112</v>
      </c>
      <c r="H14" s="4">
        <v>12</v>
      </c>
      <c r="I14" s="10">
        <v>70</v>
      </c>
      <c r="J14" s="10">
        <v>95</v>
      </c>
      <c r="K14" s="10">
        <v>92</v>
      </c>
      <c r="L14" s="10">
        <v>269</v>
      </c>
      <c r="M14" s="10">
        <v>112</v>
      </c>
      <c r="N14" s="18">
        <v>482</v>
      </c>
      <c r="O14" s="19">
        <v>193</v>
      </c>
      <c r="P14" s="4">
        <v>2</v>
      </c>
      <c r="Q14" s="10">
        <v>8</v>
      </c>
      <c r="R14" s="10">
        <v>15</v>
      </c>
      <c r="S14" s="10">
        <v>4</v>
      </c>
      <c r="T14" s="47">
        <v>29</v>
      </c>
      <c r="U14" s="10">
        <v>12</v>
      </c>
      <c r="V14" s="4">
        <v>5</v>
      </c>
      <c r="W14" s="10">
        <v>7</v>
      </c>
      <c r="X14" s="10">
        <v>21</v>
      </c>
      <c r="Y14" s="10">
        <v>15</v>
      </c>
      <c r="Z14" s="10">
        <v>48</v>
      </c>
      <c r="AA14" s="10">
        <v>18</v>
      </c>
      <c r="AB14" s="18">
        <v>77</v>
      </c>
      <c r="AC14" s="19">
        <v>30</v>
      </c>
      <c r="AR14" s="4">
        <v>8</v>
      </c>
      <c r="AS14" s="10">
        <v>47</v>
      </c>
      <c r="AT14" s="10">
        <v>89</v>
      </c>
      <c r="AU14" s="10">
        <v>33</v>
      </c>
      <c r="AV14" s="10">
        <v>177</v>
      </c>
      <c r="AW14" s="10">
        <v>69</v>
      </c>
      <c r="AX14" s="4">
        <v>7</v>
      </c>
      <c r="AY14" s="10">
        <v>97</v>
      </c>
      <c r="AZ14" s="10">
        <v>176</v>
      </c>
      <c r="BA14" s="10">
        <v>159</v>
      </c>
      <c r="BB14" s="10">
        <v>439</v>
      </c>
      <c r="BC14" s="10">
        <v>175</v>
      </c>
      <c r="BD14" s="18">
        <v>616</v>
      </c>
      <c r="BE14" s="19">
        <v>244</v>
      </c>
      <c r="BF14" s="4">
        <v>1</v>
      </c>
      <c r="BG14" s="10">
        <v>8</v>
      </c>
      <c r="BH14" s="10">
        <v>15</v>
      </c>
      <c r="BI14" s="10">
        <v>6</v>
      </c>
      <c r="BJ14" s="10">
        <v>30</v>
      </c>
      <c r="BK14" s="10">
        <v>14</v>
      </c>
      <c r="BL14" s="4">
        <v>0</v>
      </c>
      <c r="BM14" s="10">
        <v>15</v>
      </c>
      <c r="BN14" s="10">
        <v>24</v>
      </c>
      <c r="BO14" s="10">
        <v>29</v>
      </c>
      <c r="BP14" s="10">
        <v>68</v>
      </c>
      <c r="BQ14" s="10">
        <v>33</v>
      </c>
      <c r="BR14" s="18">
        <v>98</v>
      </c>
      <c r="BS14" s="19">
        <v>47</v>
      </c>
      <c r="BT14" s="4">
        <v>4</v>
      </c>
      <c r="BU14" s="10">
        <v>17</v>
      </c>
      <c r="BV14" s="10">
        <v>58</v>
      </c>
      <c r="BW14" s="10">
        <v>27</v>
      </c>
      <c r="BX14" s="10">
        <v>106</v>
      </c>
      <c r="BY14" s="10">
        <v>54</v>
      </c>
      <c r="BZ14" s="4">
        <v>5</v>
      </c>
      <c r="CA14" s="10">
        <v>46</v>
      </c>
      <c r="CB14" s="10">
        <v>102</v>
      </c>
      <c r="CC14" s="10">
        <v>95</v>
      </c>
      <c r="CD14" s="10">
        <v>248</v>
      </c>
      <c r="CE14" s="10">
        <v>131</v>
      </c>
      <c r="CF14" s="18">
        <v>354</v>
      </c>
      <c r="CG14" s="19">
        <v>185</v>
      </c>
    </row>
    <row r="15" spans="1:85" ht="14.4" thickBot="1">
      <c r="A15" s="5">
        <v>43525</v>
      </c>
      <c r="B15" s="4">
        <v>9</v>
      </c>
      <c r="C15" s="10">
        <v>64</v>
      </c>
      <c r="D15" s="10">
        <v>125</v>
      </c>
      <c r="E15" s="10">
        <v>135</v>
      </c>
      <c r="F15" s="47">
        <v>333</v>
      </c>
      <c r="G15" s="10">
        <v>162</v>
      </c>
      <c r="H15" s="4">
        <v>9</v>
      </c>
      <c r="I15" s="10">
        <v>64</v>
      </c>
      <c r="J15" s="10">
        <v>125</v>
      </c>
      <c r="K15" s="10">
        <v>135</v>
      </c>
      <c r="L15" s="10">
        <v>333</v>
      </c>
      <c r="M15" s="10">
        <v>162</v>
      </c>
      <c r="N15" s="18">
        <v>442</v>
      </c>
      <c r="O15" s="19">
        <v>210</v>
      </c>
      <c r="P15" s="4">
        <v>1</v>
      </c>
      <c r="Q15" s="10">
        <v>4</v>
      </c>
      <c r="R15" s="10">
        <v>10</v>
      </c>
      <c r="S15" s="10">
        <v>6</v>
      </c>
      <c r="T15" s="47">
        <v>21</v>
      </c>
      <c r="U15" s="10">
        <v>13</v>
      </c>
      <c r="V15" s="4">
        <v>3</v>
      </c>
      <c r="W15" s="10">
        <v>9</v>
      </c>
      <c r="X15" s="10">
        <v>39</v>
      </c>
      <c r="Y15" s="10">
        <v>17</v>
      </c>
      <c r="Z15" s="10">
        <v>68</v>
      </c>
      <c r="AA15" s="10">
        <v>31</v>
      </c>
      <c r="AB15" s="18">
        <v>89</v>
      </c>
      <c r="AC15" s="19">
        <v>44</v>
      </c>
      <c r="AR15" s="4">
        <v>2</v>
      </c>
      <c r="AS15" s="10">
        <v>24</v>
      </c>
      <c r="AT15" s="10">
        <v>46</v>
      </c>
      <c r="AU15" s="10">
        <v>40</v>
      </c>
      <c r="AV15" s="10">
        <v>112</v>
      </c>
      <c r="AW15" s="10">
        <v>51</v>
      </c>
      <c r="AX15" s="4">
        <v>12</v>
      </c>
      <c r="AY15" s="10">
        <v>86</v>
      </c>
      <c r="AZ15" s="10">
        <v>204</v>
      </c>
      <c r="BA15" s="10">
        <v>192</v>
      </c>
      <c r="BB15" s="10">
        <v>494</v>
      </c>
      <c r="BC15" s="10">
        <v>210</v>
      </c>
      <c r="BD15" s="18">
        <v>606</v>
      </c>
      <c r="BE15" s="19">
        <v>261</v>
      </c>
      <c r="BF15" s="4">
        <v>1</v>
      </c>
      <c r="BG15" s="10">
        <v>8</v>
      </c>
      <c r="BH15" s="10">
        <v>14</v>
      </c>
      <c r="BI15" s="10">
        <v>8</v>
      </c>
      <c r="BJ15" s="10">
        <v>31</v>
      </c>
      <c r="BK15" s="10">
        <v>16</v>
      </c>
      <c r="BL15" s="4">
        <v>0</v>
      </c>
      <c r="BM15" s="10">
        <v>11</v>
      </c>
      <c r="BN15" s="10">
        <v>34</v>
      </c>
      <c r="BO15" s="10">
        <v>34</v>
      </c>
      <c r="BP15" s="10">
        <v>79</v>
      </c>
      <c r="BQ15" s="10">
        <v>43</v>
      </c>
      <c r="BR15" s="18">
        <v>110</v>
      </c>
      <c r="BS15" s="19">
        <v>59</v>
      </c>
      <c r="BT15" s="4">
        <v>1</v>
      </c>
      <c r="BU15" s="10">
        <v>18</v>
      </c>
      <c r="BV15" s="10">
        <v>33</v>
      </c>
      <c r="BW15" s="10">
        <v>21</v>
      </c>
      <c r="BX15" s="10">
        <v>73</v>
      </c>
      <c r="BY15" s="10">
        <v>36</v>
      </c>
      <c r="BZ15" s="4">
        <v>5</v>
      </c>
      <c r="CA15" s="10">
        <v>50</v>
      </c>
      <c r="CB15" s="10">
        <v>102</v>
      </c>
      <c r="CC15" s="10">
        <v>124</v>
      </c>
      <c r="CD15" s="10">
        <v>281</v>
      </c>
      <c r="CE15" s="10">
        <v>149</v>
      </c>
      <c r="CF15" s="18">
        <v>354</v>
      </c>
      <c r="CG15" s="19">
        <v>185</v>
      </c>
    </row>
    <row r="16" spans="1:85" ht="14.4" thickBot="1">
      <c r="A16" s="5">
        <v>43556</v>
      </c>
      <c r="B16" s="4">
        <v>13</v>
      </c>
      <c r="C16" s="10">
        <v>117</v>
      </c>
      <c r="D16" s="10">
        <v>182</v>
      </c>
      <c r="E16" s="10">
        <v>147</v>
      </c>
      <c r="F16" s="47">
        <v>459</v>
      </c>
      <c r="G16" s="10">
        <v>197</v>
      </c>
      <c r="H16" s="4">
        <v>13</v>
      </c>
      <c r="I16" s="10">
        <v>117</v>
      </c>
      <c r="J16" s="10">
        <v>182</v>
      </c>
      <c r="K16" s="10">
        <v>147</v>
      </c>
      <c r="L16" s="10">
        <v>459</v>
      </c>
      <c r="M16" s="10">
        <v>197</v>
      </c>
      <c r="N16" s="18">
        <v>566</v>
      </c>
      <c r="O16" s="19">
        <v>244</v>
      </c>
      <c r="P16" s="4">
        <v>1</v>
      </c>
      <c r="Q16" s="10">
        <v>1</v>
      </c>
      <c r="R16" s="10">
        <v>3</v>
      </c>
      <c r="S16" s="10">
        <v>4</v>
      </c>
      <c r="T16" s="47">
        <v>9</v>
      </c>
      <c r="U16" s="10">
        <v>7</v>
      </c>
      <c r="V16" s="4">
        <v>3</v>
      </c>
      <c r="W16" s="10">
        <v>5</v>
      </c>
      <c r="X16" s="10">
        <v>21</v>
      </c>
      <c r="Y16" s="10">
        <v>16</v>
      </c>
      <c r="Z16" s="10">
        <v>45</v>
      </c>
      <c r="AA16" s="10">
        <v>22</v>
      </c>
      <c r="AB16" s="18">
        <v>54</v>
      </c>
      <c r="AC16" s="19">
        <v>29</v>
      </c>
      <c r="AR16" s="4">
        <v>6</v>
      </c>
      <c r="AS16" s="10">
        <v>39</v>
      </c>
      <c r="AT16" s="10">
        <v>55</v>
      </c>
      <c r="AU16" s="10">
        <v>21</v>
      </c>
      <c r="AV16" s="10">
        <v>121</v>
      </c>
      <c r="AW16" s="10">
        <v>47</v>
      </c>
      <c r="AX16" s="4">
        <v>13</v>
      </c>
      <c r="AY16" s="10">
        <v>111</v>
      </c>
      <c r="AZ16" s="10">
        <v>211</v>
      </c>
      <c r="BA16" s="10">
        <v>202</v>
      </c>
      <c r="BB16" s="10">
        <v>537</v>
      </c>
      <c r="BC16" s="10">
        <v>231</v>
      </c>
      <c r="BD16" s="18">
        <v>658</v>
      </c>
      <c r="BE16" s="19">
        <v>278</v>
      </c>
      <c r="BF16" s="4">
        <v>1</v>
      </c>
      <c r="BG16" s="10">
        <v>13</v>
      </c>
      <c r="BH16" s="10">
        <v>10</v>
      </c>
      <c r="BI16" s="10">
        <v>5</v>
      </c>
      <c r="BJ16" s="10">
        <v>29</v>
      </c>
      <c r="BK16" s="10">
        <v>9</v>
      </c>
      <c r="BL16" s="4">
        <v>1</v>
      </c>
      <c r="BM16" s="10">
        <v>19</v>
      </c>
      <c r="BN16" s="10">
        <v>39</v>
      </c>
      <c r="BO16" s="10">
        <v>38</v>
      </c>
      <c r="BP16" s="10">
        <v>97</v>
      </c>
      <c r="BQ16" s="10">
        <v>49</v>
      </c>
      <c r="BR16" s="18">
        <v>126</v>
      </c>
      <c r="BS16" s="19">
        <v>58</v>
      </c>
      <c r="BT16" s="4">
        <v>1</v>
      </c>
      <c r="BU16" s="10">
        <v>16</v>
      </c>
      <c r="BV16" s="10">
        <v>29</v>
      </c>
      <c r="BW16" s="10">
        <v>7</v>
      </c>
      <c r="BX16" s="10">
        <v>53</v>
      </c>
      <c r="BY16" s="10">
        <v>28</v>
      </c>
      <c r="BZ16" s="4">
        <v>6</v>
      </c>
      <c r="CA16" s="10">
        <v>55</v>
      </c>
      <c r="CB16" s="10">
        <v>125</v>
      </c>
      <c r="CC16" s="10">
        <v>135</v>
      </c>
      <c r="CD16" s="10">
        <v>321</v>
      </c>
      <c r="CE16" s="10">
        <v>165</v>
      </c>
      <c r="CF16" s="18">
        <v>374</v>
      </c>
      <c r="CG16" s="19">
        <v>193</v>
      </c>
    </row>
    <row r="17" spans="1:85" ht="14.4" thickBot="1">
      <c r="A17" s="5">
        <v>43586</v>
      </c>
      <c r="B17" s="4">
        <v>13</v>
      </c>
      <c r="C17" s="10">
        <v>85</v>
      </c>
      <c r="D17" s="10">
        <v>163</v>
      </c>
      <c r="E17" s="10">
        <v>150</v>
      </c>
      <c r="F17" s="47">
        <v>411</v>
      </c>
      <c r="G17" s="10">
        <v>183</v>
      </c>
      <c r="H17" s="4">
        <v>13</v>
      </c>
      <c r="I17" s="10">
        <v>85</v>
      </c>
      <c r="J17" s="10">
        <v>163</v>
      </c>
      <c r="K17" s="10">
        <v>150</v>
      </c>
      <c r="L17" s="10">
        <v>411</v>
      </c>
      <c r="M17" s="10">
        <v>183</v>
      </c>
      <c r="N17" s="18">
        <v>473</v>
      </c>
      <c r="O17" s="19">
        <v>213</v>
      </c>
      <c r="P17" s="4">
        <v>0</v>
      </c>
      <c r="Q17" s="10">
        <v>4</v>
      </c>
      <c r="R17" s="10">
        <v>13</v>
      </c>
      <c r="S17" s="10">
        <v>3</v>
      </c>
      <c r="T17" s="47">
        <v>20</v>
      </c>
      <c r="U17" s="10">
        <v>8</v>
      </c>
      <c r="V17" s="4">
        <v>5</v>
      </c>
      <c r="W17" s="10">
        <v>10</v>
      </c>
      <c r="X17" s="10">
        <v>36</v>
      </c>
      <c r="Y17" s="10">
        <v>21</v>
      </c>
      <c r="Z17" s="10">
        <v>72</v>
      </c>
      <c r="AA17" s="10">
        <v>34</v>
      </c>
      <c r="AB17" s="18">
        <v>92</v>
      </c>
      <c r="AC17" s="19">
        <v>42</v>
      </c>
      <c r="AR17" s="4">
        <v>8</v>
      </c>
      <c r="AS17" s="10">
        <v>33</v>
      </c>
      <c r="AT17" s="10">
        <v>54</v>
      </c>
      <c r="AU17" s="10">
        <v>12</v>
      </c>
      <c r="AV17" s="10">
        <v>107</v>
      </c>
      <c r="AW17" s="10">
        <v>39</v>
      </c>
      <c r="AX17" s="4">
        <v>9</v>
      </c>
      <c r="AY17" s="10">
        <v>116</v>
      </c>
      <c r="AZ17" s="10">
        <v>220</v>
      </c>
      <c r="BA17" s="10">
        <v>214</v>
      </c>
      <c r="BB17" s="10">
        <v>559</v>
      </c>
      <c r="BC17" s="10">
        <v>238</v>
      </c>
      <c r="BD17" s="18">
        <v>666</v>
      </c>
      <c r="BE17" s="19">
        <v>277</v>
      </c>
      <c r="BF17" s="4">
        <v>0</v>
      </c>
      <c r="BG17" s="10">
        <v>1</v>
      </c>
      <c r="BH17" s="10">
        <v>9</v>
      </c>
      <c r="BI17" s="10">
        <v>7</v>
      </c>
      <c r="BJ17" s="10">
        <v>17</v>
      </c>
      <c r="BK17" s="10">
        <v>12</v>
      </c>
      <c r="BL17" s="4">
        <v>0</v>
      </c>
      <c r="BM17" s="10">
        <v>15</v>
      </c>
      <c r="BN17" s="10">
        <v>36</v>
      </c>
      <c r="BO17" s="10">
        <v>40</v>
      </c>
      <c r="BP17" s="10">
        <v>91</v>
      </c>
      <c r="BQ17" s="10">
        <v>49</v>
      </c>
      <c r="BR17" s="18">
        <v>108</v>
      </c>
      <c r="BS17" s="19">
        <v>61</v>
      </c>
      <c r="BT17" s="4">
        <v>3</v>
      </c>
      <c r="BU17" s="10">
        <v>23</v>
      </c>
      <c r="BV17" s="10">
        <v>46</v>
      </c>
      <c r="BW17" s="10">
        <v>16</v>
      </c>
      <c r="BX17" s="10">
        <v>88</v>
      </c>
      <c r="BY17" s="10">
        <v>38</v>
      </c>
      <c r="BZ17" s="4">
        <v>8</v>
      </c>
      <c r="CA17" s="10">
        <v>54</v>
      </c>
      <c r="CB17" s="10">
        <v>133</v>
      </c>
      <c r="CC17" s="10">
        <v>121</v>
      </c>
      <c r="CD17" s="10">
        <v>316</v>
      </c>
      <c r="CE17" s="10">
        <v>161</v>
      </c>
      <c r="CF17" s="18">
        <v>404</v>
      </c>
      <c r="CG17" s="19">
        <v>199</v>
      </c>
    </row>
    <row r="18" spans="1:85" ht="14.4" thickBot="1">
      <c r="A18" s="5">
        <v>43617</v>
      </c>
      <c r="B18" s="4">
        <v>14</v>
      </c>
      <c r="C18" s="10">
        <v>95</v>
      </c>
      <c r="D18" s="10">
        <v>183</v>
      </c>
      <c r="E18" s="10">
        <v>157</v>
      </c>
      <c r="F18" s="47">
        <v>449</v>
      </c>
      <c r="G18" s="10">
        <v>208</v>
      </c>
      <c r="H18" s="4">
        <v>14</v>
      </c>
      <c r="I18" s="10">
        <v>95</v>
      </c>
      <c r="J18" s="10">
        <v>183</v>
      </c>
      <c r="K18" s="10">
        <v>157</v>
      </c>
      <c r="L18" s="10">
        <v>449</v>
      </c>
      <c r="M18" s="10">
        <v>208</v>
      </c>
      <c r="N18" s="18">
        <v>503</v>
      </c>
      <c r="O18" s="19">
        <v>238</v>
      </c>
      <c r="P18" s="4">
        <v>0</v>
      </c>
      <c r="Q18" s="10">
        <v>0</v>
      </c>
      <c r="R18" s="10">
        <v>1</v>
      </c>
      <c r="S18" s="10">
        <v>0</v>
      </c>
      <c r="T18" s="47">
        <v>1</v>
      </c>
      <c r="U18" s="10">
        <v>1</v>
      </c>
      <c r="V18" s="4">
        <v>4</v>
      </c>
      <c r="W18" s="10">
        <v>4</v>
      </c>
      <c r="X18" s="10">
        <v>15</v>
      </c>
      <c r="Y18" s="10">
        <v>11</v>
      </c>
      <c r="Z18" s="10">
        <v>34</v>
      </c>
      <c r="AA18" s="10">
        <v>16</v>
      </c>
      <c r="AB18" s="18">
        <v>35</v>
      </c>
      <c r="AC18" s="19">
        <v>17</v>
      </c>
      <c r="AR18" s="4">
        <v>1</v>
      </c>
      <c r="AS18" s="10">
        <v>2</v>
      </c>
      <c r="AT18" s="10">
        <v>30</v>
      </c>
      <c r="AU18" s="10">
        <v>8</v>
      </c>
      <c r="AV18" s="10">
        <v>41</v>
      </c>
      <c r="AW18" s="10">
        <v>27</v>
      </c>
      <c r="AX18" s="4">
        <v>19</v>
      </c>
      <c r="AY18" s="10">
        <v>97</v>
      </c>
      <c r="AZ18" s="10">
        <v>210</v>
      </c>
      <c r="BA18" s="10">
        <v>183</v>
      </c>
      <c r="BB18" s="10">
        <v>509</v>
      </c>
      <c r="BC18" s="10">
        <v>212</v>
      </c>
      <c r="BD18" s="18">
        <v>550</v>
      </c>
      <c r="BE18" s="19">
        <v>239</v>
      </c>
      <c r="BF18" s="4">
        <v>1</v>
      </c>
      <c r="BG18" s="10">
        <v>4</v>
      </c>
      <c r="BH18" s="10">
        <v>10</v>
      </c>
      <c r="BI18" s="10">
        <v>11</v>
      </c>
      <c r="BJ18" s="10">
        <v>26</v>
      </c>
      <c r="BK18" s="10">
        <v>16</v>
      </c>
      <c r="BL18" s="4">
        <v>0</v>
      </c>
      <c r="BM18" s="10">
        <v>24</v>
      </c>
      <c r="BN18" s="10">
        <v>34</v>
      </c>
      <c r="BO18" s="10">
        <v>37</v>
      </c>
      <c r="BP18" s="10">
        <v>95</v>
      </c>
      <c r="BQ18" s="10">
        <v>47</v>
      </c>
      <c r="BR18" s="18">
        <v>121</v>
      </c>
      <c r="BS18" s="19">
        <v>63</v>
      </c>
      <c r="BT18" s="4">
        <v>3</v>
      </c>
      <c r="BU18" s="10">
        <v>20</v>
      </c>
      <c r="BV18" s="10">
        <v>19</v>
      </c>
      <c r="BW18" s="10">
        <v>7</v>
      </c>
      <c r="BX18" s="10">
        <v>49</v>
      </c>
      <c r="BY18" s="10">
        <v>19</v>
      </c>
      <c r="BZ18" s="4">
        <v>9</v>
      </c>
      <c r="CA18" s="10">
        <v>44</v>
      </c>
      <c r="CB18" s="10">
        <v>99</v>
      </c>
      <c r="CC18" s="10">
        <v>113</v>
      </c>
      <c r="CD18" s="10">
        <v>265</v>
      </c>
      <c r="CE18" s="10">
        <v>143</v>
      </c>
      <c r="CF18" s="18">
        <v>314</v>
      </c>
      <c r="CG18" s="19">
        <v>162</v>
      </c>
    </row>
    <row r="19" spans="1:85" ht="14.4" thickBot="1">
      <c r="A19" s="5">
        <v>43647</v>
      </c>
      <c r="B19" s="4">
        <v>13</v>
      </c>
      <c r="C19" s="10">
        <v>99</v>
      </c>
      <c r="D19" s="10">
        <v>201</v>
      </c>
      <c r="E19" s="10">
        <v>171</v>
      </c>
      <c r="F19" s="47">
        <v>484</v>
      </c>
      <c r="G19" s="10">
        <v>231</v>
      </c>
      <c r="H19" s="4">
        <v>13</v>
      </c>
      <c r="I19" s="10">
        <v>99</v>
      </c>
      <c r="J19" s="10">
        <v>201</v>
      </c>
      <c r="K19" s="10">
        <v>171</v>
      </c>
      <c r="L19" s="10">
        <v>484</v>
      </c>
      <c r="M19" s="10">
        <v>231</v>
      </c>
      <c r="N19" s="18">
        <v>544</v>
      </c>
      <c r="O19" s="19">
        <v>262</v>
      </c>
      <c r="P19" s="4">
        <v>0</v>
      </c>
      <c r="Q19" s="10">
        <v>0</v>
      </c>
      <c r="R19" s="10">
        <v>7</v>
      </c>
      <c r="S19" s="10">
        <v>3</v>
      </c>
      <c r="T19" s="47">
        <v>10</v>
      </c>
      <c r="U19" s="10">
        <v>7</v>
      </c>
      <c r="V19" s="4">
        <v>4</v>
      </c>
      <c r="W19" s="10">
        <v>34</v>
      </c>
      <c r="X19" s="10">
        <v>59</v>
      </c>
      <c r="Y19" s="10">
        <v>31</v>
      </c>
      <c r="Z19" s="10">
        <v>128</v>
      </c>
      <c r="AA19" s="10">
        <v>52</v>
      </c>
      <c r="AB19" s="18">
        <v>138</v>
      </c>
      <c r="AC19" s="19">
        <v>59</v>
      </c>
      <c r="AR19" s="4">
        <v>5</v>
      </c>
      <c r="AS19" s="10">
        <v>29</v>
      </c>
      <c r="AT19" s="10">
        <v>42</v>
      </c>
      <c r="AU19" s="10">
        <v>13</v>
      </c>
      <c r="AV19" s="10">
        <v>89</v>
      </c>
      <c r="AW19" s="10">
        <v>29</v>
      </c>
      <c r="AX19" s="4">
        <v>19</v>
      </c>
      <c r="AY19" s="10">
        <v>119</v>
      </c>
      <c r="AZ19" s="10">
        <v>239</v>
      </c>
      <c r="BA19" s="10">
        <v>195</v>
      </c>
      <c r="BB19" s="10">
        <v>572</v>
      </c>
      <c r="BC19" s="10">
        <v>233</v>
      </c>
      <c r="BD19" s="18">
        <v>661</v>
      </c>
      <c r="BE19" s="19">
        <v>262</v>
      </c>
      <c r="BF19" s="4">
        <v>1</v>
      </c>
      <c r="BG19" s="10">
        <v>11</v>
      </c>
      <c r="BH19" s="10">
        <v>12</v>
      </c>
      <c r="BI19" s="10">
        <v>3</v>
      </c>
      <c r="BJ19" s="10">
        <v>27</v>
      </c>
      <c r="BK19" s="10">
        <v>10</v>
      </c>
      <c r="BL19" s="4">
        <v>0</v>
      </c>
      <c r="BM19" s="10">
        <v>28</v>
      </c>
      <c r="BN19" s="10">
        <v>32</v>
      </c>
      <c r="BO19" s="10">
        <v>35</v>
      </c>
      <c r="BP19" s="10">
        <v>95</v>
      </c>
      <c r="BQ19" s="10">
        <v>48</v>
      </c>
      <c r="BR19" s="18">
        <v>122</v>
      </c>
      <c r="BS19" s="19">
        <v>58</v>
      </c>
      <c r="BT19" s="4">
        <v>1</v>
      </c>
      <c r="BU19" s="10">
        <v>9</v>
      </c>
      <c r="BV19" s="10">
        <v>21</v>
      </c>
      <c r="BW19" s="10">
        <v>10</v>
      </c>
      <c r="BX19" s="10">
        <v>41</v>
      </c>
      <c r="BY19" s="10">
        <v>24</v>
      </c>
      <c r="BZ19" s="4">
        <v>12</v>
      </c>
      <c r="CA19" s="10">
        <v>60</v>
      </c>
      <c r="CB19" s="10">
        <v>131</v>
      </c>
      <c r="CC19" s="10">
        <v>125</v>
      </c>
      <c r="CD19" s="10">
        <v>328</v>
      </c>
      <c r="CE19" s="10">
        <v>163</v>
      </c>
      <c r="CF19" s="18">
        <v>369</v>
      </c>
      <c r="CG19" s="19">
        <v>187</v>
      </c>
    </row>
    <row r="20" spans="1:85" ht="14.4" thickBot="1">
      <c r="A20" s="5">
        <v>43678</v>
      </c>
      <c r="B20" s="4">
        <v>9</v>
      </c>
      <c r="C20" s="10">
        <v>86</v>
      </c>
      <c r="D20" s="10">
        <v>167</v>
      </c>
      <c r="E20" s="10">
        <v>169</v>
      </c>
      <c r="F20" s="47">
        <v>431</v>
      </c>
      <c r="G20" s="10">
        <v>209</v>
      </c>
      <c r="H20" s="4">
        <v>9</v>
      </c>
      <c r="I20" s="10">
        <v>86</v>
      </c>
      <c r="J20" s="10">
        <v>167</v>
      </c>
      <c r="K20" s="10">
        <v>169</v>
      </c>
      <c r="L20" s="10">
        <v>431</v>
      </c>
      <c r="M20" s="10">
        <v>209</v>
      </c>
      <c r="N20" s="18">
        <v>487</v>
      </c>
      <c r="O20" s="19">
        <v>240</v>
      </c>
      <c r="P20" s="4">
        <v>0</v>
      </c>
      <c r="Q20" s="10">
        <v>0</v>
      </c>
      <c r="R20" s="10">
        <v>0</v>
      </c>
      <c r="S20" s="10">
        <v>0</v>
      </c>
      <c r="T20" s="47">
        <v>0</v>
      </c>
      <c r="U20" s="10">
        <v>0</v>
      </c>
      <c r="V20" s="4">
        <v>4</v>
      </c>
      <c r="W20" s="10">
        <v>8</v>
      </c>
      <c r="X20" s="10">
        <v>27</v>
      </c>
      <c r="Y20" s="10">
        <v>26</v>
      </c>
      <c r="Z20" s="10">
        <v>65</v>
      </c>
      <c r="AA20" s="10">
        <v>37</v>
      </c>
      <c r="AB20" s="18">
        <v>65</v>
      </c>
      <c r="AC20" s="19">
        <v>37</v>
      </c>
      <c r="AR20" s="4">
        <v>5</v>
      </c>
      <c r="AS20" s="10">
        <v>10</v>
      </c>
      <c r="AT20" s="10">
        <v>29</v>
      </c>
      <c r="AU20" s="10">
        <v>6</v>
      </c>
      <c r="AV20" s="10">
        <v>50</v>
      </c>
      <c r="AW20" s="10">
        <v>20</v>
      </c>
      <c r="AX20" s="4">
        <v>24</v>
      </c>
      <c r="AY20" s="10">
        <v>128</v>
      </c>
      <c r="AZ20" s="10">
        <v>236</v>
      </c>
      <c r="BA20" s="10">
        <v>225</v>
      </c>
      <c r="BB20" s="10">
        <v>613</v>
      </c>
      <c r="BC20" s="10">
        <v>252</v>
      </c>
      <c r="BD20" s="18">
        <v>663</v>
      </c>
      <c r="BE20" s="19">
        <v>272</v>
      </c>
      <c r="BF20" s="4">
        <v>0</v>
      </c>
      <c r="BG20" s="10">
        <v>3</v>
      </c>
      <c r="BH20" s="10">
        <v>5</v>
      </c>
      <c r="BI20" s="10">
        <v>4</v>
      </c>
      <c r="BJ20" s="10">
        <v>12</v>
      </c>
      <c r="BK20" s="10">
        <v>5</v>
      </c>
      <c r="BL20" s="4">
        <v>2</v>
      </c>
      <c r="BM20" s="10">
        <v>36</v>
      </c>
      <c r="BN20" s="10">
        <v>57</v>
      </c>
      <c r="BO20" s="10">
        <v>48</v>
      </c>
      <c r="BP20" s="10">
        <v>143</v>
      </c>
      <c r="BQ20" s="10">
        <v>61</v>
      </c>
      <c r="BR20" s="18">
        <v>155</v>
      </c>
      <c r="BS20" s="19">
        <v>66</v>
      </c>
      <c r="BT20" s="4">
        <v>2</v>
      </c>
      <c r="BU20" s="10">
        <v>22</v>
      </c>
      <c r="BV20" s="10">
        <v>41</v>
      </c>
      <c r="BW20" s="10">
        <v>9</v>
      </c>
      <c r="BX20" s="10">
        <v>74</v>
      </c>
      <c r="BY20" s="10">
        <v>30</v>
      </c>
      <c r="BZ20" s="4">
        <v>7</v>
      </c>
      <c r="CA20" s="10">
        <v>53</v>
      </c>
      <c r="CB20" s="10">
        <v>122</v>
      </c>
      <c r="CC20" s="10">
        <v>134</v>
      </c>
      <c r="CD20" s="10">
        <v>316</v>
      </c>
      <c r="CE20" s="10">
        <v>172</v>
      </c>
      <c r="CF20" s="18">
        <v>390</v>
      </c>
      <c r="CG20" s="19">
        <v>202</v>
      </c>
    </row>
    <row r="21" spans="1:85" ht="14.4" thickBot="1">
      <c r="A21" s="5">
        <v>43709</v>
      </c>
      <c r="B21" s="4">
        <v>17</v>
      </c>
      <c r="C21" s="10">
        <v>112</v>
      </c>
      <c r="D21" s="10">
        <v>217</v>
      </c>
      <c r="E21" s="10">
        <v>191</v>
      </c>
      <c r="F21" s="47">
        <v>537</v>
      </c>
      <c r="G21" s="10">
        <v>259</v>
      </c>
      <c r="H21" s="4">
        <v>17</v>
      </c>
      <c r="I21" s="10">
        <v>112</v>
      </c>
      <c r="J21" s="10">
        <v>217</v>
      </c>
      <c r="K21" s="10">
        <v>191</v>
      </c>
      <c r="L21" s="10">
        <v>537</v>
      </c>
      <c r="M21" s="10">
        <v>259</v>
      </c>
      <c r="N21" s="18">
        <v>610</v>
      </c>
      <c r="O21" s="19">
        <v>289</v>
      </c>
      <c r="P21" s="4">
        <v>1</v>
      </c>
      <c r="Q21" s="10">
        <v>2</v>
      </c>
      <c r="R21" s="10">
        <v>10</v>
      </c>
      <c r="S21" s="10">
        <v>0</v>
      </c>
      <c r="T21" s="47">
        <v>13</v>
      </c>
      <c r="U21" s="10">
        <v>5</v>
      </c>
      <c r="V21" s="4">
        <v>3</v>
      </c>
      <c r="W21" s="10">
        <v>13</v>
      </c>
      <c r="X21" s="10">
        <v>36</v>
      </c>
      <c r="Y21" s="10">
        <v>20</v>
      </c>
      <c r="Z21" s="10">
        <v>72</v>
      </c>
      <c r="AA21" s="10">
        <v>39</v>
      </c>
      <c r="AB21" s="18">
        <v>85</v>
      </c>
      <c r="AC21" s="19">
        <v>44</v>
      </c>
      <c r="AR21" s="4">
        <v>2</v>
      </c>
      <c r="AS21" s="10">
        <v>10</v>
      </c>
      <c r="AT21" s="10">
        <v>21</v>
      </c>
      <c r="AU21" s="10">
        <v>11</v>
      </c>
      <c r="AV21" s="10">
        <v>44</v>
      </c>
      <c r="AW21" s="10">
        <v>20</v>
      </c>
      <c r="AX21" s="4">
        <v>28</v>
      </c>
      <c r="AY21" s="10">
        <v>129</v>
      </c>
      <c r="AZ21" s="10">
        <v>281</v>
      </c>
      <c r="BA21" s="10">
        <v>224</v>
      </c>
      <c r="BB21" s="10">
        <v>662</v>
      </c>
      <c r="BC21" s="10">
        <v>266</v>
      </c>
      <c r="BD21" s="18">
        <v>706</v>
      </c>
      <c r="BE21" s="19">
        <v>286</v>
      </c>
      <c r="BF21" s="4">
        <v>1</v>
      </c>
      <c r="BG21" s="10">
        <v>6</v>
      </c>
      <c r="BH21" s="10">
        <v>13</v>
      </c>
      <c r="BI21" s="10">
        <v>6</v>
      </c>
      <c r="BJ21" s="10">
        <v>26</v>
      </c>
      <c r="BK21" s="10">
        <v>12</v>
      </c>
      <c r="BL21" s="4">
        <v>2</v>
      </c>
      <c r="BM21" s="10">
        <v>30</v>
      </c>
      <c r="BN21" s="10">
        <v>51</v>
      </c>
      <c r="BO21" s="10">
        <v>43</v>
      </c>
      <c r="BP21" s="10">
        <v>126</v>
      </c>
      <c r="BQ21" s="10">
        <v>56</v>
      </c>
      <c r="BR21" s="18">
        <v>152</v>
      </c>
      <c r="BS21" s="19">
        <v>68</v>
      </c>
      <c r="BT21" s="4">
        <v>3</v>
      </c>
      <c r="BU21" s="10">
        <v>16</v>
      </c>
      <c r="BV21" s="10">
        <v>23</v>
      </c>
      <c r="BW21" s="10">
        <v>10</v>
      </c>
      <c r="BX21" s="10">
        <v>52</v>
      </c>
      <c r="BY21" s="10">
        <v>20</v>
      </c>
      <c r="BZ21" s="4">
        <v>8</v>
      </c>
      <c r="CA21" s="10">
        <v>52</v>
      </c>
      <c r="CB21" s="10">
        <v>137</v>
      </c>
      <c r="CC21" s="10">
        <v>144</v>
      </c>
      <c r="CD21" s="10">
        <v>341</v>
      </c>
      <c r="CE21" s="10">
        <v>186</v>
      </c>
      <c r="CF21" s="18">
        <v>393</v>
      </c>
      <c r="CG21" s="19">
        <v>206</v>
      </c>
    </row>
    <row r="22" spans="1:85" ht="14.4" thickBot="1">
      <c r="A22" s="5">
        <v>43739</v>
      </c>
      <c r="B22" s="4">
        <v>16</v>
      </c>
      <c r="C22" s="10">
        <v>89</v>
      </c>
      <c r="D22" s="10">
        <v>195</v>
      </c>
      <c r="E22" s="10">
        <v>176</v>
      </c>
      <c r="F22" s="47">
        <v>476</v>
      </c>
      <c r="G22" s="10">
        <v>226</v>
      </c>
      <c r="H22" s="4">
        <v>16</v>
      </c>
      <c r="I22" s="10">
        <v>89</v>
      </c>
      <c r="J22" s="10">
        <v>195</v>
      </c>
      <c r="K22" s="10">
        <v>176</v>
      </c>
      <c r="L22" s="10">
        <v>476</v>
      </c>
      <c r="M22" s="10">
        <v>226</v>
      </c>
      <c r="N22" s="18">
        <v>511</v>
      </c>
      <c r="O22" s="19">
        <v>243</v>
      </c>
      <c r="P22" s="4">
        <v>0</v>
      </c>
      <c r="Q22" s="10">
        <v>2</v>
      </c>
      <c r="R22" s="10">
        <v>3</v>
      </c>
      <c r="S22" s="10">
        <v>0</v>
      </c>
      <c r="T22" s="47">
        <v>5</v>
      </c>
      <c r="U22" s="10">
        <v>2</v>
      </c>
      <c r="V22" s="4">
        <v>4</v>
      </c>
      <c r="W22" s="10">
        <v>13</v>
      </c>
      <c r="X22" s="10">
        <v>46</v>
      </c>
      <c r="Y22" s="10">
        <v>23</v>
      </c>
      <c r="Z22" s="10">
        <v>86</v>
      </c>
      <c r="AA22" s="10">
        <v>44</v>
      </c>
      <c r="AB22" s="18">
        <v>91</v>
      </c>
      <c r="AC22" s="19">
        <v>46</v>
      </c>
      <c r="AR22" s="4">
        <v>8</v>
      </c>
      <c r="AS22" s="10">
        <v>21</v>
      </c>
      <c r="AT22" s="10">
        <v>36</v>
      </c>
      <c r="AU22" s="10">
        <v>19</v>
      </c>
      <c r="AV22" s="10">
        <v>84</v>
      </c>
      <c r="AW22" s="10">
        <v>37</v>
      </c>
      <c r="AX22" s="4">
        <v>20</v>
      </c>
      <c r="AY22" s="10">
        <v>134</v>
      </c>
      <c r="AZ22" s="10">
        <v>252</v>
      </c>
      <c r="BA22" s="10">
        <v>226</v>
      </c>
      <c r="BB22" s="10">
        <v>632</v>
      </c>
      <c r="BC22" s="10">
        <v>259</v>
      </c>
      <c r="BD22" s="18">
        <v>716</v>
      </c>
      <c r="BE22" s="19">
        <v>296</v>
      </c>
      <c r="BF22" s="4">
        <v>3</v>
      </c>
      <c r="BG22" s="10">
        <v>13</v>
      </c>
      <c r="BH22" s="10">
        <v>10</v>
      </c>
      <c r="BI22" s="10">
        <v>7</v>
      </c>
      <c r="BJ22" s="10">
        <v>33</v>
      </c>
      <c r="BK22" s="10">
        <v>11</v>
      </c>
      <c r="BL22" s="4">
        <v>2</v>
      </c>
      <c r="BM22" s="10">
        <v>30</v>
      </c>
      <c r="BN22" s="10">
        <v>48</v>
      </c>
      <c r="BO22" s="10">
        <v>41</v>
      </c>
      <c r="BP22" s="10">
        <v>121</v>
      </c>
      <c r="BQ22" s="10">
        <v>57</v>
      </c>
      <c r="BR22" s="18">
        <v>154</v>
      </c>
      <c r="BS22" s="19">
        <v>68</v>
      </c>
      <c r="BT22" s="4">
        <v>3</v>
      </c>
      <c r="BU22" s="10">
        <v>3</v>
      </c>
      <c r="BV22" s="10">
        <v>20</v>
      </c>
      <c r="BW22" s="10">
        <v>16</v>
      </c>
      <c r="BX22" s="10">
        <v>42</v>
      </c>
      <c r="BY22" s="10">
        <v>27</v>
      </c>
      <c r="BZ22" s="4">
        <v>14</v>
      </c>
      <c r="CA22" s="10">
        <v>94</v>
      </c>
      <c r="CB22" s="10">
        <v>173</v>
      </c>
      <c r="CC22" s="10">
        <v>138</v>
      </c>
      <c r="CD22" s="10">
        <v>419</v>
      </c>
      <c r="CE22" s="10">
        <v>193</v>
      </c>
      <c r="CF22" s="18">
        <v>461</v>
      </c>
      <c r="CG22" s="19">
        <v>220</v>
      </c>
    </row>
    <row r="23" spans="1:85" ht="14.4" thickBot="1">
      <c r="A23" s="5">
        <v>43770</v>
      </c>
      <c r="B23" s="4">
        <v>14</v>
      </c>
      <c r="C23" s="10">
        <v>128</v>
      </c>
      <c r="D23" s="10">
        <v>240</v>
      </c>
      <c r="E23" s="10">
        <v>198</v>
      </c>
      <c r="F23" s="47">
        <v>580</v>
      </c>
      <c r="G23" s="10">
        <v>267</v>
      </c>
      <c r="H23" s="4">
        <v>14</v>
      </c>
      <c r="I23" s="10">
        <v>128</v>
      </c>
      <c r="J23" s="10">
        <v>240</v>
      </c>
      <c r="K23" s="10">
        <v>198</v>
      </c>
      <c r="L23" s="10">
        <v>580</v>
      </c>
      <c r="M23" s="10">
        <v>267</v>
      </c>
      <c r="N23" s="18">
        <v>632</v>
      </c>
      <c r="O23" s="19">
        <v>290</v>
      </c>
      <c r="P23" s="4">
        <v>0</v>
      </c>
      <c r="Q23" s="10">
        <v>0</v>
      </c>
      <c r="R23" s="10">
        <v>0</v>
      </c>
      <c r="S23" s="10">
        <v>0</v>
      </c>
      <c r="T23" s="47">
        <v>0</v>
      </c>
      <c r="U23" s="10">
        <v>0</v>
      </c>
      <c r="V23" s="4">
        <v>1</v>
      </c>
      <c r="W23" s="10">
        <v>10</v>
      </c>
      <c r="X23" s="10">
        <v>28</v>
      </c>
      <c r="Y23" s="10">
        <v>12</v>
      </c>
      <c r="Z23" s="10">
        <v>51</v>
      </c>
      <c r="AA23" s="10">
        <v>24</v>
      </c>
      <c r="AB23" s="18">
        <v>51</v>
      </c>
      <c r="AC23" s="19">
        <v>24</v>
      </c>
      <c r="AR23" s="4">
        <v>0</v>
      </c>
      <c r="AS23" s="10">
        <v>26</v>
      </c>
      <c r="AT23" s="10">
        <v>25</v>
      </c>
      <c r="AU23" s="10">
        <v>10</v>
      </c>
      <c r="AV23" s="10">
        <v>61</v>
      </c>
      <c r="AW23" s="10">
        <v>23</v>
      </c>
      <c r="AX23" s="4">
        <v>27</v>
      </c>
      <c r="AY23" s="10">
        <v>149</v>
      </c>
      <c r="AZ23" s="10">
        <v>256</v>
      </c>
      <c r="BA23" s="10">
        <v>239</v>
      </c>
      <c r="BB23" s="10">
        <v>671</v>
      </c>
      <c r="BC23" s="10">
        <v>271</v>
      </c>
      <c r="BD23" s="18">
        <v>732</v>
      </c>
      <c r="BE23" s="19">
        <v>294</v>
      </c>
      <c r="BF23" s="4">
        <v>0</v>
      </c>
      <c r="BG23" s="10">
        <v>3</v>
      </c>
      <c r="BH23" s="10">
        <v>14</v>
      </c>
      <c r="BI23" s="10">
        <v>9</v>
      </c>
      <c r="BJ23" s="10">
        <v>26</v>
      </c>
      <c r="BK23" s="10">
        <v>14</v>
      </c>
      <c r="BL23" s="4">
        <v>2</v>
      </c>
      <c r="BM23" s="10">
        <v>48</v>
      </c>
      <c r="BN23" s="10">
        <v>50</v>
      </c>
      <c r="BO23" s="10">
        <v>47</v>
      </c>
      <c r="BP23" s="10">
        <v>147</v>
      </c>
      <c r="BQ23" s="10">
        <v>63</v>
      </c>
      <c r="BR23" s="18">
        <v>173</v>
      </c>
      <c r="BS23" s="19">
        <v>77</v>
      </c>
      <c r="BT23" s="4">
        <v>1</v>
      </c>
      <c r="BU23" s="10">
        <v>8</v>
      </c>
      <c r="BV23" s="10">
        <v>17</v>
      </c>
      <c r="BW23" s="10">
        <v>7</v>
      </c>
      <c r="BX23" s="10">
        <v>33</v>
      </c>
      <c r="BY23" s="10">
        <v>16</v>
      </c>
      <c r="BZ23" s="4">
        <v>18</v>
      </c>
      <c r="CA23" s="10">
        <v>89</v>
      </c>
      <c r="CB23" s="10">
        <v>152</v>
      </c>
      <c r="CC23" s="10">
        <v>159</v>
      </c>
      <c r="CD23" s="10">
        <v>418</v>
      </c>
      <c r="CE23" s="10">
        <v>204</v>
      </c>
      <c r="CF23" s="18">
        <v>451</v>
      </c>
      <c r="CG23" s="19">
        <v>220</v>
      </c>
    </row>
    <row r="24" spans="1:85" ht="14.4" thickBot="1">
      <c r="A24" s="5">
        <v>43800</v>
      </c>
      <c r="B24" s="4">
        <v>20</v>
      </c>
      <c r="C24" s="10">
        <v>112</v>
      </c>
      <c r="D24" s="10">
        <v>232</v>
      </c>
      <c r="E24" s="10">
        <v>202</v>
      </c>
      <c r="F24" s="47">
        <v>566</v>
      </c>
      <c r="G24" s="10">
        <v>275</v>
      </c>
      <c r="H24" s="4">
        <v>20</v>
      </c>
      <c r="I24" s="10">
        <v>112</v>
      </c>
      <c r="J24" s="10">
        <v>232</v>
      </c>
      <c r="K24" s="10">
        <v>202</v>
      </c>
      <c r="L24" s="10">
        <v>566</v>
      </c>
      <c r="M24" s="10">
        <v>275</v>
      </c>
      <c r="N24" s="18">
        <v>635</v>
      </c>
      <c r="O24" s="19">
        <v>306</v>
      </c>
      <c r="P24" s="4">
        <v>1</v>
      </c>
      <c r="Q24" s="10">
        <v>1</v>
      </c>
      <c r="R24" s="10">
        <v>1</v>
      </c>
      <c r="S24" s="10">
        <v>0</v>
      </c>
      <c r="T24" s="47">
        <v>3</v>
      </c>
      <c r="U24" s="10">
        <v>1</v>
      </c>
      <c r="V24" s="4">
        <v>2</v>
      </c>
      <c r="W24" s="10">
        <v>15</v>
      </c>
      <c r="X24" s="10">
        <v>36</v>
      </c>
      <c r="Y24" s="10">
        <v>21</v>
      </c>
      <c r="Z24" s="10">
        <v>74</v>
      </c>
      <c r="AA24" s="10">
        <v>33</v>
      </c>
      <c r="AB24" s="18">
        <v>77</v>
      </c>
      <c r="AC24" s="19">
        <v>34</v>
      </c>
      <c r="AR24" s="4">
        <v>0</v>
      </c>
      <c r="AS24" s="10">
        <v>0</v>
      </c>
      <c r="AT24" s="10">
        <v>12</v>
      </c>
      <c r="AU24" s="10">
        <v>5</v>
      </c>
      <c r="AV24" s="10">
        <v>17</v>
      </c>
      <c r="AW24" s="10">
        <v>13</v>
      </c>
      <c r="AX24" s="4">
        <v>20</v>
      </c>
      <c r="AY24" s="10">
        <v>151</v>
      </c>
      <c r="AZ24" s="10">
        <v>238</v>
      </c>
      <c r="BA24" s="10">
        <v>209</v>
      </c>
      <c r="BB24" s="10">
        <v>618</v>
      </c>
      <c r="BC24" s="10">
        <v>249</v>
      </c>
      <c r="BD24" s="18">
        <v>635</v>
      </c>
      <c r="BE24" s="19">
        <v>262</v>
      </c>
      <c r="BF24" s="4">
        <v>0</v>
      </c>
      <c r="BG24" s="10">
        <v>2</v>
      </c>
      <c r="BH24" s="10">
        <v>5</v>
      </c>
      <c r="BI24" s="10">
        <v>3</v>
      </c>
      <c r="BJ24" s="10">
        <v>10</v>
      </c>
      <c r="BK24" s="10">
        <v>7</v>
      </c>
      <c r="BL24" s="4">
        <v>2</v>
      </c>
      <c r="BM24" s="10">
        <v>35</v>
      </c>
      <c r="BN24" s="10">
        <v>47</v>
      </c>
      <c r="BO24" s="10">
        <v>39</v>
      </c>
      <c r="BP24" s="10">
        <v>123</v>
      </c>
      <c r="BQ24" s="10">
        <v>52</v>
      </c>
      <c r="BR24" s="18">
        <v>133</v>
      </c>
      <c r="BS24" s="19">
        <v>59</v>
      </c>
      <c r="BT24" s="4">
        <v>0</v>
      </c>
      <c r="BU24" s="10">
        <v>7</v>
      </c>
      <c r="BV24" s="10">
        <v>8</v>
      </c>
      <c r="BW24" s="10">
        <v>10</v>
      </c>
      <c r="BX24" s="10">
        <v>25</v>
      </c>
      <c r="BY24" s="10">
        <v>11</v>
      </c>
      <c r="BZ24" s="4">
        <v>15</v>
      </c>
      <c r="CA24" s="10">
        <v>58</v>
      </c>
      <c r="CB24" s="10">
        <v>138</v>
      </c>
      <c r="CC24" s="10">
        <v>131</v>
      </c>
      <c r="CD24" s="10">
        <v>342</v>
      </c>
      <c r="CE24" s="10">
        <v>175</v>
      </c>
      <c r="CF24" s="18">
        <v>367</v>
      </c>
      <c r="CG24" s="19">
        <v>186</v>
      </c>
    </row>
    <row r="25" spans="1:85" ht="14.4" thickBot="1">
      <c r="A25" s="5">
        <v>43101</v>
      </c>
      <c r="B25" s="7">
        <v>17</v>
      </c>
      <c r="C25" s="8">
        <v>132</v>
      </c>
      <c r="D25" s="8">
        <v>232</v>
      </c>
      <c r="E25" s="8">
        <v>145</v>
      </c>
      <c r="F25" s="46">
        <v>526</v>
      </c>
      <c r="G25" s="8">
        <v>200</v>
      </c>
      <c r="H25" s="7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16">
        <v>526</v>
      </c>
      <c r="O25" s="17">
        <v>200</v>
      </c>
      <c r="P25" s="7">
        <v>1</v>
      </c>
      <c r="Q25" s="8">
        <v>23</v>
      </c>
      <c r="R25" s="8">
        <v>43</v>
      </c>
      <c r="S25" s="8">
        <v>31</v>
      </c>
      <c r="T25" s="46">
        <v>98</v>
      </c>
      <c r="U25" s="8">
        <v>48</v>
      </c>
      <c r="V25" s="7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16">
        <v>98</v>
      </c>
      <c r="AC25" s="17">
        <v>48</v>
      </c>
      <c r="AR25" s="7">
        <v>28</v>
      </c>
      <c r="AS25" s="8">
        <v>174</v>
      </c>
      <c r="AT25" s="8">
        <v>362</v>
      </c>
      <c r="AU25" s="8">
        <v>252</v>
      </c>
      <c r="AV25" s="8">
        <v>816</v>
      </c>
      <c r="AW25" s="8">
        <v>339</v>
      </c>
      <c r="AX25" s="7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16">
        <v>816</v>
      </c>
      <c r="BE25" s="17">
        <v>339</v>
      </c>
      <c r="BF25" s="7">
        <v>2</v>
      </c>
      <c r="BG25" s="8">
        <v>34</v>
      </c>
      <c r="BH25" s="8">
        <v>58</v>
      </c>
      <c r="BI25" s="8">
        <v>43</v>
      </c>
      <c r="BJ25" s="8">
        <v>137</v>
      </c>
      <c r="BK25" s="8">
        <v>64</v>
      </c>
      <c r="BL25" s="7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16">
        <v>137</v>
      </c>
      <c r="BS25" s="17">
        <v>64</v>
      </c>
      <c r="BT25" s="7">
        <v>18</v>
      </c>
      <c r="BU25" s="8">
        <v>92</v>
      </c>
      <c r="BV25" s="8">
        <v>201</v>
      </c>
      <c r="BW25" s="8">
        <v>143</v>
      </c>
      <c r="BX25" s="8">
        <v>454</v>
      </c>
      <c r="BY25" s="8">
        <v>223</v>
      </c>
      <c r="BZ25" s="7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16">
        <v>454</v>
      </c>
      <c r="CG25" s="17">
        <v>223</v>
      </c>
    </row>
    <row r="26" spans="1:85" ht="14.4" thickBot="1">
      <c r="A26" s="5">
        <v>43132</v>
      </c>
      <c r="B26" s="4">
        <v>5</v>
      </c>
      <c r="C26" s="10">
        <v>36</v>
      </c>
      <c r="D26" s="10">
        <v>68</v>
      </c>
      <c r="E26" s="10">
        <v>37</v>
      </c>
      <c r="F26" s="47">
        <v>146</v>
      </c>
      <c r="G26" s="10">
        <v>63</v>
      </c>
      <c r="H26" s="4">
        <v>7</v>
      </c>
      <c r="I26" s="10">
        <v>62</v>
      </c>
      <c r="J26" s="10">
        <v>93</v>
      </c>
      <c r="K26" s="10">
        <v>105</v>
      </c>
      <c r="L26" s="10">
        <v>267</v>
      </c>
      <c r="M26" s="10">
        <v>119</v>
      </c>
      <c r="N26" s="18">
        <v>413</v>
      </c>
      <c r="O26" s="19">
        <v>182</v>
      </c>
      <c r="P26" s="4">
        <v>4</v>
      </c>
      <c r="Q26" s="10">
        <v>8</v>
      </c>
      <c r="R26" s="10">
        <v>23</v>
      </c>
      <c r="S26" s="10">
        <v>9</v>
      </c>
      <c r="T26" s="47">
        <v>44</v>
      </c>
      <c r="U26" s="10">
        <v>16</v>
      </c>
      <c r="V26" s="4">
        <v>1</v>
      </c>
      <c r="W26" s="10">
        <v>12</v>
      </c>
      <c r="X26" s="10">
        <v>24</v>
      </c>
      <c r="Y26" s="10">
        <v>19</v>
      </c>
      <c r="Z26" s="10">
        <v>56</v>
      </c>
      <c r="AA26" s="10">
        <v>30</v>
      </c>
      <c r="AB26" s="18">
        <v>100</v>
      </c>
      <c r="AC26" s="19">
        <v>46</v>
      </c>
      <c r="AR26" s="4">
        <v>5</v>
      </c>
      <c r="AS26" s="10">
        <v>59</v>
      </c>
      <c r="AT26" s="10">
        <v>99</v>
      </c>
      <c r="AU26" s="10">
        <v>67</v>
      </c>
      <c r="AV26" s="10">
        <v>230</v>
      </c>
      <c r="AW26" s="10">
        <v>91</v>
      </c>
      <c r="AX26" s="4">
        <v>15</v>
      </c>
      <c r="AY26" s="10">
        <v>106</v>
      </c>
      <c r="AZ26" s="10">
        <v>231</v>
      </c>
      <c r="BA26" s="10">
        <v>205</v>
      </c>
      <c r="BB26" s="10">
        <v>557</v>
      </c>
      <c r="BC26" s="10">
        <v>232</v>
      </c>
      <c r="BD26" s="18">
        <v>787</v>
      </c>
      <c r="BE26" s="19">
        <v>323</v>
      </c>
      <c r="BF26" s="4">
        <v>0</v>
      </c>
      <c r="BG26" s="10">
        <v>9</v>
      </c>
      <c r="BH26" s="10">
        <v>13</v>
      </c>
      <c r="BI26" s="10">
        <v>6</v>
      </c>
      <c r="BJ26" s="10">
        <v>28</v>
      </c>
      <c r="BK26" s="10">
        <v>12</v>
      </c>
      <c r="BL26" s="4">
        <v>2</v>
      </c>
      <c r="BM26" s="10">
        <v>20</v>
      </c>
      <c r="BN26" s="10">
        <v>39</v>
      </c>
      <c r="BO26" s="10">
        <v>39</v>
      </c>
      <c r="BP26" s="10">
        <v>100</v>
      </c>
      <c r="BQ26" s="10">
        <v>47</v>
      </c>
      <c r="BR26" s="18">
        <v>128</v>
      </c>
      <c r="BS26" s="19">
        <v>59</v>
      </c>
      <c r="BT26" s="4">
        <v>6</v>
      </c>
      <c r="BU26" s="10">
        <v>28</v>
      </c>
      <c r="BV26" s="10">
        <v>70</v>
      </c>
      <c r="BW26" s="10">
        <v>35</v>
      </c>
      <c r="BX26" s="10">
        <v>139</v>
      </c>
      <c r="BY26" s="10">
        <v>74</v>
      </c>
      <c r="BZ26" s="4">
        <v>6</v>
      </c>
      <c r="CA26" s="10">
        <v>40</v>
      </c>
      <c r="CB26" s="10">
        <v>99</v>
      </c>
      <c r="CC26" s="10">
        <v>100</v>
      </c>
      <c r="CD26" s="10">
        <v>245</v>
      </c>
      <c r="CE26" s="10">
        <v>135</v>
      </c>
      <c r="CF26" s="18">
        <v>384</v>
      </c>
      <c r="CG26" s="19">
        <v>209</v>
      </c>
    </row>
    <row r="27" spans="1:85" ht="14.4" thickBot="1">
      <c r="A27" s="5">
        <v>43160</v>
      </c>
      <c r="B27" s="4">
        <v>6</v>
      </c>
      <c r="C27" s="10">
        <v>25</v>
      </c>
      <c r="D27" s="10">
        <v>53</v>
      </c>
      <c r="E27" s="10">
        <v>38</v>
      </c>
      <c r="F27" s="47">
        <v>122</v>
      </c>
      <c r="G27" s="10">
        <v>57</v>
      </c>
      <c r="H27" s="4">
        <v>11</v>
      </c>
      <c r="I27" s="10">
        <v>96</v>
      </c>
      <c r="J27" s="10">
        <v>160</v>
      </c>
      <c r="K27" s="10">
        <v>125</v>
      </c>
      <c r="L27" s="10">
        <v>392</v>
      </c>
      <c r="M27" s="10">
        <v>156</v>
      </c>
      <c r="N27" s="18">
        <v>514</v>
      </c>
      <c r="O27" s="19">
        <v>213</v>
      </c>
      <c r="P27" s="4">
        <v>0</v>
      </c>
      <c r="Q27" s="10">
        <v>2</v>
      </c>
      <c r="R27" s="10">
        <v>7</v>
      </c>
      <c r="S27" s="10">
        <v>2</v>
      </c>
      <c r="T27" s="47">
        <v>11</v>
      </c>
      <c r="U27" s="10">
        <v>11</v>
      </c>
      <c r="V27" s="4">
        <v>3</v>
      </c>
      <c r="W27" s="10">
        <v>22</v>
      </c>
      <c r="X27" s="10">
        <v>49</v>
      </c>
      <c r="Y27" s="10">
        <v>21</v>
      </c>
      <c r="Z27" s="10">
        <v>95</v>
      </c>
      <c r="AA27" s="10">
        <v>43</v>
      </c>
      <c r="AB27" s="18">
        <v>106</v>
      </c>
      <c r="AC27" s="19">
        <v>54</v>
      </c>
      <c r="AR27" s="4">
        <v>3</v>
      </c>
      <c r="AS27" s="10">
        <v>17</v>
      </c>
      <c r="AT27" s="10">
        <v>63</v>
      </c>
      <c r="AU27" s="10">
        <v>35</v>
      </c>
      <c r="AV27" s="10">
        <v>118</v>
      </c>
      <c r="AW27" s="10">
        <v>55</v>
      </c>
      <c r="AX27" s="4">
        <v>16</v>
      </c>
      <c r="AY27" s="10">
        <v>104</v>
      </c>
      <c r="AZ27" s="10">
        <v>259</v>
      </c>
      <c r="BA27" s="10">
        <v>237</v>
      </c>
      <c r="BB27" s="10">
        <v>616</v>
      </c>
      <c r="BC27" s="10">
        <v>269</v>
      </c>
      <c r="BD27" s="18">
        <v>734</v>
      </c>
      <c r="BE27" s="19">
        <v>324</v>
      </c>
      <c r="BF27" s="4">
        <v>0</v>
      </c>
      <c r="BG27" s="10">
        <v>5</v>
      </c>
      <c r="BH27" s="10">
        <v>9</v>
      </c>
      <c r="BI27" s="10">
        <v>8</v>
      </c>
      <c r="BJ27" s="10">
        <v>22</v>
      </c>
      <c r="BK27" s="10">
        <v>12</v>
      </c>
      <c r="BL27" s="4">
        <v>2</v>
      </c>
      <c r="BM27" s="10">
        <v>21</v>
      </c>
      <c r="BN27" s="10">
        <v>45</v>
      </c>
      <c r="BO27" s="10">
        <v>47</v>
      </c>
      <c r="BP27" s="10">
        <v>115</v>
      </c>
      <c r="BQ27" s="10">
        <v>58</v>
      </c>
      <c r="BR27" s="18">
        <v>137</v>
      </c>
      <c r="BS27" s="19">
        <v>70</v>
      </c>
      <c r="BT27" s="4">
        <v>4</v>
      </c>
      <c r="BU27" s="10">
        <v>22</v>
      </c>
      <c r="BV27" s="10">
        <v>38</v>
      </c>
      <c r="BW27" s="10">
        <v>15</v>
      </c>
      <c r="BX27" s="10">
        <v>79</v>
      </c>
      <c r="BY27" s="10">
        <v>39</v>
      </c>
      <c r="BZ27" s="4">
        <v>12</v>
      </c>
      <c r="CA27" s="10">
        <v>65</v>
      </c>
      <c r="CB27" s="10">
        <v>141</v>
      </c>
      <c r="CC27" s="10">
        <v>131</v>
      </c>
      <c r="CD27" s="10">
        <v>349</v>
      </c>
      <c r="CE27" s="10">
        <v>184</v>
      </c>
      <c r="CF27" s="18">
        <v>428</v>
      </c>
      <c r="CG27" s="19">
        <v>223</v>
      </c>
    </row>
    <row r="28" spans="1:85" ht="14.4" thickBot="1">
      <c r="A28" s="5">
        <v>43191</v>
      </c>
      <c r="B28" s="4">
        <v>5</v>
      </c>
      <c r="C28" s="10">
        <v>33</v>
      </c>
      <c r="D28" s="10">
        <v>62</v>
      </c>
      <c r="E28" s="10">
        <v>21</v>
      </c>
      <c r="F28" s="47">
        <v>121</v>
      </c>
      <c r="G28" s="10">
        <v>41</v>
      </c>
      <c r="H28" s="4">
        <v>17</v>
      </c>
      <c r="I28" s="10">
        <v>117</v>
      </c>
      <c r="J28" s="10">
        <v>204</v>
      </c>
      <c r="K28" s="10">
        <v>156</v>
      </c>
      <c r="L28" s="10">
        <v>494</v>
      </c>
      <c r="M28" s="10">
        <v>194</v>
      </c>
      <c r="N28" s="18">
        <v>615</v>
      </c>
      <c r="O28" s="19">
        <v>235</v>
      </c>
      <c r="P28" s="4">
        <v>1</v>
      </c>
      <c r="Q28" s="10">
        <v>3</v>
      </c>
      <c r="R28" s="10">
        <v>3</v>
      </c>
      <c r="S28" s="10">
        <v>1</v>
      </c>
      <c r="T28" s="47">
        <v>8</v>
      </c>
      <c r="U28" s="10">
        <v>3</v>
      </c>
      <c r="V28" s="4">
        <v>4</v>
      </c>
      <c r="W28" s="10">
        <v>14</v>
      </c>
      <c r="X28" s="10">
        <v>48</v>
      </c>
      <c r="Y28" s="10">
        <v>35</v>
      </c>
      <c r="Z28" s="10">
        <v>101</v>
      </c>
      <c r="AA28" s="10">
        <v>48</v>
      </c>
      <c r="AB28" s="18">
        <v>109</v>
      </c>
      <c r="AC28" s="19">
        <v>51</v>
      </c>
      <c r="AR28" s="4">
        <v>2</v>
      </c>
      <c r="AS28" s="10">
        <v>12</v>
      </c>
      <c r="AT28" s="10">
        <v>37</v>
      </c>
      <c r="AU28" s="10">
        <v>14</v>
      </c>
      <c r="AV28" s="10">
        <v>65</v>
      </c>
      <c r="AW28" s="10">
        <v>30</v>
      </c>
      <c r="AX28" s="4">
        <v>11</v>
      </c>
      <c r="AY28" s="10">
        <v>111</v>
      </c>
      <c r="AZ28" s="10">
        <v>222</v>
      </c>
      <c r="BA28" s="10">
        <v>206</v>
      </c>
      <c r="BB28" s="10">
        <v>550</v>
      </c>
      <c r="BC28" s="10">
        <v>239</v>
      </c>
      <c r="BD28" s="18">
        <v>615</v>
      </c>
      <c r="BE28" s="19">
        <v>269</v>
      </c>
      <c r="BF28" s="4">
        <v>2</v>
      </c>
      <c r="BG28" s="10">
        <v>5</v>
      </c>
      <c r="BH28" s="10">
        <v>10</v>
      </c>
      <c r="BI28" s="10">
        <v>4</v>
      </c>
      <c r="BJ28" s="10">
        <v>21</v>
      </c>
      <c r="BK28" s="10">
        <v>9</v>
      </c>
      <c r="BL28" s="4">
        <v>2</v>
      </c>
      <c r="BM28" s="10">
        <v>19</v>
      </c>
      <c r="BN28" s="10">
        <v>36</v>
      </c>
      <c r="BO28" s="10">
        <v>38</v>
      </c>
      <c r="BP28" s="10">
        <v>95</v>
      </c>
      <c r="BQ28" s="10">
        <v>48</v>
      </c>
      <c r="BR28" s="18">
        <v>116</v>
      </c>
      <c r="BS28" s="19">
        <v>57</v>
      </c>
      <c r="BT28" s="4">
        <v>2</v>
      </c>
      <c r="BU28" s="10">
        <v>18</v>
      </c>
      <c r="BV28" s="10">
        <v>36</v>
      </c>
      <c r="BW28" s="10">
        <v>13</v>
      </c>
      <c r="BX28" s="10">
        <v>69</v>
      </c>
      <c r="BY28" s="10">
        <v>36</v>
      </c>
      <c r="BZ28" s="4">
        <v>13</v>
      </c>
      <c r="CA28" s="10">
        <v>64</v>
      </c>
      <c r="CB28" s="10">
        <v>142</v>
      </c>
      <c r="CC28" s="10">
        <v>125</v>
      </c>
      <c r="CD28" s="10">
        <v>344</v>
      </c>
      <c r="CE28" s="10">
        <v>178</v>
      </c>
      <c r="CF28" s="18">
        <v>413</v>
      </c>
      <c r="CG28" s="19">
        <v>214</v>
      </c>
    </row>
    <row r="29" spans="1:85" ht="14.4" thickBot="1">
      <c r="A29" s="5">
        <v>43221</v>
      </c>
      <c r="B29" s="4">
        <v>1</v>
      </c>
      <c r="C29" s="10">
        <v>4</v>
      </c>
      <c r="D29" s="10">
        <v>24</v>
      </c>
      <c r="E29" s="10">
        <v>13</v>
      </c>
      <c r="F29" s="47">
        <v>42</v>
      </c>
      <c r="G29" s="10">
        <v>26</v>
      </c>
      <c r="H29" s="4">
        <v>8</v>
      </c>
      <c r="I29" s="10">
        <v>99</v>
      </c>
      <c r="J29" s="10">
        <v>163</v>
      </c>
      <c r="K29" s="10">
        <v>135</v>
      </c>
      <c r="L29" s="10">
        <v>405</v>
      </c>
      <c r="M29" s="10">
        <v>170</v>
      </c>
      <c r="N29" s="18">
        <v>447</v>
      </c>
      <c r="O29" s="19">
        <v>196</v>
      </c>
      <c r="P29" s="4">
        <v>0</v>
      </c>
      <c r="Q29" s="10">
        <v>2</v>
      </c>
      <c r="R29" s="10">
        <v>5</v>
      </c>
      <c r="S29" s="10">
        <v>2</v>
      </c>
      <c r="T29" s="47">
        <v>9</v>
      </c>
      <c r="U29" s="10">
        <v>5</v>
      </c>
      <c r="V29" s="4">
        <v>2</v>
      </c>
      <c r="W29" s="10">
        <v>20</v>
      </c>
      <c r="X29" s="10">
        <v>54</v>
      </c>
      <c r="Y29" s="10">
        <v>24</v>
      </c>
      <c r="Z29" s="10">
        <v>100</v>
      </c>
      <c r="AA29" s="10">
        <v>50</v>
      </c>
      <c r="AB29" s="18">
        <v>109</v>
      </c>
      <c r="AC29" s="19">
        <v>55</v>
      </c>
      <c r="AR29" s="4">
        <v>6</v>
      </c>
      <c r="AS29" s="10">
        <v>33</v>
      </c>
      <c r="AT29" s="10">
        <v>66</v>
      </c>
      <c r="AU29" s="10">
        <v>22</v>
      </c>
      <c r="AV29" s="10">
        <v>127</v>
      </c>
      <c r="AW29" s="10">
        <v>54</v>
      </c>
      <c r="AX29" s="4">
        <v>19</v>
      </c>
      <c r="AY29" s="10">
        <v>129</v>
      </c>
      <c r="AZ29" s="10">
        <v>256</v>
      </c>
      <c r="BA29" s="10">
        <v>228</v>
      </c>
      <c r="BB29" s="10">
        <v>632</v>
      </c>
      <c r="BC29" s="10">
        <v>264</v>
      </c>
      <c r="BD29" s="18">
        <v>759</v>
      </c>
      <c r="BE29" s="19">
        <v>318</v>
      </c>
      <c r="BF29" s="4">
        <v>0</v>
      </c>
      <c r="BG29" s="10">
        <v>0</v>
      </c>
      <c r="BH29" s="10">
        <v>10</v>
      </c>
      <c r="BI29" s="10">
        <v>8</v>
      </c>
      <c r="BJ29" s="10">
        <v>18</v>
      </c>
      <c r="BK29" s="10">
        <v>15</v>
      </c>
      <c r="BL29" s="4">
        <v>2</v>
      </c>
      <c r="BM29" s="10">
        <v>18</v>
      </c>
      <c r="BN29" s="10">
        <v>39</v>
      </c>
      <c r="BO29" s="10">
        <v>40</v>
      </c>
      <c r="BP29" s="10">
        <v>99</v>
      </c>
      <c r="BQ29" s="10">
        <v>49</v>
      </c>
      <c r="BR29" s="18">
        <v>117</v>
      </c>
      <c r="BS29" s="19">
        <v>64</v>
      </c>
      <c r="BT29" s="4">
        <v>2</v>
      </c>
      <c r="BU29" s="10">
        <v>9</v>
      </c>
      <c r="BV29" s="10">
        <v>23</v>
      </c>
      <c r="BW29" s="10">
        <v>8</v>
      </c>
      <c r="BX29" s="10">
        <v>42</v>
      </c>
      <c r="BY29" s="10">
        <v>25</v>
      </c>
      <c r="BZ29" s="4">
        <v>12</v>
      </c>
      <c r="CA29" s="10">
        <v>60</v>
      </c>
      <c r="CB29" s="10">
        <v>130</v>
      </c>
      <c r="CC29" s="10">
        <v>119</v>
      </c>
      <c r="CD29" s="10">
        <v>321</v>
      </c>
      <c r="CE29" s="10">
        <v>166</v>
      </c>
      <c r="CF29" s="18">
        <v>363</v>
      </c>
      <c r="CG29" s="19">
        <v>191</v>
      </c>
    </row>
    <row r="30" spans="1:85" ht="14.4" thickBot="1">
      <c r="A30" s="5">
        <v>43252</v>
      </c>
      <c r="B30" s="4">
        <v>3</v>
      </c>
      <c r="C30" s="10">
        <v>14</v>
      </c>
      <c r="D30" s="10">
        <v>41</v>
      </c>
      <c r="E30" s="10">
        <v>19</v>
      </c>
      <c r="F30" s="47">
        <v>77</v>
      </c>
      <c r="G30" s="10">
        <v>32</v>
      </c>
      <c r="H30" s="4">
        <v>14</v>
      </c>
      <c r="I30" s="10">
        <v>127</v>
      </c>
      <c r="J30" s="10">
        <v>215</v>
      </c>
      <c r="K30" s="10">
        <v>152</v>
      </c>
      <c r="L30" s="10">
        <v>508</v>
      </c>
      <c r="M30" s="10">
        <v>194</v>
      </c>
      <c r="N30" s="18">
        <v>585</v>
      </c>
      <c r="O30" s="19">
        <v>226</v>
      </c>
      <c r="P30" s="4">
        <v>0</v>
      </c>
      <c r="Q30" s="10">
        <v>0</v>
      </c>
      <c r="R30" s="10">
        <v>4</v>
      </c>
      <c r="S30" s="10">
        <v>0</v>
      </c>
      <c r="T30" s="47">
        <v>4</v>
      </c>
      <c r="U30" s="10">
        <v>3</v>
      </c>
      <c r="V30" s="4">
        <v>1</v>
      </c>
      <c r="W30" s="10">
        <v>8</v>
      </c>
      <c r="X30" s="10">
        <v>42</v>
      </c>
      <c r="Y30" s="10">
        <v>23</v>
      </c>
      <c r="Z30" s="10">
        <v>74</v>
      </c>
      <c r="AA30" s="10">
        <v>37</v>
      </c>
      <c r="AB30" s="18">
        <v>78</v>
      </c>
      <c r="AC30" s="19">
        <v>40</v>
      </c>
      <c r="AR30" s="4">
        <v>2</v>
      </c>
      <c r="AS30" s="10">
        <v>33</v>
      </c>
      <c r="AT30" s="10">
        <v>49</v>
      </c>
      <c r="AU30" s="10">
        <v>17</v>
      </c>
      <c r="AV30" s="10">
        <v>101</v>
      </c>
      <c r="AW30" s="10">
        <v>40</v>
      </c>
      <c r="AX30" s="4">
        <v>10</v>
      </c>
      <c r="AY30" s="10">
        <v>102</v>
      </c>
      <c r="AZ30" s="10">
        <v>209</v>
      </c>
      <c r="BA30" s="10">
        <v>209</v>
      </c>
      <c r="BB30" s="10">
        <v>530</v>
      </c>
      <c r="BC30" s="10">
        <v>233</v>
      </c>
      <c r="BD30" s="18">
        <v>631</v>
      </c>
      <c r="BE30" s="19">
        <v>273</v>
      </c>
      <c r="BF30" s="4">
        <v>1</v>
      </c>
      <c r="BG30" s="10">
        <v>5</v>
      </c>
      <c r="BH30" s="10">
        <v>6</v>
      </c>
      <c r="BI30" s="10">
        <v>6</v>
      </c>
      <c r="BJ30" s="10">
        <v>18</v>
      </c>
      <c r="BK30" s="10">
        <v>8</v>
      </c>
      <c r="BL30" s="4">
        <v>3</v>
      </c>
      <c r="BM30" s="10">
        <v>20</v>
      </c>
      <c r="BN30" s="10">
        <v>37</v>
      </c>
      <c r="BO30" s="10">
        <v>48</v>
      </c>
      <c r="BP30" s="10">
        <v>108</v>
      </c>
      <c r="BQ30" s="10">
        <v>55</v>
      </c>
      <c r="BR30" s="18">
        <v>126</v>
      </c>
      <c r="BS30" s="19">
        <v>63</v>
      </c>
      <c r="BT30" s="4">
        <v>1</v>
      </c>
      <c r="BU30" s="10">
        <v>20</v>
      </c>
      <c r="BV30" s="10">
        <v>38</v>
      </c>
      <c r="BW30" s="10">
        <v>16</v>
      </c>
      <c r="BX30" s="10">
        <v>75</v>
      </c>
      <c r="BY30" s="10">
        <v>34</v>
      </c>
      <c r="BZ30" s="4">
        <v>7</v>
      </c>
      <c r="CA30" s="10">
        <v>82</v>
      </c>
      <c r="CB30" s="10">
        <v>152</v>
      </c>
      <c r="CC30" s="10">
        <v>137</v>
      </c>
      <c r="CD30" s="10">
        <v>378</v>
      </c>
      <c r="CE30" s="10">
        <v>199</v>
      </c>
      <c r="CF30" s="18">
        <v>453</v>
      </c>
      <c r="CG30" s="19">
        <v>233</v>
      </c>
    </row>
    <row r="31" spans="1:85" ht="14.4" thickBot="1">
      <c r="A31" s="5">
        <v>43282</v>
      </c>
      <c r="B31" s="4">
        <v>6</v>
      </c>
      <c r="C31" s="10">
        <v>37</v>
      </c>
      <c r="D31" s="10">
        <v>39</v>
      </c>
      <c r="E31" s="10">
        <v>15</v>
      </c>
      <c r="F31" s="47">
        <v>97</v>
      </c>
      <c r="G31" s="10">
        <v>32</v>
      </c>
      <c r="H31" s="4">
        <v>16</v>
      </c>
      <c r="I31" s="10">
        <v>119</v>
      </c>
      <c r="J31" s="10">
        <v>195</v>
      </c>
      <c r="K31" s="10">
        <v>140</v>
      </c>
      <c r="L31" s="10">
        <v>470</v>
      </c>
      <c r="M31" s="10">
        <v>181</v>
      </c>
      <c r="N31" s="18">
        <v>567</v>
      </c>
      <c r="O31" s="19">
        <v>213</v>
      </c>
      <c r="P31" s="4">
        <v>0</v>
      </c>
      <c r="Q31" s="10">
        <v>0</v>
      </c>
      <c r="R31" s="10">
        <v>2</v>
      </c>
      <c r="S31" s="10">
        <v>1</v>
      </c>
      <c r="T31" s="47">
        <v>3</v>
      </c>
      <c r="U31" s="10">
        <v>3</v>
      </c>
      <c r="V31" s="4">
        <v>1</v>
      </c>
      <c r="W31" s="10">
        <v>17</v>
      </c>
      <c r="X31" s="10">
        <v>39</v>
      </c>
      <c r="Y31" s="10">
        <v>28</v>
      </c>
      <c r="Z31" s="10">
        <v>85</v>
      </c>
      <c r="AA31" s="10">
        <v>43</v>
      </c>
      <c r="AB31" s="18">
        <v>88</v>
      </c>
      <c r="AC31" s="19">
        <v>46</v>
      </c>
      <c r="AR31" s="4">
        <v>2</v>
      </c>
      <c r="AS31" s="10">
        <v>18</v>
      </c>
      <c r="AT31" s="10">
        <v>34</v>
      </c>
      <c r="AU31" s="10">
        <v>11</v>
      </c>
      <c r="AV31" s="10">
        <v>65</v>
      </c>
      <c r="AW31" s="10">
        <v>21</v>
      </c>
      <c r="AX31" s="4">
        <v>12</v>
      </c>
      <c r="AY31" s="10">
        <v>134</v>
      </c>
      <c r="AZ31" s="10">
        <v>257</v>
      </c>
      <c r="BA31" s="10">
        <v>224</v>
      </c>
      <c r="BB31" s="10">
        <v>627</v>
      </c>
      <c r="BC31" s="10">
        <v>270</v>
      </c>
      <c r="BD31" s="18">
        <v>692</v>
      </c>
      <c r="BE31" s="19">
        <v>291</v>
      </c>
      <c r="BF31" s="4">
        <v>1</v>
      </c>
      <c r="BG31" s="10">
        <v>9</v>
      </c>
      <c r="BH31" s="10">
        <v>13</v>
      </c>
      <c r="BI31" s="10">
        <v>7</v>
      </c>
      <c r="BJ31" s="10">
        <v>30</v>
      </c>
      <c r="BK31" s="10">
        <v>13</v>
      </c>
      <c r="BL31" s="4">
        <v>2</v>
      </c>
      <c r="BM31" s="10">
        <v>27</v>
      </c>
      <c r="BN31" s="10">
        <v>45</v>
      </c>
      <c r="BO31" s="10">
        <v>55</v>
      </c>
      <c r="BP31" s="10">
        <v>129</v>
      </c>
      <c r="BQ31" s="10">
        <v>64</v>
      </c>
      <c r="BR31" s="18">
        <v>159</v>
      </c>
      <c r="BS31" s="19">
        <v>77</v>
      </c>
      <c r="BT31" s="4">
        <v>3</v>
      </c>
      <c r="BU31" s="10">
        <v>14</v>
      </c>
      <c r="BV31" s="10">
        <v>24</v>
      </c>
      <c r="BW31" s="10">
        <v>4</v>
      </c>
      <c r="BX31" s="10">
        <v>45</v>
      </c>
      <c r="BY31" s="10">
        <v>23</v>
      </c>
      <c r="BZ31" s="4">
        <v>12</v>
      </c>
      <c r="CA31" s="10">
        <v>59</v>
      </c>
      <c r="CB31" s="10">
        <v>146</v>
      </c>
      <c r="CC31" s="10">
        <v>125</v>
      </c>
      <c r="CD31" s="10">
        <v>342</v>
      </c>
      <c r="CE31" s="10">
        <v>177</v>
      </c>
      <c r="CF31" s="18">
        <v>387</v>
      </c>
      <c r="CG31" s="19">
        <v>200</v>
      </c>
    </row>
    <row r="32" spans="1:85" ht="14.4" thickBot="1">
      <c r="A32" s="5">
        <v>43313</v>
      </c>
      <c r="B32" s="4">
        <v>3</v>
      </c>
      <c r="C32" s="10">
        <v>12</v>
      </c>
      <c r="D32" s="10">
        <v>15</v>
      </c>
      <c r="E32" s="10">
        <v>13</v>
      </c>
      <c r="F32" s="47">
        <v>43</v>
      </c>
      <c r="G32" s="10">
        <v>22</v>
      </c>
      <c r="H32" s="4">
        <v>18</v>
      </c>
      <c r="I32" s="10">
        <v>130</v>
      </c>
      <c r="J32" s="10">
        <v>199</v>
      </c>
      <c r="K32" s="10">
        <v>149</v>
      </c>
      <c r="L32" s="10">
        <v>496</v>
      </c>
      <c r="M32" s="10">
        <v>199</v>
      </c>
      <c r="N32" s="18">
        <v>539</v>
      </c>
      <c r="O32" s="19">
        <v>221</v>
      </c>
      <c r="P32" s="4">
        <v>2</v>
      </c>
      <c r="Q32" s="10">
        <v>1</v>
      </c>
      <c r="R32" s="10">
        <v>9</v>
      </c>
      <c r="S32" s="10">
        <v>5</v>
      </c>
      <c r="T32" s="47">
        <v>17</v>
      </c>
      <c r="U32" s="10">
        <v>7</v>
      </c>
      <c r="V32" s="4">
        <v>5</v>
      </c>
      <c r="W32" s="10">
        <v>19</v>
      </c>
      <c r="X32" s="10">
        <v>43</v>
      </c>
      <c r="Y32" s="10">
        <v>21</v>
      </c>
      <c r="Z32" s="10">
        <v>88</v>
      </c>
      <c r="AA32" s="10">
        <v>43</v>
      </c>
      <c r="AB32" s="18">
        <v>105</v>
      </c>
      <c r="AC32" s="19">
        <v>50</v>
      </c>
      <c r="AR32" s="4">
        <v>4</v>
      </c>
      <c r="AS32" s="10">
        <v>24</v>
      </c>
      <c r="AT32" s="10">
        <v>42</v>
      </c>
      <c r="AU32" s="10">
        <v>13</v>
      </c>
      <c r="AV32" s="10">
        <v>83</v>
      </c>
      <c r="AW32" s="10">
        <v>32</v>
      </c>
      <c r="AX32" s="4">
        <v>13</v>
      </c>
      <c r="AY32" s="10">
        <v>154</v>
      </c>
      <c r="AZ32" s="10">
        <v>298</v>
      </c>
      <c r="BA32" s="10">
        <v>242</v>
      </c>
      <c r="BB32" s="10">
        <v>707</v>
      </c>
      <c r="BC32" s="10">
        <v>293</v>
      </c>
      <c r="BD32" s="18">
        <v>790</v>
      </c>
      <c r="BE32" s="19">
        <v>325</v>
      </c>
      <c r="BF32" s="4">
        <v>1</v>
      </c>
      <c r="BG32" s="10">
        <v>7</v>
      </c>
      <c r="BH32" s="10">
        <v>10</v>
      </c>
      <c r="BI32" s="10">
        <v>3</v>
      </c>
      <c r="BJ32" s="10">
        <v>21</v>
      </c>
      <c r="BK32" s="10">
        <v>8</v>
      </c>
      <c r="BL32" s="4">
        <v>2</v>
      </c>
      <c r="BM32" s="10">
        <v>20</v>
      </c>
      <c r="BN32" s="10">
        <v>49</v>
      </c>
      <c r="BO32" s="10">
        <v>42</v>
      </c>
      <c r="BP32" s="10">
        <v>113</v>
      </c>
      <c r="BQ32" s="10">
        <v>58</v>
      </c>
      <c r="BR32" s="18">
        <v>134</v>
      </c>
      <c r="BS32" s="19">
        <v>66</v>
      </c>
      <c r="BT32" s="4">
        <v>1</v>
      </c>
      <c r="BU32" s="10">
        <v>7</v>
      </c>
      <c r="BV32" s="10">
        <v>23</v>
      </c>
      <c r="BW32" s="10">
        <v>7</v>
      </c>
      <c r="BX32" s="10">
        <v>38</v>
      </c>
      <c r="BY32" s="10">
        <v>17</v>
      </c>
      <c r="BZ32" s="4">
        <v>4</v>
      </c>
      <c r="CA32" s="10">
        <v>69</v>
      </c>
      <c r="CB32" s="10">
        <v>148</v>
      </c>
      <c r="CC32" s="10">
        <v>125</v>
      </c>
      <c r="CD32" s="10">
        <v>346</v>
      </c>
      <c r="CE32" s="10">
        <v>190</v>
      </c>
      <c r="CF32" s="18">
        <v>384</v>
      </c>
      <c r="CG32" s="19">
        <v>207</v>
      </c>
    </row>
    <row r="33" spans="1:85" ht="14.4" thickBot="1">
      <c r="A33" s="5">
        <v>43344</v>
      </c>
      <c r="B33" s="4">
        <v>1</v>
      </c>
      <c r="C33" s="10">
        <v>19</v>
      </c>
      <c r="D33" s="10">
        <v>24</v>
      </c>
      <c r="E33" s="10">
        <v>14</v>
      </c>
      <c r="F33" s="47">
        <v>58</v>
      </c>
      <c r="G33" s="10">
        <v>25</v>
      </c>
      <c r="H33" s="4">
        <v>21</v>
      </c>
      <c r="I33" s="10">
        <v>116</v>
      </c>
      <c r="J33" s="10">
        <v>206</v>
      </c>
      <c r="K33" s="10">
        <v>139</v>
      </c>
      <c r="L33" s="10">
        <v>482</v>
      </c>
      <c r="M33" s="10">
        <v>190</v>
      </c>
      <c r="N33" s="18">
        <v>540</v>
      </c>
      <c r="O33" s="19">
        <v>215</v>
      </c>
      <c r="P33" s="4">
        <v>0</v>
      </c>
      <c r="Q33" s="10">
        <v>4</v>
      </c>
      <c r="R33" s="10">
        <v>2</v>
      </c>
      <c r="S33" s="10">
        <v>0</v>
      </c>
      <c r="T33" s="47">
        <v>6</v>
      </c>
      <c r="U33" s="10">
        <v>2</v>
      </c>
      <c r="V33" s="4">
        <v>7</v>
      </c>
      <c r="W33" s="10">
        <v>18</v>
      </c>
      <c r="X33" s="10">
        <v>44</v>
      </c>
      <c r="Y33" s="10">
        <v>18</v>
      </c>
      <c r="Z33" s="10">
        <v>87</v>
      </c>
      <c r="AA33" s="10">
        <v>42</v>
      </c>
      <c r="AB33" s="18">
        <v>93</v>
      </c>
      <c r="AC33" s="19">
        <v>44</v>
      </c>
      <c r="AR33" s="4">
        <v>3</v>
      </c>
      <c r="AS33" s="10">
        <v>12</v>
      </c>
      <c r="AT33" s="10">
        <v>13</v>
      </c>
      <c r="AU33" s="10">
        <v>5</v>
      </c>
      <c r="AV33" s="10">
        <v>33</v>
      </c>
      <c r="AW33" s="10">
        <v>12</v>
      </c>
      <c r="AX33" s="4">
        <v>18</v>
      </c>
      <c r="AY33" s="10">
        <v>127</v>
      </c>
      <c r="AZ33" s="10">
        <v>223</v>
      </c>
      <c r="BA33" s="10">
        <v>223</v>
      </c>
      <c r="BB33" s="10">
        <v>591</v>
      </c>
      <c r="BC33" s="10">
        <v>255</v>
      </c>
      <c r="BD33" s="18">
        <v>624</v>
      </c>
      <c r="BE33" s="19">
        <v>267</v>
      </c>
      <c r="BF33" s="4">
        <v>0</v>
      </c>
      <c r="BG33" s="10">
        <v>1</v>
      </c>
      <c r="BH33" s="10">
        <v>7</v>
      </c>
      <c r="BI33" s="10">
        <v>2</v>
      </c>
      <c r="BJ33" s="10">
        <v>10</v>
      </c>
      <c r="BK33" s="10">
        <v>6</v>
      </c>
      <c r="BL33" s="4">
        <v>1</v>
      </c>
      <c r="BM33" s="10">
        <v>23</v>
      </c>
      <c r="BN33" s="10">
        <v>47</v>
      </c>
      <c r="BO33" s="10">
        <v>49</v>
      </c>
      <c r="BP33" s="10">
        <v>120</v>
      </c>
      <c r="BQ33" s="10">
        <v>64</v>
      </c>
      <c r="BR33" s="18">
        <v>130</v>
      </c>
      <c r="BS33" s="19">
        <v>70</v>
      </c>
      <c r="BT33" s="4">
        <v>0</v>
      </c>
      <c r="BU33" s="10">
        <v>12</v>
      </c>
      <c r="BV33" s="10">
        <v>18</v>
      </c>
      <c r="BW33" s="10">
        <v>6</v>
      </c>
      <c r="BX33" s="10">
        <v>36</v>
      </c>
      <c r="BY33" s="10">
        <v>13</v>
      </c>
      <c r="BZ33" s="4">
        <v>8</v>
      </c>
      <c r="CA33" s="10">
        <v>51</v>
      </c>
      <c r="CB33" s="10">
        <v>135</v>
      </c>
      <c r="CC33" s="10">
        <v>124</v>
      </c>
      <c r="CD33" s="10">
        <v>318</v>
      </c>
      <c r="CE33" s="10">
        <v>176</v>
      </c>
      <c r="CF33" s="18">
        <v>354</v>
      </c>
      <c r="CG33" s="19">
        <v>189</v>
      </c>
    </row>
    <row r="34" spans="1:85" ht="14.4" thickBot="1">
      <c r="A34" s="5">
        <v>43374</v>
      </c>
      <c r="B34" s="4">
        <v>2</v>
      </c>
      <c r="C34" s="10">
        <v>17</v>
      </c>
      <c r="D34" s="10">
        <v>28</v>
      </c>
      <c r="E34" s="10">
        <v>16</v>
      </c>
      <c r="F34" s="47">
        <v>63</v>
      </c>
      <c r="G34" s="10">
        <v>28</v>
      </c>
      <c r="H34" s="4">
        <v>14</v>
      </c>
      <c r="I34" s="10">
        <v>122</v>
      </c>
      <c r="J34" s="10">
        <v>211</v>
      </c>
      <c r="K34" s="10">
        <v>165</v>
      </c>
      <c r="L34" s="10">
        <v>512</v>
      </c>
      <c r="M34" s="10">
        <v>217</v>
      </c>
      <c r="N34" s="18">
        <v>575</v>
      </c>
      <c r="O34" s="19">
        <v>245</v>
      </c>
      <c r="P34" s="4">
        <v>0</v>
      </c>
      <c r="Q34" s="10">
        <v>0</v>
      </c>
      <c r="R34" s="10">
        <v>0</v>
      </c>
      <c r="S34" s="10">
        <v>2</v>
      </c>
      <c r="T34" s="47">
        <v>2</v>
      </c>
      <c r="U34" s="10">
        <v>1</v>
      </c>
      <c r="V34" s="4">
        <v>6</v>
      </c>
      <c r="W34" s="10">
        <v>20</v>
      </c>
      <c r="X34" s="10">
        <v>53</v>
      </c>
      <c r="Y34" s="10">
        <v>31</v>
      </c>
      <c r="Z34" s="10">
        <v>110</v>
      </c>
      <c r="AA34" s="10">
        <v>50</v>
      </c>
      <c r="AB34" s="18">
        <v>112</v>
      </c>
      <c r="AC34" s="19">
        <v>51</v>
      </c>
      <c r="AR34" s="4">
        <v>10</v>
      </c>
      <c r="AS34" s="10">
        <v>32</v>
      </c>
      <c r="AT34" s="10">
        <v>58</v>
      </c>
      <c r="AU34" s="10">
        <v>20</v>
      </c>
      <c r="AV34" s="10">
        <v>120</v>
      </c>
      <c r="AW34" s="10">
        <v>40</v>
      </c>
      <c r="AX34" s="4">
        <v>20</v>
      </c>
      <c r="AY34" s="10">
        <v>161</v>
      </c>
      <c r="AZ34" s="10">
        <v>291</v>
      </c>
      <c r="BA34" s="10">
        <v>239</v>
      </c>
      <c r="BB34" s="10">
        <v>711</v>
      </c>
      <c r="BC34" s="10">
        <v>285</v>
      </c>
      <c r="BD34" s="18">
        <v>831</v>
      </c>
      <c r="BE34" s="19">
        <v>325</v>
      </c>
      <c r="BF34" s="4">
        <v>0</v>
      </c>
      <c r="BG34" s="10">
        <v>2</v>
      </c>
      <c r="BH34" s="10">
        <v>4</v>
      </c>
      <c r="BI34" s="10">
        <v>3</v>
      </c>
      <c r="BJ34" s="10">
        <v>9</v>
      </c>
      <c r="BK34" s="10">
        <v>6</v>
      </c>
      <c r="BL34" s="4">
        <v>2</v>
      </c>
      <c r="BM34" s="10">
        <v>24</v>
      </c>
      <c r="BN34" s="10">
        <v>42</v>
      </c>
      <c r="BO34" s="10">
        <v>47</v>
      </c>
      <c r="BP34" s="10">
        <v>115</v>
      </c>
      <c r="BQ34" s="10">
        <v>55</v>
      </c>
      <c r="BR34" s="18">
        <v>124</v>
      </c>
      <c r="BS34" s="19">
        <v>61</v>
      </c>
      <c r="BT34" s="4">
        <v>3</v>
      </c>
      <c r="BU34" s="10">
        <v>15</v>
      </c>
      <c r="BV34" s="10">
        <v>26</v>
      </c>
      <c r="BW34" s="10">
        <v>12</v>
      </c>
      <c r="BX34" s="10">
        <v>56</v>
      </c>
      <c r="BY34" s="10">
        <v>26</v>
      </c>
      <c r="BZ34" s="4">
        <v>11</v>
      </c>
      <c r="CA34" s="10">
        <v>68</v>
      </c>
      <c r="CB34" s="10">
        <v>163</v>
      </c>
      <c r="CC34" s="10">
        <v>136</v>
      </c>
      <c r="CD34" s="10">
        <v>378</v>
      </c>
      <c r="CE34" s="10">
        <v>200</v>
      </c>
      <c r="CF34" s="18">
        <v>434</v>
      </c>
      <c r="CG34" s="19">
        <v>226</v>
      </c>
    </row>
    <row r="35" spans="1:85" ht="14.4" thickBot="1">
      <c r="A35" s="5">
        <v>43405</v>
      </c>
      <c r="B35" s="4">
        <v>1</v>
      </c>
      <c r="C35" s="10">
        <v>5</v>
      </c>
      <c r="D35" s="10">
        <v>17</v>
      </c>
      <c r="E35" s="10">
        <v>5</v>
      </c>
      <c r="F35" s="47">
        <v>28</v>
      </c>
      <c r="G35" s="10">
        <v>15</v>
      </c>
      <c r="H35" s="4">
        <v>17</v>
      </c>
      <c r="I35" s="10">
        <v>110</v>
      </c>
      <c r="J35" s="10">
        <v>196</v>
      </c>
      <c r="K35" s="10">
        <v>146</v>
      </c>
      <c r="L35" s="10">
        <v>469</v>
      </c>
      <c r="M35" s="10">
        <v>204</v>
      </c>
      <c r="N35" s="18">
        <v>497</v>
      </c>
      <c r="O35" s="19">
        <v>219</v>
      </c>
      <c r="P35" s="4">
        <v>1</v>
      </c>
      <c r="Q35" s="10">
        <v>2</v>
      </c>
      <c r="R35" s="10">
        <v>6</v>
      </c>
      <c r="S35" s="10">
        <v>2</v>
      </c>
      <c r="T35" s="47">
        <v>11</v>
      </c>
      <c r="U35" s="10">
        <v>4</v>
      </c>
      <c r="V35" s="4">
        <v>4</v>
      </c>
      <c r="W35" s="10">
        <v>15</v>
      </c>
      <c r="X35" s="10">
        <v>42</v>
      </c>
      <c r="Y35" s="10">
        <v>23</v>
      </c>
      <c r="Z35" s="10">
        <v>84</v>
      </c>
      <c r="AA35" s="10">
        <v>36</v>
      </c>
      <c r="AB35" s="18">
        <v>95</v>
      </c>
      <c r="AC35" s="19">
        <v>40</v>
      </c>
      <c r="AR35" s="4">
        <v>3</v>
      </c>
      <c r="AS35" s="10">
        <v>18</v>
      </c>
      <c r="AT35" s="10">
        <v>24</v>
      </c>
      <c r="AU35" s="10">
        <v>5</v>
      </c>
      <c r="AV35" s="10">
        <v>50</v>
      </c>
      <c r="AW35" s="10">
        <v>18</v>
      </c>
      <c r="AX35" s="4">
        <v>15</v>
      </c>
      <c r="AY35" s="10">
        <v>156</v>
      </c>
      <c r="AZ35" s="10">
        <v>266</v>
      </c>
      <c r="BA35" s="10">
        <v>219</v>
      </c>
      <c r="BB35" s="10">
        <v>656</v>
      </c>
      <c r="BC35" s="10">
        <v>276</v>
      </c>
      <c r="BD35" s="18">
        <v>706</v>
      </c>
      <c r="BE35" s="19">
        <v>294</v>
      </c>
      <c r="BF35" s="4">
        <v>0</v>
      </c>
      <c r="BG35" s="10">
        <v>0</v>
      </c>
      <c r="BH35" s="10">
        <v>3</v>
      </c>
      <c r="BI35" s="10">
        <v>2</v>
      </c>
      <c r="BJ35" s="10">
        <v>5</v>
      </c>
      <c r="BK35" s="10">
        <v>5</v>
      </c>
      <c r="BL35" s="4">
        <v>2</v>
      </c>
      <c r="BM35" s="10">
        <v>11</v>
      </c>
      <c r="BN35" s="10">
        <v>30</v>
      </c>
      <c r="BO35" s="10">
        <v>39</v>
      </c>
      <c r="BP35" s="10">
        <v>82</v>
      </c>
      <c r="BQ35" s="10">
        <v>47</v>
      </c>
      <c r="BR35" s="18">
        <v>87</v>
      </c>
      <c r="BS35" s="19">
        <v>52</v>
      </c>
      <c r="BT35" s="4">
        <v>2</v>
      </c>
      <c r="BU35" s="10">
        <v>6</v>
      </c>
      <c r="BV35" s="10">
        <v>26</v>
      </c>
      <c r="BW35" s="10">
        <v>17</v>
      </c>
      <c r="BX35" s="10">
        <v>51</v>
      </c>
      <c r="BY35" s="10">
        <v>27</v>
      </c>
      <c r="BZ35" s="4">
        <v>11</v>
      </c>
      <c r="CA35" s="10">
        <v>87</v>
      </c>
      <c r="CB35" s="10">
        <v>176</v>
      </c>
      <c r="CC35" s="10">
        <v>154</v>
      </c>
      <c r="CD35" s="10">
        <v>428</v>
      </c>
      <c r="CE35" s="10">
        <v>215</v>
      </c>
      <c r="CF35" s="18">
        <v>479</v>
      </c>
      <c r="CG35" s="19">
        <v>242</v>
      </c>
    </row>
    <row r="36" spans="1:85" ht="14.4" thickBot="1">
      <c r="A36" s="5">
        <v>43435</v>
      </c>
      <c r="B36" s="4">
        <v>1</v>
      </c>
      <c r="C36" s="10">
        <v>3</v>
      </c>
      <c r="D36" s="10">
        <v>12</v>
      </c>
      <c r="E36" s="10">
        <v>5</v>
      </c>
      <c r="F36" s="47">
        <v>21</v>
      </c>
      <c r="G36" s="10">
        <v>11</v>
      </c>
      <c r="H36" s="4">
        <v>8</v>
      </c>
      <c r="I36" s="10">
        <v>113</v>
      </c>
      <c r="J36" s="10">
        <v>172</v>
      </c>
      <c r="K36" s="10">
        <v>154</v>
      </c>
      <c r="L36" s="10">
        <v>447</v>
      </c>
      <c r="M36" s="10">
        <v>193</v>
      </c>
      <c r="N36" s="18">
        <v>468</v>
      </c>
      <c r="O36" s="19">
        <v>204</v>
      </c>
      <c r="P36" s="4">
        <v>0</v>
      </c>
      <c r="Q36" s="10">
        <v>0</v>
      </c>
      <c r="R36" s="10">
        <v>0</v>
      </c>
      <c r="S36" s="10">
        <v>0</v>
      </c>
      <c r="T36" s="47">
        <v>0</v>
      </c>
      <c r="U36" s="10">
        <v>0</v>
      </c>
      <c r="V36" s="4">
        <v>3</v>
      </c>
      <c r="W36" s="10">
        <v>11</v>
      </c>
      <c r="X36" s="10">
        <v>38</v>
      </c>
      <c r="Y36" s="10">
        <v>17</v>
      </c>
      <c r="Z36" s="10">
        <v>69</v>
      </c>
      <c r="AA36" s="10">
        <v>33</v>
      </c>
      <c r="AB36" s="18">
        <v>69</v>
      </c>
      <c r="AC36" s="19">
        <v>33</v>
      </c>
      <c r="AR36" s="4">
        <v>1</v>
      </c>
      <c r="AS36" s="10">
        <v>14</v>
      </c>
      <c r="AT36" s="10">
        <v>24</v>
      </c>
      <c r="AU36" s="10">
        <v>6</v>
      </c>
      <c r="AV36" s="10">
        <v>45</v>
      </c>
      <c r="AW36" s="10">
        <v>22</v>
      </c>
      <c r="AX36" s="4">
        <v>23</v>
      </c>
      <c r="AY36" s="10">
        <v>142</v>
      </c>
      <c r="AZ36" s="10">
        <v>258</v>
      </c>
      <c r="BA36" s="10">
        <v>213</v>
      </c>
      <c r="BB36" s="10">
        <v>636</v>
      </c>
      <c r="BC36" s="10">
        <v>255</v>
      </c>
      <c r="BD36" s="18">
        <v>681</v>
      </c>
      <c r="BE36" s="19">
        <v>277</v>
      </c>
      <c r="BF36" s="4">
        <v>0</v>
      </c>
      <c r="BG36" s="10">
        <v>2</v>
      </c>
      <c r="BH36" s="10">
        <v>5</v>
      </c>
      <c r="BI36" s="10">
        <v>4</v>
      </c>
      <c r="BJ36" s="10">
        <v>11</v>
      </c>
      <c r="BK36" s="10">
        <v>5</v>
      </c>
      <c r="BL36" s="4">
        <v>4</v>
      </c>
      <c r="BM36" s="10">
        <v>23</v>
      </c>
      <c r="BN36" s="10">
        <v>47</v>
      </c>
      <c r="BO36" s="10">
        <v>44</v>
      </c>
      <c r="BP36" s="10">
        <v>118</v>
      </c>
      <c r="BQ36" s="10">
        <v>55</v>
      </c>
      <c r="BR36" s="18">
        <v>129</v>
      </c>
      <c r="BS36" s="19">
        <v>60</v>
      </c>
      <c r="BT36" s="4">
        <v>1</v>
      </c>
      <c r="BU36" s="10">
        <v>7</v>
      </c>
      <c r="BV36" s="10">
        <v>9</v>
      </c>
      <c r="BW36" s="10">
        <v>10</v>
      </c>
      <c r="BX36" s="10">
        <v>27</v>
      </c>
      <c r="BY36" s="10">
        <v>10</v>
      </c>
      <c r="BZ36" s="4">
        <v>7</v>
      </c>
      <c r="CA36" s="10">
        <v>72</v>
      </c>
      <c r="CB36" s="10">
        <v>144</v>
      </c>
      <c r="CC36" s="10">
        <v>125</v>
      </c>
      <c r="CD36" s="10">
        <v>348</v>
      </c>
      <c r="CE36" s="10">
        <v>178</v>
      </c>
      <c r="CF36" s="18">
        <v>375</v>
      </c>
      <c r="CG36" s="19">
        <v>188</v>
      </c>
    </row>
    <row r="37" spans="1:85" ht="14.4" thickBot="1">
      <c r="A37" s="5">
        <v>42736</v>
      </c>
      <c r="B37" s="7">
        <v>26</v>
      </c>
      <c r="C37" s="8">
        <v>160</v>
      </c>
      <c r="D37" s="8">
        <v>297</v>
      </c>
      <c r="E37" s="8">
        <v>97</v>
      </c>
      <c r="F37" s="46">
        <v>580</v>
      </c>
      <c r="G37" s="8">
        <v>179</v>
      </c>
      <c r="H37" s="7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16">
        <v>580</v>
      </c>
      <c r="O37" s="17">
        <v>179</v>
      </c>
      <c r="P37" s="7">
        <v>1</v>
      </c>
      <c r="Q37" s="8">
        <v>8</v>
      </c>
      <c r="R37" s="8">
        <v>22</v>
      </c>
      <c r="S37" s="8">
        <v>15</v>
      </c>
      <c r="T37" s="46">
        <v>46</v>
      </c>
      <c r="U37" s="8">
        <v>21</v>
      </c>
      <c r="V37" s="7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16">
        <v>46</v>
      </c>
      <c r="AC37" s="17">
        <v>21</v>
      </c>
      <c r="AR37" s="7">
        <v>18</v>
      </c>
      <c r="AS37" s="8">
        <v>183</v>
      </c>
      <c r="AT37" s="8">
        <v>328</v>
      </c>
      <c r="AU37" s="8">
        <v>219</v>
      </c>
      <c r="AV37" s="8">
        <v>748</v>
      </c>
      <c r="AW37" s="8">
        <v>296</v>
      </c>
      <c r="AX37" s="7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16">
        <v>748</v>
      </c>
      <c r="BE37" s="17">
        <v>296</v>
      </c>
      <c r="BF37" s="7">
        <v>2</v>
      </c>
      <c r="BG37" s="8">
        <v>36</v>
      </c>
      <c r="BH37" s="8">
        <v>54</v>
      </c>
      <c r="BI37" s="8">
        <v>46</v>
      </c>
      <c r="BJ37" s="8">
        <v>138</v>
      </c>
      <c r="BK37" s="8">
        <v>59</v>
      </c>
      <c r="BL37" s="7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16">
        <v>138</v>
      </c>
      <c r="BS37" s="17">
        <v>59</v>
      </c>
      <c r="BT37" s="7">
        <v>7</v>
      </c>
      <c r="BU37" s="8">
        <v>80</v>
      </c>
      <c r="BV37" s="8">
        <v>152</v>
      </c>
      <c r="BW37" s="8">
        <v>110</v>
      </c>
      <c r="BX37" s="8">
        <v>349</v>
      </c>
      <c r="BY37" s="8">
        <v>171</v>
      </c>
      <c r="BZ37" s="7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16">
        <v>349</v>
      </c>
      <c r="CG37" s="17">
        <v>171</v>
      </c>
    </row>
    <row r="38" spans="1:85" ht="14.4" thickBot="1">
      <c r="A38" s="5">
        <v>42767</v>
      </c>
      <c r="B38" s="4">
        <v>8</v>
      </c>
      <c r="C38" s="10">
        <v>32</v>
      </c>
      <c r="D38" s="10">
        <v>71</v>
      </c>
      <c r="E38" s="10">
        <v>38</v>
      </c>
      <c r="F38" s="47">
        <v>149</v>
      </c>
      <c r="G38" s="10">
        <v>61</v>
      </c>
      <c r="H38" s="4">
        <v>11</v>
      </c>
      <c r="I38" s="10">
        <v>73</v>
      </c>
      <c r="J38" s="10">
        <v>151</v>
      </c>
      <c r="K38" s="10">
        <v>53</v>
      </c>
      <c r="L38" s="10">
        <v>288</v>
      </c>
      <c r="M38" s="10">
        <v>90</v>
      </c>
      <c r="N38" s="18">
        <v>437</v>
      </c>
      <c r="O38" s="19">
        <v>151</v>
      </c>
      <c r="P38" s="4">
        <v>1</v>
      </c>
      <c r="Q38" s="10">
        <v>9</v>
      </c>
      <c r="R38" s="10">
        <v>24</v>
      </c>
      <c r="S38" s="10">
        <v>21</v>
      </c>
      <c r="T38" s="47">
        <v>55</v>
      </c>
      <c r="U38" s="10">
        <v>4</v>
      </c>
      <c r="V38" s="4">
        <v>1</v>
      </c>
      <c r="W38" s="10">
        <v>6</v>
      </c>
      <c r="X38" s="10">
        <v>10</v>
      </c>
      <c r="Y38" s="10">
        <v>8</v>
      </c>
      <c r="Z38" s="10">
        <v>25</v>
      </c>
      <c r="AA38" s="10">
        <v>39</v>
      </c>
      <c r="AB38" s="18">
        <v>80</v>
      </c>
      <c r="AC38" s="19">
        <v>43</v>
      </c>
      <c r="AR38" s="4">
        <v>18</v>
      </c>
      <c r="AS38" s="10">
        <v>63</v>
      </c>
      <c r="AT38" s="10">
        <v>162</v>
      </c>
      <c r="AU38" s="10">
        <v>79</v>
      </c>
      <c r="AV38" s="10">
        <v>322</v>
      </c>
      <c r="AW38" s="10">
        <v>129</v>
      </c>
      <c r="AX38" s="4">
        <v>11</v>
      </c>
      <c r="AY38" s="10">
        <v>90</v>
      </c>
      <c r="AZ38" s="10">
        <v>180</v>
      </c>
      <c r="BA38" s="10">
        <v>136</v>
      </c>
      <c r="BB38" s="10">
        <v>417</v>
      </c>
      <c r="BC38" s="10">
        <v>177</v>
      </c>
      <c r="BD38" s="18">
        <v>739</v>
      </c>
      <c r="BE38" s="19">
        <v>306</v>
      </c>
      <c r="BF38" s="4">
        <v>4</v>
      </c>
      <c r="BG38" s="10">
        <v>8</v>
      </c>
      <c r="BH38" s="10">
        <v>27</v>
      </c>
      <c r="BI38" s="10">
        <v>8</v>
      </c>
      <c r="BJ38" s="10">
        <v>47</v>
      </c>
      <c r="BK38" s="10">
        <v>23</v>
      </c>
      <c r="BL38" s="4">
        <v>1</v>
      </c>
      <c r="BM38" s="10">
        <v>16</v>
      </c>
      <c r="BN38" s="10">
        <v>27</v>
      </c>
      <c r="BO38" s="10">
        <v>34</v>
      </c>
      <c r="BP38" s="10">
        <v>78</v>
      </c>
      <c r="BQ38" s="10">
        <v>35</v>
      </c>
      <c r="BR38" s="18">
        <v>125</v>
      </c>
      <c r="BS38" s="19">
        <v>58</v>
      </c>
      <c r="BT38" s="4">
        <v>2</v>
      </c>
      <c r="BU38" s="10">
        <v>17</v>
      </c>
      <c r="BV38" s="10">
        <v>68</v>
      </c>
      <c r="BW38" s="10">
        <v>43</v>
      </c>
      <c r="BX38" s="10">
        <v>130</v>
      </c>
      <c r="BY38" s="10">
        <v>81</v>
      </c>
      <c r="BZ38" s="4">
        <v>4</v>
      </c>
      <c r="CA38" s="10">
        <v>37</v>
      </c>
      <c r="CB38" s="10">
        <v>84</v>
      </c>
      <c r="CC38" s="10">
        <v>85</v>
      </c>
      <c r="CD38" s="10">
        <v>210</v>
      </c>
      <c r="CE38" s="10">
        <v>109</v>
      </c>
      <c r="CF38" s="18">
        <v>340</v>
      </c>
      <c r="CG38" s="19">
        <v>190</v>
      </c>
    </row>
    <row r="39" spans="1:85" ht="14.4" thickBot="1">
      <c r="A39" s="5">
        <v>42795</v>
      </c>
      <c r="B39" s="4">
        <v>5</v>
      </c>
      <c r="C39" s="10">
        <v>61</v>
      </c>
      <c r="D39" s="10">
        <v>108</v>
      </c>
      <c r="E39" s="10">
        <v>46</v>
      </c>
      <c r="F39" s="47">
        <v>220</v>
      </c>
      <c r="G39" s="10">
        <v>71</v>
      </c>
      <c r="H39" s="4">
        <v>12</v>
      </c>
      <c r="I39" s="10">
        <v>107</v>
      </c>
      <c r="J39" s="10">
        <v>208</v>
      </c>
      <c r="K39" s="10">
        <v>82</v>
      </c>
      <c r="L39" s="10">
        <v>409</v>
      </c>
      <c r="M39" s="10">
        <v>139</v>
      </c>
      <c r="N39" s="18">
        <v>629</v>
      </c>
      <c r="O39" s="19">
        <v>210</v>
      </c>
      <c r="P39" s="4">
        <v>0</v>
      </c>
      <c r="Q39" s="10">
        <v>0</v>
      </c>
      <c r="R39" s="10">
        <v>0</v>
      </c>
      <c r="S39" s="10">
        <v>0</v>
      </c>
      <c r="T39" s="47">
        <v>0</v>
      </c>
      <c r="U39" s="10">
        <v>0</v>
      </c>
      <c r="V39" s="4">
        <v>5</v>
      </c>
      <c r="W39" s="10">
        <v>20</v>
      </c>
      <c r="X39" s="10">
        <v>52</v>
      </c>
      <c r="Y39" s="10">
        <v>43</v>
      </c>
      <c r="Z39" s="10">
        <v>120</v>
      </c>
      <c r="AA39" s="10">
        <v>58</v>
      </c>
      <c r="AB39" s="18">
        <v>120</v>
      </c>
      <c r="AC39" s="19">
        <v>58</v>
      </c>
      <c r="AR39" s="4">
        <v>0</v>
      </c>
      <c r="AS39" s="10">
        <v>7</v>
      </c>
      <c r="AT39" s="10">
        <v>16</v>
      </c>
      <c r="AU39" s="10">
        <v>6</v>
      </c>
      <c r="AV39" s="10">
        <v>29</v>
      </c>
      <c r="AW39" s="10">
        <v>13</v>
      </c>
      <c r="AX39" s="4">
        <v>0</v>
      </c>
      <c r="AY39" s="10">
        <v>30</v>
      </c>
      <c r="AZ39" s="10">
        <v>45</v>
      </c>
      <c r="BA39" s="10">
        <v>34</v>
      </c>
      <c r="BB39" s="10">
        <v>109</v>
      </c>
      <c r="BC39" s="10">
        <v>47</v>
      </c>
      <c r="BD39" s="18">
        <v>138</v>
      </c>
      <c r="BE39" s="19">
        <v>60</v>
      </c>
      <c r="BF39" s="4">
        <v>6</v>
      </c>
      <c r="BG39" s="10">
        <v>36</v>
      </c>
      <c r="BH39" s="10">
        <v>63</v>
      </c>
      <c r="BI39" s="10">
        <v>40</v>
      </c>
      <c r="BJ39" s="10">
        <v>145</v>
      </c>
      <c r="BK39" s="10">
        <v>71</v>
      </c>
      <c r="BL39" s="4">
        <v>4</v>
      </c>
      <c r="BM39" s="10">
        <v>33</v>
      </c>
      <c r="BN39" s="10">
        <v>102</v>
      </c>
      <c r="BO39" s="10">
        <v>109</v>
      </c>
      <c r="BP39" s="10">
        <v>248</v>
      </c>
      <c r="BQ39" s="10">
        <v>143</v>
      </c>
      <c r="BR39" s="18">
        <v>393</v>
      </c>
      <c r="BS39" s="19">
        <v>214</v>
      </c>
      <c r="BT39" s="4">
        <v>6</v>
      </c>
      <c r="BU39" s="10">
        <v>36</v>
      </c>
      <c r="BV39" s="10">
        <v>63</v>
      </c>
      <c r="BW39" s="10">
        <v>40</v>
      </c>
      <c r="BX39" s="10">
        <v>145</v>
      </c>
      <c r="BY39" s="10">
        <v>71</v>
      </c>
      <c r="BZ39" s="4">
        <v>4</v>
      </c>
      <c r="CA39" s="10">
        <v>33</v>
      </c>
      <c r="CB39" s="10">
        <v>102</v>
      </c>
      <c r="CC39" s="10">
        <v>109</v>
      </c>
      <c r="CD39" s="10">
        <v>248</v>
      </c>
      <c r="CE39" s="10">
        <v>143</v>
      </c>
      <c r="CF39" s="18">
        <v>393</v>
      </c>
      <c r="CG39" s="19">
        <v>214</v>
      </c>
    </row>
    <row r="40" spans="1:85" ht="14.4" thickBot="1">
      <c r="A40" s="5">
        <v>42826</v>
      </c>
      <c r="B40" s="4">
        <v>11</v>
      </c>
      <c r="C40" s="10">
        <v>35</v>
      </c>
      <c r="D40" s="10">
        <v>60</v>
      </c>
      <c r="E40" s="10">
        <v>21</v>
      </c>
      <c r="F40" s="47">
        <v>127</v>
      </c>
      <c r="G40" s="10">
        <v>39</v>
      </c>
      <c r="H40" s="4">
        <v>16</v>
      </c>
      <c r="I40" s="10">
        <v>118</v>
      </c>
      <c r="J40" s="10">
        <v>210</v>
      </c>
      <c r="K40" s="10">
        <v>99</v>
      </c>
      <c r="L40" s="10">
        <v>443</v>
      </c>
      <c r="M40" s="10">
        <v>145</v>
      </c>
      <c r="N40" s="18">
        <v>570</v>
      </c>
      <c r="O40" s="19">
        <v>184</v>
      </c>
      <c r="P40" s="4">
        <v>0</v>
      </c>
      <c r="Q40" s="10">
        <v>0</v>
      </c>
      <c r="R40" s="10">
        <v>4</v>
      </c>
      <c r="S40" s="10">
        <v>6</v>
      </c>
      <c r="T40" s="47">
        <v>10</v>
      </c>
      <c r="U40" s="10">
        <v>7</v>
      </c>
      <c r="V40" s="4">
        <v>0</v>
      </c>
      <c r="W40" s="10">
        <v>4</v>
      </c>
      <c r="X40" s="10">
        <v>15</v>
      </c>
      <c r="Y40" s="10">
        <v>18</v>
      </c>
      <c r="Z40" s="10">
        <v>37</v>
      </c>
      <c r="AA40" s="10">
        <v>23</v>
      </c>
      <c r="AB40" s="18">
        <v>47</v>
      </c>
      <c r="AC40" s="19">
        <v>30</v>
      </c>
      <c r="AR40" s="4">
        <v>1</v>
      </c>
      <c r="AS40" s="10">
        <v>26</v>
      </c>
      <c r="AT40" s="10">
        <v>60</v>
      </c>
      <c r="AU40" s="10">
        <v>30</v>
      </c>
      <c r="AV40" s="10">
        <v>117</v>
      </c>
      <c r="AW40" s="10">
        <v>51</v>
      </c>
      <c r="AX40" s="4">
        <v>16</v>
      </c>
      <c r="AY40" s="10">
        <v>116</v>
      </c>
      <c r="AZ40" s="10">
        <v>276</v>
      </c>
      <c r="BA40" s="10">
        <v>245</v>
      </c>
      <c r="BB40" s="10">
        <v>653</v>
      </c>
      <c r="BC40" s="10">
        <v>262</v>
      </c>
      <c r="BD40" s="18">
        <v>770</v>
      </c>
      <c r="BE40" s="19">
        <v>313</v>
      </c>
      <c r="BF40" s="4">
        <v>2</v>
      </c>
      <c r="BG40" s="10">
        <v>9</v>
      </c>
      <c r="BH40" s="10">
        <v>15</v>
      </c>
      <c r="BI40" s="10">
        <v>4</v>
      </c>
      <c r="BJ40" s="10">
        <v>30</v>
      </c>
      <c r="BK40" s="10">
        <v>12</v>
      </c>
      <c r="BL40" s="4">
        <v>3</v>
      </c>
      <c r="BM40" s="10">
        <v>27</v>
      </c>
      <c r="BN40" s="10">
        <v>43</v>
      </c>
      <c r="BO40" s="10">
        <v>32</v>
      </c>
      <c r="BP40" s="10">
        <v>105</v>
      </c>
      <c r="BQ40" s="10">
        <v>48</v>
      </c>
      <c r="BR40" s="18">
        <v>135</v>
      </c>
      <c r="BS40" s="19">
        <v>60</v>
      </c>
      <c r="BT40" s="4">
        <v>3</v>
      </c>
      <c r="BU40" s="10">
        <v>17</v>
      </c>
      <c r="BV40" s="10">
        <v>42</v>
      </c>
      <c r="BW40" s="10">
        <v>11</v>
      </c>
      <c r="BX40" s="10">
        <v>73</v>
      </c>
      <c r="BY40" s="10">
        <v>37</v>
      </c>
      <c r="BZ40" s="4">
        <v>7</v>
      </c>
      <c r="CA40" s="10">
        <v>60</v>
      </c>
      <c r="CB40" s="10">
        <v>113</v>
      </c>
      <c r="CC40" s="10">
        <v>114</v>
      </c>
      <c r="CD40" s="10">
        <v>294</v>
      </c>
      <c r="CE40" s="10">
        <v>159</v>
      </c>
      <c r="CF40" s="18">
        <v>367</v>
      </c>
      <c r="CG40" s="19">
        <v>196</v>
      </c>
    </row>
    <row r="41" spans="1:85" ht="14.4" thickBot="1">
      <c r="A41" s="5">
        <v>42856</v>
      </c>
      <c r="B41" s="4">
        <v>5</v>
      </c>
      <c r="C41" s="10">
        <v>35</v>
      </c>
      <c r="D41" s="10">
        <v>62</v>
      </c>
      <c r="E41" s="10">
        <v>12</v>
      </c>
      <c r="F41" s="47">
        <v>114</v>
      </c>
      <c r="G41" s="10">
        <v>32</v>
      </c>
      <c r="H41" s="4">
        <v>10</v>
      </c>
      <c r="I41" s="10">
        <v>115</v>
      </c>
      <c r="J41" s="10">
        <v>234</v>
      </c>
      <c r="K41" s="10">
        <v>109</v>
      </c>
      <c r="L41" s="10">
        <v>468</v>
      </c>
      <c r="M41" s="10">
        <v>160</v>
      </c>
      <c r="N41" s="18">
        <v>582</v>
      </c>
      <c r="O41" s="19">
        <v>192</v>
      </c>
      <c r="P41" s="4">
        <v>1</v>
      </c>
      <c r="Q41" s="10">
        <v>5</v>
      </c>
      <c r="R41" s="10">
        <v>7</v>
      </c>
      <c r="S41" s="10">
        <v>0</v>
      </c>
      <c r="T41" s="47">
        <v>13</v>
      </c>
      <c r="U41" s="10">
        <v>5</v>
      </c>
      <c r="V41" s="4">
        <v>1</v>
      </c>
      <c r="W41" s="10">
        <v>16</v>
      </c>
      <c r="X41" s="10">
        <v>35</v>
      </c>
      <c r="Y41" s="10">
        <v>31</v>
      </c>
      <c r="Z41" s="10">
        <v>83</v>
      </c>
      <c r="AA41" s="10">
        <v>46</v>
      </c>
      <c r="AB41" s="18">
        <v>96</v>
      </c>
      <c r="AC41" s="19">
        <v>51</v>
      </c>
      <c r="AR41" s="4">
        <v>7</v>
      </c>
      <c r="AS41" s="10">
        <v>46</v>
      </c>
      <c r="AT41" s="10">
        <v>61</v>
      </c>
      <c r="AU41" s="10">
        <v>24</v>
      </c>
      <c r="AV41" s="10">
        <v>138</v>
      </c>
      <c r="AW41" s="10">
        <v>48</v>
      </c>
      <c r="AX41" s="4">
        <v>14</v>
      </c>
      <c r="AY41" s="10">
        <v>131</v>
      </c>
      <c r="AZ41" s="10">
        <v>286</v>
      </c>
      <c r="BA41" s="10">
        <v>245</v>
      </c>
      <c r="BB41" s="10">
        <v>676</v>
      </c>
      <c r="BC41" s="10">
        <v>288</v>
      </c>
      <c r="BD41" s="18">
        <v>814</v>
      </c>
      <c r="BE41" s="19">
        <v>336</v>
      </c>
      <c r="BF41" s="4">
        <v>0</v>
      </c>
      <c r="BG41" s="10">
        <v>3</v>
      </c>
      <c r="BH41" s="10">
        <v>9</v>
      </c>
      <c r="BI41" s="10">
        <v>3</v>
      </c>
      <c r="BJ41" s="10">
        <v>15</v>
      </c>
      <c r="BK41" s="10">
        <v>8</v>
      </c>
      <c r="BL41" s="4">
        <v>1</v>
      </c>
      <c r="BM41" s="10">
        <v>36</v>
      </c>
      <c r="BN41" s="10">
        <v>55</v>
      </c>
      <c r="BO41" s="10">
        <v>43</v>
      </c>
      <c r="BP41" s="10">
        <v>135</v>
      </c>
      <c r="BQ41" s="10">
        <v>575</v>
      </c>
      <c r="BR41" s="18">
        <v>150</v>
      </c>
      <c r="BS41" s="19">
        <v>583</v>
      </c>
      <c r="BT41" s="4">
        <v>2</v>
      </c>
      <c r="BU41" s="10">
        <v>16</v>
      </c>
      <c r="BV41" s="10">
        <v>31</v>
      </c>
      <c r="BW41" s="10">
        <v>12</v>
      </c>
      <c r="BX41" s="10">
        <v>61</v>
      </c>
      <c r="BY41" s="10">
        <v>30</v>
      </c>
      <c r="BZ41" s="4">
        <v>8</v>
      </c>
      <c r="CA41" s="10">
        <v>67</v>
      </c>
      <c r="CB41" s="10">
        <v>132</v>
      </c>
      <c r="CC41" s="10">
        <v>117</v>
      </c>
      <c r="CD41" s="10">
        <v>324</v>
      </c>
      <c r="CE41" s="10">
        <v>176</v>
      </c>
      <c r="CF41" s="18">
        <v>385</v>
      </c>
      <c r="CG41" s="19">
        <v>206</v>
      </c>
    </row>
    <row r="42" spans="1:85" ht="14.4" thickBot="1">
      <c r="A42" s="5">
        <v>42887</v>
      </c>
      <c r="B42" s="4">
        <v>4</v>
      </c>
      <c r="C42" s="10">
        <v>33</v>
      </c>
      <c r="D42" s="10">
        <v>32</v>
      </c>
      <c r="E42" s="10">
        <v>18</v>
      </c>
      <c r="F42" s="47">
        <v>87</v>
      </c>
      <c r="G42" s="10">
        <v>29</v>
      </c>
      <c r="H42" s="4">
        <v>24</v>
      </c>
      <c r="I42" s="10">
        <v>122</v>
      </c>
      <c r="J42" s="10">
        <v>241</v>
      </c>
      <c r="K42" s="10">
        <v>136</v>
      </c>
      <c r="L42" s="10">
        <v>523</v>
      </c>
      <c r="M42" s="10">
        <v>190</v>
      </c>
      <c r="N42" s="18">
        <v>610</v>
      </c>
      <c r="O42" s="19">
        <v>219</v>
      </c>
      <c r="P42" s="4">
        <v>1</v>
      </c>
      <c r="Q42" s="10">
        <v>2</v>
      </c>
      <c r="R42" s="10">
        <v>5</v>
      </c>
      <c r="S42" s="10">
        <v>2</v>
      </c>
      <c r="T42" s="47">
        <v>10</v>
      </c>
      <c r="U42" s="10">
        <v>4</v>
      </c>
      <c r="V42" s="4">
        <v>0</v>
      </c>
      <c r="W42" s="10">
        <v>12</v>
      </c>
      <c r="X42" s="10">
        <v>37</v>
      </c>
      <c r="Y42" s="10">
        <v>34</v>
      </c>
      <c r="Z42" s="10">
        <v>83</v>
      </c>
      <c r="AA42" s="10">
        <v>41</v>
      </c>
      <c r="AB42" s="18">
        <v>93</v>
      </c>
      <c r="AC42" s="19">
        <v>45</v>
      </c>
      <c r="AR42" s="4">
        <v>6</v>
      </c>
      <c r="AS42" s="10">
        <v>22</v>
      </c>
      <c r="AT42" s="10">
        <v>48</v>
      </c>
      <c r="AU42" s="10">
        <v>18</v>
      </c>
      <c r="AV42" s="10">
        <v>94</v>
      </c>
      <c r="AW42" s="10">
        <v>30</v>
      </c>
      <c r="AX42" s="4">
        <v>16</v>
      </c>
      <c r="AY42" s="10">
        <v>151</v>
      </c>
      <c r="AZ42" s="10">
        <v>286</v>
      </c>
      <c r="BA42" s="10">
        <v>254</v>
      </c>
      <c r="BB42" s="10">
        <v>707</v>
      </c>
      <c r="BC42" s="10">
        <v>198</v>
      </c>
      <c r="BD42" s="18">
        <v>801</v>
      </c>
      <c r="BE42" s="19">
        <v>228</v>
      </c>
      <c r="BF42" s="4">
        <v>1</v>
      </c>
      <c r="BG42" s="10">
        <v>8</v>
      </c>
      <c r="BH42" s="10">
        <v>7</v>
      </c>
      <c r="BI42" s="10">
        <v>2</v>
      </c>
      <c r="BJ42" s="10">
        <v>18</v>
      </c>
      <c r="BK42" s="10">
        <v>7</v>
      </c>
      <c r="BL42" s="4">
        <v>3</v>
      </c>
      <c r="BM42" s="10">
        <v>31</v>
      </c>
      <c r="BN42" s="10">
        <v>67</v>
      </c>
      <c r="BO42" s="10">
        <v>42</v>
      </c>
      <c r="BP42" s="10">
        <v>143</v>
      </c>
      <c r="BQ42" s="10">
        <v>64</v>
      </c>
      <c r="BR42" s="18">
        <v>161</v>
      </c>
      <c r="BS42" s="19">
        <v>71</v>
      </c>
      <c r="BT42" s="4">
        <v>2</v>
      </c>
      <c r="BU42" s="10">
        <v>16</v>
      </c>
      <c r="BV42" s="10">
        <v>31</v>
      </c>
      <c r="BW42" s="10">
        <v>12</v>
      </c>
      <c r="BX42" s="10">
        <v>61</v>
      </c>
      <c r="BY42" s="10">
        <v>30</v>
      </c>
      <c r="BZ42" s="4">
        <v>8</v>
      </c>
      <c r="CA42" s="10">
        <v>67</v>
      </c>
      <c r="CB42" s="10">
        <v>132</v>
      </c>
      <c r="CC42" s="10">
        <v>117</v>
      </c>
      <c r="CD42" s="10">
        <v>324</v>
      </c>
      <c r="CE42" s="10">
        <v>176</v>
      </c>
      <c r="CF42" s="18">
        <v>385</v>
      </c>
      <c r="CG42" s="19">
        <v>206</v>
      </c>
    </row>
    <row r="43" spans="1:85" ht="14.4" thickBot="1">
      <c r="A43" s="5">
        <v>42917</v>
      </c>
      <c r="B43" s="4">
        <v>5</v>
      </c>
      <c r="C43" s="10">
        <v>18</v>
      </c>
      <c r="D43" s="10">
        <v>40</v>
      </c>
      <c r="E43" s="10">
        <v>21</v>
      </c>
      <c r="F43" s="47">
        <v>84</v>
      </c>
      <c r="G43" s="10">
        <v>29</v>
      </c>
      <c r="H43" s="4">
        <v>15</v>
      </c>
      <c r="I43" s="10">
        <v>124</v>
      </c>
      <c r="J43" s="10">
        <v>221</v>
      </c>
      <c r="K43" s="10">
        <v>121</v>
      </c>
      <c r="L43" s="10">
        <v>481</v>
      </c>
      <c r="M43" s="10">
        <v>168</v>
      </c>
      <c r="N43" s="18">
        <v>565</v>
      </c>
      <c r="O43" s="19">
        <v>197</v>
      </c>
      <c r="P43" s="4">
        <v>1</v>
      </c>
      <c r="Q43" s="10">
        <v>2</v>
      </c>
      <c r="R43" s="10">
        <v>5</v>
      </c>
      <c r="S43" s="10">
        <v>1</v>
      </c>
      <c r="T43" s="47">
        <v>9</v>
      </c>
      <c r="U43" s="10">
        <v>4</v>
      </c>
      <c r="V43" s="4">
        <v>1</v>
      </c>
      <c r="W43" s="10">
        <v>10</v>
      </c>
      <c r="X43" s="10">
        <v>39</v>
      </c>
      <c r="Y43" s="10">
        <v>31</v>
      </c>
      <c r="Z43" s="10">
        <v>81</v>
      </c>
      <c r="AA43" s="10">
        <v>40</v>
      </c>
      <c r="AB43" s="18">
        <v>90</v>
      </c>
      <c r="AC43" s="19">
        <v>44</v>
      </c>
      <c r="AR43" s="4">
        <v>1</v>
      </c>
      <c r="AS43" s="10">
        <v>14</v>
      </c>
      <c r="AT43" s="10">
        <v>35</v>
      </c>
      <c r="AU43" s="10">
        <v>12</v>
      </c>
      <c r="AV43" s="10">
        <v>62</v>
      </c>
      <c r="AW43" s="10">
        <v>29</v>
      </c>
      <c r="AX43" s="4">
        <v>23</v>
      </c>
      <c r="AY43" s="10">
        <v>136</v>
      </c>
      <c r="AZ43" s="10">
        <v>253</v>
      </c>
      <c r="BA43" s="10">
        <v>221</v>
      </c>
      <c r="BB43" s="10">
        <v>633</v>
      </c>
      <c r="BC43" s="10">
        <v>259</v>
      </c>
      <c r="BD43" s="18">
        <v>695</v>
      </c>
      <c r="BE43" s="19">
        <v>288</v>
      </c>
      <c r="BF43" s="4">
        <v>1</v>
      </c>
      <c r="BG43" s="10">
        <v>3</v>
      </c>
      <c r="BH43" s="10">
        <v>3</v>
      </c>
      <c r="BI43" s="10">
        <v>4</v>
      </c>
      <c r="BJ43" s="10">
        <v>11</v>
      </c>
      <c r="BK43" s="10">
        <v>5</v>
      </c>
      <c r="BL43" s="4">
        <v>3</v>
      </c>
      <c r="BM43" s="10">
        <v>36</v>
      </c>
      <c r="BN43" s="10">
        <v>56</v>
      </c>
      <c r="BO43" s="10">
        <v>40</v>
      </c>
      <c r="BP43" s="10">
        <v>135</v>
      </c>
      <c r="BQ43" s="10">
        <v>58</v>
      </c>
      <c r="BR43" s="18">
        <v>146</v>
      </c>
      <c r="BS43" s="19">
        <v>63</v>
      </c>
      <c r="BT43" s="4">
        <v>2</v>
      </c>
      <c r="BU43" s="10">
        <v>11</v>
      </c>
      <c r="BV43" s="10">
        <v>25</v>
      </c>
      <c r="BW43" s="10">
        <v>7</v>
      </c>
      <c r="BX43" s="10">
        <v>45</v>
      </c>
      <c r="BY43" s="10">
        <v>19</v>
      </c>
      <c r="BZ43" s="4">
        <v>9</v>
      </c>
      <c r="CA43" s="10">
        <v>69</v>
      </c>
      <c r="CB43" s="10">
        <v>142</v>
      </c>
      <c r="CC43" s="10">
        <v>119</v>
      </c>
      <c r="CD43" s="10">
        <v>339</v>
      </c>
      <c r="CE43" s="10">
        <v>180</v>
      </c>
      <c r="CF43" s="18">
        <v>384</v>
      </c>
      <c r="CG43" s="19">
        <v>199</v>
      </c>
    </row>
    <row r="44" spans="1:85" ht="14.4" thickBot="1">
      <c r="A44" s="5">
        <v>42948</v>
      </c>
      <c r="B44" s="4">
        <v>4</v>
      </c>
      <c r="C44" s="10">
        <v>21</v>
      </c>
      <c r="D44" s="10">
        <v>45</v>
      </c>
      <c r="E44" s="10">
        <v>29</v>
      </c>
      <c r="F44" s="47">
        <v>99</v>
      </c>
      <c r="G44" s="10">
        <v>38</v>
      </c>
      <c r="H44" s="4">
        <v>20</v>
      </c>
      <c r="I44" s="10">
        <v>165</v>
      </c>
      <c r="J44" s="10">
        <v>282</v>
      </c>
      <c r="K44" s="10">
        <v>128</v>
      </c>
      <c r="L44" s="10">
        <v>595</v>
      </c>
      <c r="M44" s="10">
        <v>193</v>
      </c>
      <c r="N44" s="18">
        <v>694</v>
      </c>
      <c r="O44" s="19">
        <v>231</v>
      </c>
      <c r="P44" s="4">
        <v>2</v>
      </c>
      <c r="Q44" s="10">
        <v>2</v>
      </c>
      <c r="R44" s="10">
        <v>7</v>
      </c>
      <c r="S44" s="10">
        <v>3</v>
      </c>
      <c r="T44" s="47">
        <v>14</v>
      </c>
      <c r="U44" s="10">
        <v>5</v>
      </c>
      <c r="V44" s="4">
        <v>0</v>
      </c>
      <c r="W44" s="10">
        <v>18</v>
      </c>
      <c r="X44" s="10">
        <v>34</v>
      </c>
      <c r="Y44" s="10">
        <v>33</v>
      </c>
      <c r="Z44" s="10">
        <v>85</v>
      </c>
      <c r="AA44" s="10">
        <v>43</v>
      </c>
      <c r="AB44" s="18">
        <v>99</v>
      </c>
      <c r="AC44" s="19">
        <v>48</v>
      </c>
      <c r="AR44" s="4">
        <v>4</v>
      </c>
      <c r="AS44" s="10">
        <v>14</v>
      </c>
      <c r="AT44" s="10">
        <v>33</v>
      </c>
      <c r="AU44" s="10">
        <v>15</v>
      </c>
      <c r="AV44" s="10">
        <v>66</v>
      </c>
      <c r="AW44" s="10">
        <v>28</v>
      </c>
      <c r="AX44" s="4">
        <v>25</v>
      </c>
      <c r="AY44" s="10">
        <v>160</v>
      </c>
      <c r="AZ44" s="10">
        <v>329</v>
      </c>
      <c r="BA44" s="10">
        <v>249</v>
      </c>
      <c r="BB44" s="10">
        <v>763</v>
      </c>
      <c r="BC44" s="10">
        <v>319</v>
      </c>
      <c r="BD44" s="18">
        <v>829</v>
      </c>
      <c r="BE44" s="19">
        <v>347</v>
      </c>
      <c r="BF44" s="4">
        <v>0</v>
      </c>
      <c r="BG44" s="10">
        <v>4</v>
      </c>
      <c r="BH44" s="10">
        <v>10</v>
      </c>
      <c r="BI44" s="10">
        <v>4</v>
      </c>
      <c r="BJ44" s="10">
        <v>18</v>
      </c>
      <c r="BK44" s="10">
        <v>10</v>
      </c>
      <c r="BL44" s="4">
        <v>1</v>
      </c>
      <c r="BM44" s="10">
        <v>25</v>
      </c>
      <c r="BN44" s="10">
        <v>50</v>
      </c>
      <c r="BO44" s="10">
        <v>40</v>
      </c>
      <c r="BP44" s="10">
        <v>116</v>
      </c>
      <c r="BQ44" s="10">
        <v>55</v>
      </c>
      <c r="BR44" s="18">
        <v>134</v>
      </c>
      <c r="BS44" s="19">
        <v>65</v>
      </c>
      <c r="BT44" s="4">
        <v>6</v>
      </c>
      <c r="BU44" s="10">
        <v>21</v>
      </c>
      <c r="BV44" s="10">
        <v>40</v>
      </c>
      <c r="BW44" s="10">
        <v>15</v>
      </c>
      <c r="BX44" s="10">
        <v>82</v>
      </c>
      <c r="BY44" s="10">
        <v>35</v>
      </c>
      <c r="BZ44" s="4">
        <v>11</v>
      </c>
      <c r="CA44" s="10">
        <v>102</v>
      </c>
      <c r="CB44" s="10">
        <v>168</v>
      </c>
      <c r="CC44" s="10">
        <v>129</v>
      </c>
      <c r="CD44" s="10">
        <v>410</v>
      </c>
      <c r="CE44" s="10">
        <v>205</v>
      </c>
      <c r="CF44" s="18">
        <v>492</v>
      </c>
      <c r="CG44" s="19">
        <v>240</v>
      </c>
    </row>
    <row r="45" spans="1:85" ht="14.4" thickBot="1">
      <c r="A45" s="5">
        <v>42979</v>
      </c>
      <c r="B45" s="4">
        <v>7</v>
      </c>
      <c r="C45" s="10">
        <v>18</v>
      </c>
      <c r="D45" s="10">
        <v>35</v>
      </c>
      <c r="E45" s="10">
        <v>17</v>
      </c>
      <c r="F45" s="47">
        <v>77</v>
      </c>
      <c r="G45" s="10">
        <v>36</v>
      </c>
      <c r="H45" s="4">
        <v>13</v>
      </c>
      <c r="I45" s="10">
        <v>124</v>
      </c>
      <c r="J45" s="10">
        <v>247</v>
      </c>
      <c r="K45" s="10">
        <v>133</v>
      </c>
      <c r="L45" s="10">
        <v>517</v>
      </c>
      <c r="M45" s="10">
        <v>177</v>
      </c>
      <c r="N45" s="18">
        <v>594</v>
      </c>
      <c r="O45" s="19">
        <v>213</v>
      </c>
      <c r="P45" s="4">
        <v>1</v>
      </c>
      <c r="Q45" s="10">
        <v>4</v>
      </c>
      <c r="R45" s="10">
        <v>3</v>
      </c>
      <c r="S45" s="10">
        <v>3</v>
      </c>
      <c r="T45" s="47">
        <v>11</v>
      </c>
      <c r="U45" s="10">
        <v>4</v>
      </c>
      <c r="V45" s="4">
        <v>2</v>
      </c>
      <c r="W45" s="10">
        <v>12</v>
      </c>
      <c r="X45" s="10">
        <v>34</v>
      </c>
      <c r="Y45" s="10">
        <v>23</v>
      </c>
      <c r="Z45" s="10">
        <v>71</v>
      </c>
      <c r="AA45" s="10">
        <v>34</v>
      </c>
      <c r="AB45" s="18">
        <v>82</v>
      </c>
      <c r="AC45" s="19">
        <v>38</v>
      </c>
      <c r="AR45" s="4">
        <v>1</v>
      </c>
      <c r="AS45" s="10">
        <v>17</v>
      </c>
      <c r="AT45" s="10">
        <v>28</v>
      </c>
      <c r="AU45" s="10">
        <v>12</v>
      </c>
      <c r="AV45" s="10">
        <v>58</v>
      </c>
      <c r="AW45" s="10">
        <v>25</v>
      </c>
      <c r="AX45" s="4">
        <v>19</v>
      </c>
      <c r="AY45" s="10">
        <v>130</v>
      </c>
      <c r="AZ45" s="10">
        <v>260</v>
      </c>
      <c r="BA45" s="10">
        <v>225</v>
      </c>
      <c r="BB45" s="10">
        <v>634</v>
      </c>
      <c r="BC45" s="10">
        <v>276</v>
      </c>
      <c r="BD45" s="18">
        <v>692</v>
      </c>
      <c r="BE45" s="19">
        <v>301</v>
      </c>
      <c r="BF45" s="4">
        <v>0</v>
      </c>
      <c r="BG45" s="10">
        <v>7</v>
      </c>
      <c r="BH45" s="10">
        <v>14</v>
      </c>
      <c r="BI45" s="10">
        <v>6</v>
      </c>
      <c r="BJ45" s="10">
        <v>27</v>
      </c>
      <c r="BK45" s="10">
        <v>11</v>
      </c>
      <c r="BL45" s="4">
        <v>3</v>
      </c>
      <c r="BM45" s="10">
        <v>32</v>
      </c>
      <c r="BN45" s="10">
        <v>60</v>
      </c>
      <c r="BO45" s="10">
        <v>46</v>
      </c>
      <c r="BP45" s="10">
        <v>141</v>
      </c>
      <c r="BQ45" s="10">
        <v>65</v>
      </c>
      <c r="BR45" s="18">
        <v>168</v>
      </c>
      <c r="BS45" s="19">
        <v>76</v>
      </c>
      <c r="BT45" s="4">
        <v>0</v>
      </c>
      <c r="BU45" s="10">
        <v>10</v>
      </c>
      <c r="BV45" s="10">
        <v>25</v>
      </c>
      <c r="BW45" s="10">
        <v>15</v>
      </c>
      <c r="BX45" s="10">
        <v>50</v>
      </c>
      <c r="BY45" s="10">
        <v>23</v>
      </c>
      <c r="BZ45" s="4">
        <v>10</v>
      </c>
      <c r="CA45" s="10">
        <v>86</v>
      </c>
      <c r="CB45" s="10">
        <v>146</v>
      </c>
      <c r="CC45" s="10">
        <v>131</v>
      </c>
      <c r="CD45" s="10">
        <v>373</v>
      </c>
      <c r="CE45" s="10">
        <v>191</v>
      </c>
      <c r="CF45" s="18">
        <v>423</v>
      </c>
      <c r="CG45" s="19">
        <v>214</v>
      </c>
    </row>
    <row r="46" spans="1:85" ht="14.4" thickBot="1">
      <c r="A46" s="5">
        <v>43009</v>
      </c>
      <c r="B46" s="4">
        <v>1</v>
      </c>
      <c r="C46" s="10">
        <v>13</v>
      </c>
      <c r="D46" s="10">
        <v>27</v>
      </c>
      <c r="E46" s="10">
        <v>10</v>
      </c>
      <c r="F46" s="47">
        <v>51</v>
      </c>
      <c r="G46" s="10">
        <v>19</v>
      </c>
      <c r="H46" s="4">
        <v>23</v>
      </c>
      <c r="I46" s="10">
        <v>156</v>
      </c>
      <c r="J46" s="10">
        <v>269</v>
      </c>
      <c r="K46" s="10">
        <v>121</v>
      </c>
      <c r="L46" s="10">
        <v>569</v>
      </c>
      <c r="M46" s="10">
        <v>187</v>
      </c>
      <c r="N46" s="18">
        <v>620</v>
      </c>
      <c r="O46" s="19">
        <v>206</v>
      </c>
      <c r="P46" s="4">
        <v>0</v>
      </c>
      <c r="Q46" s="10">
        <v>0</v>
      </c>
      <c r="R46" s="10">
        <v>0</v>
      </c>
      <c r="S46" s="10">
        <v>0</v>
      </c>
      <c r="T46" s="47">
        <v>0</v>
      </c>
      <c r="U46" s="10">
        <v>0</v>
      </c>
      <c r="V46" s="4">
        <v>1</v>
      </c>
      <c r="W46" s="10">
        <v>15</v>
      </c>
      <c r="X46" s="10">
        <v>36</v>
      </c>
      <c r="Y46" s="10">
        <v>18</v>
      </c>
      <c r="Z46" s="10">
        <v>70</v>
      </c>
      <c r="AA46" s="10">
        <v>34</v>
      </c>
      <c r="AB46" s="18">
        <v>70</v>
      </c>
      <c r="AC46" s="19">
        <v>34</v>
      </c>
      <c r="AR46" s="4">
        <v>1</v>
      </c>
      <c r="AS46" s="10">
        <v>29</v>
      </c>
      <c r="AT46" s="10">
        <v>55</v>
      </c>
      <c r="AU46" s="10">
        <v>17</v>
      </c>
      <c r="AV46" s="10">
        <v>102</v>
      </c>
      <c r="AW46" s="10">
        <v>37</v>
      </c>
      <c r="AX46" s="4">
        <v>26</v>
      </c>
      <c r="AY46" s="10">
        <v>152</v>
      </c>
      <c r="AZ46" s="10">
        <v>299</v>
      </c>
      <c r="BA46" s="10">
        <v>237</v>
      </c>
      <c r="BB46" s="10">
        <v>714</v>
      </c>
      <c r="BC46" s="10">
        <v>287</v>
      </c>
      <c r="BD46" s="18">
        <v>816</v>
      </c>
      <c r="BE46" s="19">
        <v>324</v>
      </c>
      <c r="BF46" s="4">
        <v>1</v>
      </c>
      <c r="BG46" s="10">
        <v>2</v>
      </c>
      <c r="BH46" s="10">
        <v>9</v>
      </c>
      <c r="BI46" s="10">
        <v>4</v>
      </c>
      <c r="BJ46" s="10">
        <v>16</v>
      </c>
      <c r="BK46" s="10">
        <v>9</v>
      </c>
      <c r="BL46" s="4">
        <v>1</v>
      </c>
      <c r="BM46" s="10">
        <v>41</v>
      </c>
      <c r="BN46" s="10">
        <v>65</v>
      </c>
      <c r="BO46" s="10">
        <v>51</v>
      </c>
      <c r="BP46" s="10">
        <v>158</v>
      </c>
      <c r="BQ46" s="10">
        <v>158</v>
      </c>
      <c r="BR46" s="18">
        <v>174</v>
      </c>
      <c r="BS46" s="19">
        <v>167</v>
      </c>
      <c r="BT46" s="4">
        <v>2</v>
      </c>
      <c r="BU46" s="10">
        <v>12</v>
      </c>
      <c r="BV46" s="10">
        <v>25</v>
      </c>
      <c r="BW46" s="10">
        <v>12</v>
      </c>
      <c r="BX46" s="10">
        <v>51</v>
      </c>
      <c r="BY46" s="10">
        <v>28</v>
      </c>
      <c r="BZ46" s="4">
        <v>8</v>
      </c>
      <c r="CA46" s="10">
        <v>85</v>
      </c>
      <c r="CB46" s="10">
        <v>138</v>
      </c>
      <c r="CC46" s="10">
        <v>127</v>
      </c>
      <c r="CD46" s="10">
        <v>358</v>
      </c>
      <c r="CE46" s="10">
        <v>185</v>
      </c>
      <c r="CF46" s="18">
        <v>409</v>
      </c>
      <c r="CG46" s="19">
        <v>213</v>
      </c>
    </row>
    <row r="47" spans="1:85" ht="14.4" thickBot="1">
      <c r="A47" s="5">
        <v>43040</v>
      </c>
      <c r="B47" s="4">
        <v>5</v>
      </c>
      <c r="C47" s="10">
        <v>12</v>
      </c>
      <c r="D47" s="10">
        <v>38</v>
      </c>
      <c r="E47" s="10">
        <v>13</v>
      </c>
      <c r="F47" s="47">
        <v>68</v>
      </c>
      <c r="G47" s="10">
        <v>28</v>
      </c>
      <c r="H47" s="4">
        <v>20</v>
      </c>
      <c r="I47" s="10">
        <v>155</v>
      </c>
      <c r="J47" s="10">
        <v>293</v>
      </c>
      <c r="K47" s="10">
        <v>167</v>
      </c>
      <c r="L47" s="10">
        <v>635</v>
      </c>
      <c r="M47" s="10">
        <v>222</v>
      </c>
      <c r="N47" s="18">
        <v>703</v>
      </c>
      <c r="O47" s="19">
        <v>250</v>
      </c>
      <c r="P47" s="4">
        <v>0</v>
      </c>
      <c r="Q47" s="10">
        <v>3</v>
      </c>
      <c r="R47" s="10">
        <v>2</v>
      </c>
      <c r="S47" s="10">
        <v>0</v>
      </c>
      <c r="T47" s="47">
        <v>5</v>
      </c>
      <c r="U47" s="10">
        <v>1</v>
      </c>
      <c r="V47" s="4">
        <v>2</v>
      </c>
      <c r="W47" s="10">
        <v>18</v>
      </c>
      <c r="X47" s="10">
        <v>31</v>
      </c>
      <c r="Y47" s="10">
        <v>25</v>
      </c>
      <c r="Z47" s="10">
        <v>76</v>
      </c>
      <c r="AA47" s="10">
        <v>36</v>
      </c>
      <c r="AB47" s="18">
        <v>81</v>
      </c>
      <c r="AC47" s="19">
        <v>37</v>
      </c>
      <c r="AR47" s="4">
        <v>1</v>
      </c>
      <c r="AS47" s="10">
        <v>36</v>
      </c>
      <c r="AT47" s="10">
        <v>52</v>
      </c>
      <c r="AU47" s="10">
        <v>13</v>
      </c>
      <c r="AV47" s="10">
        <v>102</v>
      </c>
      <c r="AW47" s="10">
        <v>32</v>
      </c>
      <c r="AX47" s="4">
        <v>33</v>
      </c>
      <c r="AY47" s="10">
        <v>197</v>
      </c>
      <c r="AZ47" s="10">
        <v>378</v>
      </c>
      <c r="BA47" s="10">
        <v>263</v>
      </c>
      <c r="BB47" s="10">
        <v>871</v>
      </c>
      <c r="BC47" s="10">
        <v>345</v>
      </c>
      <c r="BD47" s="18">
        <v>973</v>
      </c>
      <c r="BE47" s="19">
        <v>377</v>
      </c>
      <c r="BF47" s="4">
        <v>0</v>
      </c>
      <c r="BG47" s="10">
        <v>3</v>
      </c>
      <c r="BH47" s="10">
        <v>8</v>
      </c>
      <c r="BI47" s="10">
        <v>2</v>
      </c>
      <c r="BJ47" s="10">
        <v>13</v>
      </c>
      <c r="BK47" s="10">
        <v>7</v>
      </c>
      <c r="BL47" s="4">
        <v>4</v>
      </c>
      <c r="BM47" s="10">
        <v>33</v>
      </c>
      <c r="BN47" s="10">
        <v>71</v>
      </c>
      <c r="BO47" s="10">
        <v>56</v>
      </c>
      <c r="BP47" s="10">
        <v>164</v>
      </c>
      <c r="BQ47" s="10">
        <v>80</v>
      </c>
      <c r="BR47" s="18">
        <v>177</v>
      </c>
      <c r="BS47" s="19">
        <v>87</v>
      </c>
      <c r="BT47" s="4">
        <v>2</v>
      </c>
      <c r="BU47" s="10">
        <v>15</v>
      </c>
      <c r="BV47" s="10">
        <v>27</v>
      </c>
      <c r="BW47" s="10">
        <v>7</v>
      </c>
      <c r="BX47" s="10">
        <v>51</v>
      </c>
      <c r="BY47" s="10">
        <v>23</v>
      </c>
      <c r="BZ47" s="4">
        <v>10</v>
      </c>
      <c r="CA47" s="10">
        <v>56</v>
      </c>
      <c r="CB47" s="10">
        <v>148</v>
      </c>
      <c r="CC47" s="10">
        <v>126</v>
      </c>
      <c r="CD47" s="10">
        <v>340</v>
      </c>
      <c r="CE47" s="10">
        <v>186</v>
      </c>
      <c r="CF47" s="18">
        <v>391</v>
      </c>
      <c r="CG47" s="19">
        <v>209</v>
      </c>
    </row>
    <row r="48" spans="1:85" ht="14.4" thickBot="1">
      <c r="A48" s="5">
        <v>43070</v>
      </c>
      <c r="B48" s="4">
        <v>4</v>
      </c>
      <c r="C48" s="10">
        <v>7</v>
      </c>
      <c r="D48" s="10">
        <v>20</v>
      </c>
      <c r="E48" s="10">
        <v>5</v>
      </c>
      <c r="F48" s="47">
        <v>36</v>
      </c>
      <c r="G48" s="10">
        <v>12</v>
      </c>
      <c r="H48" s="4">
        <v>21</v>
      </c>
      <c r="I48" s="10">
        <v>159</v>
      </c>
      <c r="J48" s="10">
        <v>301</v>
      </c>
      <c r="K48" s="10">
        <v>149</v>
      </c>
      <c r="L48" s="10">
        <v>630</v>
      </c>
      <c r="M48" s="10">
        <v>219</v>
      </c>
      <c r="N48" s="18">
        <v>666</v>
      </c>
      <c r="O48" s="19">
        <v>231</v>
      </c>
      <c r="P48" s="4">
        <v>0</v>
      </c>
      <c r="Q48" s="10">
        <v>0</v>
      </c>
      <c r="R48" s="10">
        <v>4</v>
      </c>
      <c r="S48" s="10">
        <v>1</v>
      </c>
      <c r="T48" s="47">
        <v>0</v>
      </c>
      <c r="U48" s="10">
        <v>4</v>
      </c>
      <c r="V48" s="4">
        <v>2</v>
      </c>
      <c r="W48" s="10">
        <v>13</v>
      </c>
      <c r="X48" s="10">
        <v>28</v>
      </c>
      <c r="Y48" s="10">
        <v>22</v>
      </c>
      <c r="Z48" s="10">
        <v>65</v>
      </c>
      <c r="AA48" s="10">
        <v>33</v>
      </c>
      <c r="AB48" s="18">
        <v>65</v>
      </c>
      <c r="AC48" s="19">
        <v>37</v>
      </c>
      <c r="AR48" s="4">
        <v>1</v>
      </c>
      <c r="AS48" s="10">
        <v>13</v>
      </c>
      <c r="AT48" s="10">
        <v>28</v>
      </c>
      <c r="AU48" s="10">
        <v>13</v>
      </c>
      <c r="AV48" s="10">
        <v>55</v>
      </c>
      <c r="AW48" s="10">
        <v>24</v>
      </c>
      <c r="AX48" s="4">
        <v>42</v>
      </c>
      <c r="AY48" s="10">
        <v>169</v>
      </c>
      <c r="AZ48" s="10">
        <v>342</v>
      </c>
      <c r="BA48" s="10">
        <v>238</v>
      </c>
      <c r="BB48" s="10">
        <v>791</v>
      </c>
      <c r="BC48" s="10">
        <v>302</v>
      </c>
      <c r="BD48" s="18">
        <v>846</v>
      </c>
      <c r="BE48" s="19">
        <v>326</v>
      </c>
      <c r="BF48" s="4">
        <v>0</v>
      </c>
      <c r="BG48" s="10">
        <v>1</v>
      </c>
      <c r="BH48" s="10">
        <v>1</v>
      </c>
      <c r="BI48" s="10">
        <v>1</v>
      </c>
      <c r="BJ48" s="10">
        <v>3</v>
      </c>
      <c r="BK48" s="10">
        <v>2</v>
      </c>
      <c r="BL48" s="4">
        <v>3</v>
      </c>
      <c r="BM48" s="10">
        <v>38</v>
      </c>
      <c r="BN48" s="10">
        <v>63</v>
      </c>
      <c r="BO48" s="10">
        <v>44</v>
      </c>
      <c r="BP48" s="10">
        <v>148</v>
      </c>
      <c r="BQ48" s="10">
        <v>67</v>
      </c>
      <c r="BR48" s="18">
        <v>151</v>
      </c>
      <c r="BS48" s="19">
        <v>69</v>
      </c>
      <c r="BT48" s="4">
        <v>0</v>
      </c>
      <c r="BU48" s="10">
        <v>9</v>
      </c>
      <c r="BV48" s="10">
        <v>14</v>
      </c>
      <c r="BW48" s="10">
        <v>4</v>
      </c>
      <c r="BX48" s="10">
        <v>27</v>
      </c>
      <c r="BY48" s="10">
        <v>12</v>
      </c>
      <c r="BZ48" s="4">
        <v>6</v>
      </c>
      <c r="CA48" s="10">
        <v>71</v>
      </c>
      <c r="CB48" s="10">
        <v>152</v>
      </c>
      <c r="CC48" s="10">
        <v>119</v>
      </c>
      <c r="CD48" s="10">
        <v>348</v>
      </c>
      <c r="CE48" s="10">
        <v>177</v>
      </c>
      <c r="CF48" s="18">
        <v>375</v>
      </c>
      <c r="CG48" s="19">
        <v>189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BADC440E-7F81-46E4-AA3E-6933C0179F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'Food Bank'!N:N</xm:f>
              <xm:sqref>CI1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1455-FA6D-4E77-9AF9-3BFC4252DD54}">
  <dimension ref="A1:H12"/>
  <sheetViews>
    <sheetView workbookViewId="0">
      <selection activeCell="A3" sqref="A3:B12"/>
    </sheetView>
  </sheetViews>
  <sheetFormatPr defaultColWidth="37.88671875" defaultRowHeight="13.2"/>
  <cols>
    <col min="1" max="5" width="37.88671875" style="1"/>
    <col min="6" max="6" width="28.5546875" style="1" customWidth="1"/>
    <col min="7" max="16384" width="37.88671875" style="1"/>
  </cols>
  <sheetData>
    <row r="1" spans="1:8" ht="13.8" thickBot="1">
      <c r="A1" s="26" t="s">
        <v>110</v>
      </c>
      <c r="B1" s="26"/>
      <c r="C1" s="40"/>
      <c r="D1" s="27" t="s">
        <v>124</v>
      </c>
      <c r="E1" s="28">
        <v>2019</v>
      </c>
      <c r="F1" s="27"/>
      <c r="G1" s="27"/>
      <c r="H1" s="27"/>
    </row>
    <row r="2" spans="1:8" ht="30" customHeight="1" thickBot="1">
      <c r="A2" s="52" t="s">
        <v>125</v>
      </c>
      <c r="B2" s="53"/>
      <c r="C2" s="41" t="s">
        <v>143</v>
      </c>
      <c r="D2" s="27" t="s">
        <v>126</v>
      </c>
      <c r="E2" s="27" t="s">
        <v>137</v>
      </c>
      <c r="F2" s="37">
        <f>7206/33016</f>
        <v>0.21825781439302155</v>
      </c>
      <c r="G2" s="27"/>
      <c r="H2" s="27"/>
    </row>
    <row r="3" spans="1:8" ht="30" customHeight="1" thickBot="1">
      <c r="A3" s="29" t="s">
        <v>123</v>
      </c>
      <c r="B3" s="30" t="s">
        <v>127</v>
      </c>
      <c r="C3" s="42"/>
      <c r="D3" s="31">
        <v>0.69030000000000002</v>
      </c>
      <c r="E3" s="31">
        <v>0.12239999999999999</v>
      </c>
      <c r="F3" s="31">
        <v>0.68579999999999997</v>
      </c>
      <c r="G3" s="31">
        <v>5.6800000000000003E-2</v>
      </c>
      <c r="H3" s="27"/>
    </row>
    <row r="4" spans="1:8" ht="17.399999999999999" thickBot="1">
      <c r="A4" s="32" t="s">
        <v>117</v>
      </c>
      <c r="B4" s="33" t="s">
        <v>111</v>
      </c>
      <c r="C4" s="43"/>
      <c r="D4" s="27" t="s">
        <v>128</v>
      </c>
      <c r="E4" s="27"/>
      <c r="F4" s="27"/>
      <c r="G4" s="27"/>
      <c r="H4" s="27"/>
    </row>
    <row r="5" spans="1:8" ht="17.399999999999999" thickBot="1">
      <c r="A5" s="29" t="s">
        <v>113</v>
      </c>
      <c r="B5" s="30" t="s">
        <v>112</v>
      </c>
      <c r="C5" s="42"/>
      <c r="D5" s="28">
        <v>0.26936537560000001</v>
      </c>
      <c r="E5" s="28">
        <v>0.26686094919999997</v>
      </c>
      <c r="F5" s="27"/>
      <c r="G5" s="27"/>
      <c r="H5" s="27"/>
    </row>
    <row r="6" spans="1:8" ht="17.399999999999999" thickBot="1">
      <c r="A6" s="32" t="s">
        <v>115</v>
      </c>
      <c r="B6" s="33" t="s">
        <v>114</v>
      </c>
      <c r="C6" s="43"/>
      <c r="D6" s="28">
        <v>0.2449836678</v>
      </c>
      <c r="E6" s="27"/>
      <c r="F6" s="27"/>
      <c r="G6" s="27"/>
      <c r="H6" s="27"/>
    </row>
    <row r="7" spans="1:8" ht="34.200000000000003" thickBot="1">
      <c r="A7" s="29" t="s">
        <v>116</v>
      </c>
      <c r="B7" s="34" t="s">
        <v>129</v>
      </c>
      <c r="C7" s="44"/>
      <c r="D7" s="27" t="s">
        <v>130</v>
      </c>
      <c r="E7" s="27" t="s">
        <v>131</v>
      </c>
      <c r="F7" s="27"/>
      <c r="G7" s="27"/>
      <c r="H7" s="27"/>
    </row>
    <row r="8" spans="1:8" ht="51" thickBot="1">
      <c r="A8" s="32" t="s">
        <v>122</v>
      </c>
      <c r="B8" s="33" t="s">
        <v>132</v>
      </c>
      <c r="C8" s="43"/>
      <c r="D8" s="31">
        <v>0.28789999999999999</v>
      </c>
      <c r="E8" s="31">
        <v>0.49840000000000001</v>
      </c>
      <c r="F8" s="31">
        <v>0.2757</v>
      </c>
      <c r="G8" s="27"/>
      <c r="H8" s="27"/>
    </row>
    <row r="9" spans="1:8" ht="17.399999999999999" thickBot="1">
      <c r="A9" s="29" t="s">
        <v>119</v>
      </c>
      <c r="B9" s="30" t="s">
        <v>144</v>
      </c>
      <c r="C9" s="42"/>
      <c r="D9" s="31">
        <v>0.53049999999999997</v>
      </c>
      <c r="E9" s="31">
        <v>0.55649999999999999</v>
      </c>
      <c r="F9" s="1">
        <f>601/4006</f>
        <v>0.15002496255616576</v>
      </c>
      <c r="G9" s="1">
        <f>500/3215</f>
        <v>0.15552099533437014</v>
      </c>
      <c r="H9" s="27"/>
    </row>
    <row r="10" spans="1:8" ht="17.399999999999999" thickBot="1">
      <c r="A10" s="32" t="s">
        <v>118</v>
      </c>
      <c r="B10" s="33" t="s">
        <v>145</v>
      </c>
      <c r="C10" s="43"/>
      <c r="D10" s="28">
        <v>402</v>
      </c>
      <c r="E10" s="35">
        <v>338</v>
      </c>
      <c r="F10" s="27">
        <f>338/3215</f>
        <v>0.10513219284603421</v>
      </c>
      <c r="G10" s="27">
        <f>402/4006</f>
        <v>0.10034947578632052</v>
      </c>
      <c r="H10" s="27"/>
    </row>
    <row r="11" spans="1:8" ht="67.8" thickBot="1">
      <c r="A11" s="29" t="s">
        <v>120</v>
      </c>
      <c r="B11" s="30" t="s">
        <v>133</v>
      </c>
      <c r="C11" s="42"/>
      <c r="D11" s="28">
        <v>0.10127689350000001</v>
      </c>
      <c r="E11" s="36" t="s">
        <v>134</v>
      </c>
      <c r="F11" s="27"/>
      <c r="G11" s="27"/>
      <c r="H11" s="27"/>
    </row>
    <row r="12" spans="1:8" ht="17.399999999999999" thickBot="1">
      <c r="A12" s="32" t="s">
        <v>121</v>
      </c>
      <c r="B12" s="33" t="s">
        <v>135</v>
      </c>
      <c r="C12" s="43"/>
      <c r="D12" s="28">
        <v>0.24486472949999999</v>
      </c>
      <c r="E12" s="36">
        <v>0.24537173079999999</v>
      </c>
      <c r="F12" s="27" t="s">
        <v>136</v>
      </c>
      <c r="G12" s="27"/>
      <c r="H12" s="27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CEF8-3F07-40CD-B5E2-627E4794FEBD}">
  <dimension ref="A1:I9"/>
  <sheetViews>
    <sheetView workbookViewId="0">
      <selection activeCell="E16" sqref="E16"/>
    </sheetView>
  </sheetViews>
  <sheetFormatPr defaultRowHeight="13.2"/>
  <sheetData>
    <row r="1" spans="1:9" ht="39.6">
      <c r="A1" s="22" t="s">
        <v>97</v>
      </c>
      <c r="B1" s="22" t="s">
        <v>98</v>
      </c>
      <c r="C1" s="22" t="s">
        <v>99</v>
      </c>
      <c r="D1" s="22" t="s">
        <v>100</v>
      </c>
      <c r="E1" s="22" t="s">
        <v>101</v>
      </c>
      <c r="F1" s="22" t="s">
        <v>102</v>
      </c>
      <c r="G1" s="22" t="s">
        <v>103</v>
      </c>
      <c r="H1" s="22" t="s">
        <v>104</v>
      </c>
      <c r="I1" s="22" t="s">
        <v>109</v>
      </c>
    </row>
    <row r="2" spans="1:9">
      <c r="A2" s="23" t="s">
        <v>105</v>
      </c>
      <c r="B2" s="21">
        <v>835.5</v>
      </c>
      <c r="C2" s="21">
        <v>112</v>
      </c>
      <c r="D2" s="21">
        <v>222.25</v>
      </c>
      <c r="E2" s="21">
        <v>28</v>
      </c>
      <c r="F2" s="21">
        <v>510.5</v>
      </c>
      <c r="G2" s="21">
        <v>50</v>
      </c>
      <c r="H2" s="21">
        <v>1568.25</v>
      </c>
      <c r="I2" s="21">
        <v>173</v>
      </c>
    </row>
    <row r="3" spans="1:9">
      <c r="A3" s="23" t="s">
        <v>106</v>
      </c>
      <c r="B3" s="21">
        <v>1111.25</v>
      </c>
      <c r="C3" s="21">
        <v>118</v>
      </c>
      <c r="D3" s="21">
        <v>186</v>
      </c>
      <c r="E3" s="21">
        <v>27</v>
      </c>
      <c r="F3" s="21">
        <v>448.25</v>
      </c>
      <c r="G3" s="21">
        <v>51</v>
      </c>
      <c r="H3" s="21">
        <v>1745.5</v>
      </c>
      <c r="I3" s="21">
        <v>174</v>
      </c>
    </row>
    <row r="4" spans="1:9">
      <c r="A4" s="23" t="s">
        <v>107</v>
      </c>
      <c r="B4" s="21">
        <v>664.75</v>
      </c>
      <c r="C4" s="21">
        <v>88</v>
      </c>
      <c r="D4" s="21">
        <v>217.25</v>
      </c>
      <c r="E4" s="21">
        <v>41</v>
      </c>
      <c r="F4" s="21">
        <v>332.25</v>
      </c>
      <c r="G4" s="21">
        <v>39</v>
      </c>
      <c r="H4" s="21">
        <v>1214.25</v>
      </c>
      <c r="I4" s="21">
        <v>140</v>
      </c>
    </row>
    <row r="5" spans="1:9">
      <c r="A5" s="23" t="s">
        <v>108</v>
      </c>
      <c r="B5" s="21">
        <v>426.5</v>
      </c>
      <c r="C5" s="21">
        <v>80</v>
      </c>
      <c r="D5" s="21">
        <v>90.75</v>
      </c>
      <c r="E5" s="21">
        <v>16</v>
      </c>
      <c r="F5" s="21">
        <v>159</v>
      </c>
      <c r="G5" s="21">
        <v>44</v>
      </c>
      <c r="H5" s="21">
        <v>676.25</v>
      </c>
      <c r="I5" s="21">
        <v>128</v>
      </c>
    </row>
    <row r="6" spans="1:9">
      <c r="A6">
        <v>2017</v>
      </c>
      <c r="B6" s="24">
        <v>2379.75</v>
      </c>
      <c r="C6" s="24">
        <v>206</v>
      </c>
      <c r="D6" s="24">
        <v>574</v>
      </c>
      <c r="E6" s="24">
        <v>57</v>
      </c>
      <c r="F6" s="24">
        <v>1420.25</v>
      </c>
      <c r="G6" s="24">
        <v>87</v>
      </c>
      <c r="H6" s="24">
        <v>4374</v>
      </c>
      <c r="I6" s="24">
        <v>310</v>
      </c>
    </row>
    <row r="7" spans="1:9">
      <c r="A7">
        <v>2018</v>
      </c>
      <c r="B7" s="24">
        <v>2697.5</v>
      </c>
      <c r="C7" s="24">
        <v>222</v>
      </c>
      <c r="D7" s="24">
        <v>477.25</v>
      </c>
      <c r="E7" s="24">
        <v>54</v>
      </c>
      <c r="F7" s="24">
        <v>1130</v>
      </c>
      <c r="G7" s="24">
        <v>94</v>
      </c>
      <c r="H7" s="24">
        <v>4304.75</v>
      </c>
      <c r="I7" s="24">
        <v>325</v>
      </c>
    </row>
    <row r="8" spans="1:9">
      <c r="A8">
        <v>2019</v>
      </c>
      <c r="B8" s="24">
        <v>2007.75</v>
      </c>
      <c r="C8" s="24">
        <v>184</v>
      </c>
      <c r="D8" s="24">
        <v>461</v>
      </c>
      <c r="E8" s="24">
        <v>55</v>
      </c>
      <c r="F8" s="24">
        <v>924</v>
      </c>
      <c r="G8" s="24">
        <v>89</v>
      </c>
      <c r="H8" s="24">
        <v>3392.75</v>
      </c>
      <c r="I8" s="24">
        <v>277</v>
      </c>
    </row>
    <row r="9" spans="1:9">
      <c r="A9">
        <v>2020</v>
      </c>
      <c r="B9" s="24">
        <v>1259.5</v>
      </c>
      <c r="C9" s="24">
        <v>157</v>
      </c>
      <c r="D9" s="24">
        <v>199.75</v>
      </c>
      <c r="E9" s="24">
        <v>28</v>
      </c>
      <c r="F9" s="24">
        <v>613.5</v>
      </c>
      <c r="G9" s="24">
        <v>78</v>
      </c>
      <c r="H9" s="24">
        <v>2072.75</v>
      </c>
      <c r="I9" s="24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9FE-450B-4EB6-B514-611E227D4234}">
  <dimension ref="A1:V14"/>
  <sheetViews>
    <sheetView workbookViewId="0">
      <selection activeCell="K24" sqref="K24"/>
    </sheetView>
  </sheetViews>
  <sheetFormatPr defaultRowHeight="13.2"/>
  <cols>
    <col min="1" max="1" width="9.109375" bestFit="1" customWidth="1"/>
  </cols>
  <sheetData>
    <row r="1" spans="1:22">
      <c r="A1" t="s">
        <v>0</v>
      </c>
      <c r="F1" t="s">
        <v>5</v>
      </c>
      <c r="M1" s="21" t="s">
        <v>11</v>
      </c>
      <c r="N1" s="21"/>
      <c r="O1" s="21"/>
      <c r="P1" s="21"/>
      <c r="Q1" s="21"/>
      <c r="R1" s="21"/>
      <c r="S1" s="21"/>
      <c r="T1" s="21"/>
      <c r="U1" s="21"/>
    </row>
    <row r="2" spans="1:22" s="1" customFormat="1" ht="41.4" customHeight="1">
      <c r="A2" s="1" t="s">
        <v>1</v>
      </c>
      <c r="B2" s="1" t="s">
        <v>3</v>
      </c>
      <c r="C2" s="1" t="s">
        <v>4</v>
      </c>
      <c r="D2" s="1" t="s">
        <v>2</v>
      </c>
      <c r="F2" s="1" t="s">
        <v>1</v>
      </c>
      <c r="G2" s="1" t="s">
        <v>10</v>
      </c>
      <c r="H2" s="1" t="s">
        <v>6</v>
      </c>
      <c r="I2" s="1" t="s">
        <v>7</v>
      </c>
      <c r="J2" s="1" t="s">
        <v>8</v>
      </c>
      <c r="K2" s="1" t="s">
        <v>9</v>
      </c>
      <c r="M2" s="22" t="s">
        <v>97</v>
      </c>
      <c r="N2" s="22" t="s">
        <v>98</v>
      </c>
      <c r="O2" s="22" t="s">
        <v>99</v>
      </c>
      <c r="P2" s="22" t="s">
        <v>100</v>
      </c>
      <c r="Q2" s="22" t="s">
        <v>101</v>
      </c>
      <c r="R2" s="22" t="s">
        <v>102</v>
      </c>
      <c r="S2" s="22" t="s">
        <v>103</v>
      </c>
      <c r="T2" s="22" t="s">
        <v>104</v>
      </c>
      <c r="U2" s="22" t="s">
        <v>109</v>
      </c>
      <c r="V2" s="6"/>
    </row>
    <row r="3" spans="1:22">
      <c r="A3" s="2">
        <v>43556</v>
      </c>
      <c r="B3">
        <v>60</v>
      </c>
      <c r="C3">
        <v>60</v>
      </c>
      <c r="D3">
        <v>330</v>
      </c>
      <c r="F3" s="2">
        <v>43831</v>
      </c>
      <c r="G3">
        <v>1315</v>
      </c>
      <c r="H3">
        <v>506</v>
      </c>
      <c r="I3">
        <f>G3+H3</f>
        <v>1821</v>
      </c>
      <c r="J3">
        <v>659</v>
      </c>
      <c r="K3">
        <v>296</v>
      </c>
      <c r="M3" s="23" t="s">
        <v>105</v>
      </c>
      <c r="N3" s="21">
        <v>835.5</v>
      </c>
      <c r="O3" s="21">
        <v>112</v>
      </c>
      <c r="P3" s="21">
        <v>222.25</v>
      </c>
      <c r="Q3" s="21">
        <v>28</v>
      </c>
      <c r="R3" s="21">
        <v>510.5</v>
      </c>
      <c r="S3" s="21">
        <v>50</v>
      </c>
      <c r="T3" s="21">
        <v>1568.25</v>
      </c>
      <c r="U3" s="21">
        <v>173</v>
      </c>
    </row>
    <row r="4" spans="1:22">
      <c r="A4" s="2">
        <v>43586</v>
      </c>
      <c r="B4">
        <v>0</v>
      </c>
      <c r="C4">
        <v>75</v>
      </c>
      <c r="D4">
        <v>210</v>
      </c>
      <c r="F4" s="2">
        <v>43862</v>
      </c>
      <c r="G4">
        <f>803+441</f>
        <v>1244</v>
      </c>
      <c r="H4">
        <f>354+201</f>
        <v>555</v>
      </c>
      <c r="I4">
        <f t="shared" ref="I4:I14" si="0">G4+H4</f>
        <v>1799</v>
      </c>
      <c r="J4">
        <v>617</v>
      </c>
      <c r="K4">
        <v>317</v>
      </c>
      <c r="M4" s="23" t="s">
        <v>106</v>
      </c>
      <c r="N4" s="21">
        <v>1111.25</v>
      </c>
      <c r="O4" s="21">
        <v>118</v>
      </c>
      <c r="P4" s="21">
        <v>186</v>
      </c>
      <c r="Q4" s="21">
        <v>27</v>
      </c>
      <c r="R4" s="21">
        <v>448.25</v>
      </c>
      <c r="S4" s="21">
        <v>51</v>
      </c>
      <c r="T4" s="21">
        <v>1745.5</v>
      </c>
      <c r="U4" s="21">
        <v>174</v>
      </c>
    </row>
    <row r="5" spans="1:22">
      <c r="A5" s="2">
        <v>43617</v>
      </c>
      <c r="B5">
        <v>0</v>
      </c>
      <c r="C5">
        <v>69</v>
      </c>
      <c r="D5">
        <v>198</v>
      </c>
      <c r="F5" s="2">
        <v>43891</v>
      </c>
      <c r="G5">
        <f>1053+361</f>
        <v>1414</v>
      </c>
      <c r="H5">
        <f>404+148</f>
        <v>552</v>
      </c>
      <c r="I5">
        <f t="shared" si="0"/>
        <v>1966</v>
      </c>
      <c r="J5">
        <v>610</v>
      </c>
      <c r="K5">
        <v>302</v>
      </c>
      <c r="M5" s="23" t="s">
        <v>107</v>
      </c>
      <c r="N5" s="21">
        <v>664.75</v>
      </c>
      <c r="O5" s="21">
        <v>88</v>
      </c>
      <c r="P5" s="21">
        <v>217.25</v>
      </c>
      <c r="Q5" s="21">
        <v>41</v>
      </c>
      <c r="R5" s="21">
        <v>332.25</v>
      </c>
      <c r="S5" s="21">
        <v>39</v>
      </c>
      <c r="T5" s="21">
        <v>1214.25</v>
      </c>
      <c r="U5" s="21">
        <v>140</v>
      </c>
    </row>
    <row r="6" spans="1:22">
      <c r="A6" s="2">
        <v>43831</v>
      </c>
      <c r="B6">
        <v>0</v>
      </c>
      <c r="C6">
        <v>124</v>
      </c>
      <c r="D6">
        <v>154</v>
      </c>
      <c r="F6" s="2">
        <v>43922</v>
      </c>
      <c r="G6">
        <f>1055+176</f>
        <v>1231</v>
      </c>
      <c r="H6">
        <f>432+107</f>
        <v>539</v>
      </c>
      <c r="I6">
        <f t="shared" si="0"/>
        <v>1770</v>
      </c>
      <c r="J6">
        <v>579</v>
      </c>
      <c r="K6">
        <v>308</v>
      </c>
      <c r="M6" s="23" t="s">
        <v>108</v>
      </c>
      <c r="N6" s="21">
        <v>426.5</v>
      </c>
      <c r="O6" s="21">
        <v>80</v>
      </c>
      <c r="P6" s="21">
        <v>90.75</v>
      </c>
      <c r="Q6" s="21">
        <v>16</v>
      </c>
      <c r="R6" s="21">
        <v>159</v>
      </c>
      <c r="S6" s="21">
        <v>44</v>
      </c>
      <c r="T6" s="21">
        <v>676.25</v>
      </c>
      <c r="U6" s="21">
        <v>128</v>
      </c>
    </row>
    <row r="7" spans="1:22">
      <c r="A7" s="2">
        <v>43862</v>
      </c>
      <c r="B7">
        <v>62</v>
      </c>
      <c r="C7">
        <v>124</v>
      </c>
      <c r="D7">
        <v>136</v>
      </c>
      <c r="I7">
        <f t="shared" si="0"/>
        <v>0</v>
      </c>
      <c r="M7">
        <v>2017</v>
      </c>
      <c r="N7" s="24">
        <v>2379.75</v>
      </c>
      <c r="O7" s="24">
        <v>206</v>
      </c>
      <c r="P7" s="24">
        <v>574</v>
      </c>
      <c r="Q7" s="24">
        <v>57</v>
      </c>
      <c r="R7" s="24">
        <v>1420.25</v>
      </c>
      <c r="S7" s="24">
        <v>87</v>
      </c>
      <c r="T7" s="24">
        <v>4374</v>
      </c>
      <c r="U7" s="24">
        <v>310</v>
      </c>
    </row>
    <row r="8" spans="1:22">
      <c r="A8" s="2">
        <v>43891</v>
      </c>
      <c r="B8">
        <v>0</v>
      </c>
      <c r="C8">
        <v>116</v>
      </c>
      <c r="D8">
        <v>131</v>
      </c>
      <c r="I8">
        <f t="shared" si="0"/>
        <v>0</v>
      </c>
      <c r="M8">
        <v>2018</v>
      </c>
      <c r="N8" s="24">
        <v>2697.5</v>
      </c>
      <c r="O8" s="24">
        <v>222</v>
      </c>
      <c r="P8" s="24">
        <v>477.25</v>
      </c>
      <c r="Q8" s="24">
        <v>54</v>
      </c>
      <c r="R8" s="24">
        <v>1130</v>
      </c>
      <c r="S8" s="24">
        <v>94</v>
      </c>
      <c r="T8" s="24">
        <v>4304.75</v>
      </c>
      <c r="U8" s="24">
        <v>325</v>
      </c>
    </row>
    <row r="9" spans="1:22">
      <c r="A9" s="2">
        <v>43922</v>
      </c>
      <c r="B9">
        <v>0</v>
      </c>
      <c r="C9">
        <v>93</v>
      </c>
      <c r="D9">
        <v>129</v>
      </c>
      <c r="I9">
        <f t="shared" si="0"/>
        <v>0</v>
      </c>
      <c r="M9">
        <v>2019</v>
      </c>
      <c r="N9" s="24">
        <v>2007.75</v>
      </c>
      <c r="O9" s="24">
        <v>184</v>
      </c>
      <c r="P9" s="24">
        <v>461</v>
      </c>
      <c r="Q9" s="24">
        <v>55</v>
      </c>
      <c r="R9" s="24">
        <v>924</v>
      </c>
      <c r="S9" s="24">
        <v>89</v>
      </c>
      <c r="T9" s="24">
        <v>3392.75</v>
      </c>
      <c r="U9" s="24">
        <v>277</v>
      </c>
    </row>
    <row r="10" spans="1:22">
      <c r="A10" s="2">
        <v>43952</v>
      </c>
      <c r="B10">
        <v>0</v>
      </c>
      <c r="C10">
        <v>90</v>
      </c>
      <c r="D10">
        <v>127</v>
      </c>
      <c r="I10">
        <f t="shared" si="0"/>
        <v>0</v>
      </c>
      <c r="M10">
        <v>2020</v>
      </c>
      <c r="N10" s="24">
        <v>1259.5</v>
      </c>
      <c r="O10" s="24">
        <v>157</v>
      </c>
      <c r="P10" s="24">
        <v>199.75</v>
      </c>
      <c r="Q10" s="24">
        <v>28</v>
      </c>
      <c r="R10" s="24">
        <v>613.5</v>
      </c>
      <c r="S10" s="24">
        <v>78</v>
      </c>
      <c r="T10" s="24">
        <v>2072.75</v>
      </c>
      <c r="U10" s="24">
        <v>240</v>
      </c>
    </row>
    <row r="11" spans="1:22">
      <c r="A11" s="2"/>
      <c r="I11">
        <f t="shared" si="0"/>
        <v>0</v>
      </c>
    </row>
    <row r="12" spans="1:22">
      <c r="A12" s="2"/>
      <c r="I12">
        <f t="shared" si="0"/>
        <v>0</v>
      </c>
    </row>
    <row r="13" spans="1:22">
      <c r="I13">
        <f t="shared" si="0"/>
        <v>0</v>
      </c>
    </row>
    <row r="14" spans="1:22">
      <c r="I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 duplicated totals</vt:lpstr>
      <vt:lpstr>FB undup totals</vt:lpstr>
      <vt:lpstr>Food Bank</vt:lpstr>
      <vt:lpstr>EmpowOR</vt:lpstr>
      <vt:lpstr>PfPL</vt:lpstr>
      <vt:lpstr>mixed program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OConnor</dc:creator>
  <cp:lastModifiedBy>Ryan OConnor</cp:lastModifiedBy>
  <dcterms:created xsi:type="dcterms:W3CDTF">2020-12-08T23:42:37Z</dcterms:created>
  <dcterms:modified xsi:type="dcterms:W3CDTF">2021-02-13T18:35:42Z</dcterms:modified>
</cp:coreProperties>
</file>