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"/>
    </mc:Choice>
  </mc:AlternateContent>
  <bookViews>
    <workbookView xWindow="0" yWindow="0" windowWidth="17430" windowHeight="88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G21" i="1" l="1"/>
  <c r="G18" i="1"/>
  <c r="G19" i="1"/>
  <c r="G20" i="1"/>
  <c r="G17" i="1"/>
  <c r="E18" i="1"/>
  <c r="E19" i="1"/>
  <c r="E20" i="1"/>
  <c r="E21" i="1"/>
  <c r="E22" i="1"/>
  <c r="E23" i="1"/>
  <c r="E24" i="1"/>
  <c r="E25" i="1"/>
  <c r="E26" i="1"/>
  <c r="E17" i="1"/>
  <c r="D26" i="1"/>
  <c r="D25" i="1"/>
  <c r="D22" i="1"/>
  <c r="D23" i="1"/>
  <c r="D24" i="1"/>
  <c r="D21" i="1"/>
  <c r="D18" i="1"/>
  <c r="D19" i="1"/>
  <c r="D20" i="1"/>
  <c r="D17" i="1"/>
  <c r="S3" i="1" l="1"/>
  <c r="S7" i="1"/>
  <c r="Q3" i="1"/>
  <c r="P12" i="1"/>
  <c r="S6" i="1"/>
  <c r="Q4" i="1"/>
  <c r="Q5" i="1"/>
  <c r="Q6" i="1"/>
  <c r="Q7" i="1"/>
  <c r="Q8" i="1"/>
  <c r="Q9" i="1"/>
  <c r="Q10" i="1"/>
  <c r="Q11" i="1"/>
  <c r="Q12" i="1"/>
  <c r="H4" i="1"/>
  <c r="R4" i="1" s="1"/>
  <c r="S4" i="1" s="1"/>
  <c r="H5" i="1"/>
  <c r="R5" i="1" s="1"/>
  <c r="S5" i="1" s="1"/>
  <c r="H6" i="1"/>
  <c r="R6" i="1" s="1"/>
  <c r="H7" i="1"/>
  <c r="H8" i="1"/>
  <c r="R8" i="1" s="1"/>
  <c r="S8" i="1" s="1"/>
  <c r="H9" i="1"/>
  <c r="R9" i="1" s="1"/>
  <c r="S9" i="1" s="1"/>
  <c r="H10" i="1"/>
  <c r="R10" i="1" s="1"/>
  <c r="S10" i="1" s="1"/>
  <c r="H11" i="1"/>
  <c r="H12" i="1"/>
  <c r="H3" i="1"/>
  <c r="R3" i="1" s="1"/>
  <c r="P3" i="1"/>
  <c r="P4" i="1"/>
  <c r="P5" i="1"/>
  <c r="P6" i="1"/>
  <c r="P7" i="1"/>
  <c r="P8" i="1"/>
  <c r="P9" i="1"/>
  <c r="P10" i="1"/>
  <c r="P11" i="1"/>
  <c r="R12" i="1" l="1"/>
  <c r="S12" i="1" s="1"/>
  <c r="R11" i="1"/>
  <c r="S11" i="1" s="1"/>
  <c r="R7" i="1"/>
</calcChain>
</file>

<file path=xl/sharedStrings.xml><?xml version="1.0" encoding="utf-8"?>
<sst xmlns="http://schemas.openxmlformats.org/spreadsheetml/2006/main" count="67" uniqueCount="40">
  <si>
    <t>runoff</t>
  </si>
  <si>
    <t>deep drain</t>
  </si>
  <si>
    <t>trash</t>
  </si>
  <si>
    <t>treatment</t>
  </si>
  <si>
    <t>T1</t>
  </si>
  <si>
    <t>T2</t>
  </si>
  <si>
    <t>T3</t>
  </si>
  <si>
    <t>T4</t>
  </si>
  <si>
    <t>T5</t>
  </si>
  <si>
    <t>subtotal</t>
  </si>
  <si>
    <t>Crop</t>
  </si>
  <si>
    <t>plant</t>
  </si>
  <si>
    <t>ratoon</t>
  </si>
  <si>
    <t>crop N</t>
  </si>
  <si>
    <t>fert N</t>
  </si>
  <si>
    <t>above G biomass N subtotal</t>
  </si>
  <si>
    <t>Total inputs</t>
  </si>
  <si>
    <t>in-season mineralisation</t>
  </si>
  <si>
    <t>rain N</t>
  </si>
  <si>
    <t>Soil mineral N</t>
  </si>
  <si>
    <t>mircobial N</t>
  </si>
  <si>
    <t>gaseous / unaccounted</t>
  </si>
  <si>
    <t>Inputs (kg N / ha)</t>
  </si>
  <si>
    <t>Outputs  (kg N / ha)</t>
  </si>
  <si>
    <t>total losses</t>
  </si>
  <si>
    <t>Total Outputs</t>
  </si>
  <si>
    <t>measured</t>
  </si>
  <si>
    <t>measured in both years prior to planting and fertiliser</t>
  </si>
  <si>
    <t>measured - Calculated using measured concentration and discharge data. Concentrations interpolated for missed events.</t>
  </si>
  <si>
    <t>Calculated as 0.4 x Fertiliser N, not included as an N input for successive crops (Moody and Schroeder 2014).</t>
  </si>
  <si>
    <t>NA</t>
  </si>
  <si>
    <t>estimated</t>
  </si>
  <si>
    <t>calculated based on measured rainfall and estimated DIN concentration of 0.05 mg/L measured in the Wet Tropics region (Robert Packett 2017).</t>
  </si>
  <si>
    <t>Estimated from total crop N uptake by ratoon nil applied N crop (T5). Calculated as 1.3 x above-ground biomass N less initial mineral N, to account for N in above-ground and below-ground crop biomass (P. Moody, pers. comm. 2017, Van Antwerpen 1998)</t>
  </si>
  <si>
    <t>calculated</t>
  </si>
  <si>
    <t>trash N</t>
  </si>
  <si>
    <t>soil mineral N (to 30 cm)</t>
  </si>
  <si>
    <t>each 10 cm layer</t>
  </si>
  <si>
    <t>NO3/ NH4</t>
  </si>
  <si>
    <t>2nd 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</si>
</sst>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5" fillId="2" borderId="1" xfId="1" applyFont="1" applyBorder="1" applyAlignment="1">
      <alignment wrapText="1"/>
    </xf>
    <xf numFmtId="0" fontId="2" fillId="0" borderId="1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6" xfId="0" applyBorder="1"/>
    <xf numFmtId="0" fontId="5" fillId="2" borderId="10" xfId="1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0" xfId="0" applyFont="1" applyBorder="1"/>
    <xf numFmtId="0" fontId="4" fillId="0" borderId="11" xfId="0" applyFont="1" applyBorder="1"/>
    <xf numFmtId="0" fontId="2" fillId="0" borderId="12" xfId="0" applyFont="1" applyBorder="1"/>
    <xf numFmtId="0" fontId="4" fillId="0" borderId="13" xfId="0" applyFont="1" applyBorder="1"/>
    <xf numFmtId="0" fontId="3" fillId="0" borderId="13" xfId="0" applyFont="1" applyBorder="1"/>
    <xf numFmtId="0" fontId="2" fillId="0" borderId="13" xfId="0" applyFont="1" applyBorder="1"/>
    <xf numFmtId="0" fontId="4" fillId="0" borderId="14" xfId="0" applyFont="1" applyBorder="1"/>
    <xf numFmtId="0" fontId="3" fillId="0" borderId="11" xfId="0" applyFont="1" applyBorder="1" applyAlignment="1">
      <alignment wrapText="1"/>
    </xf>
    <xf numFmtId="0" fontId="3" fillId="0" borderId="11" xfId="0" applyFont="1" applyBorder="1"/>
    <xf numFmtId="0" fontId="2" fillId="0" borderId="13" xfId="0" applyFont="1" applyFill="1" applyBorder="1"/>
    <xf numFmtId="0" fontId="3" fillId="0" borderId="14" xfId="0" applyFont="1" applyBorder="1"/>
    <xf numFmtId="0" fontId="3" fillId="0" borderId="9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J21" sqref="J21"/>
    </sheetView>
  </sheetViews>
  <sheetFormatPr defaultColWidth="10.140625" defaultRowHeight="15" x14ac:dyDescent="0.25"/>
  <cols>
    <col min="4" max="4" width="11.5703125" bestFit="1" customWidth="1"/>
    <col min="8" max="8" width="10.140625" style="10"/>
    <col min="11" max="11" width="10.140625" style="1"/>
    <col min="16" max="16" width="10.140625" style="1"/>
    <col min="17" max="17" width="10.140625" style="10"/>
    <col min="19" max="19" width="10.140625" style="1"/>
  </cols>
  <sheetData>
    <row r="1" spans="1:19" ht="14.25" customHeight="1" x14ac:dyDescent="0.25">
      <c r="A1" s="37" t="s">
        <v>10</v>
      </c>
      <c r="B1" s="35" t="s">
        <v>3</v>
      </c>
      <c r="C1" s="32" t="s">
        <v>22</v>
      </c>
      <c r="D1" s="33"/>
      <c r="E1" s="33"/>
      <c r="F1" s="33"/>
      <c r="G1" s="33"/>
      <c r="H1" s="34"/>
      <c r="I1" s="32" t="s">
        <v>23</v>
      </c>
      <c r="J1" s="33"/>
      <c r="K1" s="33"/>
      <c r="L1" s="33"/>
      <c r="M1" s="33"/>
      <c r="N1" s="33"/>
      <c r="O1" s="33"/>
      <c r="P1" s="33"/>
      <c r="Q1" s="33"/>
      <c r="R1" s="33"/>
      <c r="S1" s="29"/>
    </row>
    <row r="2" spans="1:19" s="7" customFormat="1" ht="45" x14ac:dyDescent="0.25">
      <c r="A2" s="38"/>
      <c r="B2" s="36"/>
      <c r="C2" s="16" t="s">
        <v>35</v>
      </c>
      <c r="D2" s="11" t="s">
        <v>36</v>
      </c>
      <c r="E2" s="6" t="s">
        <v>18</v>
      </c>
      <c r="F2" s="6" t="s">
        <v>17</v>
      </c>
      <c r="G2" s="11" t="s">
        <v>14</v>
      </c>
      <c r="H2" s="17" t="s">
        <v>16</v>
      </c>
      <c r="I2" s="16" t="s">
        <v>0</v>
      </c>
      <c r="J2" s="6" t="s">
        <v>1</v>
      </c>
      <c r="K2" s="6" t="s">
        <v>9</v>
      </c>
      <c r="L2" s="11" t="s">
        <v>19</v>
      </c>
      <c r="M2" s="6" t="s">
        <v>20</v>
      </c>
      <c r="N2" s="11" t="s">
        <v>13</v>
      </c>
      <c r="O2" s="11" t="s">
        <v>2</v>
      </c>
      <c r="P2" s="6" t="s">
        <v>15</v>
      </c>
      <c r="Q2" s="8" t="s">
        <v>25</v>
      </c>
      <c r="R2" s="6" t="s">
        <v>21</v>
      </c>
      <c r="S2" s="25" t="s">
        <v>24</v>
      </c>
    </row>
    <row r="3" spans="1:19" x14ac:dyDescent="0.25">
      <c r="A3" s="3" t="s">
        <v>11</v>
      </c>
      <c r="B3" s="15" t="s">
        <v>4</v>
      </c>
      <c r="C3" s="18">
        <v>0</v>
      </c>
      <c r="D3" s="4">
        <v>37</v>
      </c>
      <c r="E3" s="5">
        <v>1</v>
      </c>
      <c r="F3" s="5">
        <v>46</v>
      </c>
      <c r="G3" s="4">
        <v>194</v>
      </c>
      <c r="H3" s="19">
        <f>SUM(C3:G3)</f>
        <v>278</v>
      </c>
      <c r="I3" s="18">
        <v>9</v>
      </c>
      <c r="J3" s="5">
        <v>16</v>
      </c>
      <c r="K3" s="5">
        <v>25</v>
      </c>
      <c r="L3" s="4">
        <v>18</v>
      </c>
      <c r="M3" s="5">
        <v>78</v>
      </c>
      <c r="N3" s="4">
        <v>103</v>
      </c>
      <c r="O3" s="4">
        <v>41</v>
      </c>
      <c r="P3" s="5">
        <f>SUM(N3:O3)</f>
        <v>144</v>
      </c>
      <c r="Q3" s="9">
        <f>SUM(I3:J3,L3:O3)</f>
        <v>265</v>
      </c>
      <c r="R3" s="5">
        <f>H3-Q3</f>
        <v>13</v>
      </c>
      <c r="S3" s="26">
        <f>SUM(I3:J3,R3)</f>
        <v>38</v>
      </c>
    </row>
    <row r="4" spans="1:19" x14ac:dyDescent="0.25">
      <c r="A4" s="3" t="s">
        <v>11</v>
      </c>
      <c r="B4" s="15" t="s">
        <v>5</v>
      </c>
      <c r="C4" s="18">
        <v>0</v>
      </c>
      <c r="D4" s="4">
        <v>33</v>
      </c>
      <c r="E4" s="5">
        <v>1</v>
      </c>
      <c r="F4" s="5">
        <v>46</v>
      </c>
      <c r="G4" s="4">
        <v>134</v>
      </c>
      <c r="H4" s="19">
        <f t="shared" ref="H4:H12" si="0">SUM(C4:G4)</f>
        <v>214</v>
      </c>
      <c r="I4" s="18">
        <v>6</v>
      </c>
      <c r="J4" s="5">
        <v>12</v>
      </c>
      <c r="K4" s="5">
        <v>18</v>
      </c>
      <c r="L4" s="4">
        <v>17</v>
      </c>
      <c r="M4" s="5">
        <v>54</v>
      </c>
      <c r="N4" s="4">
        <v>86</v>
      </c>
      <c r="O4" s="4">
        <v>38</v>
      </c>
      <c r="P4" s="5">
        <f t="shared" ref="P4:P11" si="1">SUM(N4:O4)</f>
        <v>124</v>
      </c>
      <c r="Q4" s="9">
        <f t="shared" ref="Q4:Q12" si="2">SUM(I4:J4,L4:O4)</f>
        <v>213</v>
      </c>
      <c r="R4" s="5">
        <f t="shared" ref="R4:R12" si="3">H4-Q4</f>
        <v>1</v>
      </c>
      <c r="S4" s="26">
        <f t="shared" ref="S4:S12" si="4">SUM(I4:J4,R4)</f>
        <v>19</v>
      </c>
    </row>
    <row r="5" spans="1:19" x14ac:dyDescent="0.25">
      <c r="A5" s="3" t="s">
        <v>11</v>
      </c>
      <c r="B5" s="15" t="s">
        <v>6</v>
      </c>
      <c r="C5" s="18">
        <v>0</v>
      </c>
      <c r="D5" s="4">
        <v>27</v>
      </c>
      <c r="E5" s="5">
        <v>1</v>
      </c>
      <c r="F5" s="5">
        <v>46</v>
      </c>
      <c r="G5" s="4">
        <v>94</v>
      </c>
      <c r="H5" s="19">
        <f t="shared" si="0"/>
        <v>168</v>
      </c>
      <c r="I5" s="18">
        <v>11</v>
      </c>
      <c r="J5" s="5">
        <v>5</v>
      </c>
      <c r="K5" s="5">
        <v>17</v>
      </c>
      <c r="L5" s="4">
        <v>10</v>
      </c>
      <c r="M5" s="5">
        <v>38</v>
      </c>
      <c r="N5" s="4">
        <v>58</v>
      </c>
      <c r="O5" s="4">
        <v>31</v>
      </c>
      <c r="P5" s="5">
        <f t="shared" si="1"/>
        <v>89</v>
      </c>
      <c r="Q5" s="9">
        <f t="shared" si="2"/>
        <v>153</v>
      </c>
      <c r="R5" s="5">
        <f t="shared" si="3"/>
        <v>15</v>
      </c>
      <c r="S5" s="26">
        <f t="shared" si="4"/>
        <v>31</v>
      </c>
    </row>
    <row r="6" spans="1:19" x14ac:dyDescent="0.25">
      <c r="A6" s="3" t="s">
        <v>11</v>
      </c>
      <c r="B6" s="15" t="s">
        <v>7</v>
      </c>
      <c r="C6" s="18">
        <v>0</v>
      </c>
      <c r="D6" s="4">
        <v>27</v>
      </c>
      <c r="E6" s="5">
        <v>1</v>
      </c>
      <c r="F6" s="5">
        <v>46</v>
      </c>
      <c r="G6" s="4">
        <v>94</v>
      </c>
      <c r="H6" s="19">
        <f t="shared" si="0"/>
        <v>168</v>
      </c>
      <c r="I6" s="18">
        <v>7</v>
      </c>
      <c r="J6" s="5">
        <v>5</v>
      </c>
      <c r="K6" s="5">
        <v>12</v>
      </c>
      <c r="L6" s="4">
        <v>11</v>
      </c>
      <c r="M6" s="5">
        <v>38</v>
      </c>
      <c r="N6" s="4">
        <v>60</v>
      </c>
      <c r="O6" s="4">
        <v>27</v>
      </c>
      <c r="P6" s="5">
        <f t="shared" si="1"/>
        <v>87</v>
      </c>
      <c r="Q6" s="9">
        <f t="shared" si="2"/>
        <v>148</v>
      </c>
      <c r="R6" s="5">
        <f t="shared" si="3"/>
        <v>20</v>
      </c>
      <c r="S6" s="26">
        <f t="shared" si="4"/>
        <v>32</v>
      </c>
    </row>
    <row r="7" spans="1:19" x14ac:dyDescent="0.25">
      <c r="A7" s="3" t="s">
        <v>11</v>
      </c>
      <c r="B7" s="15" t="s">
        <v>8</v>
      </c>
      <c r="C7" s="18">
        <v>0</v>
      </c>
      <c r="D7" s="9">
        <v>27</v>
      </c>
      <c r="E7" s="5">
        <v>1</v>
      </c>
      <c r="F7" s="5">
        <v>46</v>
      </c>
      <c r="G7" s="4">
        <v>67</v>
      </c>
      <c r="H7" s="19">
        <f t="shared" si="0"/>
        <v>141</v>
      </c>
      <c r="I7" s="18"/>
      <c r="J7" s="5"/>
      <c r="K7" s="5"/>
      <c r="L7" s="9"/>
      <c r="M7" s="5"/>
      <c r="N7" s="4">
        <v>54</v>
      </c>
      <c r="O7" s="12">
        <v>36</v>
      </c>
      <c r="P7" s="5">
        <f t="shared" si="1"/>
        <v>90</v>
      </c>
      <c r="Q7" s="9">
        <f t="shared" si="2"/>
        <v>90</v>
      </c>
      <c r="R7" s="5">
        <f t="shared" si="3"/>
        <v>51</v>
      </c>
      <c r="S7" s="26">
        <f>SUM(I7:J7,R7)</f>
        <v>51</v>
      </c>
    </row>
    <row r="8" spans="1:19" x14ac:dyDescent="0.25">
      <c r="A8" s="3" t="s">
        <v>12</v>
      </c>
      <c r="B8" s="15" t="s">
        <v>4</v>
      </c>
      <c r="C8" s="18">
        <v>41</v>
      </c>
      <c r="D8" s="4">
        <v>18</v>
      </c>
      <c r="E8" s="5">
        <v>1</v>
      </c>
      <c r="F8" s="5">
        <v>46</v>
      </c>
      <c r="G8" s="4">
        <v>190</v>
      </c>
      <c r="H8" s="19">
        <f t="shared" si="0"/>
        <v>296</v>
      </c>
      <c r="I8" s="18">
        <v>12</v>
      </c>
      <c r="J8" s="5">
        <v>5</v>
      </c>
      <c r="K8" s="5">
        <v>17</v>
      </c>
      <c r="L8" s="4">
        <v>27</v>
      </c>
      <c r="M8" s="5">
        <v>132</v>
      </c>
      <c r="N8" s="4">
        <v>54</v>
      </c>
      <c r="O8" s="4">
        <v>29</v>
      </c>
      <c r="P8" s="5">
        <f t="shared" si="1"/>
        <v>83</v>
      </c>
      <c r="Q8" s="9">
        <f t="shared" si="2"/>
        <v>259</v>
      </c>
      <c r="R8" s="5">
        <f t="shared" si="3"/>
        <v>37</v>
      </c>
      <c r="S8" s="26">
        <f t="shared" si="4"/>
        <v>54</v>
      </c>
    </row>
    <row r="9" spans="1:19" x14ac:dyDescent="0.25">
      <c r="A9" s="3" t="s">
        <v>12</v>
      </c>
      <c r="B9" s="15" t="s">
        <v>5</v>
      </c>
      <c r="C9" s="18">
        <v>38</v>
      </c>
      <c r="D9" s="4">
        <v>17</v>
      </c>
      <c r="E9" s="5">
        <v>1</v>
      </c>
      <c r="F9" s="5">
        <v>46</v>
      </c>
      <c r="G9" s="4">
        <v>158</v>
      </c>
      <c r="H9" s="19">
        <f t="shared" si="0"/>
        <v>260</v>
      </c>
      <c r="I9" s="18">
        <v>10</v>
      </c>
      <c r="J9" s="5">
        <v>3</v>
      </c>
      <c r="K9" s="5">
        <v>12</v>
      </c>
      <c r="L9" s="4">
        <v>23</v>
      </c>
      <c r="M9" s="5">
        <v>112</v>
      </c>
      <c r="N9" s="4">
        <v>37</v>
      </c>
      <c r="O9" s="4">
        <v>25</v>
      </c>
      <c r="P9" s="5">
        <f t="shared" si="1"/>
        <v>62</v>
      </c>
      <c r="Q9" s="9">
        <f t="shared" si="2"/>
        <v>210</v>
      </c>
      <c r="R9" s="5">
        <f t="shared" si="3"/>
        <v>50</v>
      </c>
      <c r="S9" s="26">
        <f t="shared" si="4"/>
        <v>63</v>
      </c>
    </row>
    <row r="10" spans="1:19" x14ac:dyDescent="0.25">
      <c r="A10" s="3" t="s">
        <v>12</v>
      </c>
      <c r="B10" s="15" t="s">
        <v>6</v>
      </c>
      <c r="C10" s="18">
        <v>31</v>
      </c>
      <c r="D10" s="4">
        <v>10</v>
      </c>
      <c r="E10" s="5">
        <v>1</v>
      </c>
      <c r="F10" s="5">
        <v>46</v>
      </c>
      <c r="G10" s="4">
        <v>112</v>
      </c>
      <c r="H10" s="19">
        <f t="shared" si="0"/>
        <v>200</v>
      </c>
      <c r="I10" s="18">
        <v>11</v>
      </c>
      <c r="J10" s="5">
        <v>1</v>
      </c>
      <c r="K10" s="5">
        <v>11</v>
      </c>
      <c r="L10" s="4">
        <v>16</v>
      </c>
      <c r="M10" s="5">
        <v>82</v>
      </c>
      <c r="N10" s="4">
        <v>26</v>
      </c>
      <c r="O10" s="4">
        <v>21</v>
      </c>
      <c r="P10" s="5">
        <f t="shared" si="1"/>
        <v>47</v>
      </c>
      <c r="Q10" s="9">
        <f t="shared" si="2"/>
        <v>157</v>
      </c>
      <c r="R10" s="5">
        <f t="shared" si="3"/>
        <v>43</v>
      </c>
      <c r="S10" s="26">
        <f t="shared" si="4"/>
        <v>55</v>
      </c>
    </row>
    <row r="11" spans="1:19" x14ac:dyDescent="0.25">
      <c r="A11" s="3" t="s">
        <v>12</v>
      </c>
      <c r="B11" s="15" t="s">
        <v>7</v>
      </c>
      <c r="C11" s="18">
        <v>27</v>
      </c>
      <c r="D11" s="4">
        <v>11</v>
      </c>
      <c r="E11" s="5">
        <v>1</v>
      </c>
      <c r="F11" s="5">
        <v>46</v>
      </c>
      <c r="G11" s="4">
        <v>110</v>
      </c>
      <c r="H11" s="19">
        <f t="shared" si="0"/>
        <v>195</v>
      </c>
      <c r="I11" s="18">
        <v>8</v>
      </c>
      <c r="J11" s="5">
        <v>0</v>
      </c>
      <c r="K11" s="5">
        <v>8.5</v>
      </c>
      <c r="L11" s="4">
        <v>28</v>
      </c>
      <c r="M11" s="5">
        <v>92</v>
      </c>
      <c r="N11" s="4">
        <v>24</v>
      </c>
      <c r="O11" s="4">
        <v>19</v>
      </c>
      <c r="P11" s="5">
        <f t="shared" si="1"/>
        <v>43</v>
      </c>
      <c r="Q11" s="9">
        <f t="shared" si="2"/>
        <v>171</v>
      </c>
      <c r="R11" s="5">
        <f t="shared" si="3"/>
        <v>24</v>
      </c>
      <c r="S11" s="26">
        <f t="shared" si="4"/>
        <v>32</v>
      </c>
    </row>
    <row r="12" spans="1:19" ht="15.75" thickBot="1" x14ac:dyDescent="0.3">
      <c r="A12" s="3" t="s">
        <v>12</v>
      </c>
      <c r="B12" s="15" t="s">
        <v>8</v>
      </c>
      <c r="C12" s="20">
        <v>36</v>
      </c>
      <c r="D12" s="21">
        <v>11</v>
      </c>
      <c r="E12" s="22">
        <v>1</v>
      </c>
      <c r="F12" s="22">
        <v>46</v>
      </c>
      <c r="G12" s="23">
        <v>0</v>
      </c>
      <c r="H12" s="24">
        <f t="shared" si="0"/>
        <v>94</v>
      </c>
      <c r="I12" s="20"/>
      <c r="J12" s="22"/>
      <c r="K12" s="22"/>
      <c r="L12" s="21"/>
      <c r="M12" s="22"/>
      <c r="N12" s="23">
        <v>16</v>
      </c>
      <c r="O12" s="27">
        <v>26</v>
      </c>
      <c r="P12" s="22">
        <f>SUM(N12:O12)</f>
        <v>42</v>
      </c>
      <c r="Q12" s="21">
        <f t="shared" si="2"/>
        <v>42</v>
      </c>
      <c r="R12" s="22">
        <f t="shared" si="3"/>
        <v>52</v>
      </c>
      <c r="S12" s="28">
        <f t="shared" si="4"/>
        <v>52</v>
      </c>
    </row>
    <row r="13" spans="1:19" x14ac:dyDescent="0.25">
      <c r="M13" s="1"/>
    </row>
    <row r="14" spans="1:19" x14ac:dyDescent="0.25">
      <c r="C14" t="s">
        <v>26</v>
      </c>
      <c r="D14" t="s">
        <v>27</v>
      </c>
      <c r="E14" s="1" t="s">
        <v>32</v>
      </c>
      <c r="F14" s="1" t="s">
        <v>33</v>
      </c>
      <c r="G14" t="s">
        <v>26</v>
      </c>
      <c r="I14" t="s">
        <v>28</v>
      </c>
      <c r="J14" s="1" t="s">
        <v>31</v>
      </c>
      <c r="K14" s="1" t="s">
        <v>30</v>
      </c>
      <c r="L14" t="s">
        <v>26</v>
      </c>
      <c r="M14" s="1" t="s">
        <v>29</v>
      </c>
      <c r="N14" t="s">
        <v>26</v>
      </c>
      <c r="O14" t="s">
        <v>26</v>
      </c>
      <c r="P14" s="1" t="s">
        <v>34</v>
      </c>
    </row>
    <row r="15" spans="1:19" x14ac:dyDescent="0.25">
      <c r="Q15" s="1"/>
    </row>
    <row r="16" spans="1:19" x14ac:dyDescent="0.25">
      <c r="D16" t="s">
        <v>37</v>
      </c>
      <c r="E16" t="s">
        <v>38</v>
      </c>
      <c r="G16" t="s">
        <v>39</v>
      </c>
    </row>
    <row r="17" spans="3:7" x14ac:dyDescent="0.25">
      <c r="C17" s="15" t="s">
        <v>4</v>
      </c>
      <c r="D17" s="30">
        <f>D3/3</f>
        <v>12.333333333333334</v>
      </c>
      <c r="E17" s="31">
        <f>D17/2</f>
        <v>6.166666666666667</v>
      </c>
      <c r="G17">
        <f>G3-29.5</f>
        <v>164.5</v>
      </c>
    </row>
    <row r="18" spans="3:7" x14ac:dyDescent="0.25">
      <c r="C18" s="15" t="s">
        <v>5</v>
      </c>
      <c r="D18" s="30">
        <f t="shared" ref="D18:D20" si="5">D4/3</f>
        <v>11</v>
      </c>
      <c r="E18" s="31">
        <f t="shared" ref="E18:E26" si="6">D18/2</f>
        <v>5.5</v>
      </c>
      <c r="G18">
        <f>G4-29.5</f>
        <v>104.5</v>
      </c>
    </row>
    <row r="19" spans="3:7" x14ac:dyDescent="0.25">
      <c r="C19" s="15" t="s">
        <v>6</v>
      </c>
      <c r="D19" s="30">
        <f t="shared" si="5"/>
        <v>9</v>
      </c>
      <c r="E19" s="31">
        <f t="shared" si="6"/>
        <v>4.5</v>
      </c>
      <c r="G19">
        <f>G5-29.5</f>
        <v>64.5</v>
      </c>
    </row>
    <row r="20" spans="3:7" x14ac:dyDescent="0.25">
      <c r="C20" s="15" t="s">
        <v>7</v>
      </c>
      <c r="D20" s="30">
        <f t="shared" si="5"/>
        <v>9</v>
      </c>
      <c r="E20" s="31">
        <f t="shared" si="6"/>
        <v>4.5</v>
      </c>
      <c r="G20">
        <f>G6-29.5</f>
        <v>64.5</v>
      </c>
    </row>
    <row r="21" spans="3:7" x14ac:dyDescent="0.25">
      <c r="C21" s="15" t="s">
        <v>8</v>
      </c>
      <c r="D21" s="30">
        <f>D7/3</f>
        <v>9</v>
      </c>
      <c r="E21" s="31">
        <f t="shared" si="6"/>
        <v>4.5</v>
      </c>
      <c r="G21">
        <f>G7-29.5</f>
        <v>37.5</v>
      </c>
    </row>
    <row r="22" spans="3:7" x14ac:dyDescent="0.25">
      <c r="C22" s="15" t="s">
        <v>4</v>
      </c>
      <c r="D22" s="14">
        <f t="shared" ref="D22:D24" si="7">D8/3</f>
        <v>6</v>
      </c>
      <c r="E22" s="13">
        <f t="shared" si="6"/>
        <v>3</v>
      </c>
    </row>
    <row r="23" spans="3:7" x14ac:dyDescent="0.25">
      <c r="C23" s="15" t="s">
        <v>5</v>
      </c>
      <c r="D23" s="14">
        <f t="shared" si="7"/>
        <v>5.666666666666667</v>
      </c>
      <c r="E23" s="13">
        <f t="shared" si="6"/>
        <v>2.8333333333333335</v>
      </c>
    </row>
    <row r="24" spans="3:7" x14ac:dyDescent="0.25">
      <c r="C24" s="15" t="s">
        <v>6</v>
      </c>
      <c r="D24" s="14">
        <f t="shared" si="7"/>
        <v>3.3333333333333335</v>
      </c>
      <c r="E24" s="13">
        <f t="shared" si="6"/>
        <v>1.6666666666666667</v>
      </c>
    </row>
    <row r="25" spans="3:7" x14ac:dyDescent="0.25">
      <c r="C25" s="15" t="s">
        <v>7</v>
      </c>
      <c r="D25" s="14">
        <f>D11/3</f>
        <v>3.6666666666666665</v>
      </c>
      <c r="E25" s="13">
        <f t="shared" si="6"/>
        <v>1.8333333333333333</v>
      </c>
    </row>
    <row r="26" spans="3:7" x14ac:dyDescent="0.25">
      <c r="C26" s="15" t="s">
        <v>8</v>
      </c>
      <c r="D26" s="14">
        <f>D12/3</f>
        <v>3.6666666666666665</v>
      </c>
      <c r="E26" s="13">
        <f t="shared" si="6"/>
        <v>1.8333333333333333</v>
      </c>
    </row>
    <row r="28" spans="3:7" x14ac:dyDescent="0.25">
      <c r="D28" s="14">
        <f>D3/4</f>
        <v>9.25</v>
      </c>
    </row>
    <row r="29" spans="3:7" x14ac:dyDescent="0.25">
      <c r="D29" s="14">
        <f t="shared" ref="D29:D32" si="8">D4/4</f>
        <v>8.25</v>
      </c>
    </row>
    <row r="30" spans="3:7" x14ac:dyDescent="0.25">
      <c r="D30" s="14">
        <f t="shared" si="8"/>
        <v>6.75</v>
      </c>
    </row>
    <row r="31" spans="3:7" x14ac:dyDescent="0.25">
      <c r="D31" s="14">
        <f t="shared" si="8"/>
        <v>6.75</v>
      </c>
    </row>
    <row r="32" spans="3:7" x14ac:dyDescent="0.25">
      <c r="D32" s="14">
        <f t="shared" si="8"/>
        <v>6.75</v>
      </c>
    </row>
  </sheetData>
  <mergeCells count="4">
    <mergeCell ref="I1:R1"/>
    <mergeCell ref="C1:H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R1"/>
  <sheetViews>
    <sheetView tabSelected="1" workbookViewId="0">
      <selection activeCell="B4" sqref="B4"/>
    </sheetView>
  </sheetViews>
  <sheetFormatPr defaultColWidth="10.140625" defaultRowHeight="15" x14ac:dyDescent="0.25"/>
  <cols>
    <col min="9" max="9" width="10.140625" style="2"/>
    <col min="12" max="12" width="10.140625" style="1"/>
    <col min="18" max="18" width="10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Bianca (A&amp;F, St. Lucia)</dc:creator>
  <cp:lastModifiedBy>Das, Bianca (A&amp;F, St. Lucia)</cp:lastModifiedBy>
  <dcterms:created xsi:type="dcterms:W3CDTF">2018-03-08T00:04:45Z</dcterms:created>
  <dcterms:modified xsi:type="dcterms:W3CDTF">2018-03-13T07:55:53Z</dcterms:modified>
</cp:coreProperties>
</file>