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s021\Documents\2018\_Work_for_Peter\Silkwood\data from Jakob\"/>
    </mc:Choice>
  </mc:AlternateContent>
  <bookViews>
    <workbookView xWindow="0" yWindow="0" windowWidth="19200" windowHeight="11595" tabRatio="709"/>
  </bookViews>
  <sheets>
    <sheet name="raw" sheetId="3" r:id="rId1"/>
    <sheet name="workin" sheetId="1" r:id="rId2"/>
    <sheet name="Soil SE" sheetId="13" r:id="rId3"/>
    <sheet name="pivot" sheetId="2" r:id="rId4"/>
    <sheet name="Sheet2" sheetId="15" r:id="rId5"/>
    <sheet name="N sum" sheetId="4" r:id="rId6"/>
    <sheet name="CM loads" sheetId="6" r:id="rId7"/>
    <sheet name="JF Loads for budget" sheetId="11" r:id="rId8"/>
    <sheet name="Sheet1" sheetId="14" r:id="rId9"/>
    <sheet name="Loads for budget breakdown" sheetId="12" r:id="rId10"/>
    <sheet name="surface" sheetId="8" r:id="rId11"/>
    <sheet name="BSES P" sheetId="9" r:id="rId12"/>
  </sheets>
  <definedNames>
    <definedName name="_xlnm._FilterDatabase" localSheetId="0" hidden="1">raw!$A$4:$AK$493</definedName>
    <definedName name="_xlnm._FilterDatabase" localSheetId="1" hidden="1">workin!$E$1:$E$493</definedName>
    <definedName name="_xlnm.Print_Area" localSheetId="5">'N sum'!$A$1:$AQ$21</definedName>
  </definedNames>
  <calcPr calcId="152511"/>
  <pivotCaches>
    <pivotCache cacheId="0" r:id="rId13"/>
  </pivotCaches>
</workbook>
</file>

<file path=xl/calcChain.xml><?xml version="1.0" encoding="utf-8"?>
<calcChain xmlns="http://schemas.openxmlformats.org/spreadsheetml/2006/main">
  <c r="X5" i="1" l="1"/>
  <c r="I5" i="13" l="1"/>
  <c r="J5" i="13"/>
  <c r="K5" i="13"/>
  <c r="L5" i="13"/>
  <c r="M5" i="13"/>
  <c r="I6" i="13"/>
  <c r="J6" i="13"/>
  <c r="K6" i="13"/>
  <c r="L6" i="13"/>
  <c r="M6" i="13"/>
  <c r="I7" i="13"/>
  <c r="J7" i="13"/>
  <c r="K7" i="13"/>
  <c r="L7" i="13"/>
  <c r="M7" i="13"/>
  <c r="I11" i="13"/>
  <c r="J11" i="13"/>
  <c r="K11" i="13"/>
  <c r="L11" i="13"/>
  <c r="M11" i="13"/>
  <c r="I12" i="13"/>
  <c r="J12" i="13"/>
  <c r="K12" i="13"/>
  <c r="L12" i="13"/>
  <c r="M12" i="13"/>
  <c r="I13" i="13"/>
  <c r="J13" i="13"/>
  <c r="K13" i="13"/>
  <c r="L13" i="13"/>
  <c r="M13" i="13"/>
  <c r="I14" i="13"/>
  <c r="J14" i="13"/>
  <c r="K14" i="13"/>
  <c r="L14" i="13"/>
  <c r="M14" i="13"/>
  <c r="I18" i="13"/>
  <c r="J18" i="13"/>
  <c r="K18" i="13"/>
  <c r="L18" i="13"/>
  <c r="M18" i="13"/>
  <c r="I19" i="13"/>
  <c r="J19" i="13"/>
  <c r="K19" i="13"/>
  <c r="L19" i="13"/>
  <c r="M19" i="13"/>
  <c r="I20" i="13"/>
  <c r="J20" i="13"/>
  <c r="K20" i="13"/>
  <c r="L20" i="13"/>
  <c r="M20" i="13"/>
  <c r="I21" i="13"/>
  <c r="J21" i="13"/>
  <c r="K21" i="13"/>
  <c r="L21" i="13"/>
  <c r="M21" i="13"/>
  <c r="J4" i="13"/>
  <c r="K4" i="13"/>
  <c r="L4" i="13"/>
  <c r="M4" i="13"/>
  <c r="I4" i="13"/>
  <c r="C21" i="13" l="1"/>
  <c r="D21" i="13"/>
  <c r="E21" i="13"/>
  <c r="F21" i="13"/>
  <c r="B21" i="13"/>
  <c r="C7" i="13"/>
  <c r="D7" i="13"/>
  <c r="E7" i="13"/>
  <c r="F7" i="13"/>
  <c r="B7" i="13"/>
  <c r="C14" i="13"/>
  <c r="D14" i="13"/>
  <c r="E14" i="13"/>
  <c r="F14" i="13"/>
  <c r="B14" i="13"/>
  <c r="F2" i="14" l="1"/>
  <c r="C34" i="14"/>
  <c r="D34" i="14"/>
  <c r="E34" i="14"/>
  <c r="C28" i="14"/>
  <c r="D28" i="14"/>
  <c r="E28" i="14"/>
  <c r="C22" i="14"/>
  <c r="D22" i="14"/>
  <c r="E22" i="14"/>
  <c r="C16" i="14"/>
  <c r="D16" i="14"/>
  <c r="E16" i="14"/>
  <c r="C10" i="14"/>
  <c r="D10" i="14"/>
  <c r="E10" i="14"/>
  <c r="G34" i="14"/>
  <c r="H34" i="14"/>
  <c r="I34" i="14"/>
  <c r="J34" i="14"/>
  <c r="K34" i="14"/>
  <c r="F34" i="14"/>
  <c r="H28" i="14"/>
  <c r="I28" i="14"/>
  <c r="J28" i="14"/>
  <c r="K28" i="14"/>
  <c r="F28" i="14"/>
  <c r="G22" i="14"/>
  <c r="H22" i="14"/>
  <c r="I22" i="14"/>
  <c r="J22" i="14"/>
  <c r="K22" i="14"/>
  <c r="F22" i="14"/>
  <c r="G16" i="14"/>
  <c r="H16" i="14"/>
  <c r="I16" i="14"/>
  <c r="J16" i="14"/>
  <c r="K16" i="14"/>
  <c r="F16" i="14"/>
  <c r="G10" i="14"/>
  <c r="H10" i="14"/>
  <c r="I10" i="14"/>
  <c r="J10" i="14"/>
  <c r="K10" i="14"/>
  <c r="F10" i="14"/>
  <c r="F3" i="14"/>
  <c r="G3" i="14"/>
  <c r="I3" i="14"/>
  <c r="J3" i="14"/>
  <c r="K3" i="14"/>
  <c r="E39" i="14"/>
  <c r="E38" i="14"/>
  <c r="H37" i="14"/>
  <c r="G37" i="14"/>
  <c r="C38" i="14"/>
  <c r="D38" i="14"/>
  <c r="F38" i="14"/>
  <c r="G38" i="14"/>
  <c r="H38" i="14"/>
  <c r="I38" i="14"/>
  <c r="J38" i="14"/>
  <c r="K38" i="14"/>
  <c r="C39" i="14"/>
  <c r="D39" i="14"/>
  <c r="F39" i="14"/>
  <c r="G39" i="14"/>
  <c r="H39" i="14"/>
  <c r="I39" i="14"/>
  <c r="J39" i="14"/>
  <c r="K39" i="14"/>
  <c r="C40" i="14"/>
  <c r="F40" i="14"/>
  <c r="K40" i="14"/>
  <c r="C41" i="14"/>
  <c r="F41" i="14"/>
  <c r="K41" i="14"/>
  <c r="D37" i="14"/>
  <c r="E37" i="14"/>
  <c r="F37" i="14"/>
  <c r="I37" i="14"/>
  <c r="J37" i="14"/>
  <c r="K37" i="14"/>
  <c r="C37" i="14"/>
  <c r="H3" i="14"/>
  <c r="D2" i="14"/>
  <c r="E2" i="14"/>
  <c r="C2" i="14"/>
  <c r="C2" i="12" l="1"/>
  <c r="L33" i="11" l="1"/>
  <c r="D36" i="12" s="1"/>
  <c r="M34" i="11"/>
  <c r="E37" i="12" s="1"/>
  <c r="M32" i="12" s="1"/>
  <c r="L35" i="11"/>
  <c r="D38" i="12" s="1"/>
  <c r="M27" i="12" s="1"/>
  <c r="M36" i="11"/>
  <c r="E39" i="12" s="1"/>
  <c r="L37" i="11"/>
  <c r="D40" i="12" s="1"/>
  <c r="K35" i="11"/>
  <c r="C38" i="12" s="1"/>
  <c r="M21" i="12" s="1"/>
  <c r="K36" i="11"/>
  <c r="C39" i="12" s="1"/>
  <c r="L28" i="11"/>
  <c r="D29" i="12" s="1"/>
  <c r="L26" i="12" s="1"/>
  <c r="L30" i="11"/>
  <c r="D31" i="12" s="1"/>
  <c r="K28" i="11"/>
  <c r="C29" i="12" s="1"/>
  <c r="L20" i="12" s="1"/>
  <c r="K27" i="11"/>
  <c r="C28" i="12" s="1"/>
  <c r="L16" i="11"/>
  <c r="D13" i="12" s="1"/>
  <c r="J26" i="12" s="1"/>
  <c r="L17" i="11"/>
  <c r="D14" i="12" s="1"/>
  <c r="J27" i="12" s="1"/>
  <c r="L18" i="11"/>
  <c r="D15" i="12" s="1"/>
  <c r="L19" i="11"/>
  <c r="D16" i="12" s="1"/>
  <c r="K16" i="11"/>
  <c r="C13" i="12" s="1"/>
  <c r="J20" i="12" s="1"/>
  <c r="K18" i="11"/>
  <c r="C15" i="12" s="1"/>
  <c r="K15" i="11"/>
  <c r="C12" i="12" s="1"/>
  <c r="M11" i="11"/>
  <c r="E6" i="12" s="1"/>
  <c r="I33" i="12" s="1"/>
  <c r="K11" i="11"/>
  <c r="C6" i="12" s="1"/>
  <c r="I21" i="12" s="1"/>
  <c r="K13" i="11"/>
  <c r="C8" i="12" s="1"/>
  <c r="H33" i="11"/>
  <c r="I33" i="11"/>
  <c r="M33" i="11" s="1"/>
  <c r="H34" i="11"/>
  <c r="L34" i="11" s="1"/>
  <c r="D37" i="12" s="1"/>
  <c r="M26" i="12" s="1"/>
  <c r="I34" i="11"/>
  <c r="H35" i="11"/>
  <c r="I35" i="11"/>
  <c r="M35" i="11" s="1"/>
  <c r="E38" i="12" s="1"/>
  <c r="M33" i="12" s="1"/>
  <c r="H36" i="11"/>
  <c r="L36" i="11" s="1"/>
  <c r="D39" i="12" s="1"/>
  <c r="I36" i="11"/>
  <c r="H37" i="11"/>
  <c r="I37" i="11"/>
  <c r="M37" i="11" s="1"/>
  <c r="E40" i="12" s="1"/>
  <c r="G34" i="11"/>
  <c r="K34" i="11" s="1"/>
  <c r="C37" i="12" s="1"/>
  <c r="M20" i="12" s="1"/>
  <c r="G35" i="11"/>
  <c r="G36" i="11"/>
  <c r="G37" i="11"/>
  <c r="K37" i="11" s="1"/>
  <c r="C40" i="12" s="1"/>
  <c r="G33" i="11"/>
  <c r="K33" i="11" s="1"/>
  <c r="H27" i="11"/>
  <c r="L27" i="11" s="1"/>
  <c r="I27" i="11"/>
  <c r="M27" i="11" s="1"/>
  <c r="H28" i="11"/>
  <c r="I28" i="11"/>
  <c r="M28" i="11" s="1"/>
  <c r="E29" i="12" s="1"/>
  <c r="L32" i="12" s="1"/>
  <c r="H29" i="11"/>
  <c r="L29" i="11" s="1"/>
  <c r="D30" i="12" s="1"/>
  <c r="L27" i="12" s="1"/>
  <c r="I29" i="11"/>
  <c r="M29" i="11" s="1"/>
  <c r="E30" i="12" s="1"/>
  <c r="L33" i="12" s="1"/>
  <c r="H30" i="11"/>
  <c r="I30" i="11"/>
  <c r="M30" i="11" s="1"/>
  <c r="E31" i="12" s="1"/>
  <c r="H31" i="11"/>
  <c r="L31" i="11" s="1"/>
  <c r="D32" i="12" s="1"/>
  <c r="I31" i="11"/>
  <c r="M31" i="11" s="1"/>
  <c r="E32" i="12" s="1"/>
  <c r="G28" i="11"/>
  <c r="G29" i="11"/>
  <c r="K29" i="11" s="1"/>
  <c r="C30" i="12" s="1"/>
  <c r="L21" i="12" s="1"/>
  <c r="G30" i="11"/>
  <c r="K30" i="11" s="1"/>
  <c r="C31" i="12" s="1"/>
  <c r="G31" i="11"/>
  <c r="K31" i="11" s="1"/>
  <c r="C32" i="12" s="1"/>
  <c r="G27" i="11"/>
  <c r="H21" i="11"/>
  <c r="L21" i="11" s="1"/>
  <c r="I21" i="11"/>
  <c r="M21" i="11" s="1"/>
  <c r="H22" i="11"/>
  <c r="L22" i="11" s="1"/>
  <c r="D21" i="12" s="1"/>
  <c r="K26" i="12" s="1"/>
  <c r="I22" i="11"/>
  <c r="M22" i="11" s="1"/>
  <c r="E21" i="12" s="1"/>
  <c r="K32" i="12" s="1"/>
  <c r="H23" i="11"/>
  <c r="L23" i="11" s="1"/>
  <c r="D22" i="12" s="1"/>
  <c r="K27" i="12" s="1"/>
  <c r="I23" i="11"/>
  <c r="M23" i="11" s="1"/>
  <c r="E22" i="12" s="1"/>
  <c r="K33" i="12" s="1"/>
  <c r="H24" i="11"/>
  <c r="L24" i="11" s="1"/>
  <c r="D23" i="12" s="1"/>
  <c r="I24" i="11"/>
  <c r="M24" i="11" s="1"/>
  <c r="E23" i="12" s="1"/>
  <c r="H25" i="11"/>
  <c r="L25" i="11" s="1"/>
  <c r="D24" i="12" s="1"/>
  <c r="I25" i="11"/>
  <c r="M25" i="11" s="1"/>
  <c r="E24" i="12" s="1"/>
  <c r="G22" i="11"/>
  <c r="K22" i="11" s="1"/>
  <c r="C21" i="12" s="1"/>
  <c r="K20" i="12" s="1"/>
  <c r="G23" i="11"/>
  <c r="K23" i="11" s="1"/>
  <c r="C22" i="12" s="1"/>
  <c r="K21" i="12" s="1"/>
  <c r="G24" i="11"/>
  <c r="K24" i="11" s="1"/>
  <c r="C23" i="12" s="1"/>
  <c r="G25" i="11"/>
  <c r="K25" i="11" s="1"/>
  <c r="C24" i="12" s="1"/>
  <c r="G21" i="11"/>
  <c r="K21" i="11" s="1"/>
  <c r="H15" i="11"/>
  <c r="L15" i="11" s="1"/>
  <c r="D12" i="12" s="1"/>
  <c r="I15" i="11"/>
  <c r="M15" i="11" s="1"/>
  <c r="H16" i="11"/>
  <c r="I16" i="11"/>
  <c r="M16" i="11" s="1"/>
  <c r="E13" i="12" s="1"/>
  <c r="J32" i="12" s="1"/>
  <c r="H17" i="11"/>
  <c r="I17" i="11"/>
  <c r="M17" i="11" s="1"/>
  <c r="E14" i="12" s="1"/>
  <c r="J33" i="12" s="1"/>
  <c r="H18" i="11"/>
  <c r="I18" i="11"/>
  <c r="M18" i="11" s="1"/>
  <c r="E15" i="12" s="1"/>
  <c r="H19" i="11"/>
  <c r="I19" i="11"/>
  <c r="M19" i="11" s="1"/>
  <c r="E16" i="12" s="1"/>
  <c r="G16" i="11"/>
  <c r="G17" i="11"/>
  <c r="K17" i="11" s="1"/>
  <c r="C14" i="12" s="1"/>
  <c r="J21" i="12" s="1"/>
  <c r="G18" i="11"/>
  <c r="G19" i="11"/>
  <c r="K19" i="11" s="1"/>
  <c r="C16" i="12" s="1"/>
  <c r="G15" i="11"/>
  <c r="H9" i="11"/>
  <c r="L9" i="11" s="1"/>
  <c r="I9" i="11"/>
  <c r="M9" i="11" s="1"/>
  <c r="H10" i="11"/>
  <c r="L10" i="11" s="1"/>
  <c r="D5" i="12" s="1"/>
  <c r="I26" i="12" s="1"/>
  <c r="I10" i="11"/>
  <c r="M10" i="11" s="1"/>
  <c r="E5" i="12" s="1"/>
  <c r="I32" i="12" s="1"/>
  <c r="H11" i="11"/>
  <c r="L11" i="11" s="1"/>
  <c r="D6" i="12" s="1"/>
  <c r="I27" i="12" s="1"/>
  <c r="I11" i="11"/>
  <c r="H12" i="11"/>
  <c r="L12" i="11" s="1"/>
  <c r="D7" i="12" s="1"/>
  <c r="I12" i="11"/>
  <c r="M12" i="11" s="1"/>
  <c r="E7" i="12" s="1"/>
  <c r="H13" i="11"/>
  <c r="L13" i="11" s="1"/>
  <c r="D8" i="12" s="1"/>
  <c r="I13" i="11"/>
  <c r="M13" i="11" s="1"/>
  <c r="E8" i="12" s="1"/>
  <c r="G10" i="11"/>
  <c r="K10" i="11" s="1"/>
  <c r="C5" i="12" s="1"/>
  <c r="I20" i="12" s="1"/>
  <c r="G11" i="11"/>
  <c r="G12" i="11"/>
  <c r="K12" i="11" s="1"/>
  <c r="C7" i="12" s="1"/>
  <c r="G13" i="11"/>
  <c r="G9" i="11"/>
  <c r="K9" i="11" s="1"/>
  <c r="D43" i="12" l="1"/>
  <c r="D19" i="12"/>
  <c r="E11" i="12"/>
  <c r="D11" i="12"/>
  <c r="E35" i="12"/>
  <c r="E27" i="12"/>
  <c r="C27" i="12"/>
  <c r="C11" i="12"/>
  <c r="E36" i="12"/>
  <c r="M38" i="11"/>
  <c r="E41" i="12" s="1"/>
  <c r="C36" i="12"/>
  <c r="K38" i="11"/>
  <c r="C41" i="12" s="1"/>
  <c r="C43" i="12"/>
  <c r="D42" i="12"/>
  <c r="M25" i="12"/>
  <c r="M38" i="12" s="1"/>
  <c r="M44" i="12" s="1"/>
  <c r="E43" i="12"/>
  <c r="L38" i="11"/>
  <c r="D41" i="12" s="1"/>
  <c r="E28" i="12"/>
  <c r="M32" i="11"/>
  <c r="E33" i="12" s="1"/>
  <c r="C35" i="12"/>
  <c r="D28" i="12"/>
  <c r="L32" i="11"/>
  <c r="D33" i="12" s="1"/>
  <c r="L19" i="12"/>
  <c r="L37" i="12" s="1"/>
  <c r="L43" i="12" s="1"/>
  <c r="C34" i="12"/>
  <c r="D35" i="12"/>
  <c r="K32" i="11"/>
  <c r="C33" i="12" s="1"/>
  <c r="C20" i="12"/>
  <c r="K26" i="11"/>
  <c r="C25" i="12" s="1"/>
  <c r="D27" i="12"/>
  <c r="D20" i="12"/>
  <c r="L26" i="11"/>
  <c r="D25" i="12" s="1"/>
  <c r="E20" i="12"/>
  <c r="M26" i="11"/>
  <c r="E25" i="12" s="1"/>
  <c r="E12" i="12"/>
  <c r="M20" i="11"/>
  <c r="E17" i="12" s="1"/>
  <c r="E19" i="12"/>
  <c r="J19" i="12"/>
  <c r="J37" i="12" s="1"/>
  <c r="J43" i="12" s="1"/>
  <c r="C18" i="12"/>
  <c r="L20" i="11"/>
  <c r="D17" i="12" s="1"/>
  <c r="C19" i="12"/>
  <c r="J25" i="12"/>
  <c r="J38" i="12" s="1"/>
  <c r="J44" i="12" s="1"/>
  <c r="D18" i="12"/>
  <c r="K20" i="11"/>
  <c r="C17" i="12" s="1"/>
  <c r="E4" i="12"/>
  <c r="M14" i="11"/>
  <c r="E9" i="12" s="1"/>
  <c r="D4" i="12"/>
  <c r="L14" i="11"/>
  <c r="D9" i="12" s="1"/>
  <c r="C4" i="12"/>
  <c r="K14" i="11"/>
  <c r="C9" i="12" s="1"/>
  <c r="AD11" i="6"/>
  <c r="AE11" i="6"/>
  <c r="AF11" i="6"/>
  <c r="AG11" i="6"/>
  <c r="AC11" i="6"/>
  <c r="F170" i="4"/>
  <c r="E170" i="4"/>
  <c r="D170" i="4"/>
  <c r="C170" i="4"/>
  <c r="B170" i="4"/>
  <c r="C42" i="12" l="1"/>
  <c r="M19" i="12"/>
  <c r="M37" i="12" s="1"/>
  <c r="M43" i="12" s="1"/>
  <c r="M31" i="12"/>
  <c r="M39" i="12" s="1"/>
  <c r="M45" i="12" s="1"/>
  <c r="E42" i="12"/>
  <c r="L25" i="12"/>
  <c r="L38" i="12" s="1"/>
  <c r="L44" i="12" s="1"/>
  <c r="D34" i="12"/>
  <c r="E34" i="12"/>
  <c r="L31" i="12"/>
  <c r="L39" i="12" s="1"/>
  <c r="L45" i="12" s="1"/>
  <c r="D26" i="12"/>
  <c r="K25" i="12"/>
  <c r="K38" i="12" s="1"/>
  <c r="K44" i="12" s="1"/>
  <c r="E26" i="12"/>
  <c r="K31" i="12"/>
  <c r="K39" i="12" s="1"/>
  <c r="K45" i="12" s="1"/>
  <c r="C26" i="12"/>
  <c r="K19" i="12"/>
  <c r="K37" i="12" s="1"/>
  <c r="K43" i="12" s="1"/>
  <c r="J31" i="12"/>
  <c r="J39" i="12" s="1"/>
  <c r="J45" i="12" s="1"/>
  <c r="E18" i="12"/>
  <c r="I31" i="12"/>
  <c r="I39" i="12" s="1"/>
  <c r="I45" i="12" s="1"/>
  <c r="E10" i="12"/>
  <c r="I25" i="12"/>
  <c r="I38" i="12" s="1"/>
  <c r="I44" i="12" s="1"/>
  <c r="D10" i="12"/>
  <c r="I19" i="12"/>
  <c r="I37" i="12" s="1"/>
  <c r="I43" i="12" s="1"/>
  <c r="C10" i="12"/>
  <c r="AQ61" i="4"/>
  <c r="AQ60" i="4"/>
  <c r="AM61" i="4"/>
  <c r="AM60" i="4"/>
  <c r="AI61" i="4"/>
  <c r="AI60" i="4"/>
  <c r="AE61" i="4"/>
  <c r="AE60" i="4"/>
  <c r="AA61" i="4"/>
  <c r="AA60" i="4"/>
  <c r="U61" i="4"/>
  <c r="U60" i="4"/>
  <c r="Q61" i="4"/>
  <c r="Q60" i="4"/>
  <c r="M61" i="4"/>
  <c r="M60" i="4"/>
  <c r="I61" i="4"/>
  <c r="I60" i="4"/>
  <c r="E61" i="4"/>
  <c r="E60" i="4"/>
  <c r="Z47" i="6"/>
  <c r="Y47" i="6"/>
  <c r="X47" i="6"/>
  <c r="W47" i="6"/>
  <c r="V47" i="6"/>
  <c r="T47" i="6"/>
  <c r="S47" i="6"/>
  <c r="R47" i="6"/>
  <c r="Q47" i="6"/>
  <c r="P47" i="6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AF12" i="8"/>
  <c r="AC12" i="8"/>
  <c r="Z12" i="8"/>
  <c r="W12" i="8"/>
  <c r="T12" i="8"/>
  <c r="Q12" i="8"/>
  <c r="N12" i="8"/>
  <c r="K12" i="8"/>
  <c r="H12" i="8"/>
  <c r="E12" i="8"/>
  <c r="AC13" i="8" l="1"/>
  <c r="AF13" i="8"/>
  <c r="Z13" i="8"/>
  <c r="W13" i="8"/>
  <c r="T13" i="8"/>
  <c r="Q13" i="8"/>
  <c r="N13" i="8"/>
  <c r="K13" i="8"/>
  <c r="H13" i="8"/>
  <c r="E13" i="8"/>
  <c r="P50" i="6" l="1"/>
  <c r="Q50" i="6"/>
  <c r="R50" i="6"/>
  <c r="S50" i="6"/>
  <c r="T50" i="6"/>
  <c r="V50" i="6"/>
  <c r="W50" i="6"/>
  <c r="X50" i="6"/>
  <c r="Y50" i="6"/>
  <c r="Z50" i="6"/>
  <c r="B51" i="6"/>
  <c r="P51" i="6" s="1"/>
  <c r="C51" i="6"/>
  <c r="D51" i="6"/>
  <c r="E51" i="6"/>
  <c r="F51" i="6"/>
  <c r="H51" i="6"/>
  <c r="I51" i="6"/>
  <c r="J51" i="6"/>
  <c r="K51" i="6"/>
  <c r="L51" i="6"/>
  <c r="X6" i="1" l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C169" i="4" l="1"/>
  <c r="D169" i="4"/>
  <c r="E169" i="4"/>
  <c r="F169" i="4"/>
  <c r="C171" i="4"/>
  <c r="D171" i="4"/>
  <c r="E171" i="4"/>
  <c r="F171" i="4"/>
  <c r="B171" i="4"/>
  <c r="U65" i="4" l="1"/>
  <c r="U71" i="4" s="1"/>
  <c r="U66" i="4"/>
  <c r="U67" i="4"/>
  <c r="U68" i="4"/>
  <c r="U69" i="4"/>
  <c r="Q65" i="4"/>
  <c r="Q71" i="4" s="1"/>
  <c r="Q66" i="4"/>
  <c r="Q67" i="4"/>
  <c r="Q68" i="4"/>
  <c r="Q69" i="4"/>
  <c r="M65" i="4"/>
  <c r="M71" i="4" s="1"/>
  <c r="M66" i="4"/>
  <c r="M67" i="4"/>
  <c r="M68" i="4"/>
  <c r="M69" i="4"/>
  <c r="I65" i="4"/>
  <c r="I71" i="4" s="1"/>
  <c r="I66" i="4"/>
  <c r="I67" i="4"/>
  <c r="I68" i="4"/>
  <c r="I69" i="4"/>
  <c r="E65" i="4"/>
  <c r="E71" i="4" s="1"/>
  <c r="E66" i="4"/>
  <c r="E67" i="4"/>
  <c r="E68" i="4"/>
  <c r="E69" i="4"/>
  <c r="T72" i="4"/>
  <c r="S72" i="4"/>
  <c r="R72" i="4"/>
  <c r="P72" i="4"/>
  <c r="O72" i="4"/>
  <c r="N72" i="4"/>
  <c r="L72" i="4"/>
  <c r="K72" i="4"/>
  <c r="J72" i="4"/>
  <c r="H72" i="4"/>
  <c r="G72" i="4"/>
  <c r="F72" i="4"/>
  <c r="D72" i="4"/>
  <c r="C72" i="4"/>
  <c r="B72" i="4"/>
  <c r="T71" i="4"/>
  <c r="S71" i="4"/>
  <c r="R71" i="4"/>
  <c r="P71" i="4"/>
  <c r="O71" i="4"/>
  <c r="N71" i="4"/>
  <c r="L71" i="4"/>
  <c r="K71" i="4"/>
  <c r="J71" i="4"/>
  <c r="H71" i="4"/>
  <c r="G71" i="4"/>
  <c r="F71" i="4"/>
  <c r="D71" i="4"/>
  <c r="C71" i="4"/>
  <c r="B71" i="4"/>
  <c r="AP72" i="4"/>
  <c r="AQ72" i="4" s="1"/>
  <c r="AO72" i="4"/>
  <c r="AN72" i="4"/>
  <c r="AP71" i="4"/>
  <c r="AQ71" i="4" s="1"/>
  <c r="AO71" i="4"/>
  <c r="AN71" i="4"/>
  <c r="AL72" i="4"/>
  <c r="AK72" i="4"/>
  <c r="AJ72" i="4"/>
  <c r="AM72" i="4" s="1"/>
  <c r="AL71" i="4"/>
  <c r="AK71" i="4"/>
  <c r="AJ71" i="4"/>
  <c r="AM71" i="4" s="1"/>
  <c r="AH72" i="4"/>
  <c r="AG72" i="4"/>
  <c r="AF72" i="4"/>
  <c r="AI72" i="4" s="1"/>
  <c r="AH71" i="4"/>
  <c r="AG71" i="4"/>
  <c r="AI71" i="4" s="1"/>
  <c r="AF71" i="4"/>
  <c r="AD72" i="4"/>
  <c r="AC72" i="4"/>
  <c r="AB72" i="4"/>
  <c r="AE72" i="4" s="1"/>
  <c r="AD71" i="4"/>
  <c r="AC71" i="4"/>
  <c r="AB71" i="4"/>
  <c r="AE71" i="4" s="1"/>
  <c r="X72" i="4"/>
  <c r="X41" i="4"/>
  <c r="Z72" i="4"/>
  <c r="Y72" i="4"/>
  <c r="Z71" i="4"/>
  <c r="Y71" i="4"/>
  <c r="X71" i="4"/>
  <c r="AA71" i="4"/>
  <c r="AA72" i="4"/>
  <c r="AQ65" i="4"/>
  <c r="AQ66" i="4"/>
  <c r="AQ67" i="4"/>
  <c r="AQ68" i="4"/>
  <c r="AQ69" i="4"/>
  <c r="AM65" i="4"/>
  <c r="AM66" i="4"/>
  <c r="AM67" i="4"/>
  <c r="AM68" i="4"/>
  <c r="AM69" i="4"/>
  <c r="AI65" i="4"/>
  <c r="AI66" i="4"/>
  <c r="AI67" i="4"/>
  <c r="AI68" i="4"/>
  <c r="AI69" i="4"/>
  <c r="AE65" i="4"/>
  <c r="AE66" i="4"/>
  <c r="AE67" i="4"/>
  <c r="AE68" i="4"/>
  <c r="AE69" i="4"/>
  <c r="AA65" i="4"/>
  <c r="AA66" i="4"/>
  <c r="AA67" i="4"/>
  <c r="AA68" i="4"/>
  <c r="AA69" i="4"/>
  <c r="Z51" i="6"/>
  <c r="Y51" i="6"/>
  <c r="X51" i="6"/>
  <c r="W51" i="6"/>
  <c r="V51" i="6"/>
  <c r="T51" i="6"/>
  <c r="S51" i="6"/>
  <c r="R51" i="6"/>
  <c r="Q51" i="6"/>
  <c r="V52" i="6" l="1"/>
  <c r="Z52" i="6"/>
  <c r="R52" i="6"/>
  <c r="W52" i="6"/>
  <c r="S52" i="6"/>
  <c r="X52" i="6"/>
  <c r="T52" i="6"/>
  <c r="Y52" i="6"/>
  <c r="P52" i="6"/>
  <c r="AC12" i="6" s="1"/>
  <c r="Q52" i="6"/>
  <c r="I72" i="4"/>
  <c r="Q72" i="4"/>
  <c r="E72" i="4"/>
  <c r="M72" i="4"/>
  <c r="U72" i="4"/>
  <c r="F13" i="9"/>
  <c r="AG12" i="6" l="1"/>
  <c r="AE12" i="6"/>
  <c r="AD12" i="6"/>
  <c r="AF12" i="6"/>
  <c r="P16" i="6"/>
  <c r="E12" i="4"/>
  <c r="D168" i="4"/>
  <c r="F164" i="4"/>
  <c r="C163" i="4"/>
  <c r="D163" i="4"/>
  <c r="E163" i="4"/>
  <c r="C164" i="4"/>
  <c r="D164" i="4"/>
  <c r="E164" i="4"/>
  <c r="C165" i="4"/>
  <c r="D165" i="4"/>
  <c r="E165" i="4"/>
  <c r="F165" i="4"/>
  <c r="C166" i="4"/>
  <c r="D166" i="4"/>
  <c r="E166" i="4"/>
  <c r="F166" i="4"/>
  <c r="C167" i="4"/>
  <c r="D167" i="4"/>
  <c r="E167" i="4"/>
  <c r="F167" i="4"/>
  <c r="C168" i="4"/>
  <c r="E168" i="4"/>
  <c r="F168" i="4"/>
  <c r="B169" i="4"/>
  <c r="B164" i="4"/>
  <c r="B165" i="4"/>
  <c r="B166" i="4"/>
  <c r="B167" i="4"/>
  <c r="B168" i="4"/>
  <c r="B163" i="4"/>
  <c r="P11" i="6" l="1"/>
  <c r="AC8" i="8"/>
  <c r="AC11" i="8"/>
  <c r="AC10" i="8"/>
  <c r="AC9" i="8"/>
  <c r="AC7" i="8"/>
  <c r="AC6" i="8"/>
  <c r="AC5" i="8"/>
  <c r="W11" i="8"/>
  <c r="W10" i="8"/>
  <c r="W9" i="8"/>
  <c r="W8" i="8"/>
  <c r="W7" i="8"/>
  <c r="W6" i="8"/>
  <c r="W5" i="8"/>
  <c r="W4" i="8"/>
  <c r="Q11" i="8"/>
  <c r="Q10" i="8"/>
  <c r="Q9" i="8"/>
  <c r="Q8" i="8"/>
  <c r="Q7" i="8"/>
  <c r="Q6" i="8"/>
  <c r="Q5" i="8"/>
  <c r="Q4" i="8"/>
  <c r="K11" i="8"/>
  <c r="K10" i="8"/>
  <c r="K9" i="8"/>
  <c r="K8" i="8"/>
  <c r="K7" i="8"/>
  <c r="K6" i="8"/>
  <c r="K5" i="8"/>
  <c r="K4" i="8"/>
  <c r="AF5" i="8"/>
  <c r="AF11" i="8"/>
  <c r="AF10" i="8"/>
  <c r="AF9" i="8"/>
  <c r="AF8" i="8"/>
  <c r="AF7" i="8"/>
  <c r="AF6" i="8"/>
  <c r="Z11" i="8"/>
  <c r="Z10" i="8"/>
  <c r="Z9" i="8"/>
  <c r="Z8" i="8"/>
  <c r="Z7" i="8"/>
  <c r="Z6" i="8"/>
  <c r="Z5" i="8"/>
  <c r="Z4" i="8"/>
  <c r="T11" i="8"/>
  <c r="T10" i="8"/>
  <c r="T9" i="8"/>
  <c r="T8" i="8"/>
  <c r="T7" i="8"/>
  <c r="T6" i="8"/>
  <c r="T5" i="8"/>
  <c r="T4" i="8"/>
  <c r="N11" i="8"/>
  <c r="N10" i="8"/>
  <c r="N9" i="8"/>
  <c r="N8" i="8"/>
  <c r="N7" i="8"/>
  <c r="N6" i="8"/>
  <c r="N5" i="8"/>
  <c r="N4" i="8"/>
  <c r="H5" i="8"/>
  <c r="H4" i="8"/>
  <c r="H11" i="8"/>
  <c r="H10" i="8"/>
  <c r="H9" i="8"/>
  <c r="H8" i="8"/>
  <c r="H7" i="8"/>
  <c r="H6" i="8"/>
  <c r="E4" i="8"/>
  <c r="E5" i="8"/>
  <c r="E6" i="8"/>
  <c r="E7" i="8"/>
  <c r="E8" i="8"/>
  <c r="E9" i="8"/>
  <c r="E10" i="8"/>
  <c r="E11" i="8"/>
  <c r="V35" i="6" l="1"/>
  <c r="AM46" i="4"/>
  <c r="AM45" i="4"/>
  <c r="V41" i="6"/>
  <c r="Q41" i="6"/>
  <c r="R41" i="6"/>
  <c r="S41" i="6"/>
  <c r="T41" i="6"/>
  <c r="W41" i="6"/>
  <c r="X41" i="6"/>
  <c r="Y41" i="6"/>
  <c r="Z41" i="6"/>
  <c r="P41" i="6"/>
  <c r="V36" i="6"/>
  <c r="Q36" i="6"/>
  <c r="R36" i="6"/>
  <c r="S36" i="6"/>
  <c r="T36" i="6"/>
  <c r="W36" i="6"/>
  <c r="X36" i="6"/>
  <c r="Y36" i="6"/>
  <c r="Z36" i="6"/>
  <c r="P36" i="6"/>
  <c r="V31" i="6"/>
  <c r="Q31" i="6"/>
  <c r="R31" i="6"/>
  <c r="S31" i="6"/>
  <c r="T31" i="6"/>
  <c r="W31" i="6"/>
  <c r="X31" i="6"/>
  <c r="Y31" i="6"/>
  <c r="Z31" i="6"/>
  <c r="P31" i="6"/>
  <c r="Z26" i="6"/>
  <c r="Q26" i="6"/>
  <c r="R26" i="6"/>
  <c r="S26" i="6"/>
  <c r="T26" i="6"/>
  <c r="V26" i="6"/>
  <c r="W26" i="6"/>
  <c r="X26" i="6"/>
  <c r="Y26" i="6"/>
  <c r="P26" i="6"/>
  <c r="P21" i="6"/>
  <c r="Q21" i="6"/>
  <c r="R21" i="6"/>
  <c r="S21" i="6"/>
  <c r="T21" i="6"/>
  <c r="V21" i="6"/>
  <c r="W21" i="6"/>
  <c r="X21" i="6"/>
  <c r="Y21" i="6"/>
  <c r="Z21" i="6"/>
  <c r="Z16" i="6"/>
  <c r="Q16" i="6"/>
  <c r="R16" i="6"/>
  <c r="S16" i="6"/>
  <c r="T16" i="6"/>
  <c r="V16" i="6"/>
  <c r="W16" i="6"/>
  <c r="X16" i="6"/>
  <c r="Y16" i="6"/>
  <c r="V11" i="6"/>
  <c r="Q11" i="6"/>
  <c r="R11" i="6"/>
  <c r="S11" i="6"/>
  <c r="T11" i="6"/>
  <c r="W11" i="6"/>
  <c r="X11" i="6"/>
  <c r="Y11" i="6"/>
  <c r="Z11" i="6"/>
  <c r="P40" i="6"/>
  <c r="P15" i="6"/>
  <c r="Q15" i="6"/>
  <c r="R15" i="6"/>
  <c r="S15" i="6"/>
  <c r="T15" i="6"/>
  <c r="V15" i="6"/>
  <c r="W15" i="6"/>
  <c r="X15" i="6"/>
  <c r="Y15" i="6"/>
  <c r="Z15" i="6"/>
  <c r="P20" i="6"/>
  <c r="Q20" i="6"/>
  <c r="R20" i="6"/>
  <c r="S20" i="6"/>
  <c r="T20" i="6"/>
  <c r="V20" i="6"/>
  <c r="W20" i="6"/>
  <c r="X20" i="6"/>
  <c r="Y20" i="6"/>
  <c r="Z20" i="6"/>
  <c r="P25" i="6"/>
  <c r="Q25" i="6"/>
  <c r="R25" i="6"/>
  <c r="S25" i="6"/>
  <c r="T25" i="6"/>
  <c r="V25" i="6"/>
  <c r="W25" i="6"/>
  <c r="X25" i="6"/>
  <c r="Y25" i="6"/>
  <c r="Z25" i="6"/>
  <c r="Z27" i="6" s="1"/>
  <c r="P30" i="6"/>
  <c r="Q30" i="6"/>
  <c r="R30" i="6"/>
  <c r="S30" i="6"/>
  <c r="T30" i="6"/>
  <c r="V30" i="6"/>
  <c r="V32" i="6" s="1"/>
  <c r="W30" i="6"/>
  <c r="X30" i="6"/>
  <c r="X32" i="6" s="1"/>
  <c r="Y30" i="6"/>
  <c r="Y32" i="6" s="1"/>
  <c r="Z30" i="6"/>
  <c r="P35" i="6"/>
  <c r="Q35" i="6"/>
  <c r="R35" i="6"/>
  <c r="S35" i="6"/>
  <c r="T35" i="6"/>
  <c r="W35" i="6"/>
  <c r="X35" i="6"/>
  <c r="Y35" i="6"/>
  <c r="Z35" i="6"/>
  <c r="Q40" i="6"/>
  <c r="Q42" i="6" s="1"/>
  <c r="R40" i="6"/>
  <c r="S40" i="6"/>
  <c r="T40" i="6"/>
  <c r="V40" i="6"/>
  <c r="W40" i="6"/>
  <c r="X40" i="6"/>
  <c r="Y40" i="6"/>
  <c r="Z40" i="6"/>
  <c r="V10" i="6"/>
  <c r="V12" i="6" s="1"/>
  <c r="R10" i="6"/>
  <c r="S10" i="6"/>
  <c r="T10" i="6"/>
  <c r="W10" i="6"/>
  <c r="X10" i="6"/>
  <c r="Y10" i="6"/>
  <c r="Z10" i="6"/>
  <c r="Q10" i="6"/>
  <c r="P10" i="6"/>
  <c r="P12" i="6" s="1"/>
  <c r="Z42" i="6" l="1"/>
  <c r="V42" i="6"/>
  <c r="Q37" i="6"/>
  <c r="X22" i="6"/>
  <c r="Y42" i="6"/>
  <c r="T42" i="6"/>
  <c r="P27" i="6"/>
  <c r="Z37" i="6"/>
  <c r="T37" i="6"/>
  <c r="AG9" i="6" s="1"/>
  <c r="W22" i="6"/>
  <c r="R22" i="6"/>
  <c r="T17" i="6"/>
  <c r="V37" i="6"/>
  <c r="X42" i="6"/>
  <c r="Y37" i="6"/>
  <c r="Q32" i="6"/>
  <c r="X17" i="6"/>
  <c r="P42" i="6"/>
  <c r="AC10" i="6" s="1"/>
  <c r="Q12" i="6"/>
  <c r="W12" i="6"/>
  <c r="X37" i="6"/>
  <c r="T32" i="6"/>
  <c r="P32" i="6"/>
  <c r="AC8" i="6" s="1"/>
  <c r="Y22" i="6"/>
  <c r="T22" i="6"/>
  <c r="P22" i="6"/>
  <c r="W17" i="6"/>
  <c r="R17" i="6"/>
  <c r="Y27" i="6"/>
  <c r="T27" i="6"/>
  <c r="AG7" i="6" s="1"/>
  <c r="X27" i="6"/>
  <c r="W27" i="6"/>
  <c r="R27" i="6"/>
  <c r="AG10" i="6"/>
  <c r="P37" i="6"/>
  <c r="AC9" i="6" s="1"/>
  <c r="W37" i="6"/>
  <c r="S42" i="6"/>
  <c r="V27" i="6"/>
  <c r="AC7" i="6" s="1"/>
  <c r="Q27" i="6"/>
  <c r="R32" i="6"/>
  <c r="AE8" i="6" s="1"/>
  <c r="R42" i="6"/>
  <c r="S22" i="6"/>
  <c r="AF6" i="6" s="1"/>
  <c r="W32" i="6"/>
  <c r="AD8" i="6" s="1"/>
  <c r="S37" i="6"/>
  <c r="W42" i="6"/>
  <c r="AD10" i="6" s="1"/>
  <c r="AC4" i="6"/>
  <c r="R37" i="6"/>
  <c r="AE9" i="6" s="1"/>
  <c r="X12" i="6"/>
  <c r="Y17" i="6"/>
  <c r="Z22" i="6"/>
  <c r="V22" i="6"/>
  <c r="Q22" i="6"/>
  <c r="S32" i="6"/>
  <c r="AF8" i="6" s="1"/>
  <c r="Z32" i="6"/>
  <c r="Q17" i="6"/>
  <c r="AD5" i="6" s="1"/>
  <c r="S27" i="6"/>
  <c r="Z17" i="6"/>
  <c r="P17" i="6"/>
  <c r="T12" i="6"/>
  <c r="V17" i="6"/>
  <c r="Z12" i="6"/>
  <c r="S17" i="6"/>
  <c r="R12" i="6"/>
  <c r="Y12" i="6"/>
  <c r="S12" i="6"/>
  <c r="AD9" i="6" l="1"/>
  <c r="AE4" i="6"/>
  <c r="AC6" i="6"/>
  <c r="AG8" i="6"/>
  <c r="AG6" i="6"/>
  <c r="AF4" i="6"/>
  <c r="AG5" i="6"/>
  <c r="AF10" i="6"/>
  <c r="AD4" i="6"/>
  <c r="AE6" i="6"/>
  <c r="AE10" i="6"/>
  <c r="AF7" i="6"/>
  <c r="AD6" i="6"/>
  <c r="AF9" i="6"/>
  <c r="AE5" i="6"/>
  <c r="AD7" i="6"/>
  <c r="AE7" i="6"/>
  <c r="AG4" i="6"/>
  <c r="AF5" i="6"/>
  <c r="AC5" i="6"/>
  <c r="AQ51" i="4"/>
  <c r="AM51" i="4"/>
  <c r="AI51" i="4"/>
  <c r="AE51" i="4"/>
  <c r="AA51" i="4"/>
  <c r="U51" i="4"/>
  <c r="Q51" i="4"/>
  <c r="M51" i="4"/>
  <c r="I51" i="4"/>
  <c r="E51" i="4"/>
  <c r="AQ50" i="4"/>
  <c r="AM50" i="4"/>
  <c r="AI50" i="4"/>
  <c r="AE50" i="4"/>
  <c r="AA50" i="4"/>
  <c r="U50" i="4"/>
  <c r="Q50" i="4"/>
  <c r="M50" i="4"/>
  <c r="I50" i="4"/>
  <c r="E50" i="4"/>
  <c r="AA55" i="4" l="1"/>
  <c r="E55" i="4"/>
  <c r="AQ56" i="4"/>
  <c r="AM56" i="4"/>
  <c r="AI56" i="4"/>
  <c r="AE56" i="4"/>
  <c r="AA56" i="4"/>
  <c r="U56" i="4"/>
  <c r="Q56" i="4"/>
  <c r="M56" i="4"/>
  <c r="I56" i="4"/>
  <c r="E56" i="4"/>
  <c r="AQ55" i="4"/>
  <c r="AM55" i="4"/>
  <c r="AI55" i="4"/>
  <c r="AE55" i="4"/>
  <c r="U55" i="4"/>
  <c r="Q55" i="4"/>
  <c r="M55" i="4"/>
  <c r="I55" i="4"/>
  <c r="AQ46" i="4" l="1"/>
  <c r="AQ45" i="4"/>
  <c r="AI46" i="4"/>
  <c r="AI45" i="4"/>
  <c r="AE46" i="4"/>
  <c r="AE45" i="4"/>
  <c r="AA46" i="4"/>
  <c r="AA45" i="4"/>
  <c r="AQ38" i="4"/>
  <c r="AQ37" i="4"/>
  <c r="AQ36" i="4"/>
  <c r="AQ35" i="4"/>
  <c r="AQ34" i="4"/>
  <c r="AQ40" i="4" s="1"/>
  <c r="AM38" i="4"/>
  <c r="AM37" i="4"/>
  <c r="AM36" i="4"/>
  <c r="AM35" i="4"/>
  <c r="AM34" i="4"/>
  <c r="AM40" i="4" s="1"/>
  <c r="AI38" i="4"/>
  <c r="AI37" i="4"/>
  <c r="AI36" i="4"/>
  <c r="AI35" i="4"/>
  <c r="AI34" i="4"/>
  <c r="AI40" i="4" s="1"/>
  <c r="AE38" i="4"/>
  <c r="AE37" i="4"/>
  <c r="AE36" i="4"/>
  <c r="AE35" i="4"/>
  <c r="AE34" i="4"/>
  <c r="AE40" i="4" s="1"/>
  <c r="AA38" i="4"/>
  <c r="AA37" i="4"/>
  <c r="AA34" i="4"/>
  <c r="AA40" i="4" s="1"/>
  <c r="AA36" i="4"/>
  <c r="AA35" i="4"/>
  <c r="U45" i="4"/>
  <c r="U46" i="4"/>
  <c r="Q46" i="4"/>
  <c r="Q45" i="4"/>
  <c r="M46" i="4"/>
  <c r="M45" i="4"/>
  <c r="I46" i="4"/>
  <c r="I45" i="4"/>
  <c r="E45" i="4"/>
  <c r="E46" i="4"/>
  <c r="E34" i="4"/>
  <c r="E40" i="4" s="1"/>
  <c r="U34" i="4"/>
  <c r="U40" i="4" s="1"/>
  <c r="U38" i="4"/>
  <c r="U37" i="4"/>
  <c r="U36" i="4"/>
  <c r="U35" i="4"/>
  <c r="Q38" i="4"/>
  <c r="Q37" i="4"/>
  <c r="Q36" i="4"/>
  <c r="Q35" i="4"/>
  <c r="Q34" i="4"/>
  <c r="Q40" i="4" s="1"/>
  <c r="M38" i="4"/>
  <c r="M37" i="4"/>
  <c r="M36" i="4"/>
  <c r="M35" i="4"/>
  <c r="M34" i="4"/>
  <c r="M40" i="4" s="1"/>
  <c r="I38" i="4"/>
  <c r="I37" i="4"/>
  <c r="I36" i="4"/>
  <c r="I35" i="4"/>
  <c r="I34" i="4"/>
  <c r="I40" i="4" s="1"/>
  <c r="E35" i="4"/>
  <c r="E36" i="4"/>
  <c r="E37" i="4"/>
  <c r="E38" i="4"/>
  <c r="B41" i="4"/>
  <c r="B40" i="4"/>
  <c r="AP41" i="4"/>
  <c r="AO41" i="4"/>
  <c r="AN41" i="4"/>
  <c r="AL41" i="4"/>
  <c r="AK41" i="4"/>
  <c r="AJ41" i="4"/>
  <c r="AH41" i="4"/>
  <c r="AG41" i="4"/>
  <c r="AF41" i="4"/>
  <c r="AD41" i="4"/>
  <c r="AC41" i="4"/>
  <c r="AB41" i="4"/>
  <c r="Z41" i="4"/>
  <c r="Y41" i="4"/>
  <c r="T41" i="4"/>
  <c r="S41" i="4"/>
  <c r="R41" i="4"/>
  <c r="P41" i="4"/>
  <c r="O41" i="4"/>
  <c r="N41" i="4"/>
  <c r="L41" i="4"/>
  <c r="K41" i="4"/>
  <c r="J41" i="4"/>
  <c r="H41" i="4"/>
  <c r="G41" i="4"/>
  <c r="F41" i="4"/>
  <c r="D41" i="4"/>
  <c r="C41" i="4"/>
  <c r="AP40" i="4"/>
  <c r="AO40" i="4"/>
  <c r="AN40" i="4"/>
  <c r="AL40" i="4"/>
  <c r="AK40" i="4"/>
  <c r="AJ40" i="4"/>
  <c r="AH40" i="4"/>
  <c r="AG40" i="4"/>
  <c r="AF40" i="4"/>
  <c r="AD40" i="4"/>
  <c r="AC40" i="4"/>
  <c r="AB40" i="4"/>
  <c r="Z40" i="4"/>
  <c r="Y40" i="4"/>
  <c r="X40" i="4"/>
  <c r="T40" i="4"/>
  <c r="S40" i="4"/>
  <c r="R40" i="4"/>
  <c r="P40" i="4"/>
  <c r="O40" i="4"/>
  <c r="N40" i="4"/>
  <c r="L40" i="4"/>
  <c r="K40" i="4"/>
  <c r="J40" i="4"/>
  <c r="H40" i="4"/>
  <c r="G40" i="4"/>
  <c r="F40" i="4"/>
  <c r="D40" i="4"/>
  <c r="C40" i="4"/>
  <c r="E41" i="4" l="1"/>
  <c r="M41" i="4"/>
  <c r="AI41" i="4"/>
  <c r="Q41" i="4"/>
  <c r="U41" i="4"/>
  <c r="AM41" i="4"/>
  <c r="AA41" i="4"/>
  <c r="AQ41" i="4"/>
  <c r="I41" i="4"/>
  <c r="AE41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B13" i="4"/>
  <c r="B12" i="4"/>
</calcChain>
</file>

<file path=xl/comments1.xml><?xml version="1.0" encoding="utf-8"?>
<comments xmlns="http://schemas.openxmlformats.org/spreadsheetml/2006/main">
  <authors>
    <author>Mortimore Christina</author>
  </authors>
  <commentList>
    <comment ref="A16" authorId="0" shapeId="0">
      <text>
        <r>
          <rPr>
            <b/>
            <sz val="9"/>
            <color indexed="81"/>
            <rFont val="Tahoma"/>
            <family val="2"/>
          </rPr>
          <t>Mortimore Christina:</t>
        </r>
        <r>
          <rPr>
            <sz val="9"/>
            <color indexed="81"/>
            <rFont val="Tahoma"/>
            <family val="2"/>
          </rPr>
          <t xml:space="preserve">
mean of row + ir</t>
        </r>
      </text>
    </comment>
    <comment ref="W16" authorId="0" shapeId="0">
      <text>
        <r>
          <rPr>
            <b/>
            <sz val="9"/>
            <color indexed="81"/>
            <rFont val="Tahoma"/>
            <family val="2"/>
          </rPr>
          <t>Mortimore Christina:</t>
        </r>
        <r>
          <rPr>
            <sz val="9"/>
            <color indexed="81"/>
            <rFont val="Tahoma"/>
            <family val="2"/>
          </rPr>
          <t xml:space="preserve">
mean of row + ir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Mortimore Christina:</t>
        </r>
        <r>
          <rPr>
            <sz val="9"/>
            <color indexed="81"/>
            <rFont val="Tahoma"/>
            <family val="2"/>
          </rPr>
          <t xml:space="preserve">
mean of row + ir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Mortimore Christina:</t>
        </r>
        <r>
          <rPr>
            <sz val="9"/>
            <color indexed="81"/>
            <rFont val="Tahoma"/>
            <family val="2"/>
          </rPr>
          <t xml:space="preserve">
mean of row + ir</t>
        </r>
      </text>
    </comment>
    <comment ref="A83" authorId="0" shapeId="0">
      <text>
        <r>
          <rPr>
            <b/>
            <sz val="9"/>
            <color indexed="81"/>
            <rFont val="Tahoma"/>
            <family val="2"/>
          </rPr>
          <t>Mortimore Christina:</t>
        </r>
        <r>
          <rPr>
            <sz val="9"/>
            <color indexed="81"/>
            <rFont val="Tahoma"/>
            <family val="2"/>
          </rPr>
          <t xml:space="preserve">
just row data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Mortimore Christina:</t>
        </r>
        <r>
          <rPr>
            <sz val="9"/>
            <color indexed="81"/>
            <rFont val="Tahoma"/>
            <family val="2"/>
          </rPr>
          <t xml:space="preserve">
just row data</t>
        </r>
      </text>
    </comment>
    <comment ref="A91" authorId="0" shapeId="0">
      <text>
        <r>
          <rPr>
            <b/>
            <sz val="9"/>
            <color indexed="81"/>
            <rFont val="Tahoma"/>
            <family val="2"/>
          </rPr>
          <t>Mortimore Christina:</t>
        </r>
        <r>
          <rPr>
            <sz val="9"/>
            <color indexed="81"/>
            <rFont val="Tahoma"/>
            <family val="2"/>
          </rPr>
          <t xml:space="preserve">
just row data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Mortimore Christina:</t>
        </r>
        <r>
          <rPr>
            <sz val="9"/>
            <color indexed="81"/>
            <rFont val="Tahoma"/>
            <family val="2"/>
          </rPr>
          <t xml:space="preserve">
just row data</t>
        </r>
      </text>
    </comment>
    <comment ref="A99" authorId="0" shapeId="0">
      <text>
        <r>
          <rPr>
            <b/>
            <sz val="9"/>
            <color indexed="81"/>
            <rFont val="Tahoma"/>
            <family val="2"/>
          </rPr>
          <t>Mortimore Christina:</t>
        </r>
        <r>
          <rPr>
            <sz val="9"/>
            <color indexed="81"/>
            <rFont val="Tahoma"/>
            <family val="2"/>
          </rPr>
          <t xml:space="preserve">
just row data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Mortimore Christina:</t>
        </r>
        <r>
          <rPr>
            <sz val="9"/>
            <color indexed="81"/>
            <rFont val="Tahoma"/>
            <family val="2"/>
          </rPr>
          <t xml:space="preserve">
just row data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>Mortimore Christina:</t>
        </r>
        <r>
          <rPr>
            <sz val="9"/>
            <color indexed="81"/>
            <rFont val="Tahoma"/>
            <family val="2"/>
          </rPr>
          <t xml:space="preserve">
just row data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Mortimore Christina:</t>
        </r>
        <r>
          <rPr>
            <sz val="9"/>
            <color indexed="81"/>
            <rFont val="Tahoma"/>
            <family val="2"/>
          </rPr>
          <t xml:space="preserve">
just row data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Mortimore Christina:</t>
        </r>
        <r>
          <rPr>
            <sz val="9"/>
            <color indexed="81"/>
            <rFont val="Tahoma"/>
            <family val="2"/>
          </rPr>
          <t xml:space="preserve">
just row data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</rPr>
          <t>Mortimore Christina:</t>
        </r>
        <r>
          <rPr>
            <sz val="9"/>
            <color indexed="81"/>
            <rFont val="Tahoma"/>
            <family val="2"/>
          </rPr>
          <t xml:space="preserve">
just row data</t>
        </r>
      </text>
    </comment>
  </commentList>
</comments>
</file>

<file path=xl/comments2.xml><?xml version="1.0" encoding="utf-8"?>
<comments xmlns="http://schemas.openxmlformats.org/spreadsheetml/2006/main">
  <authors>
    <author>Mortimore Christina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Mortimore Christina:</t>
        </r>
        <r>
          <rPr>
            <sz val="9"/>
            <color indexed="81"/>
            <rFont val="Tahoma"/>
            <family val="2"/>
          </rPr>
          <t xml:space="preserve">
just row data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Mortimore Christina:</t>
        </r>
        <r>
          <rPr>
            <sz val="9"/>
            <color indexed="81"/>
            <rFont val="Tahoma"/>
            <family val="2"/>
          </rPr>
          <t xml:space="preserve">
just row data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Mortimore Christina:</t>
        </r>
        <r>
          <rPr>
            <sz val="9"/>
            <color indexed="81"/>
            <rFont val="Tahoma"/>
            <family val="2"/>
          </rPr>
          <t xml:space="preserve">
just row data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Mortimore Christina:</t>
        </r>
        <r>
          <rPr>
            <sz val="9"/>
            <color indexed="81"/>
            <rFont val="Tahoma"/>
            <family val="2"/>
          </rPr>
          <t xml:space="preserve">
just row data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Mortimore Christina:</t>
        </r>
        <r>
          <rPr>
            <sz val="9"/>
            <color indexed="81"/>
            <rFont val="Tahoma"/>
            <family val="2"/>
          </rPr>
          <t xml:space="preserve">
just row data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Mortimore Christina:</t>
        </r>
        <r>
          <rPr>
            <sz val="9"/>
            <color indexed="81"/>
            <rFont val="Tahoma"/>
            <family val="2"/>
          </rPr>
          <t xml:space="preserve">
just row data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>Mortimore Christina:</t>
        </r>
        <r>
          <rPr>
            <sz val="9"/>
            <color indexed="81"/>
            <rFont val="Tahoma"/>
            <family val="2"/>
          </rPr>
          <t xml:space="preserve">
just row data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Mortimore Christina:</t>
        </r>
        <r>
          <rPr>
            <sz val="9"/>
            <color indexed="81"/>
            <rFont val="Tahoma"/>
            <family val="2"/>
          </rPr>
          <t xml:space="preserve">
just row data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Mortimore Christina:</t>
        </r>
        <r>
          <rPr>
            <sz val="9"/>
            <color indexed="81"/>
            <rFont val="Tahoma"/>
            <family val="2"/>
          </rPr>
          <t xml:space="preserve">
just row data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Mortimore Christina:</t>
        </r>
        <r>
          <rPr>
            <sz val="9"/>
            <color indexed="81"/>
            <rFont val="Tahoma"/>
            <family val="2"/>
          </rPr>
          <t xml:space="preserve">
just row data</t>
        </r>
      </text>
    </comment>
  </commentList>
</comments>
</file>

<file path=xl/comments3.xml><?xml version="1.0" encoding="utf-8"?>
<comments xmlns="http://schemas.openxmlformats.org/spreadsheetml/2006/main">
  <authors>
    <author>MASTERS Bronwyn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MASTERS Bronwyn:</t>
        </r>
        <r>
          <rPr>
            <sz val="9"/>
            <color indexed="81"/>
            <rFont val="Tahoma"/>
            <family val="2"/>
          </rPr>
          <t xml:space="preserve">
T2 outlier</t>
        </r>
      </text>
    </comment>
  </commentList>
</comments>
</file>

<file path=xl/sharedStrings.xml><?xml version="1.0" encoding="utf-8"?>
<sst xmlns="http://schemas.openxmlformats.org/spreadsheetml/2006/main" count="10070" uniqueCount="1382">
  <si>
    <t>* S_BSES</t>
  </si>
  <si>
    <t>S_DUM_CN</t>
  </si>
  <si>
    <t>S_KC2_AA</t>
  </si>
  <si>
    <t>P</t>
  </si>
  <si>
    <t>TC</t>
  </si>
  <si>
    <t>TN</t>
  </si>
  <si>
    <t>NH4-N air dry</t>
  </si>
  <si>
    <t>NO3-N air dry</t>
  </si>
  <si>
    <t>mg/kg</t>
  </si>
  <si>
    <t>%</t>
  </si>
  <si>
    <t>Sample No</t>
  </si>
  <si>
    <t>Description</t>
  </si>
  <si>
    <t>Depth (m)</t>
  </si>
  <si>
    <t>14-0365-0001</t>
  </si>
  <si>
    <t>P2R2 Silkwood soil prelim T1+2</t>
  </si>
  <si>
    <t>B 0.00-0.20</t>
  </si>
  <si>
    <t>14-0365-0002</t>
  </si>
  <si>
    <t>P2R2 Silkwood soil prelim T3+4</t>
  </si>
  <si>
    <t>NH4-N received</t>
  </si>
  <si>
    <t>NO3-N received</t>
  </si>
  <si>
    <t>14-0365-0003</t>
  </si>
  <si>
    <t>14-0365-0004</t>
  </si>
  <si>
    <t>14-0365-0005</t>
  </si>
  <si>
    <t>14-0365-0006</t>
  </si>
  <si>
    <t>ID</t>
  </si>
  <si>
    <t>B 0.20-0.40</t>
  </si>
  <si>
    <t>Date sampled</t>
  </si>
  <si>
    <t>14-0472-0001</t>
  </si>
  <si>
    <t>14-0472-0002</t>
  </si>
  <si>
    <t>14-0472-0003</t>
  </si>
  <si>
    <t>14-0472-0004</t>
  </si>
  <si>
    <t>14-0472-0005</t>
  </si>
  <si>
    <t>14-0472-0006</t>
  </si>
  <si>
    <t>14-0472-0007</t>
  </si>
  <si>
    <t>14-0472-0008</t>
  </si>
  <si>
    <t>14-0472-0009</t>
  </si>
  <si>
    <t>14-0472-0010</t>
  </si>
  <si>
    <t>14-0472-0011</t>
  </si>
  <si>
    <t>14-0472-0012</t>
  </si>
  <si>
    <t>14-0472-0013</t>
  </si>
  <si>
    <t>14-0472-0014</t>
  </si>
  <si>
    <t>14-0472-0015</t>
  </si>
  <si>
    <t>14-0472-0016</t>
  </si>
  <si>
    <t>14-0472-0017</t>
  </si>
  <si>
    <t>14-0472-0018</t>
  </si>
  <si>
    <t>14-0472-0019</t>
  </si>
  <si>
    <t>14-0472-0020</t>
  </si>
  <si>
    <t>14-0472-0021</t>
  </si>
  <si>
    <t>14-0472-0022</t>
  </si>
  <si>
    <t>14-0472-0023</t>
  </si>
  <si>
    <t>14-0472-0024</t>
  </si>
  <si>
    <t>14-0472-0025</t>
  </si>
  <si>
    <t>14-0472-0026</t>
  </si>
  <si>
    <t>14-0472-0027</t>
  </si>
  <si>
    <t>14-0472-0028</t>
  </si>
  <si>
    <t>14-0472-0029</t>
  </si>
  <si>
    <t>14-0472-0030</t>
  </si>
  <si>
    <t>14-0472-0031</t>
  </si>
  <si>
    <t>14-0472-0032</t>
  </si>
  <si>
    <t>14-0472-0033</t>
  </si>
  <si>
    <t>14-0472-0034</t>
  </si>
  <si>
    <t>14-0472-0035</t>
  </si>
  <si>
    <t>14-0472-0036</t>
  </si>
  <si>
    <t>14-0472-0037</t>
  </si>
  <si>
    <t>14-0472-0038</t>
  </si>
  <si>
    <t>14-0472-0039</t>
  </si>
  <si>
    <t>14-0472-0040</t>
  </si>
  <si>
    <t>14-0472-0041</t>
  </si>
  <si>
    <t>14-0472-0042</t>
  </si>
  <si>
    <t>14-0472-0043</t>
  </si>
  <si>
    <t>14-0472-0044</t>
  </si>
  <si>
    <t>14-0472-0045</t>
  </si>
  <si>
    <t>14-0472-0046</t>
  </si>
  <si>
    <t>14-0472-0047</t>
  </si>
  <si>
    <t>14-0472-0048</t>
  </si>
  <si>
    <t>14-0472-0049</t>
  </si>
  <si>
    <t>14-0472-0050</t>
  </si>
  <si>
    <t>14-0472-0051</t>
  </si>
  <si>
    <t>14-0472-0052</t>
  </si>
  <si>
    <t>14-0472-0053</t>
  </si>
  <si>
    <t>14-0472-0054</t>
  </si>
  <si>
    <t>14-0472-0055</t>
  </si>
  <si>
    <t>14-0472-0056</t>
  </si>
  <si>
    <t>14-0472-0057</t>
  </si>
  <si>
    <t>14-0472-0058</t>
  </si>
  <si>
    <t>14-0472-0059</t>
  </si>
  <si>
    <t>14-0472-0060</t>
  </si>
  <si>
    <t>14-0472-0061</t>
  </si>
  <si>
    <t>14-0472-0062</t>
  </si>
  <si>
    <t>14-0472-0063</t>
  </si>
  <si>
    <t>14-0472-0064</t>
  </si>
  <si>
    <t>14-0472-0065</t>
  </si>
  <si>
    <t>14-0472-0066</t>
  </si>
  <si>
    <t>14-0472-0067</t>
  </si>
  <si>
    <t>14-0472-0068</t>
  </si>
  <si>
    <t>14-0472-0069</t>
  </si>
  <si>
    <t>14-0472-0070</t>
  </si>
  <si>
    <t>14-0472-0071</t>
  </si>
  <si>
    <t>14-0472-0072</t>
  </si>
  <si>
    <t>14-0472-0073</t>
  </si>
  <si>
    <t>14-0472-0074</t>
  </si>
  <si>
    <t>14-0472-0075</t>
  </si>
  <si>
    <t>0.00-0.10</t>
  </si>
  <si>
    <t>0.10-0.20</t>
  </si>
  <si>
    <t>0.20-0.30</t>
  </si>
  <si>
    <t>0.30-0.60</t>
  </si>
  <si>
    <t>0.60-0.90</t>
  </si>
  <si>
    <t>S_AQ4_EL</t>
  </si>
  <si>
    <t>S_AQ4_AA</t>
  </si>
  <si>
    <t>S_COLWELL</t>
  </si>
  <si>
    <t>* S_PBI</t>
  </si>
  <si>
    <t>pH</t>
  </si>
  <si>
    <t>EC</t>
  </si>
  <si>
    <t>Cl</t>
  </si>
  <si>
    <t>NO3-N</t>
  </si>
  <si>
    <t>PBI col</t>
  </si>
  <si>
    <t>-</t>
  </si>
  <si>
    <t>dS/m</t>
  </si>
  <si>
    <t>&lt;20</t>
  </si>
  <si>
    <t>&lt;1</t>
  </si>
  <si>
    <t>&lt;2</t>
  </si>
  <si>
    <t>&lt;0.080</t>
  </si>
  <si>
    <t>&lt;1.5</t>
  </si>
  <si>
    <t>S_CAT_EQ</t>
  </si>
  <si>
    <t>S_ADM_105</t>
  </si>
  <si>
    <t>* S_PSA</t>
  </si>
  <si>
    <t>Ca</t>
  </si>
  <si>
    <t>Mg</t>
  </si>
  <si>
    <t>Na</t>
  </si>
  <si>
    <t>K</t>
  </si>
  <si>
    <t>ADMC</t>
  </si>
  <si>
    <t>Coarse sand</t>
  </si>
  <si>
    <t>Fine sand</t>
  </si>
  <si>
    <t>Silt</t>
  </si>
  <si>
    <t>Clay</t>
  </si>
  <si>
    <t>cmol_c/kg</t>
  </si>
  <si>
    <t>P2R2 Silkwood soil pre-plant T1 C1</t>
  </si>
  <si>
    <t>P2R2 Silkwood soil pre-plant T1 C2</t>
  </si>
  <si>
    <t>P2R2 Silkwood soil pre-plant T1 C3</t>
  </si>
  <si>
    <t>P2R2 Silkwood soil pre-plant T2 C1</t>
  </si>
  <si>
    <t>P2R2 Silkwood soil pre-plant T2 C2</t>
  </si>
  <si>
    <t>P2R2 Silkwood soil pre-plant T2 C3</t>
  </si>
  <si>
    <t>P2R2 Silkwood soil pre-plant T3 C1</t>
  </si>
  <si>
    <t>P2R2 Silkwood soil pre-plant T3 C2</t>
  </si>
  <si>
    <t>P2R2 Silkwood soil pre-plant T3 C3</t>
  </si>
  <si>
    <t>P2R2 Silkwood soil pre-plant T4 C1</t>
  </si>
  <si>
    <t>P2R2 Silkwood soil pre-plant T4 C2</t>
  </si>
  <si>
    <t>P2R2 Silkwood soil pre-plant T4 C3</t>
  </si>
  <si>
    <t>P2R2 Silkwood soil pre-plant T5 C1</t>
  </si>
  <si>
    <t>P2R2 Silkwood soil pre-plant T5 C2</t>
  </si>
  <si>
    <t>P2R2 Silkwood soil pre-plant T5 C3</t>
  </si>
  <si>
    <t>Upper depth (m)</t>
  </si>
  <si>
    <t>Lower depth (m)</t>
  </si>
  <si>
    <t>Treatment</t>
  </si>
  <si>
    <t>Core</t>
  </si>
  <si>
    <t>Location</t>
  </si>
  <si>
    <t>row</t>
  </si>
  <si>
    <t>flumed area</t>
  </si>
  <si>
    <t>plot area</t>
  </si>
  <si>
    <t>1+2</t>
  </si>
  <si>
    <t>3+4</t>
  </si>
  <si>
    <t>Row Labels</t>
  </si>
  <si>
    <t>* S_M40M105</t>
  </si>
  <si>
    <t>M40</t>
  </si>
  <si>
    <t>P2R2 Silkwood Treatment 1 Core 1: 0-10 cm</t>
  </si>
  <si>
    <t>P2R2 Silkwood Treatment 1 Core 1: 10-30 cm</t>
  </si>
  <si>
    <t>P2R2 Silkwood Treatment 1 Core 2: 0-10 cm</t>
  </si>
  <si>
    <t>P2R2 Silkwood Treatment 1 Core 2: 10-30 cm</t>
  </si>
  <si>
    <t>P2R2 Silkwood Treatment 1 Core 3: 0-10 cm</t>
  </si>
  <si>
    <t>P2R2 Silkwood Treatment 1 Core 3: 10-30 cm</t>
  </si>
  <si>
    <t>P2R2 Silkwood Treatment 1: 0.25cm Surface Row (Composite)</t>
  </si>
  <si>
    <t>P2R2 Silkwood Treatment 1: 0.25cm Surface IR (Composite)</t>
  </si>
  <si>
    <t>P2R2 Silkwood Treatment 2 Core 1: 0-10 cm</t>
  </si>
  <si>
    <t>P2R2 Silkwood Treatment 2 Core 1: 10-30 cm</t>
  </si>
  <si>
    <t>P2R2 Silkwood Treatment 2 Core 2: 0-10 cm</t>
  </si>
  <si>
    <t>P2R2 Silkwood Treatment 2 Core 2: 10-30 cm</t>
  </si>
  <si>
    <t>P2R2 Silkwood Treatment 2 Core 3: 0-10 cm</t>
  </si>
  <si>
    <t>P2R2 Silkwood Treatment 2 Core 3: 10-30 cm</t>
  </si>
  <si>
    <t>P2R2 Silkwood Treatment 2: 0.25cm Surface Row (Composite)</t>
  </si>
  <si>
    <t>P2R2 Silkwood Treatment 2: 0.25cm Surface IR (Composite)</t>
  </si>
  <si>
    <t>P2R2 Silkwood Treatment 3 Core 1: 0-10 cm</t>
  </si>
  <si>
    <t>P2R2 Silkwood Treatment 3 Core 1: 10-30 cm</t>
  </si>
  <si>
    <t>P2R2 Silkwood Treatment 3 Core 2: 0-10 cm</t>
  </si>
  <si>
    <t>P2R2 Silkwood Treatment 3 Core 2: 10-30 cm</t>
  </si>
  <si>
    <t>P2R2 Silkwood Treatment 3 Core 3: 0-10 cm</t>
  </si>
  <si>
    <t>P2R2 Silkwood Treatment 3 Core 3: 10-30 cm</t>
  </si>
  <si>
    <t>P2R2 Silkwood Treatment 3: 0.25cm Surface Row (Composite)</t>
  </si>
  <si>
    <t>P2R2 Silkwood Treatment 3: 0.25cm Surface IR (Composite)</t>
  </si>
  <si>
    <t>P2R2 Silkwood Treatment 4 Core 1: 0-10 cm</t>
  </si>
  <si>
    <t>P2R2 Silkwood Treatment 4 Core 1: 10-30 cm</t>
  </si>
  <si>
    <t>P2R2 Silkwood Treatment 4 Core 2: 0-10 cm</t>
  </si>
  <si>
    <t>P2R2 Silkwood Treatment 4 Core 2: 10-30 cm</t>
  </si>
  <si>
    <t>P2R2 Silkwood Treatment 4 Core 3: 0-10 cm</t>
  </si>
  <si>
    <t>P2R2 Silkwood Treatment 4 Core 3: 10-30 cm</t>
  </si>
  <si>
    <t>P2R2 Silkwood Treatment 4: 0.25cm Surface Row (Composite)</t>
  </si>
  <si>
    <t>P2R2 Silkwood Treatment 4: 0.25cm Surface IR (Composite)</t>
  </si>
  <si>
    <t>P2R2 Silkwood Treatment 5 Core 1: 0-10 cm</t>
  </si>
  <si>
    <t>P2R2 Silkwood Treatment 5 Core 1: 10-30 cm</t>
  </si>
  <si>
    <t>P2R2 Silkwood Treatment 5 Core 2: 0-10 cm</t>
  </si>
  <si>
    <t>P2R2 Silkwood Treatment 5 Core 2: 10-30 cm</t>
  </si>
  <si>
    <t>P2R2 Silkwood Treatment 5 Core 3: 0-10 cm</t>
  </si>
  <si>
    <t>P2R2 Silkwood Treatment 5 Core 3: 10-30 cm</t>
  </si>
  <si>
    <t>P2R2 Silkwood Treatment 5: 0.25cm Surface Row (Composite)</t>
  </si>
  <si>
    <t>P2R2 Silkwood Treatment 5: 0.25cm Surface IR (Composite)</t>
  </si>
  <si>
    <t>15-0025-0001</t>
  </si>
  <si>
    <t>15-0025-0002</t>
  </si>
  <si>
    <t>15-0025-0003</t>
  </si>
  <si>
    <t>15-0025-0004</t>
  </si>
  <si>
    <t>15-0025-0005</t>
  </si>
  <si>
    <t>15-0025-0006</t>
  </si>
  <si>
    <t>15-0025-0007</t>
  </si>
  <si>
    <t>15-0025-0008</t>
  </si>
  <si>
    <t>15-0025-0009</t>
  </si>
  <si>
    <t>15-0025-0010</t>
  </si>
  <si>
    <t>15-0025-0011</t>
  </si>
  <si>
    <t>15-0025-0012</t>
  </si>
  <si>
    <t>15-0025-0013</t>
  </si>
  <si>
    <t>15-0025-0014</t>
  </si>
  <si>
    <t>15-0025-0015</t>
  </si>
  <si>
    <t>15-0025-0016</t>
  </si>
  <si>
    <t>15-0025-0017</t>
  </si>
  <si>
    <t>15-0025-0018</t>
  </si>
  <si>
    <t>15-0025-0019</t>
  </si>
  <si>
    <t>15-0025-0020</t>
  </si>
  <si>
    <t>15-0025-0021</t>
  </si>
  <si>
    <t>15-0025-0022</t>
  </si>
  <si>
    <t>15-0025-0023</t>
  </si>
  <si>
    <t>15-0025-0024</t>
  </si>
  <si>
    <t>15-0025-0025</t>
  </si>
  <si>
    <t>15-0025-0026</t>
  </si>
  <si>
    <t>15-0025-0027</t>
  </si>
  <si>
    <t>15-0025-0028</t>
  </si>
  <si>
    <t>15-0025-0029</t>
  </si>
  <si>
    <t>15-0025-0030</t>
  </si>
  <si>
    <t>15-0025-0031</t>
  </si>
  <si>
    <t>15-0025-0032</t>
  </si>
  <si>
    <t>15-0025-0033</t>
  </si>
  <si>
    <t>15-0025-0034</t>
  </si>
  <si>
    <t>15-0025-0035</t>
  </si>
  <si>
    <t>15-0025-0036</t>
  </si>
  <si>
    <t>15-0025-0037</t>
  </si>
  <si>
    <t>15-0025-0038</t>
  </si>
  <si>
    <t>15-0025-0039</t>
  </si>
  <si>
    <t>15-0025-0040</t>
  </si>
  <si>
    <t>0-0.025</t>
  </si>
  <si>
    <t>0.10-0.30</t>
  </si>
  <si>
    <t>0-0.10</t>
  </si>
  <si>
    <t>0.00-0.20</t>
  </si>
  <si>
    <t>0.20-0.40</t>
  </si>
  <si>
    <t>NH4-N AD</t>
  </si>
  <si>
    <t>NO3-N AD</t>
  </si>
  <si>
    <t>NO3-N AD (mg/kg)</t>
  </si>
  <si>
    <t>Trt/rep</t>
  </si>
  <si>
    <t>1 mean</t>
  </si>
  <si>
    <t>2 mean</t>
  </si>
  <si>
    <t>3 mean</t>
  </si>
  <si>
    <t>4 mean</t>
  </si>
  <si>
    <t>5 mean</t>
  </si>
  <si>
    <t>NH4-N AD (mg/kg)</t>
  </si>
  <si>
    <t>comparison values</t>
  </si>
  <si>
    <t>P-Col</t>
  </si>
  <si>
    <t>P-BSES</t>
  </si>
  <si>
    <t>ignore NO3-N</t>
  </si>
  <si>
    <t>&lt;0.05</t>
  </si>
  <si>
    <t>15-0170-0001</t>
  </si>
  <si>
    <t>15-0170-0002</t>
  </si>
  <si>
    <t>15-0170-0003</t>
  </si>
  <si>
    <t>15-0170-0004</t>
  </si>
  <si>
    <t>15-0170-0005</t>
  </si>
  <si>
    <t>15-0170-0006</t>
  </si>
  <si>
    <t>15-0170-0007</t>
  </si>
  <si>
    <t>15-0170-0008</t>
  </si>
  <si>
    <t>15-0170-0009</t>
  </si>
  <si>
    <t>15-0170-0010</t>
  </si>
  <si>
    <t>15-0170-0011</t>
  </si>
  <si>
    <t>15-0170-0012</t>
  </si>
  <si>
    <t>15-0170-0013</t>
  </si>
  <si>
    <t>15-0170-0014</t>
  </si>
  <si>
    <t>15-0170-0015</t>
  </si>
  <si>
    <t>15-0170-0016</t>
  </si>
  <si>
    <t>15-0170-0017</t>
  </si>
  <si>
    <t>15-0170-0018</t>
  </si>
  <si>
    <t>B 0.00-0.03</t>
  </si>
  <si>
    <t>surface row</t>
  </si>
  <si>
    <t>surface ir</t>
  </si>
  <si>
    <t>0.00-0.025</t>
  </si>
  <si>
    <t>15-0261-0001</t>
  </si>
  <si>
    <t>15-0261-0002</t>
  </si>
  <si>
    <t>15-0261-0003</t>
  </si>
  <si>
    <t>15-0261-0004</t>
  </si>
  <si>
    <t>15-0261-0005</t>
  </si>
  <si>
    <t>15-0261-0006</t>
  </si>
  <si>
    <t>15-0261-0007</t>
  </si>
  <si>
    <t>15-0261-0008</t>
  </si>
  <si>
    <t>15-0261-0009</t>
  </si>
  <si>
    <t>15-0261-0010</t>
  </si>
  <si>
    <t>15-0261-0011</t>
  </si>
  <si>
    <t>15-0261-0012</t>
  </si>
  <si>
    <t>15-0261-0013</t>
  </si>
  <si>
    <t>15-0261-0014</t>
  </si>
  <si>
    <t>15-0261-0015</t>
  </si>
  <si>
    <t>15-0261-0016</t>
  </si>
  <si>
    <t>15-0261-0017</t>
  </si>
  <si>
    <t>15-0261-0018</t>
  </si>
  <si>
    <t>15-0261-0019</t>
  </si>
  <si>
    <t>15-0261-0020</t>
  </si>
  <si>
    <t>P2R2 Silkwood Treatment 1 Core: 0-10 cm</t>
  </si>
  <si>
    <t>P2R2 Silkwood Treatment 1 Core: 10-30 cm</t>
  </si>
  <si>
    <t>P2R2 Silkwood Treatment 2 Core: 0-10 cm</t>
  </si>
  <si>
    <t>P2R2 Silkwood Treatment 2 Core: 10-30 cm</t>
  </si>
  <si>
    <t>P2R2 Silkwood Treatment 3 Core: 0-10 cm</t>
  </si>
  <si>
    <t>P2R2 Silkwood Treatment 3 Core: 10-30 cm</t>
  </si>
  <si>
    <t>P2R2 Silkwood Treatment 4 Core: 0-10 cm</t>
  </si>
  <si>
    <t>P2R2 Silkwood Treatment 4 Core: 10-30 cm</t>
  </si>
  <si>
    <t>P2R2 Silkwood Treatment 5 Core: 0-10 cm</t>
  </si>
  <si>
    <t>P2R2 Silkwood Treatment 5 Core: 10-30 cm</t>
  </si>
  <si>
    <t>B 0.00-0.10</t>
  </si>
  <si>
    <t>B 0.10-0.30</t>
  </si>
  <si>
    <t>Column Labels</t>
  </si>
  <si>
    <t>Surface</t>
  </si>
  <si>
    <t>NH4-N</t>
  </si>
  <si>
    <t>P2R2 Silkwood Tmnt 1: 0.25cm Row surface</t>
  </si>
  <si>
    <t>P2R2 Silkwood Tmnt 1: 0.25cm IR surface</t>
  </si>
  <si>
    <t>P2R2 Silkwood Tmnt 2: 0.25cm Row surface</t>
  </si>
  <si>
    <t>P2R2 Silkwood Tmnt 2: 0.25cm IR surface</t>
  </si>
  <si>
    <t>P2R2 Silkwood Tmnt 3: 0.25cm Row surface</t>
  </si>
  <si>
    <t>P2R2 Silkwood Tmnt 3: 0.25cm IR surface</t>
  </si>
  <si>
    <t>P2R2 Silkwood Tmnt 4: 0.25cm Row surface</t>
  </si>
  <si>
    <t>P2R2 Silkwood Tmnt 4: 0.25cm IR surface</t>
  </si>
  <si>
    <t>P2R2 Silkwood Tmnt 5: 0.25cm Row surface</t>
  </si>
  <si>
    <t>P2R2 Silkwood Tmnt 5: 0.25cm IR surface</t>
  </si>
  <si>
    <t>P2R2 Silkwood Tmnt 1 Core 1: 0-10 cm</t>
  </si>
  <si>
    <t>P2R2 Silkwood Tmnt 1 Core 1: 10-20 cm</t>
  </si>
  <si>
    <t>P2R2 Silkwood Tmnt 1 Core 1: 20-30 cm</t>
  </si>
  <si>
    <t>P2R2 Silkwood Tmnt 1 Core 1: 30-60 cm</t>
  </si>
  <si>
    <t>P2R2 Silkwood Tmnt 1 Core 1: 60-90 cm</t>
  </si>
  <si>
    <t>P2R2 Silkwood Tmnt 1 Core 2: 0-10 cm</t>
  </si>
  <si>
    <t>P2R2 Silkwood Tmnt 1 Core 2: 10-20 cm</t>
  </si>
  <si>
    <t>P2R2 Silkwood Tmnt 1 Core 2: 20-30 cm</t>
  </si>
  <si>
    <t>P2R2 Silkwood Tmnt 1 Core 2: 30-60 cm</t>
  </si>
  <si>
    <t>P2R2 Silkwood Tmnt 1 Core 2: 60-90 cm</t>
  </si>
  <si>
    <t>P2R2 Silkwood Tmnt 1 Core 3: 0-10 cm</t>
  </si>
  <si>
    <t>P2R2 Silkwood Tmnt 1 Core 3: 10-20 cm</t>
  </si>
  <si>
    <t>P2R2 Silkwood Tmnt 1 Core 3: 20-30 cm</t>
  </si>
  <si>
    <t>P2R2 Silkwood Tmnt 1 Core 3: 30-60 cm</t>
  </si>
  <si>
    <t>P2R2 Silkwood Tmnt 1 Core 3: 60-90 cm</t>
  </si>
  <si>
    <t>P2R2 Silkwood Tmnt 2 Core 1: 0-10 cm</t>
  </si>
  <si>
    <t>P2R2 Silkwood Tmnt 2 Core 1: 10-20 cm</t>
  </si>
  <si>
    <t>P2R2 Silkwood Tmnt 2 Core 1: 20-30 cm</t>
  </si>
  <si>
    <t>P2R2 Silkwood Tmnt 2 Core 1: 30-60 cm</t>
  </si>
  <si>
    <t>P2R2 Silkwood Tmnt 2 Core 1: 60-90 cm</t>
  </si>
  <si>
    <t>P2R2 Silkwood Tmnt 2 Core 2: 0-10 cm</t>
  </si>
  <si>
    <t>P2R2 Silkwood Tmnt 2 Core 2: 10-20 cm</t>
  </si>
  <si>
    <t>P2R2 Silkwood Tmnt 2 Core 2: 20-30 cm</t>
  </si>
  <si>
    <t>P2R2 Silkwood Tmnt 2 Core 2: 30-60 cm</t>
  </si>
  <si>
    <t>P2R2 Silkwood Tmnt 2 Core 2: 60-90 cm</t>
  </si>
  <si>
    <t>P2R2 Silkwood Tmnt 2 Core 3: 0-10 cm</t>
  </si>
  <si>
    <t>P2R2 Silkwood Tmnt 2 Core 3: 10-20 cm</t>
  </si>
  <si>
    <t>P2R2 Silkwood Tmnt 2 Core 3: 20-30 cm</t>
  </si>
  <si>
    <t>P2R2 Silkwood Tmnt 2 Core 3: 30-60 cm</t>
  </si>
  <si>
    <t>P2R2 Silkwood Tmnt 2 Core 3: 60-90 cm</t>
  </si>
  <si>
    <t>P2R2 Silkwood Tmnt 3 Core 1: 0-10 cm</t>
  </si>
  <si>
    <t>P2R2 Silkwood Tmnt 3 Core 1: 10-20 cm</t>
  </si>
  <si>
    <t>P2R2 Silkwood Tmnt 3 Core 1: 20-30 cm</t>
  </si>
  <si>
    <t>P2R2 Silkwood Tmnt 3 Core 1: 30-60 cm</t>
  </si>
  <si>
    <t>P2R2 Silkwood Tmnt 3 Core 1: 60-90 cm</t>
  </si>
  <si>
    <t>P2R2 Silkwood Tmnt 3 Core 2: 0-10 cm</t>
  </si>
  <si>
    <t>P2R2 Silkwood Tmnt 3 Core 2: 10-20 cm</t>
  </si>
  <si>
    <t>P2R2 Silkwood Tmnt 3 Core 2: 20-30 cm</t>
  </si>
  <si>
    <t>P2R2 Silkwood Tmnt 3 Core 2: 30-60 cm</t>
  </si>
  <si>
    <t>P2R2 Silkwood Tmnt 3 Core 2: 60-90 cm</t>
  </si>
  <si>
    <t>P2R2 Silkwood Tmnt 3 Core 3: 0-10 cm</t>
  </si>
  <si>
    <t>P2R2 Silkwood Tmnt 3 Core 3: 10-20 cm</t>
  </si>
  <si>
    <t>P2R2 Silkwood Tmnt 3 Core 3: 20-30 cm</t>
  </si>
  <si>
    <t>P2R2 Silkwood Tmnt 3 Core 3: 30-60 cm</t>
  </si>
  <si>
    <t>P2R2 Silkwood Tmnt 3 Core 3: 60-90 cm</t>
  </si>
  <si>
    <t>P2R2 Silkwood Tmnt 4 Core 1: 0-10 cm</t>
  </si>
  <si>
    <t>P2R2 Silkwood Tmnt 4 Core 1: 10-20 cm</t>
  </si>
  <si>
    <t>P2R2 Silkwood Tmnt 4 Core 1: 20-30 cm</t>
  </si>
  <si>
    <t>P2R2 Silkwood Tmnt 4 Core 1: 30-60 cm</t>
  </si>
  <si>
    <t>P2R2 Silkwood Tmnt 4 Core 1: 60-90 cm</t>
  </si>
  <si>
    <t>P2R2 Silkwood Tmnt 4 Core 2: 0-10 cm</t>
  </si>
  <si>
    <t>P2R2 Silkwood Tmnt 4 Core 2: 10-20 cm</t>
  </si>
  <si>
    <t>P2R2 Silkwood Tmnt 4 Core 2: 20-30 cm</t>
  </si>
  <si>
    <t>P2R2 Silkwood Tmnt 4 Core 2: 30-60 cm</t>
  </si>
  <si>
    <t>P2R2 Silkwood Tmnt 4 Core 2: 60-90 cm</t>
  </si>
  <si>
    <t>P2R2 Silkwood Tmnt 4 Core 3: 0-10 cm</t>
  </si>
  <si>
    <t>P2R2 Silkwood Tmnt 4 Core 3: 10-20 cm</t>
  </si>
  <si>
    <t>P2R2 Silkwood Tmnt 4 Core 3: 20-30 cm</t>
  </si>
  <si>
    <t>P2R2 Silkwood Tmnt 4 Core 3: 30-60 cm</t>
  </si>
  <si>
    <t>P2R2 Silkwood Tmnt 4 Core 3: 60-90 cm</t>
  </si>
  <si>
    <t>P2R2 Silkwood Tmnt 5 Core 1: 0-10 cm</t>
  </si>
  <si>
    <t>P2R2 Silkwood Tmnt 5 Core 1: 10-20 cm</t>
  </si>
  <si>
    <t>P2R2 Silkwood Tmnt 5 Core 1: 20-30 cm</t>
  </si>
  <si>
    <t>P2R2 Silkwood Tmnt 5 Core 1: 30-60 cm</t>
  </si>
  <si>
    <t>P2R2 Silkwood Tmnt 5 Core 1: 60-90 cm</t>
  </si>
  <si>
    <t>P2R2 Silkwood Tmnt 5 Core 2: 0-10 cm</t>
  </si>
  <si>
    <t>P2R2 Silkwood Tmnt 5 Core 2: 10-20 cm</t>
  </si>
  <si>
    <t>P2R2 Silkwood Tmnt 5 Core 2: 20-30 cm</t>
  </si>
  <si>
    <t>P2R2 Silkwood Tmnt 5 Core 2: 30-60 cm</t>
  </si>
  <si>
    <t>P2R2 Silkwood Tmnt 5 Core 2: 60-90 cm</t>
  </si>
  <si>
    <t>P2R2 Silkwood Tmnt 5 Core 3: 0-10 cm</t>
  </si>
  <si>
    <t>P2R2 Silkwood Tmnt 5 Core 3: 10-20 cm</t>
  </si>
  <si>
    <t>P2R2 Silkwood Tmnt 5 Core 3: 20-30 cm</t>
  </si>
  <si>
    <t>P2R2 Silkwood Tmnt 5 Core 3: 30-60 cm</t>
  </si>
  <si>
    <t>P2R2 Silkwood Tmnt 5 Core 3: 60-90 cm</t>
  </si>
  <si>
    <t>15-0879-0001</t>
  </si>
  <si>
    <t>15-0879-0002</t>
  </si>
  <si>
    <t>15-0879-0003</t>
  </si>
  <si>
    <t>15-0879-0004</t>
  </si>
  <si>
    <t>15-0879-0005</t>
  </si>
  <si>
    <t>15-0879-0006</t>
  </si>
  <si>
    <t>15-0879-0007</t>
  </si>
  <si>
    <t>15-0879-0008</t>
  </si>
  <si>
    <t>15-0879-0009</t>
  </si>
  <si>
    <t>15-0879-0010</t>
  </si>
  <si>
    <t>15-0879-0011</t>
  </si>
  <si>
    <t>15-0879-0012</t>
  </si>
  <si>
    <t>15-0879-0013</t>
  </si>
  <si>
    <t>15-0879-0014</t>
  </si>
  <si>
    <t>15-0879-0015</t>
  </si>
  <si>
    <t>15-0879-0016</t>
  </si>
  <si>
    <t>15-0879-0017</t>
  </si>
  <si>
    <t>15-0879-0018</t>
  </si>
  <si>
    <t>15-0879-0019</t>
  </si>
  <si>
    <t>15-0879-0020</t>
  </si>
  <si>
    <t>15-0879-0021</t>
  </si>
  <si>
    <t>15-0879-0022</t>
  </si>
  <si>
    <t>15-0879-0023</t>
  </si>
  <si>
    <t>15-0879-0024</t>
  </si>
  <si>
    <t>15-0879-0025</t>
  </si>
  <si>
    <t>15-0879-0026</t>
  </si>
  <si>
    <t>15-0879-0027</t>
  </si>
  <si>
    <t>15-0879-0028</t>
  </si>
  <si>
    <t>15-0879-0029</t>
  </si>
  <si>
    <t>15-0879-0030</t>
  </si>
  <si>
    <t>15-0879-0031</t>
  </si>
  <si>
    <t>15-0879-0032</t>
  </si>
  <si>
    <t>15-0879-0033</t>
  </si>
  <si>
    <t>15-0879-0034</t>
  </si>
  <si>
    <t>15-0879-0035</t>
  </si>
  <si>
    <t>15-0879-0036</t>
  </si>
  <si>
    <t>15-0879-0037</t>
  </si>
  <si>
    <t>15-0879-0038</t>
  </si>
  <si>
    <t>15-0879-0039</t>
  </si>
  <si>
    <t>15-0879-0040</t>
  </si>
  <si>
    <t>15-0879-0041</t>
  </si>
  <si>
    <t>15-0879-0042</t>
  </si>
  <si>
    <t>15-0879-0043</t>
  </si>
  <si>
    <t>15-0879-0044</t>
  </si>
  <si>
    <t>15-0879-0045</t>
  </si>
  <si>
    <t>15-0879-0046</t>
  </si>
  <si>
    <t>15-0879-0047</t>
  </si>
  <si>
    <t>15-0879-0048</t>
  </si>
  <si>
    <t>15-0879-0049</t>
  </si>
  <si>
    <t>15-0879-0050</t>
  </si>
  <si>
    <t>15-0879-0051</t>
  </si>
  <si>
    <t>15-0879-0052</t>
  </si>
  <si>
    <t>15-0879-0053</t>
  </si>
  <si>
    <t>15-0879-0054</t>
  </si>
  <si>
    <t>15-0879-0055</t>
  </si>
  <si>
    <t>15-0879-0056</t>
  </si>
  <si>
    <t>15-0879-0057</t>
  </si>
  <si>
    <t>15-0879-0058</t>
  </si>
  <si>
    <t>15-0879-0059</t>
  </si>
  <si>
    <t>15-0879-0060</t>
  </si>
  <si>
    <t>15-0879-0061</t>
  </si>
  <si>
    <t>15-0879-0062</t>
  </si>
  <si>
    <t>15-0879-0063</t>
  </si>
  <si>
    <t>15-0879-0064</t>
  </si>
  <si>
    <t>15-0879-0065</t>
  </si>
  <si>
    <t>15-0879-0066</t>
  </si>
  <si>
    <t>15-0879-0067</t>
  </si>
  <si>
    <t>15-0879-0068</t>
  </si>
  <si>
    <t>15-0879-0069</t>
  </si>
  <si>
    <t>15-0879-0070</t>
  </si>
  <si>
    <t>15-0879-0071</t>
  </si>
  <si>
    <t>15-0879-0072</t>
  </si>
  <si>
    <t>15-0879-0073</t>
  </si>
  <si>
    <t>15-0879-0074</t>
  </si>
  <si>
    <t>15-0879-0075</t>
  </si>
  <si>
    <t>15-0879-0076</t>
  </si>
  <si>
    <t>15-0879-0077</t>
  </si>
  <si>
    <t>15-0879-0078</t>
  </si>
  <si>
    <t>15-0879-0079</t>
  </si>
  <si>
    <t>15-0879-0080</t>
  </si>
  <si>
    <t>15-0879-0081</t>
  </si>
  <si>
    <t>15-0879-0082</t>
  </si>
  <si>
    <t>15-0879-0083</t>
  </si>
  <si>
    <t>15-0879-0084</t>
  </si>
  <si>
    <t>15-0879-0085</t>
  </si>
  <si>
    <t>composite</t>
  </si>
  <si>
    <t>P2R2 Silkwood Tmnt 1: 0.25cm Surface Row (Composite)</t>
  </si>
  <si>
    <t>P2R2 Silkwood Tmnt 1: 0.25cm Surface IR (Composite)</t>
  </si>
  <si>
    <t>P2R2 Silkwood Tmnt 1 Core 1: 10-30 cm</t>
  </si>
  <si>
    <t>P2R2 Silkwood Tmnt 1 Core 2: 10-30 cm</t>
  </si>
  <si>
    <t>P2R2 Silkwood Tmnt 1 Core 3: 10-30 cm</t>
  </si>
  <si>
    <t>P2R2 Silkwood Tmnt 2: 0.25cm Surface Row (Composite)</t>
  </si>
  <si>
    <t>P2R2 Silkwood Tmnt 2: 0.25cm Surface IR (Composite)</t>
  </si>
  <si>
    <t>P2R2 Silkwood Tmnt 2 Core 1: 10-30 cm</t>
  </si>
  <si>
    <t>P2R2 Silkwood Tmnt 2 Core 2: 10-30 cm</t>
  </si>
  <si>
    <t>P2R2 Silkwood Tmnt 2 Core 3: 10-30 cm</t>
  </si>
  <si>
    <t>P2R2 Silkwood Tmnt 3: 0.25cm Surface Row (Composite)</t>
  </si>
  <si>
    <t>P2R2 Silkwood Tmnt 3: 0.25cm Surface IR (Composite)</t>
  </si>
  <si>
    <t>P2R2 Silkwood Tmnt 3 Core 1: 10-30 cm</t>
  </si>
  <si>
    <t>P2R2 Silkwood Tmnt 3 Core 2: 10-30 cm</t>
  </si>
  <si>
    <t>P2R2 Silkwood Tmnt 3 Core 3: 10-30 cm</t>
  </si>
  <si>
    <t>P2R2 Silkwood Tmnt 4: 0.25cm Surface Row (Composite)</t>
  </si>
  <si>
    <t>P2R2 Silkwood Tmnt 4: 0.25cm Surface IR (Composite)</t>
  </si>
  <si>
    <t>P2R2 Silkwood Tmnt 4 Core 1: 10-30 cm</t>
  </si>
  <si>
    <t>P2R2 Silkwood Tmnt 4 Core 2: 10-30 cm</t>
  </si>
  <si>
    <t>P2R2 Silkwood Tmnt 4 Core 3: 10-30 cm</t>
  </si>
  <si>
    <t>P2R2 Silkwood Tmnt 5: 0.25cm Surface Row (Composite)</t>
  </si>
  <si>
    <t>P2R2 Silkwood Tmnt 5: 0.25cm Surface IR (Composite)</t>
  </si>
  <si>
    <t>P2R2 Silkwood Tmnt 5 Core 1: 10-30 cm</t>
  </si>
  <si>
    <t>P2R2 Silkwood Tmnt 5 Core 2: 10-30 cm</t>
  </si>
  <si>
    <t>P2R2 Silkwood Tmnt 5 Core 3: 10-30 cm</t>
  </si>
  <si>
    <t>15-0937-0001</t>
  </si>
  <si>
    <t>15-0937-0002</t>
  </si>
  <si>
    <t>15-0937-0003</t>
  </si>
  <si>
    <t>15-0937-0004</t>
  </si>
  <si>
    <t>15-0937-0005</t>
  </si>
  <si>
    <t>15-0937-0006</t>
  </si>
  <si>
    <t>15-0937-0007</t>
  </si>
  <si>
    <t>15-0937-0008</t>
  </si>
  <si>
    <t>15-0937-0009</t>
  </si>
  <si>
    <t>15-0937-0010</t>
  </si>
  <si>
    <t>15-0937-0011</t>
  </si>
  <si>
    <t>15-0937-0012</t>
  </si>
  <si>
    <t>15-0937-0013</t>
  </si>
  <si>
    <t>15-0937-0014</t>
  </si>
  <si>
    <t>15-0937-0015</t>
  </si>
  <si>
    <t>15-0937-0016</t>
  </si>
  <si>
    <t>15-0937-0017</t>
  </si>
  <si>
    <t>15-0937-0018</t>
  </si>
  <si>
    <t>15-0937-0019</t>
  </si>
  <si>
    <t>15-0937-0020</t>
  </si>
  <si>
    <t>15-0937-0021</t>
  </si>
  <si>
    <t>15-0937-0022</t>
  </si>
  <si>
    <t>15-0937-0023</t>
  </si>
  <si>
    <t>15-0937-0024</t>
  </si>
  <si>
    <t>15-0937-0025</t>
  </si>
  <si>
    <t>15-0937-0026</t>
  </si>
  <si>
    <t>15-0937-0027</t>
  </si>
  <si>
    <t>15-0937-0028</t>
  </si>
  <si>
    <t>15-0937-0029</t>
  </si>
  <si>
    <t>15-0937-0030</t>
  </si>
  <si>
    <t>15-0937-0031</t>
  </si>
  <si>
    <t>15-0937-0032</t>
  </si>
  <si>
    <t>15-0937-0033</t>
  </si>
  <si>
    <t>15-0937-0034</t>
  </si>
  <si>
    <t>15-0937-0035</t>
  </si>
  <si>
    <t>15-0937-0036</t>
  </si>
  <si>
    <t>15-0937-0037</t>
  </si>
  <si>
    <t>15-0937-0038</t>
  </si>
  <si>
    <t>15-0937-0039</t>
  </si>
  <si>
    <t>15-0937-0040</t>
  </si>
  <si>
    <t>-----</t>
  </si>
  <si>
    <t>138</t>
  </si>
  <si>
    <t>156</t>
  </si>
  <si>
    <t>148</t>
  </si>
  <si>
    <t>93</t>
  </si>
  <si>
    <t>141</t>
  </si>
  <si>
    <t>167</t>
  </si>
  <si>
    <t>155</t>
  </si>
  <si>
    <t>136</t>
  </si>
  <si>
    <t>97</t>
  </si>
  <si>
    <t>106</t>
  </si>
  <si>
    <t>125</t>
  </si>
  <si>
    <t>135</t>
  </si>
  <si>
    <t>92</t>
  </si>
  <si>
    <t>105</t>
  </si>
  <si>
    <t>114</t>
  </si>
  <si>
    <t>TKN</t>
  </si>
  <si>
    <t>S_KJ_AA</t>
  </si>
  <si>
    <t>0.280</t>
  </si>
  <si>
    <t>0.313</t>
  </si>
  <si>
    <t>0.328</t>
  </si>
  <si>
    <t>0.332</t>
  </si>
  <si>
    <t>0.265</t>
  </si>
  <si>
    <t>0.269</t>
  </si>
  <si>
    <t>0.285</t>
  </si>
  <si>
    <t>0.314</t>
  </si>
  <si>
    <t>0.242</t>
  </si>
  <si>
    <t>0.250</t>
  </si>
  <si>
    <t>0.345</t>
  </si>
  <si>
    <t>0.388</t>
  </si>
  <si>
    <t>0.360</t>
  </si>
  <si>
    <t>0.066</t>
  </si>
  <si>
    <t>0.065</t>
  </si>
  <si>
    <t>0.307</t>
  </si>
  <si>
    <t>0.305</t>
  </si>
  <si>
    <t>0.359</t>
  </si>
  <si>
    <t>0.188</t>
  </si>
  <si>
    <t>0.040</t>
  </si>
  <si>
    <t>0.270</t>
  </si>
  <si>
    <t>0.312</t>
  </si>
  <si>
    <t>0.300</t>
  </si>
  <si>
    <t>0.348</t>
  </si>
  <si>
    <t>0.075</t>
  </si>
  <si>
    <t>0.277</t>
  </si>
  <si>
    <t>0.329</t>
  </si>
  <si>
    <t>0.255</t>
  </si>
  <si>
    <t>0.129</t>
  </si>
  <si>
    <t>0.036</t>
  </si>
  <si>
    <t>0.338</t>
  </si>
  <si>
    <t>0.325</t>
  </si>
  <si>
    <t>0.273</t>
  </si>
  <si>
    <t>0.087</t>
  </si>
  <si>
    <t>0.237</t>
  </si>
  <si>
    <t>0.044</t>
  </si>
  <si>
    <t>0.275</t>
  </si>
  <si>
    <t>0.264</t>
  </si>
  <si>
    <t>0.258</t>
  </si>
  <si>
    <t>0.103</t>
  </si>
  <si>
    <t>0.247</t>
  </si>
  <si>
    <t>0.284</t>
  </si>
  <si>
    <t>0.249</t>
  </si>
  <si>
    <t>0.099</t>
  </si>
  <si>
    <t>0.027</t>
  </si>
  <si>
    <t>0.268</t>
  </si>
  <si>
    <t>0.252</t>
  </si>
  <si>
    <t>0.226</t>
  </si>
  <si>
    <t>0.109</t>
  </si>
  <si>
    <t>0.029</t>
  </si>
  <si>
    <t>0.276</t>
  </si>
  <si>
    <t>0.241</t>
  </si>
  <si>
    <t>0.074</t>
  </si>
  <si>
    <t>0.023</t>
  </si>
  <si>
    <t>0.152</t>
  </si>
  <si>
    <t>0.039</t>
  </si>
  <si>
    <t>0.293</t>
  </si>
  <si>
    <t>0.309</t>
  </si>
  <si>
    <t>0.069</t>
  </si>
  <si>
    <t>0.022</t>
  </si>
  <si>
    <t>0.212</t>
  </si>
  <si>
    <t>0.217</t>
  </si>
  <si>
    <t>0.164</t>
  </si>
  <si>
    <t>0.058</t>
  </si>
  <si>
    <t>0.221</t>
  </si>
  <si>
    <t>0.281</t>
  </si>
  <si>
    <t>0.133</t>
  </si>
  <si>
    <t>0.056</t>
  </si>
  <si>
    <t>0.310</t>
  </si>
  <si>
    <t>0.253</t>
  </si>
  <si>
    <t>0.263</t>
  </si>
  <si>
    <t>2</t>
  </si>
  <si>
    <t>3</t>
  </si>
  <si>
    <t>15</t>
  </si>
  <si>
    <t>6</t>
  </si>
  <si>
    <t>7</t>
  </si>
  <si>
    <t>4</t>
  </si>
  <si>
    <t>20</t>
  </si>
  <si>
    <t>8</t>
  </si>
  <si>
    <t>9</t>
  </si>
  <si>
    <t>5</t>
  </si>
  <si>
    <t>0.599</t>
  </si>
  <si>
    <t>0.185</t>
  </si>
  <si>
    <t>0.318</t>
  </si>
  <si>
    <t>1.03</t>
  </si>
  <si>
    <t>0.461</t>
  </si>
  <si>
    <t>1.04</t>
  </si>
  <si>
    <t>0.211</t>
  </si>
  <si>
    <t>0.232</t>
  </si>
  <si>
    <t>0.799</t>
  </si>
  <si>
    <t>0.146</t>
  </si>
  <si>
    <t>0.539</t>
  </si>
  <si>
    <t>0.096</t>
  </si>
  <si>
    <t>0.777</t>
  </si>
  <si>
    <t>0.169</t>
  </si>
  <si>
    <t>1.07</t>
  </si>
  <si>
    <t>0.216</t>
  </si>
  <si>
    <t>0.363</t>
  </si>
  <si>
    <t>1.32</t>
  </si>
  <si>
    <t>0.197</t>
  </si>
  <si>
    <t>0.183</t>
  </si>
  <si>
    <t>0.236</t>
  </si>
  <si>
    <t>0.883</t>
  </si>
  <si>
    <t>0.159</t>
  </si>
  <si>
    <t>0.409</t>
  </si>
  <si>
    <t>1.14</t>
  </si>
  <si>
    <t>0.130</t>
  </si>
  <si>
    <t>0.154</t>
  </si>
  <si>
    <t>0.085</t>
  </si>
  <si>
    <t>1.98</t>
  </si>
  <si>
    <t>0.180</t>
  </si>
  <si>
    <t>0.176</t>
  </si>
  <si>
    <t>1.65</t>
  </si>
  <si>
    <t>0.257</t>
  </si>
  <si>
    <t>0.193</t>
  </si>
  <si>
    <t>0.900</t>
  </si>
  <si>
    <t>0.155</t>
  </si>
  <si>
    <t>0.291</t>
  </si>
  <si>
    <t>0.967</t>
  </si>
  <si>
    <t>0.147</t>
  </si>
  <si>
    <t>M105</t>
  </si>
  <si>
    <t>38.6</t>
  </si>
  <si>
    <t>34.2</t>
  </si>
  <si>
    <t>43.6</t>
  </si>
  <si>
    <t>38.7</t>
  </si>
  <si>
    <t>39.3</t>
  </si>
  <si>
    <t>35.0</t>
  </si>
  <si>
    <t>45.9</t>
  </si>
  <si>
    <t>40.7</t>
  </si>
  <si>
    <t>34.1</t>
  </si>
  <si>
    <t>29.9</t>
  </si>
  <si>
    <t>41.1</t>
  </si>
  <si>
    <t>36.4</t>
  </si>
  <si>
    <t>35.4</t>
  </si>
  <si>
    <t>30.9</t>
  </si>
  <si>
    <t>41.9</t>
  </si>
  <si>
    <t>36.9</t>
  </si>
  <si>
    <t>29.6</t>
  </si>
  <si>
    <t>26.2</t>
  </si>
  <si>
    <t>35.1</t>
  </si>
  <si>
    <t>31.2</t>
  </si>
  <si>
    <t>46.2</t>
  </si>
  <si>
    <t>40.3</t>
  </si>
  <si>
    <t>51.7</t>
  </si>
  <si>
    <t>45.3</t>
  </si>
  <si>
    <t>56.6</t>
  </si>
  <si>
    <t>49.5</t>
  </si>
  <si>
    <t>54.4</t>
  </si>
  <si>
    <t>49.9</t>
  </si>
  <si>
    <t>37.5</t>
  </si>
  <si>
    <t>41.8</t>
  </si>
  <si>
    <t>36.8</t>
  </si>
  <si>
    <t>43.9</t>
  </si>
  <si>
    <t>38.9</t>
  </si>
  <si>
    <t>50.6</t>
  </si>
  <si>
    <t>48.1</t>
  </si>
  <si>
    <t>23.7</t>
  </si>
  <si>
    <t>22.4</t>
  </si>
  <si>
    <t>31.6</t>
  </si>
  <si>
    <t>27.2</t>
  </si>
  <si>
    <t>34.0</t>
  </si>
  <si>
    <t>41.4</t>
  </si>
  <si>
    <t>35.8</t>
  </si>
  <si>
    <t>53.2</t>
  </si>
  <si>
    <t>46.4</t>
  </si>
  <si>
    <t>41.0</t>
  </si>
  <si>
    <t>37.6</t>
  </si>
  <si>
    <t>39.2</t>
  </si>
  <si>
    <t>42.5</t>
  </si>
  <si>
    <t>42.6</t>
  </si>
  <si>
    <t>37.3</t>
  </si>
  <si>
    <t>42.7</t>
  </si>
  <si>
    <t>22.7</t>
  </si>
  <si>
    <t>21.6</t>
  </si>
  <si>
    <t>36.6</t>
  </si>
  <si>
    <t>41.6</t>
  </si>
  <si>
    <t>44.5</t>
  </si>
  <si>
    <t>40.1</t>
  </si>
  <si>
    <t>57.8</t>
  </si>
  <si>
    <t>51.6</t>
  </si>
  <si>
    <t>39.8</t>
  </si>
  <si>
    <t>46.0</t>
  </si>
  <si>
    <t>40.4</t>
  </si>
  <si>
    <t>49.4</t>
  </si>
  <si>
    <t>43.5</t>
  </si>
  <si>
    <t>50.8</t>
  </si>
  <si>
    <t>44.9</t>
  </si>
  <si>
    <t>58.0</t>
  </si>
  <si>
    <t>52.5</t>
  </si>
  <si>
    <t>22.3</t>
  </si>
  <si>
    <t>21.2</t>
  </si>
  <si>
    <t>38.3</t>
  </si>
  <si>
    <t>38.0</t>
  </si>
  <si>
    <t>43.7</t>
  </si>
  <si>
    <t>39.4</t>
  </si>
  <si>
    <t>38.5</t>
  </si>
  <si>
    <t>24.0</t>
  </si>
  <si>
    <t>23.0</t>
  </si>
  <si>
    <t>34.9</t>
  </si>
  <si>
    <t>30.7</t>
  </si>
  <si>
    <t>39.9</t>
  </si>
  <si>
    <t>35.6</t>
  </si>
  <si>
    <t>40.9</t>
  </si>
  <si>
    <t>36.5</t>
  </si>
  <si>
    <t>19.7</t>
  </si>
  <si>
    <t>18.9</t>
  </si>
  <si>
    <t>32.3</t>
  </si>
  <si>
    <t>39.7</t>
  </si>
  <si>
    <t>43.3</t>
  </si>
  <si>
    <t>39.0</t>
  </si>
  <si>
    <t>18.8</t>
  </si>
  <si>
    <t>30.5</t>
  </si>
  <si>
    <t>31.8</t>
  </si>
  <si>
    <t>40.8</t>
  </si>
  <si>
    <t>36.2</t>
  </si>
  <si>
    <t>31.5</t>
  </si>
  <si>
    <t>29.4</t>
  </si>
  <si>
    <t>18.2</t>
  </si>
  <si>
    <t>17.5</t>
  </si>
  <si>
    <t>36.3</t>
  </si>
  <si>
    <t>31.4</t>
  </si>
  <si>
    <t>38.2</t>
  </si>
  <si>
    <t>33.6</t>
  </si>
  <si>
    <t>43.2</t>
  </si>
  <si>
    <t>38.1</t>
  </si>
  <si>
    <t>47.9</t>
  </si>
  <si>
    <t>25.8</t>
  </si>
  <si>
    <t>24.5</t>
  </si>
  <si>
    <t>36.7</t>
  </si>
  <si>
    <t>33.0</t>
  </si>
  <si>
    <t>19.5</t>
  </si>
  <si>
    <t>25.0</t>
  </si>
  <si>
    <t>21.7</t>
  </si>
  <si>
    <t>28.4</t>
  </si>
  <si>
    <t>26.4</t>
  </si>
  <si>
    <t>40.6</t>
  </si>
  <si>
    <t>27.6</t>
  </si>
  <si>
    <t>25.5</t>
  </si>
  <si>
    <t>32.8</t>
  </si>
  <si>
    <t>29.1</t>
  </si>
  <si>
    <t>33.7</t>
  </si>
  <si>
    <t>29.3</t>
  </si>
  <si>
    <t>40.5</t>
  </si>
  <si>
    <t>37.0</t>
  </si>
  <si>
    <t>27.9</t>
  </si>
  <si>
    <t>34.5</t>
  </si>
  <si>
    <t>37.1</t>
  </si>
  <si>
    <t>18.4</t>
  </si>
  <si>
    <t>48</t>
  </si>
  <si>
    <t>33</t>
  </si>
  <si>
    <t>37</t>
  </si>
  <si>
    <t>25</t>
  </si>
  <si>
    <t>58</t>
  </si>
  <si>
    <t>1030</t>
  </si>
  <si>
    <t>111</t>
  </si>
  <si>
    <t>77</t>
  </si>
  <si>
    <t>11</t>
  </si>
  <si>
    <t>1330</t>
  </si>
  <si>
    <t>45.4</t>
  </si>
  <si>
    <t>48.3</t>
  </si>
  <si>
    <t>46.3</t>
  </si>
  <si>
    <t>42.8</t>
  </si>
  <si>
    <t>45.1</t>
  </si>
  <si>
    <t>42.3</t>
  </si>
  <si>
    <t>42.1</t>
  </si>
  <si>
    <t>28.0</t>
  </si>
  <si>
    <t>47.5</t>
  </si>
  <si>
    <t>47.7</t>
  </si>
  <si>
    <t>32.2</t>
  </si>
  <si>
    <t>28.8</t>
  </si>
  <si>
    <t>37.7</t>
  </si>
  <si>
    <t>36.0</t>
  </si>
  <si>
    <t>32.1</t>
  </si>
  <si>
    <t>30.6</t>
  </si>
  <si>
    <t>31.7</t>
  </si>
  <si>
    <t>38.8</t>
  </si>
  <si>
    <t>35.3</t>
  </si>
  <si>
    <t>33.8</t>
  </si>
  <si>
    <t>42.0</t>
  </si>
  <si>
    <t>37.9</t>
  </si>
  <si>
    <t>33.5</t>
  </si>
  <si>
    <t>36.1</t>
  </si>
  <si>
    <t>32.5</t>
  </si>
  <si>
    <t>37.8</t>
  </si>
  <si>
    <t>30.3</t>
  </si>
  <si>
    <t>27.3</t>
  </si>
  <si>
    <t>37.4</t>
  </si>
  <si>
    <t>32.4</t>
  </si>
  <si>
    <t>33.3</t>
  </si>
  <si>
    <t>30.8</t>
  </si>
  <si>
    <t>34.7</t>
  </si>
  <si>
    <t>B</t>
  </si>
  <si>
    <t>T1: 194 kg N/ha Urea</t>
  </si>
  <si>
    <t>T2: 134 kg N/ha Urea</t>
  </si>
  <si>
    <t>T3: 94 kg N/ha Urea</t>
  </si>
  <si>
    <t>T4: 94 kg N/ha Urea/CR mix</t>
  </si>
  <si>
    <t>T5: 67 kg N/ha Urea</t>
  </si>
  <si>
    <t>16-0149-0001</t>
  </si>
  <si>
    <t>16-0149-0002</t>
  </si>
  <si>
    <t>16-0149-0003</t>
  </si>
  <si>
    <t>16-0149-0004</t>
  </si>
  <si>
    <t>16-0149-0005</t>
  </si>
  <si>
    <t>16-0149-0006</t>
  </si>
  <si>
    <t>16-0149-0007</t>
  </si>
  <si>
    <t>16-0149-0008</t>
  </si>
  <si>
    <t>16-0149-0009</t>
  </si>
  <si>
    <t>16-0149-0010</t>
  </si>
  <si>
    <t>16-0149-0011</t>
  </si>
  <si>
    <t>16-0149-0012</t>
  </si>
  <si>
    <t>16-0149-0013</t>
  </si>
  <si>
    <t>16-0149-0014</t>
  </si>
  <si>
    <t>16-0149-0015</t>
  </si>
  <si>
    <t>16-0149-0016</t>
  </si>
  <si>
    <t>16-0149-0017</t>
  </si>
  <si>
    <t>16-0149-0018</t>
  </si>
  <si>
    <t>16-0149-0019</t>
  </si>
  <si>
    <t>16-0149-0020</t>
  </si>
  <si>
    <t>16-0149-0021</t>
  </si>
  <si>
    <t>16-0149-0022</t>
  </si>
  <si>
    <t>16-0149-0023</t>
  </si>
  <si>
    <t>16-0149-0024</t>
  </si>
  <si>
    <t>16-0149-0025</t>
  </si>
  <si>
    <t>16-0149-0026</t>
  </si>
  <si>
    <t>16-0149-0027</t>
  </si>
  <si>
    <t>16-0149-0028</t>
  </si>
  <si>
    <t>16-0149-0029</t>
  </si>
  <si>
    <t>16-0149-0030</t>
  </si>
  <si>
    <t>16-0149-0031</t>
  </si>
  <si>
    <t>16-0149-0032</t>
  </si>
  <si>
    <t>16-0149-0033</t>
  </si>
  <si>
    <t>16-0149-0034</t>
  </si>
  <si>
    <t>16-0149-0035</t>
  </si>
  <si>
    <t>16-0149-0036</t>
  </si>
  <si>
    <t>16-0149-0037</t>
  </si>
  <si>
    <t>16-0149-0038</t>
  </si>
  <si>
    <t>16-0149-0039</t>
  </si>
  <si>
    <t>16-0149-0040</t>
  </si>
  <si>
    <t>24</t>
  </si>
  <si>
    <t>28</t>
  </si>
  <si>
    <t>26</t>
  </si>
  <si>
    <t>23</t>
  </si>
  <si>
    <t>12</t>
  </si>
  <si>
    <t>19</t>
  </si>
  <si>
    <t>32</t>
  </si>
  <si>
    <t>41</t>
  </si>
  <si>
    <t>39</t>
  </si>
  <si>
    <t>16</t>
  </si>
  <si>
    <t>31</t>
  </si>
  <si>
    <t>47.3</t>
  </si>
  <si>
    <t>43.0</t>
  </si>
  <si>
    <t>48.8</t>
  </si>
  <si>
    <t>54.0</t>
  </si>
  <si>
    <t>48.5</t>
  </si>
  <si>
    <t>39.1</t>
  </si>
  <si>
    <t>41.7</t>
  </si>
  <si>
    <t>50.1</t>
  </si>
  <si>
    <t>45.6</t>
  </si>
  <si>
    <t>41.5</t>
  </si>
  <si>
    <t>44.4</t>
  </si>
  <si>
    <t>53.1</t>
  </si>
  <si>
    <t>44.2</t>
  </si>
  <si>
    <t>40.0</t>
  </si>
  <si>
    <t>50.0</t>
  </si>
  <si>
    <t>45.7</t>
  </si>
  <si>
    <t>33.2</t>
  </si>
  <si>
    <t>44.0</t>
  </si>
  <si>
    <t>46.5</t>
  </si>
  <si>
    <t>42.9</t>
  </si>
  <si>
    <t>34.3</t>
  </si>
  <si>
    <t>38.4</t>
  </si>
  <si>
    <t>41.3</t>
  </si>
  <si>
    <t>39.5</t>
  </si>
  <si>
    <t>16-0005-0001</t>
  </si>
  <si>
    <t>16-0005-0002</t>
  </si>
  <si>
    <t>16-0005-0003</t>
  </si>
  <si>
    <t>16-0005-0004</t>
  </si>
  <si>
    <t>16-0005-0005</t>
  </si>
  <si>
    <t>16-0005-0006</t>
  </si>
  <si>
    <t>16-0005-0007</t>
  </si>
  <si>
    <t>16-0005-0008</t>
  </si>
  <si>
    <t>16-0005-0009</t>
  </si>
  <si>
    <t>16-0005-0010</t>
  </si>
  <si>
    <t>16-0005-0011</t>
  </si>
  <si>
    <t>16-0005-0012</t>
  </si>
  <si>
    <t>16-0005-0013</t>
  </si>
  <si>
    <t>16-0005-0014</t>
  </si>
  <si>
    <t>16-0005-0015</t>
  </si>
  <si>
    <t>16-0005-0016</t>
  </si>
  <si>
    <t>16-0005-0017</t>
  </si>
  <si>
    <t>16-0005-0018</t>
  </si>
  <si>
    <t>16-0005-0019</t>
  </si>
  <si>
    <t>16-0005-0020</t>
  </si>
  <si>
    <t>16-0005-0021</t>
  </si>
  <si>
    <t>16-0005-0022</t>
  </si>
  <si>
    <t>16-0005-0023</t>
  </si>
  <si>
    <t>16-0005-0024</t>
  </si>
  <si>
    <t>16-0005-0025</t>
  </si>
  <si>
    <t>16-0005-0026</t>
  </si>
  <si>
    <t>16-0005-0027</t>
  </si>
  <si>
    <t>16-0005-0028</t>
  </si>
  <si>
    <t>16-0005-0029</t>
  </si>
  <si>
    <t>16-0005-0030</t>
  </si>
  <si>
    <t>16-0005-0031</t>
  </si>
  <si>
    <t>16-0005-0032</t>
  </si>
  <si>
    <t>16-0005-0033</t>
  </si>
  <si>
    <t>16-0005-0034</t>
  </si>
  <si>
    <t>16-0005-0035</t>
  </si>
  <si>
    <t>16-0005-0036</t>
  </si>
  <si>
    <t>16-0005-0037</t>
  </si>
  <si>
    <t>16-0005-0038</t>
  </si>
  <si>
    <t>16-0005-0039</t>
  </si>
  <si>
    <t>16-0005-0040</t>
  </si>
  <si>
    <t>22</t>
  </si>
  <si>
    <t>57</t>
  </si>
  <si>
    <t>21</t>
  </si>
  <si>
    <t>128</t>
  </si>
  <si>
    <t>70</t>
  </si>
  <si>
    <t>14</t>
  </si>
  <si>
    <t>13</t>
  </si>
  <si>
    <t>10</t>
  </si>
  <si>
    <t>18</t>
  </si>
  <si>
    <t>17</t>
  </si>
  <si>
    <t>36</t>
  </si>
  <si>
    <t>81</t>
  </si>
  <si>
    <t>42</t>
  </si>
  <si>
    <t>35</t>
  </si>
  <si>
    <t>50.3</t>
  </si>
  <si>
    <t>62.8</t>
  </si>
  <si>
    <t>70.3</t>
  </si>
  <si>
    <t>65.2</t>
  </si>
  <si>
    <t>62.0</t>
  </si>
  <si>
    <t>57.0</t>
  </si>
  <si>
    <t>73.3</t>
  </si>
  <si>
    <t>68.2</t>
  </si>
  <si>
    <t>52.9</t>
  </si>
  <si>
    <t>48.7</t>
  </si>
  <si>
    <t>63.5</t>
  </si>
  <si>
    <t>58.6</t>
  </si>
  <si>
    <t>49.1</t>
  </si>
  <si>
    <t>44.7</t>
  </si>
  <si>
    <t>57.7</t>
  </si>
  <si>
    <t>53.3</t>
  </si>
  <si>
    <t>58.3</t>
  </si>
  <si>
    <t>53.9</t>
  </si>
  <si>
    <t>63.2</t>
  </si>
  <si>
    <t>59.0</t>
  </si>
  <si>
    <t>59.2</t>
  </si>
  <si>
    <t>54.7</t>
  </si>
  <si>
    <t>74.4</t>
  </si>
  <si>
    <t>69.5</t>
  </si>
  <si>
    <t>57.3</t>
  </si>
  <si>
    <t>52.8</t>
  </si>
  <si>
    <t>66.7</t>
  </si>
  <si>
    <t>49.3</t>
  </si>
  <si>
    <t>52.3</t>
  </si>
  <si>
    <t>67.1</t>
  </si>
  <si>
    <t>63.1</t>
  </si>
  <si>
    <t>66.9</t>
  </si>
  <si>
    <t>62.9</t>
  </si>
  <si>
    <t>62.5</t>
  </si>
  <si>
    <t>53.0</t>
  </si>
  <si>
    <t>49.2</t>
  </si>
  <si>
    <t>66.3</t>
  </si>
  <si>
    <t>61.7</t>
  </si>
  <si>
    <t>58.4</t>
  </si>
  <si>
    <t>65.9</t>
  </si>
  <si>
    <t>56.4</t>
  </si>
  <si>
    <t>57.2</t>
  </si>
  <si>
    <t>42.2</t>
  </si>
  <si>
    <t>43.4</t>
  </si>
  <si>
    <t>52.4</t>
  </si>
  <si>
    <t>LOADS</t>
  </si>
  <si>
    <t>NO3-N kg/ha</t>
  </si>
  <si>
    <t>NH4-N kg/ha</t>
  </si>
  <si>
    <t>assumed BD</t>
  </si>
  <si>
    <t>T1</t>
  </si>
  <si>
    <t>T2</t>
  </si>
  <si>
    <t>T3</t>
  </si>
  <si>
    <t>T4</t>
  </si>
  <si>
    <t>T5</t>
  </si>
  <si>
    <t>SUM</t>
  </si>
  <si>
    <t>TOTAL DIN LOAD</t>
  </si>
  <si>
    <t>FERT APPLIED</t>
  </si>
  <si>
    <t>PLANT</t>
  </si>
  <si>
    <t>FIRST RATOON</t>
  </si>
  <si>
    <t>INTER-ROW</t>
  </si>
  <si>
    <t>ROW</t>
  </si>
  <si>
    <t>Date</t>
  </si>
  <si>
    <t>IR</t>
  </si>
  <si>
    <t>DIN</t>
  </si>
  <si>
    <t>Treatment 1</t>
  </si>
  <si>
    <t>Treatment 2</t>
  </si>
  <si>
    <t>Treatment 3</t>
  </si>
  <si>
    <t>Treatment 4</t>
  </si>
  <si>
    <t>Treatment 5</t>
  </si>
  <si>
    <t>T1 (Urea)</t>
  </si>
  <si>
    <t>T2 (Urea)</t>
  </si>
  <si>
    <t>T3 (Urea)</t>
  </si>
  <si>
    <t>T4 (Urea/CR mix)</t>
  </si>
  <si>
    <t>T5 (Urea)</t>
  </si>
  <si>
    <t>16-0536-0001</t>
  </si>
  <si>
    <t>P2R2 Silkwood Tmnt 1: 0.25cm S</t>
  </si>
  <si>
    <t>16-0536-0002</t>
  </si>
  <si>
    <t>16-0536-0003</t>
  </si>
  <si>
    <t>P2R2 Silkwood Tmnt 1 Core 1: 0</t>
  </si>
  <si>
    <t>16-0536-0004</t>
  </si>
  <si>
    <t>P2R2 Silkwood Tmnt 1 Core 1: 1</t>
  </si>
  <si>
    <t>16-0536-0005</t>
  </si>
  <si>
    <t>P2R2 Silkwood Tmnt 1 Core 2: 0</t>
  </si>
  <si>
    <t>16-0536-0006</t>
  </si>
  <si>
    <t>P2R2 Silkwood Tmnt 1 Core 2: 1</t>
  </si>
  <si>
    <t>16-0536-0007</t>
  </si>
  <si>
    <t>P2R2 Silkwood Tmnt 1 Core 3: 0</t>
  </si>
  <si>
    <t>16-0536-0008</t>
  </si>
  <si>
    <t>P2R2 Silkwood Tmnt 1 Core 3: 1</t>
  </si>
  <si>
    <t>16-0536-0009</t>
  </si>
  <si>
    <t>P2R2 Silkwood Tmnt 2: 0.25cm S</t>
  </si>
  <si>
    <t>16-0536-0010</t>
  </si>
  <si>
    <t>16-0536-0011</t>
  </si>
  <si>
    <t>P2R2 Silkwood Tmnt 2 Core 1: 0</t>
  </si>
  <si>
    <t>16-0536-0012</t>
  </si>
  <si>
    <t>P2R2 Silkwood Tmnt 2 Core 1: 1</t>
  </si>
  <si>
    <t>16-0536-0013</t>
  </si>
  <si>
    <t>P2R2 Silkwood Tmnt 2 Core 2: 0</t>
  </si>
  <si>
    <t>16-0536-0014</t>
  </si>
  <si>
    <t>P2R2 Silkwood Tmnt 2 Core 2: 1</t>
  </si>
  <si>
    <t>16-0536-0015</t>
  </si>
  <si>
    <t>P2R2 Silkwood Tmnt 2 Core 3: 0</t>
  </si>
  <si>
    <t>16-0536-0016</t>
  </si>
  <si>
    <t>P2R2 Silkwood Tmnt 2 Core 3: 1</t>
  </si>
  <si>
    <t>16-0536-0017</t>
  </si>
  <si>
    <t>P2R2 Silkwood Tmnt 3: 0.25cm S</t>
  </si>
  <si>
    <t>16-0536-0018</t>
  </si>
  <si>
    <t>16-0536-0019</t>
  </si>
  <si>
    <t>P2R2 Silkwood Tmnt 3 Core 1: 0</t>
  </si>
  <si>
    <t>16-0536-0020</t>
  </si>
  <si>
    <t>P2R2 Silkwood Tmnt 3 Core 1: 1</t>
  </si>
  <si>
    <t>16-0536-0021</t>
  </si>
  <si>
    <t>P2R2 Silkwood Tmnt 3 Core 2: 0</t>
  </si>
  <si>
    <t>16-0536-0022</t>
  </si>
  <si>
    <t>P2R2 Silkwood Tmnt 3 Core 2: 1</t>
  </si>
  <si>
    <t>16-0536-0023</t>
  </si>
  <si>
    <t>P2R2 Silkwood Tmnt 3 Core 3: 0</t>
  </si>
  <si>
    <t>16-0536-0024</t>
  </si>
  <si>
    <t>P2R2 Silkwood Tmnt 3 Core 3: 1</t>
  </si>
  <si>
    <t>16-0536-0025</t>
  </si>
  <si>
    <t>P2R2 Silkwood Tmnt 4: 0.25cm S</t>
  </si>
  <si>
    <t>16-0536-0026</t>
  </si>
  <si>
    <t>16-0536-0027</t>
  </si>
  <si>
    <t>P2R2 Silkwood Tmnt 4 Core 1: 0</t>
  </si>
  <si>
    <t>16-0536-0028</t>
  </si>
  <si>
    <t>P2R2 Silkwood Tmnt 4 Core 1: 1</t>
  </si>
  <si>
    <t>16-0536-0029</t>
  </si>
  <si>
    <t>P2R2 Silkwood Tmnt 4 Core 2: 0</t>
  </si>
  <si>
    <t>16-0536-0030</t>
  </si>
  <si>
    <t>P2R2 Silkwood Tmnt 4 Core 2: 1</t>
  </si>
  <si>
    <t>16-0536-0031</t>
  </si>
  <si>
    <t>P2R2 Silkwood Tmnt 4 Core 3: 0</t>
  </si>
  <si>
    <t>16-0536-0032</t>
  </si>
  <si>
    <t>P2R2 Silkwood Tmnt 4 Core 3: 1</t>
  </si>
  <si>
    <t>16-0536-0033</t>
  </si>
  <si>
    <t>P2R2 Silkwood Tmnt 5: 0.25cm S</t>
  </si>
  <si>
    <t>16-0536-0034</t>
  </si>
  <si>
    <t>16-0536-0035</t>
  </si>
  <si>
    <t>P2R2 Silkwood Tmnt 5 Core 1: 0</t>
  </si>
  <si>
    <t>16-0536-0036</t>
  </si>
  <si>
    <t>P2R2 Silkwood Tmnt 5 Core 1: 1</t>
  </si>
  <si>
    <t>16-0536-0037</t>
  </si>
  <si>
    <t>P2R2 Silkwood Tmnt 5 Core 2: 0</t>
  </si>
  <si>
    <t>16-0536-0038</t>
  </si>
  <si>
    <t>P2R2 Silkwood Tmnt 5 Core 2: 1</t>
  </si>
  <si>
    <t>16-0536-0039</t>
  </si>
  <si>
    <t>P2R2 Silkwood Tmnt 5 Core 3: 0</t>
  </si>
  <si>
    <t>16-0536-0040</t>
  </si>
  <si>
    <t>P2R2 Silkwood Tmnt 5 Core 3: 1</t>
  </si>
  <si>
    <t>5.28</t>
  </si>
  <si>
    <t>0.02</t>
  </si>
  <si>
    <t>65</t>
  </si>
  <si>
    <t>&gt;1000</t>
  </si>
  <si>
    <t>5.09</t>
  </si>
  <si>
    <t>60</t>
  </si>
  <si>
    <t>5.14</t>
  </si>
  <si>
    <t>76</t>
  </si>
  <si>
    <t>5.35</t>
  </si>
  <si>
    <t>45</t>
  </si>
  <si>
    <t>5.56</t>
  </si>
  <si>
    <t>0.03</t>
  </si>
  <si>
    <t>50</t>
  </si>
  <si>
    <t>751</t>
  </si>
  <si>
    <t>160</t>
  </si>
  <si>
    <t>5.90</t>
  </si>
  <si>
    <t>0.31</t>
  </si>
  <si>
    <t>149</t>
  </si>
  <si>
    <t>5.62</t>
  </si>
  <si>
    <t>0.30</t>
  </si>
  <si>
    <t>196</t>
  </si>
  <si>
    <t>5.43</t>
  </si>
  <si>
    <t>0.28</t>
  </si>
  <si>
    <t>113</t>
  </si>
  <si>
    <t>5.45</t>
  </si>
  <si>
    <t>118</t>
  </si>
  <si>
    <t>4.39</t>
  </si>
  <si>
    <t>0.23</t>
  </si>
  <si>
    <t>S_BSES P</t>
  </si>
  <si>
    <t>7.30</t>
  </si>
  <si>
    <t>0.38</t>
  </si>
  <si>
    <t>5.64</t>
  </si>
  <si>
    <t>0.29</t>
  </si>
  <si>
    <t>5.36</t>
  </si>
  <si>
    <t>0.27</t>
  </si>
  <si>
    <t>5.38</t>
  </si>
  <si>
    <t>4.16</t>
  </si>
  <si>
    <t>0.22</t>
  </si>
  <si>
    <t>16-1029-0001</t>
  </si>
  <si>
    <t>16-1029-0002</t>
  </si>
  <si>
    <t>16-1029-0003</t>
  </si>
  <si>
    <t>16-1029-0004</t>
  </si>
  <si>
    <t>16-1029-0005</t>
  </si>
  <si>
    <t>16-1029-0006</t>
  </si>
  <si>
    <t>16-1029-0007</t>
  </si>
  <si>
    <t>16-1029-0008</t>
  </si>
  <si>
    <t>16-1029-0009</t>
  </si>
  <si>
    <t>16-1029-0010</t>
  </si>
  <si>
    <t>16-1029-0011</t>
  </si>
  <si>
    <t>16-1029-0012</t>
  </si>
  <si>
    <t>16-1029-0013</t>
  </si>
  <si>
    <t>16-1029-0014</t>
  </si>
  <si>
    <t>16-1029-0015</t>
  </si>
  <si>
    <t>16-1029-0016</t>
  </si>
  <si>
    <t>16-1029-0017</t>
  </si>
  <si>
    <t>16-1029-0018</t>
  </si>
  <si>
    <t>16-1029-0019</t>
  </si>
  <si>
    <t>16-1029-0020</t>
  </si>
  <si>
    <t>16-1029-0021</t>
  </si>
  <si>
    <t>16-1029-0022</t>
  </si>
  <si>
    <t>16-1029-0023</t>
  </si>
  <si>
    <t>16-1029-0024</t>
  </si>
  <si>
    <t>16-1029-0025</t>
  </si>
  <si>
    <t>16-1029-0026</t>
  </si>
  <si>
    <t>16-1029-0027</t>
  </si>
  <si>
    <t>16-1029-0028</t>
  </si>
  <si>
    <t>16-1029-0029</t>
  </si>
  <si>
    <t>16-1029-0030</t>
  </si>
  <si>
    <t>16-1029-0031</t>
  </si>
  <si>
    <t>16-1029-0032</t>
  </si>
  <si>
    <t>16-1029-0033</t>
  </si>
  <si>
    <t>16-1029-0034</t>
  </si>
  <si>
    <t>16-1029-0035</t>
  </si>
  <si>
    <t>16-1029-0036</t>
  </si>
  <si>
    <t>16-1029-0037</t>
  </si>
  <si>
    <t>16-1029-0038</t>
  </si>
  <si>
    <t>16-1029-0039</t>
  </si>
  <si>
    <t>16-1029-0040</t>
  </si>
  <si>
    <t>16-1029-0041</t>
  </si>
  <si>
    <t>16-1029-0042</t>
  </si>
  <si>
    <t>16-1029-0043</t>
  </si>
  <si>
    <t>16-1029-0044</t>
  </si>
  <si>
    <t>16-1029-0045</t>
  </si>
  <si>
    <t>16-1029-0046</t>
  </si>
  <si>
    <t>16-1029-0047</t>
  </si>
  <si>
    <t>16-1029-0048</t>
  </si>
  <si>
    <t>16-1029-0049</t>
  </si>
  <si>
    <t>16-1029-0050</t>
  </si>
  <si>
    <t>16-1029-0051</t>
  </si>
  <si>
    <t>16-1029-0052</t>
  </si>
  <si>
    <t>16-1029-0053</t>
  </si>
  <si>
    <t>16-1029-0054</t>
  </si>
  <si>
    <t>16-1029-0055</t>
  </si>
  <si>
    <t>16-1029-0056</t>
  </si>
  <si>
    <t>16-1029-0057</t>
  </si>
  <si>
    <t>16-1029-0058</t>
  </si>
  <si>
    <t>16-1029-0059</t>
  </si>
  <si>
    <t>16-1029-0060</t>
  </si>
  <si>
    <t>16-1029-0061</t>
  </si>
  <si>
    <t>16-1029-0062</t>
  </si>
  <si>
    <t>16-1029-0063</t>
  </si>
  <si>
    <t>16-1029-0064</t>
  </si>
  <si>
    <t>16-1029-0065</t>
  </si>
  <si>
    <t>16-1029-0066</t>
  </si>
  <si>
    <t>16-1029-0067</t>
  </si>
  <si>
    <t>16-1029-0068</t>
  </si>
  <si>
    <t>16-1029-0069</t>
  </si>
  <si>
    <t>16-1029-0070</t>
  </si>
  <si>
    <t>16-1029-0071</t>
  </si>
  <si>
    <t>16-1029-0072</t>
  </si>
  <si>
    <t>16-1029-0073</t>
  </si>
  <si>
    <t>16-1029-0074</t>
  </si>
  <si>
    <t>16-1029-0075</t>
  </si>
  <si>
    <t>16-1029-0076</t>
  </si>
  <si>
    <t>16-1029-0077</t>
  </si>
  <si>
    <t>16-1029-0078</t>
  </si>
  <si>
    <t>16-1029-0079</t>
  </si>
  <si>
    <t>16-1029-0080</t>
  </si>
  <si>
    <t>16-1029-0081</t>
  </si>
  <si>
    <t>16-1029-0082</t>
  </si>
  <si>
    <t>16-1029-0083</t>
  </si>
  <si>
    <t>16-1029-0084</t>
  </si>
  <si>
    <t>16-1029-0085</t>
  </si>
  <si>
    <t>0.000-0.10</t>
  </si>
  <si>
    <t>69</t>
  </si>
  <si>
    <t>68</t>
  </si>
  <si>
    <t>61</t>
  </si>
  <si>
    <t>54</t>
  </si>
  <si>
    <t>44</t>
  </si>
  <si>
    <t>66</t>
  </si>
  <si>
    <t>47</t>
  </si>
  <si>
    <t>907</t>
  </si>
  <si>
    <t>931</t>
  </si>
  <si>
    <t>144</t>
  </si>
  <si>
    <t>139</t>
  </si>
  <si>
    <t>115</t>
  </si>
  <si>
    <t>107</t>
  </si>
  <si>
    <t>127</t>
  </si>
  <si>
    <t>120</t>
  </si>
  <si>
    <t>110</t>
  </si>
  <si>
    <t>123</t>
  </si>
  <si>
    <t>79</t>
  </si>
  <si>
    <t>99</t>
  </si>
  <si>
    <t>6.74</t>
  </si>
  <si>
    <t>0.34</t>
  </si>
  <si>
    <t>5.39</t>
  </si>
  <si>
    <t>5.77</t>
  </si>
  <si>
    <t>6.27</t>
  </si>
  <si>
    <t>0.32</t>
  </si>
  <si>
    <t>5.83</t>
  </si>
  <si>
    <t>6.62</t>
  </si>
  <si>
    <t>5.33</t>
  </si>
  <si>
    <t>0.26</t>
  </si>
  <si>
    <t>5.13</t>
  </si>
  <si>
    <t>6.24</t>
  </si>
  <si>
    <t>5.49</t>
  </si>
  <si>
    <t>6.13</t>
  </si>
  <si>
    <t>5.05</t>
  </si>
  <si>
    <t>0.24</t>
  </si>
  <si>
    <t>5.68</t>
  </si>
  <si>
    <t>5.48</t>
  </si>
  <si>
    <t>250</t>
  </si>
  <si>
    <t>TKP</t>
  </si>
  <si>
    <t>0.06</t>
  </si>
  <si>
    <t>0.37</t>
  </si>
  <si>
    <t>0.07</t>
  </si>
  <si>
    <t>0.33</t>
  </si>
  <si>
    <t>0.05</t>
  </si>
  <si>
    <t>0.04</t>
  </si>
  <si>
    <t>0.36</t>
  </si>
  <si>
    <t>&lt;0.01</t>
  </si>
  <si>
    <t>0.14</t>
  </si>
  <si>
    <t>0.1</t>
  </si>
  <si>
    <t>0.35</t>
  </si>
  <si>
    <t>0.21</t>
  </si>
  <si>
    <t>0.25</t>
  </si>
  <si>
    <t>0.16</t>
  </si>
  <si>
    <t>0.01</t>
  </si>
  <si>
    <t>0.13</t>
  </si>
  <si>
    <t>0.15</t>
  </si>
  <si>
    <t>S_SCP_ICP</t>
  </si>
  <si>
    <t>S</t>
  </si>
  <si>
    <t>Sulfur</t>
  </si>
  <si>
    <t>Calculation</t>
  </si>
  <si>
    <t xml:space="preserve">UPDATED </t>
  </si>
  <si>
    <t>T4 (Urea/CR)</t>
  </si>
  <si>
    <t>Bulk Density</t>
  </si>
  <si>
    <t>DIN Concentraion (mg/kg)</t>
  </si>
  <si>
    <t>DIN load (working)</t>
  </si>
  <si>
    <t>DIN Load (kg/ha)</t>
  </si>
  <si>
    <t>Depth factor</t>
  </si>
  <si>
    <t>SUM total</t>
  </si>
  <si>
    <t>SUM 0-30</t>
  </si>
  <si>
    <t>SUM 30-90</t>
  </si>
  <si>
    <t>Sum load 0-30cm (kg/ha)</t>
  </si>
  <si>
    <t>Sum load 30-90cm (kg/ha)</t>
  </si>
  <si>
    <t>Depth</t>
  </si>
  <si>
    <t>Sum load 21/07/14 (kg/ha)</t>
  </si>
  <si>
    <t>Sum load 11/11/15 (kg/ha)</t>
  </si>
  <si>
    <t>Sum load 28/11/16 (kg/ha)</t>
  </si>
  <si>
    <t>Row proportions</t>
  </si>
  <si>
    <t>Post harvest (pre-fert R1)</t>
  </si>
  <si>
    <t>Post harvest (pre-fert R2)</t>
  </si>
  <si>
    <t>Average</t>
  </si>
  <si>
    <t>Mean</t>
  </si>
  <si>
    <t>T1 - Urea</t>
  </si>
  <si>
    <t>T2 - Urea</t>
  </si>
  <si>
    <t>T3 - Urea</t>
  </si>
  <si>
    <t>T4 - Urea/CR</t>
  </si>
  <si>
    <t>T5 - Nil</t>
  </si>
  <si>
    <t>Sum</t>
  </si>
  <si>
    <t>Standard Deviation</t>
  </si>
  <si>
    <t>Standard Error</t>
  </si>
  <si>
    <t>T1 (30-90)</t>
  </si>
  <si>
    <t>T2 (30-90)</t>
  </si>
  <si>
    <t>T3 (30-90)</t>
  </si>
  <si>
    <t>T4 (30-90)</t>
  </si>
  <si>
    <t>T5 (30-90)</t>
  </si>
  <si>
    <t>Sum load 0-90cm (kg/ha)</t>
  </si>
  <si>
    <t>T1 (0-30)</t>
  </si>
  <si>
    <t>T2 (0-30)</t>
  </si>
  <si>
    <t>T3 (0-30)</t>
  </si>
  <si>
    <t>T4 (0-30)</t>
  </si>
  <si>
    <t>T5 (0-30)</t>
  </si>
  <si>
    <t>Mineral N concentrations in top 2.5cm of soil over time (mg/kg)</t>
  </si>
  <si>
    <t>T5 (Urea/Nil)</t>
  </si>
  <si>
    <t>Initial (pre-plant)</t>
  </si>
  <si>
    <t xml:space="preserve">Treatment 5 </t>
  </si>
  <si>
    <t xml:space="preserve">Treatment 2 </t>
  </si>
  <si>
    <t>P concentration</t>
  </si>
  <si>
    <t>Average of NH4-N AD</t>
  </si>
  <si>
    <t>Average of NO3-N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</si>
</sst>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m\-yyyy"/>
    <numFmt numFmtId="165" formatCode="0.000"/>
    <numFmt numFmtId="166" formatCode="[$-C09]dd\-mmm\-yy;@"/>
    <numFmt numFmtId="167" formatCode="0.0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5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2" xfId="0" quotePrefix="1" applyNumberFormat="1" applyBorder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0" borderId="0" xfId="0" quotePrefix="1" applyNumberFormat="1" applyBorder="1" applyAlignment="1">
      <alignment horizontal="center"/>
    </xf>
    <xf numFmtId="2" fontId="0" fillId="0" borderId="0" xfId="0" applyNumberFormat="1" applyFill="1" applyBorder="1" applyAlignment="1" applyProtection="1">
      <alignment horizontal="center"/>
      <protection locked="0"/>
    </xf>
    <xf numFmtId="2" fontId="1" fillId="0" borderId="0" xfId="0" applyNumberFormat="1" applyFont="1" applyFill="1" applyBorder="1" applyAlignment="1" applyProtection="1">
      <alignment horizontal="center"/>
      <protection locked="0"/>
    </xf>
    <xf numFmtId="2" fontId="0" fillId="0" borderId="2" xfId="0" applyNumberFormat="1" applyFill="1" applyBorder="1" applyAlignment="1" applyProtection="1">
      <alignment horizontal="center"/>
      <protection locked="0"/>
    </xf>
    <xf numFmtId="0" fontId="0" fillId="0" borderId="0" xfId="0" applyNumberFormat="1" applyFill="1" applyBorder="1" applyAlignment="1" applyProtection="1">
      <alignment horizontal="center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0" fillId="0" borderId="2" xfId="0" applyNumberForma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1" fillId="0" borderId="0" xfId="0" quotePrefix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49" fontId="0" fillId="0" borderId="2" xfId="0" applyNumberFormat="1" applyFill="1" applyBorder="1" applyAlignment="1" applyProtection="1">
      <alignment horizontal="center" wrapText="1"/>
      <protection locked="0"/>
    </xf>
    <xf numFmtId="49" fontId="0" fillId="0" borderId="0" xfId="0" applyNumberFormat="1" applyFill="1" applyBorder="1" applyAlignment="1" applyProtection="1">
      <alignment horizontal="center" wrapText="1"/>
      <protection locked="0"/>
    </xf>
    <xf numFmtId="49" fontId="1" fillId="0" borderId="0" xfId="0" applyNumberFormat="1" applyFont="1" applyFill="1" applyBorder="1" applyAlignment="1" applyProtection="1">
      <alignment horizontal="center" wrapText="1"/>
      <protection locked="0"/>
    </xf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4" fontId="0" fillId="0" borderId="0" xfId="0" applyNumberFormat="1" applyFill="1" applyBorder="1" applyAlignment="1" applyProtection="1">
      <alignment horizontal="center"/>
      <protection locked="0"/>
    </xf>
    <xf numFmtId="49" fontId="0" fillId="0" borderId="0" xfId="0" applyNumberFormat="1" applyFill="1" applyBorder="1" applyAlignment="1" applyProtection="1">
      <alignment horizontal="center"/>
      <protection locked="0"/>
    </xf>
    <xf numFmtId="165" fontId="0" fillId="0" borderId="0" xfId="0" applyNumberFormat="1" applyFill="1" applyBorder="1" applyAlignment="1" applyProtection="1">
      <alignment horizontal="center"/>
      <protection locked="0"/>
    </xf>
    <xf numFmtId="0" fontId="4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2" xfId="0" quotePrefix="1" applyBorder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 applyBorder="1" applyAlignment="1">
      <alignment horizontal="left"/>
    </xf>
    <xf numFmtId="0" fontId="1" fillId="0" borderId="0" xfId="0" quotePrefix="1" applyFont="1" applyAlignment="1">
      <alignment horizontal="left"/>
    </xf>
    <xf numFmtId="14" fontId="0" fillId="0" borderId="0" xfId="0" applyNumberFormat="1" applyFill="1" applyBorder="1" applyAlignment="1" applyProtection="1">
      <alignment horizontal="left"/>
      <protection locked="0"/>
    </xf>
    <xf numFmtId="1" fontId="0" fillId="0" borderId="0" xfId="0" applyNumberFormat="1"/>
    <xf numFmtId="0" fontId="7" fillId="0" borderId="0" xfId="0" applyFont="1"/>
    <xf numFmtId="14" fontId="0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Border="1"/>
    <xf numFmtId="1" fontId="7" fillId="0" borderId="0" xfId="0" applyNumberFormat="1" applyFont="1"/>
    <xf numFmtId="0" fontId="7" fillId="0" borderId="0" xfId="0" applyFont="1" applyBorder="1"/>
    <xf numFmtId="0" fontId="0" fillId="0" borderId="4" xfId="0" applyBorder="1"/>
    <xf numFmtId="0" fontId="7" fillId="0" borderId="4" xfId="0" applyFont="1" applyBorder="1"/>
    <xf numFmtId="0" fontId="0" fillId="0" borderId="0" xfId="0" applyBorder="1" applyAlignment="1">
      <alignment horizontal="left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 wrapText="1"/>
    </xf>
    <xf numFmtId="166" fontId="0" fillId="0" borderId="0" xfId="0" applyNumberFormat="1" applyFill="1" applyBorder="1" applyAlignment="1" applyProtection="1">
      <alignment horizontal="center"/>
      <protection locked="0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14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0" fontId="10" fillId="0" borderId="0" xfId="0" applyFont="1"/>
    <xf numFmtId="0" fontId="0" fillId="2" borderId="0" xfId="0" applyFill="1"/>
    <xf numFmtId="0" fontId="7" fillId="2" borderId="0" xfId="0" applyFont="1" applyFill="1"/>
    <xf numFmtId="14" fontId="0" fillId="2" borderId="0" xfId="0" applyNumberFormat="1" applyFont="1" applyFill="1" applyBorder="1" applyAlignment="1" applyProtection="1">
      <alignment horizontal="center"/>
      <protection locked="0"/>
    </xf>
    <xf numFmtId="0" fontId="7" fillId="2" borderId="0" xfId="0" applyFont="1" applyFill="1" applyBorder="1"/>
    <xf numFmtId="1" fontId="7" fillId="2" borderId="0" xfId="0" applyNumberFormat="1" applyFont="1" applyFill="1"/>
    <xf numFmtId="14" fontId="0" fillId="2" borderId="0" xfId="0" applyNumberFormat="1" applyFill="1" applyAlignment="1">
      <alignment horizontal="center"/>
    </xf>
    <xf numFmtId="1" fontId="10" fillId="2" borderId="0" xfId="0" applyNumberFormat="1" applyFont="1" applyFill="1"/>
    <xf numFmtId="14" fontId="0" fillId="2" borderId="0" xfId="0" applyNumberFormat="1" applyFill="1" applyAlignment="1">
      <alignment horizontal="left"/>
    </xf>
    <xf numFmtId="14" fontId="0" fillId="2" borderId="0" xfId="0" applyNumberFormat="1" applyFont="1" applyFill="1" applyBorder="1" applyAlignment="1" applyProtection="1">
      <alignment horizontal="left"/>
      <protection locked="0"/>
    </xf>
    <xf numFmtId="49" fontId="0" fillId="0" borderId="0" xfId="0" applyNumberFormat="1" applyAlignment="1">
      <alignment horizontal="left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0" fillId="0" borderId="0" xfId="0" applyNumberFormat="1" applyFill="1" applyBorder="1" applyAlignment="1" applyProtection="1">
      <alignment horizontal="left"/>
      <protection locked="0"/>
    </xf>
    <xf numFmtId="49" fontId="0" fillId="0" borderId="0" xfId="0" quotePrefix="1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11" fillId="0" borderId="0" xfId="0" applyFont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14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4" fontId="1" fillId="0" borderId="0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Border="1" applyAlignment="1">
      <alignment horizontal="left"/>
    </xf>
    <xf numFmtId="0" fontId="0" fillId="0" borderId="0" xfId="0" applyNumberFormat="1" applyBorder="1" applyAlignment="1">
      <alignment horizontal="center"/>
    </xf>
    <xf numFmtId="1" fontId="0" fillId="0" borderId="0" xfId="0" quotePrefix="1" applyNumberForma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14" fontId="12" fillId="0" borderId="0" xfId="0" applyNumberFormat="1" applyFont="1" applyFill="1" applyBorder="1" applyAlignment="1" applyProtection="1">
      <alignment horizontal="center"/>
      <protection locked="0"/>
    </xf>
    <xf numFmtId="2" fontId="12" fillId="0" borderId="0" xfId="0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Alignment="1" applyProtection="1">
      <alignment horizontal="center"/>
      <protection locked="0"/>
    </xf>
    <xf numFmtId="0" fontId="12" fillId="0" borderId="0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Alignment="1">
      <alignment horizontal="center"/>
    </xf>
    <xf numFmtId="49" fontId="12" fillId="0" borderId="0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11" fillId="0" borderId="0" xfId="0" applyFont="1" applyAlignment="1">
      <alignment horizontal="left"/>
    </xf>
    <xf numFmtId="0" fontId="13" fillId="2" borderId="0" xfId="0" applyFont="1" applyFill="1" applyBorder="1" applyAlignment="1">
      <alignment horizontal="center"/>
    </xf>
    <xf numFmtId="167" fontId="14" fillId="0" borderId="0" xfId="0" applyNumberFormat="1" applyFont="1" applyFill="1" applyAlignment="1">
      <alignment horizontal="center"/>
    </xf>
    <xf numFmtId="167" fontId="0" fillId="0" borderId="0" xfId="0" applyNumberFormat="1"/>
    <xf numFmtId="167" fontId="16" fillId="0" borderId="0" xfId="0" applyNumberFormat="1" applyFont="1"/>
    <xf numFmtId="0" fontId="17" fillId="0" borderId="0" xfId="0" applyFont="1" applyFill="1" applyAlignment="1">
      <alignment horizontal="right"/>
    </xf>
    <xf numFmtId="14" fontId="0" fillId="0" borderId="0" xfId="0" applyNumberFormat="1" applyFill="1"/>
    <xf numFmtId="0" fontId="15" fillId="0" borderId="0" xfId="0" applyFont="1"/>
    <xf numFmtId="0" fontId="18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right"/>
    </xf>
    <xf numFmtId="1" fontId="0" fillId="3" borderId="0" xfId="0" applyNumberFormat="1" applyFill="1" applyAlignment="1">
      <alignment horizontal="center"/>
    </xf>
    <xf numFmtId="14" fontId="0" fillId="3" borderId="0" xfId="0" applyNumberFormat="1" applyFont="1" applyFill="1" applyBorder="1" applyAlignment="1" applyProtection="1">
      <alignment horizontal="right"/>
      <protection locked="0"/>
    </xf>
    <xf numFmtId="0" fontId="5" fillId="3" borderId="0" xfId="0" applyFont="1" applyFill="1"/>
    <xf numFmtId="14" fontId="5" fillId="3" borderId="0" xfId="0" applyNumberFormat="1" applyFont="1" applyFill="1"/>
    <xf numFmtId="0" fontId="0" fillId="0" borderId="0" xfId="0" applyAlignment="1"/>
    <xf numFmtId="14" fontId="0" fillId="0" borderId="0" xfId="0" applyNumberFormat="1" applyAlignment="1">
      <alignment horizontal="right"/>
    </xf>
    <xf numFmtId="0" fontId="19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/>
    <xf numFmtId="0" fontId="19" fillId="0" borderId="1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0" fillId="0" borderId="0" xfId="0" applyFont="1"/>
    <xf numFmtId="0" fontId="0" fillId="0" borderId="0" xfId="0" applyFont="1" applyAlignment="1">
      <alignment horizontal="center"/>
    </xf>
    <xf numFmtId="1" fontId="18" fillId="0" borderId="0" xfId="0" applyNumberFormat="1" applyFon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1" fontId="11" fillId="0" borderId="0" xfId="0" applyNumberFormat="1" applyFont="1" applyAlignment="1">
      <alignment horizontal="center"/>
    </xf>
    <xf numFmtId="1" fontId="18" fillId="0" borderId="5" xfId="0" applyNumberFormat="1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1" fontId="11" fillId="0" borderId="0" xfId="0" applyNumberFormat="1" applyFont="1"/>
    <xf numFmtId="1" fontId="11" fillId="0" borderId="0" xfId="0" applyNumberFormat="1" applyFont="1" applyAlignment="1">
      <alignment horizontal="left"/>
    </xf>
    <xf numFmtId="0" fontId="12" fillId="4" borderId="0" xfId="0" applyFont="1" applyFill="1"/>
    <xf numFmtId="0" fontId="12" fillId="4" borderId="2" xfId="0" applyFont="1" applyFill="1" applyBorder="1" applyAlignment="1">
      <alignment horizontal="left"/>
    </xf>
    <xf numFmtId="0" fontId="12" fillId="4" borderId="0" xfId="0" applyFont="1" applyFill="1" applyAlignment="1">
      <alignment horizontal="left"/>
    </xf>
    <xf numFmtId="166" fontId="12" fillId="4" borderId="0" xfId="0" applyNumberFormat="1" applyFont="1" applyFill="1" applyAlignment="1">
      <alignment horizontal="center"/>
    </xf>
    <xf numFmtId="14" fontId="12" fillId="4" borderId="0" xfId="0" applyNumberFormat="1" applyFont="1" applyFill="1" applyBorder="1" applyAlignment="1" applyProtection="1">
      <alignment horizontal="center"/>
      <protection locked="0"/>
    </xf>
    <xf numFmtId="2" fontId="12" fillId="4" borderId="0" xfId="0" applyNumberFormat="1" applyFont="1" applyFill="1" applyBorder="1" applyAlignment="1" applyProtection="1">
      <alignment horizontal="center"/>
      <protection locked="0"/>
    </xf>
    <xf numFmtId="165" fontId="12" fillId="4" borderId="0" xfId="0" applyNumberFormat="1" applyFont="1" applyFill="1" applyBorder="1" applyAlignment="1" applyProtection="1">
      <alignment horizontal="center"/>
      <protection locked="0"/>
    </xf>
    <xf numFmtId="0" fontId="12" fillId="4" borderId="0" xfId="0" applyFont="1" applyFill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NumberFormat="1" applyFill="1" applyBorder="1" applyAlignment="1" applyProtection="1">
      <alignment horizontal="right"/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0" xfId="0" quotePrefix="1" applyNumberForma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0" fillId="0" borderId="7" xfId="0" applyNumberFormat="1" applyFill="1" applyBorder="1" applyAlignment="1" applyProtection="1">
      <alignment horizontal="center"/>
      <protection locked="0"/>
    </xf>
    <xf numFmtId="0" fontId="0" fillId="0" borderId="5" xfId="0" applyNumberFormat="1" applyFill="1" applyBorder="1" applyAlignment="1" applyProtection="1">
      <alignment horizontal="center"/>
      <protection locked="0"/>
    </xf>
    <xf numFmtId="0" fontId="1" fillId="0" borderId="5" xfId="0" applyNumberFormat="1" applyFont="1" applyFill="1" applyBorder="1" applyAlignment="1" applyProtection="1">
      <alignment horizontal="center"/>
      <protection locked="0"/>
    </xf>
    <xf numFmtId="0" fontId="5" fillId="0" borderId="5" xfId="0" applyNumberFormat="1" applyFont="1" applyFill="1" applyBorder="1" applyAlignment="1" applyProtection="1">
      <alignment horizontal="center"/>
      <protection locked="0"/>
    </xf>
    <xf numFmtId="14" fontId="0" fillId="0" borderId="0" xfId="0" applyNumberFormat="1" applyAlignment="1">
      <alignment horizontal="left"/>
    </xf>
    <xf numFmtId="14" fontId="0" fillId="0" borderId="0" xfId="0" applyNumberFormat="1"/>
    <xf numFmtId="14" fontId="0" fillId="2" borderId="0" xfId="0" applyNumberFormat="1" applyFill="1"/>
    <xf numFmtId="0" fontId="0" fillId="0" borderId="0" xfId="0" applyBorder="1" applyAlignment="1">
      <alignment horizontal="center"/>
    </xf>
    <xf numFmtId="0" fontId="11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" fontId="11" fillId="0" borderId="8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11" fillId="0" borderId="0" xfId="0" applyFont="1" applyFill="1" applyAlignment="1">
      <alignment horizontal="center"/>
    </xf>
    <xf numFmtId="1" fontId="7" fillId="0" borderId="0" xfId="0" applyNumberFormat="1" applyFont="1" applyFill="1"/>
    <xf numFmtId="167" fontId="7" fillId="2" borderId="0" xfId="0" applyNumberFormat="1" applyFont="1" applyFill="1"/>
    <xf numFmtId="0" fontId="7" fillId="0" borderId="0" xfId="0" applyNumberFormat="1" applyFont="1"/>
    <xf numFmtId="0" fontId="22" fillId="0" borderId="0" xfId="0" applyFont="1" applyFill="1"/>
    <xf numFmtId="14" fontId="0" fillId="3" borderId="0" xfId="0" applyNumberFormat="1" applyFill="1"/>
    <xf numFmtId="14" fontId="0" fillId="0" borderId="0" xfId="0" applyNumberFormat="1" applyFill="1" applyAlignment="1">
      <alignment horizontal="left"/>
    </xf>
    <xf numFmtId="1" fontId="21" fillId="0" borderId="0" xfId="0" applyNumberFormat="1" applyFont="1" applyFill="1"/>
    <xf numFmtId="0" fontId="0" fillId="0" borderId="0" xfId="0" applyBorder="1" applyAlignment="1">
      <alignment horizontal="center"/>
    </xf>
    <xf numFmtId="1" fontId="23" fillId="0" borderId="0" xfId="0" applyNumberFormat="1" applyFont="1" applyFill="1" applyAlignment="1">
      <alignment horizontal="center"/>
    </xf>
    <xf numFmtId="14" fontId="0" fillId="0" borderId="1" xfId="0" applyNumberFormat="1" applyBorder="1" applyAlignment="1">
      <alignment horizontal="left"/>
    </xf>
    <xf numFmtId="14" fontId="0" fillId="0" borderId="0" xfId="0" applyNumberFormat="1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2" xfId="0" applyBorder="1"/>
    <xf numFmtId="0" fontId="11" fillId="0" borderId="4" xfId="0" applyFont="1" applyBorder="1"/>
    <xf numFmtId="2" fontId="0" fillId="0" borderId="0" xfId="0" applyNumberFormat="1"/>
    <xf numFmtId="0" fontId="0" fillId="0" borderId="11" xfId="0" applyBorder="1"/>
    <xf numFmtId="14" fontId="0" fillId="0" borderId="11" xfId="0" applyNumberFormat="1" applyBorder="1" applyAlignment="1">
      <alignment horizontal="left"/>
    </xf>
    <xf numFmtId="167" fontId="0" fillId="0" borderId="11" xfId="0" applyNumberFormat="1" applyBorder="1"/>
    <xf numFmtId="0" fontId="11" fillId="0" borderId="0" xfId="0" applyFont="1"/>
    <xf numFmtId="0" fontId="11" fillId="0" borderId="0" xfId="0" applyFont="1" applyBorder="1"/>
    <xf numFmtId="2" fontId="0" fillId="0" borderId="1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4" xfId="0" applyNumberFormat="1" applyBorder="1"/>
    <xf numFmtId="2" fontId="11" fillId="0" borderId="9" xfId="0" applyNumberFormat="1" applyFont="1" applyBorder="1"/>
    <xf numFmtId="2" fontId="11" fillId="0" borderId="4" xfId="0" applyNumberFormat="1" applyFont="1" applyBorder="1"/>
    <xf numFmtId="2" fontId="11" fillId="0" borderId="10" xfId="0" applyNumberFormat="1" applyFont="1" applyBorder="1"/>
    <xf numFmtId="2" fontId="11" fillId="0" borderId="9" xfId="0" applyNumberFormat="1" applyFont="1" applyFill="1" applyBorder="1"/>
    <xf numFmtId="2" fontId="11" fillId="0" borderId="4" xfId="0" applyNumberFormat="1" applyFont="1" applyFill="1" applyBorder="1"/>
    <xf numFmtId="2" fontId="11" fillId="0" borderId="10" xfId="0" applyNumberFormat="1" applyFont="1" applyFill="1" applyBorder="1"/>
    <xf numFmtId="2" fontId="0" fillId="0" borderId="2" xfId="0" applyNumberFormat="1" applyBorder="1"/>
    <xf numFmtId="2" fontId="11" fillId="0" borderId="0" xfId="0" applyNumberFormat="1" applyFont="1" applyBorder="1"/>
    <xf numFmtId="167" fontId="0" fillId="0" borderId="0" xfId="0" applyNumberFormat="1" applyFill="1" applyBorder="1"/>
    <xf numFmtId="0" fontId="1" fillId="6" borderId="2" xfId="0" applyFont="1" applyFill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2" fontId="0" fillId="0" borderId="0" xfId="0" applyNumberFormat="1" applyAlignment="1">
      <alignment horizontal="left" indent="1"/>
    </xf>
    <xf numFmtId="2" fontId="0" fillId="0" borderId="0" xfId="0" applyNumberFormat="1" applyAlignment="1"/>
    <xf numFmtId="2" fontId="0" fillId="0" borderId="0" xfId="0" applyNumberFormat="1" applyAlignment="1">
      <alignment horizontal="left"/>
    </xf>
    <xf numFmtId="0" fontId="11" fillId="7" borderId="12" xfId="0" applyFont="1" applyFill="1" applyBorder="1"/>
    <xf numFmtId="164" fontId="11" fillId="0" borderId="12" xfId="0" applyNumberFormat="1" applyFont="1" applyBorder="1" applyAlignment="1">
      <alignment horizontal="left"/>
    </xf>
    <xf numFmtId="0" fontId="0" fillId="0" borderId="0" xfId="0" applyAlignment="1">
      <alignment horizontal="left" indent="2"/>
    </xf>
    <xf numFmtId="164" fontId="11" fillId="0" borderId="0" xfId="0" applyNumberFormat="1" applyFont="1" applyBorder="1" applyAlignment="1">
      <alignment horizontal="left"/>
    </xf>
    <xf numFmtId="0" fontId="2" fillId="0" borderId="0" xfId="0" applyFont="1" applyAlignment="1">
      <alignment horizontal="left" wrapText="1"/>
    </xf>
    <xf numFmtId="49" fontId="0" fillId="0" borderId="0" xfId="0" applyNumberFormat="1" applyFill="1" applyBorder="1" applyAlignment="1" applyProtection="1">
      <alignment horizontal="left" wrapText="1"/>
      <protection locked="0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49" fontId="5" fillId="0" borderId="0" xfId="0" applyNumberFormat="1" applyFont="1" applyFill="1" applyBorder="1" applyAlignment="1" applyProtection="1">
      <alignment horizontal="left"/>
      <protection locked="0"/>
    </xf>
    <xf numFmtId="49" fontId="6" fillId="0" borderId="0" xfId="0" applyNumberFormat="1" applyFont="1" applyFill="1" applyBorder="1" applyAlignment="1" applyProtection="1">
      <alignment horizontal="left"/>
      <protection locked="0"/>
    </xf>
    <xf numFmtId="0" fontId="14" fillId="4" borderId="0" xfId="0" applyFont="1" applyFill="1" applyAlignment="1">
      <alignment horizontal="left"/>
    </xf>
    <xf numFmtId="0" fontId="6" fillId="0" borderId="0" xfId="0" applyFont="1" applyBorder="1" applyAlignment="1">
      <alignment horizontal="left"/>
    </xf>
    <xf numFmtId="49" fontId="5" fillId="5" borderId="0" xfId="0" applyNumberFormat="1" applyFont="1" applyFill="1" applyBorder="1" applyAlignment="1" applyProtection="1">
      <alignment horizontal="left"/>
      <protection locked="0"/>
    </xf>
    <xf numFmtId="0" fontId="5" fillId="5" borderId="0" xfId="0" applyFont="1" applyFill="1" applyAlignment="1">
      <alignment horizontal="left"/>
    </xf>
    <xf numFmtId="0" fontId="5" fillId="5" borderId="0" xfId="0" applyFont="1" applyFill="1" applyBorder="1" applyAlignment="1">
      <alignment horizontal="left"/>
    </xf>
    <xf numFmtId="14" fontId="0" fillId="5" borderId="0" xfId="0" applyNumberFormat="1" applyFill="1" applyBorder="1" applyAlignment="1">
      <alignment horizontal="center"/>
    </xf>
    <xf numFmtId="49" fontId="0" fillId="5" borderId="0" xfId="0" applyNumberForma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1" fillId="0" borderId="11" xfId="0" applyFont="1" applyBorder="1" applyAlignment="1">
      <alignment horizontal="center" vertical="center"/>
    </xf>
    <xf numFmtId="0" fontId="11" fillId="0" borderId="1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5" xfId="0" applyFont="1" applyBorder="1" applyAlignment="1">
      <alignment horizontal="center"/>
    </xf>
  </cellXfs>
  <cellStyles count="1">
    <cellStyle name="Normal" xfId="0" builtinId="0"/>
  </cellStyles>
  <dxfs count="1">
    <dxf>
      <numFmt numFmtId="167" formatCode="0.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</a:t>
            </a:r>
            <a:r>
              <a:rPr lang="en-AU" baseline="0"/>
              <a:t> 1 0-10cm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68141607455514E-2"/>
          <c:y val="0.12195644817570069"/>
          <c:w val="0.9226380744960071"/>
          <c:h val="0.7265486343030876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21-Jul-2014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Sheet2!$B$1:$B$3</c:f>
              <c:numCache>
                <c:formatCode>dd\-mmm\-yyyy</c:formatCode>
                <c:ptCount val="3"/>
                <c:pt idx="0">
                  <c:v>41841</c:v>
                </c:pt>
                <c:pt idx="1">
                  <c:v>41841</c:v>
                </c:pt>
                <c:pt idx="2">
                  <c:v>41841</c:v>
                </c:pt>
              </c:numCache>
            </c:numRef>
          </c:xVal>
          <c:yVal>
            <c:numRef>
              <c:f>Sheet2!$B$6:$B$8</c:f>
              <c:numCache>
                <c:formatCode>General</c:formatCode>
                <c:ptCount val="3"/>
                <c:pt idx="0">
                  <c:v>15</c:v>
                </c:pt>
                <c:pt idx="1">
                  <c:v>7</c:v>
                </c:pt>
                <c:pt idx="2">
                  <c:v>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08-Jan-2015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Sheet2!$C$1:$C$3</c:f>
              <c:numCache>
                <c:formatCode>dd\-mmm\-yyyy</c:formatCode>
                <c:ptCount val="3"/>
                <c:pt idx="0">
                  <c:v>42012</c:v>
                </c:pt>
                <c:pt idx="1">
                  <c:v>42012</c:v>
                </c:pt>
                <c:pt idx="2">
                  <c:v>42012</c:v>
                </c:pt>
              </c:numCache>
            </c:numRef>
          </c:xVal>
          <c:yVal>
            <c:numRef>
              <c:f>Sheet2!$C$6:$C$8</c:f>
              <c:numCache>
                <c:formatCode>General</c:formatCode>
                <c:ptCount val="3"/>
                <c:pt idx="0">
                  <c:v>12</c:v>
                </c:pt>
                <c:pt idx="1">
                  <c:v>44</c:v>
                </c:pt>
                <c:pt idx="2">
                  <c:v>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Sheet2!$D$5</c:f>
              <c:strCache>
                <c:ptCount val="1"/>
                <c:pt idx="0">
                  <c:v>11-Nov-2015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Sheet2!$D$1:$D$3</c:f>
              <c:numCache>
                <c:formatCode>dd\-mmm\-yyyy</c:formatCode>
                <c:ptCount val="3"/>
                <c:pt idx="0">
                  <c:v>42319</c:v>
                </c:pt>
                <c:pt idx="1">
                  <c:v>42319</c:v>
                </c:pt>
                <c:pt idx="2">
                  <c:v>42319</c:v>
                </c:pt>
              </c:numCache>
            </c:numRef>
          </c:xVal>
          <c:yVal>
            <c:numRef>
              <c:f>Sheet2!$D$6:$D$8</c:f>
              <c:numCache>
                <c:formatCode>General</c:formatCode>
                <c:ptCount val="3"/>
                <c:pt idx="0">
                  <c:v>2.5</c:v>
                </c:pt>
                <c:pt idx="1">
                  <c:v>3.5</c:v>
                </c:pt>
                <c:pt idx="2">
                  <c:v>3.5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Sheet2!$E$5</c:f>
              <c:strCache>
                <c:ptCount val="1"/>
                <c:pt idx="0">
                  <c:v>02-Dec-2015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Sheet2!$E$1:$E$3</c:f>
              <c:numCache>
                <c:formatCode>dd\-mmm\-yyyy</c:formatCode>
                <c:ptCount val="3"/>
                <c:pt idx="0">
                  <c:v>42340</c:v>
                </c:pt>
                <c:pt idx="1">
                  <c:v>42340</c:v>
                </c:pt>
                <c:pt idx="2">
                  <c:v>42340</c:v>
                </c:pt>
              </c:numCache>
            </c:numRef>
          </c:xVal>
          <c:yVal>
            <c:numRef>
              <c:f>Sheet2!$E$6:$E$8</c:f>
              <c:numCache>
                <c:formatCode>General</c:formatCode>
                <c:ptCount val="3"/>
                <c:pt idx="0">
                  <c:v>17</c:v>
                </c:pt>
                <c:pt idx="1">
                  <c:v>9</c:v>
                </c:pt>
                <c:pt idx="2">
                  <c:v>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Sheet2!$F$5</c:f>
              <c:strCache>
                <c:ptCount val="1"/>
                <c:pt idx="0">
                  <c:v>22-Dec-2015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Sheet2!$F$1:$F$3</c:f>
              <c:numCache>
                <c:formatCode>dd\-mmm\-yyyy</c:formatCode>
                <c:ptCount val="3"/>
                <c:pt idx="0">
                  <c:v>42360</c:v>
                </c:pt>
                <c:pt idx="1">
                  <c:v>42360</c:v>
                </c:pt>
                <c:pt idx="2">
                  <c:v>42360</c:v>
                </c:pt>
              </c:numCache>
            </c:numRef>
          </c:xVal>
          <c:yVal>
            <c:numRef>
              <c:f>Sheet2!$F$6:$F$8</c:f>
              <c:numCache>
                <c:formatCode>General</c:formatCode>
                <c:ptCount val="3"/>
                <c:pt idx="0">
                  <c:v>92</c:v>
                </c:pt>
                <c:pt idx="1">
                  <c:v>159</c:v>
                </c:pt>
                <c:pt idx="2">
                  <c:v>30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Sheet2!$G$5</c:f>
              <c:strCache>
                <c:ptCount val="1"/>
                <c:pt idx="0">
                  <c:v>04-Feb-2016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Sheet2!$G$1:$G$3</c:f>
              <c:numCache>
                <c:formatCode>dd\-mmm\-yyyy</c:formatCode>
                <c:ptCount val="3"/>
                <c:pt idx="0">
                  <c:v>42404</c:v>
                </c:pt>
                <c:pt idx="1">
                  <c:v>42404</c:v>
                </c:pt>
                <c:pt idx="2">
                  <c:v>42404</c:v>
                </c:pt>
              </c:numCache>
            </c:numRef>
          </c:xVal>
          <c:yVal>
            <c:numRef>
              <c:f>Sheet2!$G$6:$G$8</c:f>
              <c:numCache>
                <c:formatCode>General</c:formatCode>
                <c:ptCount val="3"/>
                <c:pt idx="0">
                  <c:v>44</c:v>
                </c:pt>
                <c:pt idx="1">
                  <c:v>10</c:v>
                </c:pt>
                <c:pt idx="2">
                  <c:v>34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Sheet2!$H$5</c:f>
              <c:strCache>
                <c:ptCount val="1"/>
                <c:pt idx="0">
                  <c:v>21-Jun-2016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Sheet2!$H$1:$H$3</c:f>
              <c:numCache>
                <c:formatCode>dd\-mmm\-yyyy</c:formatCode>
                <c:ptCount val="3"/>
                <c:pt idx="0">
                  <c:v>42542</c:v>
                </c:pt>
                <c:pt idx="1">
                  <c:v>42542</c:v>
                </c:pt>
                <c:pt idx="2">
                  <c:v>42542</c:v>
                </c:pt>
              </c:numCache>
            </c:numRef>
          </c:xVal>
          <c:yVal>
            <c:numRef>
              <c:f>Sheet2!$H$6:$H$8</c:f>
              <c:numCache>
                <c:formatCode>General</c:formatCode>
                <c:ptCount val="3"/>
                <c:pt idx="0">
                  <c:v>14</c:v>
                </c:pt>
                <c:pt idx="1">
                  <c:v>13</c:v>
                </c:pt>
                <c:pt idx="2">
                  <c:v>11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Sheet2!$I$5</c:f>
              <c:strCache>
                <c:ptCount val="1"/>
                <c:pt idx="0">
                  <c:v>28-Nov-2016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Sheet2!$I$1:$I$3</c:f>
              <c:numCache>
                <c:formatCode>dd\-mmm\-yyyy</c:formatCode>
                <c:ptCount val="3"/>
                <c:pt idx="0">
                  <c:v>42702</c:v>
                </c:pt>
                <c:pt idx="1">
                  <c:v>42702</c:v>
                </c:pt>
                <c:pt idx="2">
                  <c:v>42702</c:v>
                </c:pt>
              </c:numCache>
            </c:numRef>
          </c:xVal>
          <c:yVal>
            <c:numRef>
              <c:f>Sheet2!$I$6:$I$8</c:f>
              <c:numCache>
                <c:formatCode>General</c:formatCode>
                <c:ptCount val="3"/>
                <c:pt idx="0">
                  <c:v>8</c:v>
                </c:pt>
                <c:pt idx="1">
                  <c:v>5.5</c:v>
                </c:pt>
                <c:pt idx="2">
                  <c:v>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54216"/>
        <c:axId val="312048448"/>
      </c:scatterChart>
      <c:valAx>
        <c:axId val="423954216"/>
        <c:scaling>
          <c:orientation val="minMax"/>
        </c:scaling>
        <c:delete val="0"/>
        <c:axPos val="b"/>
        <c:numFmt formatCode="dd\-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48448"/>
        <c:crosses val="autoZero"/>
        <c:crossBetween val="midCat"/>
      </c:valAx>
      <c:valAx>
        <c:axId val="312048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5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109546460276"/>
          <c:y val="3.2163742690058478E-2"/>
          <c:w val="0.72250678562790582"/>
          <c:h val="0.866401206428143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'JF Loads for budget'!$C$8</c:f>
              <c:strCache>
                <c:ptCount val="1"/>
                <c:pt idx="0">
                  <c:v>21/07/2014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'JF Loads for budget'!$C$15:$C$19</c:f>
              <c:numCache>
                <c:formatCode>0.00</c:formatCode>
                <c:ptCount val="5"/>
                <c:pt idx="0">
                  <c:v>11</c:v>
                </c:pt>
                <c:pt idx="1">
                  <c:v>10.666666666666666</c:v>
                </c:pt>
                <c:pt idx="2">
                  <c:v>7.666666666666667</c:v>
                </c:pt>
                <c:pt idx="3">
                  <c:v>4.5</c:v>
                </c:pt>
                <c:pt idx="4">
                  <c:v>3.5</c:v>
                </c:pt>
              </c:numCache>
            </c:numRef>
          </c:xVal>
          <c:yVal>
            <c:numRef>
              <c:f>'JF Loads for budget'!$N$15:$N$19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-40</c:v>
                </c:pt>
                <c:pt idx="4">
                  <c:v>-90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'JF Loads for budget'!$D$8</c:f>
              <c:strCache>
                <c:ptCount val="1"/>
                <c:pt idx="0">
                  <c:v>11/11/2015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'JF Loads for budget'!$D$15:$D$19</c:f>
              <c:numCache>
                <c:formatCode>0.00</c:formatCode>
                <c:ptCount val="5"/>
                <c:pt idx="0">
                  <c:v>4.5</c:v>
                </c:pt>
                <c:pt idx="1">
                  <c:v>6.166666666666667</c:v>
                </c:pt>
                <c:pt idx="2">
                  <c:v>4.5</c:v>
                </c:pt>
                <c:pt idx="3">
                  <c:v>1.8333333333333333</c:v>
                </c:pt>
                <c:pt idx="4">
                  <c:v>1</c:v>
                </c:pt>
              </c:numCache>
            </c:numRef>
          </c:xVal>
          <c:yVal>
            <c:numRef>
              <c:f>'JF Loads for budget'!$N$15:$N$19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-40</c:v>
                </c:pt>
                <c:pt idx="4">
                  <c:v>-90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'JF Loads for budget'!$E$8</c:f>
              <c:strCache>
                <c:ptCount val="1"/>
                <c:pt idx="0">
                  <c:v>28/11/2016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'JF Loads for budget'!$E$15:$E$19</c:f>
              <c:numCache>
                <c:formatCode>0.00</c:formatCode>
                <c:ptCount val="5"/>
                <c:pt idx="0">
                  <c:v>7</c:v>
                </c:pt>
                <c:pt idx="1">
                  <c:v>7.166666666666667</c:v>
                </c:pt>
                <c:pt idx="2">
                  <c:v>7.333333333333333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'JF Loads for budget'!$N$15:$N$19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-40</c:v>
                </c:pt>
                <c:pt idx="4">
                  <c:v>-90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3760"/>
        <c:axId val="452134544"/>
      </c:scatterChart>
      <c:valAx>
        <c:axId val="45213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DIN</a:t>
                </a:r>
                <a:r>
                  <a:rPr lang="en-AU" baseline="0"/>
                  <a:t> concentration (mg/kg)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27041896213485261"/>
              <c:y val="0.93715637518994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34544"/>
        <c:crosses val="autoZero"/>
        <c:crossBetween val="midCat"/>
      </c:valAx>
      <c:valAx>
        <c:axId val="452134544"/>
        <c:scaling>
          <c:orientation val="minMax"/>
          <c:min val="-9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Depth</a:t>
                </a:r>
                <a:r>
                  <a:rPr lang="en-AU" baseline="0"/>
                  <a:t> (cm)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33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19476528848528"/>
          <c:y val="3.195352214960058E-2"/>
          <c:w val="0.73851719754542888"/>
          <c:h val="0.859990507722482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'JF Loads for budget'!$C$8</c:f>
              <c:strCache>
                <c:ptCount val="1"/>
                <c:pt idx="0">
                  <c:v>21/07/2014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'JF Loads for budget'!$C$21:$C$25</c:f>
              <c:numCache>
                <c:formatCode>0.00</c:formatCode>
                <c:ptCount val="5"/>
                <c:pt idx="0">
                  <c:v>10</c:v>
                </c:pt>
                <c:pt idx="1">
                  <c:v>7.666666666666667</c:v>
                </c:pt>
                <c:pt idx="2">
                  <c:v>6.666666666666667</c:v>
                </c:pt>
                <c:pt idx="3">
                  <c:v>3.5</c:v>
                </c:pt>
                <c:pt idx="4">
                  <c:v>3.5</c:v>
                </c:pt>
              </c:numCache>
            </c:numRef>
          </c:xVal>
          <c:yVal>
            <c:numRef>
              <c:f>'JF Loads for budget'!$N$21:$N$25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-40</c:v>
                </c:pt>
                <c:pt idx="4">
                  <c:v>-90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'JF Loads for budget'!$D$8</c:f>
              <c:strCache>
                <c:ptCount val="1"/>
                <c:pt idx="0">
                  <c:v>11/11/2015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'JF Loads for budget'!$D$21:$D$25</c:f>
              <c:numCache>
                <c:formatCode>0.00</c:formatCode>
                <c:ptCount val="5"/>
                <c:pt idx="0">
                  <c:v>1.8333333333333333</c:v>
                </c:pt>
                <c:pt idx="1">
                  <c:v>3</c:v>
                </c:pt>
                <c:pt idx="2">
                  <c:v>4</c:v>
                </c:pt>
                <c:pt idx="3">
                  <c:v>2.5</c:v>
                </c:pt>
                <c:pt idx="4">
                  <c:v>1</c:v>
                </c:pt>
              </c:numCache>
            </c:numRef>
          </c:xVal>
          <c:yVal>
            <c:numRef>
              <c:f>'JF Loads for budget'!$N$21:$N$25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-40</c:v>
                </c:pt>
                <c:pt idx="4">
                  <c:v>-90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'JF Loads for budget'!$E$8</c:f>
              <c:strCache>
                <c:ptCount val="1"/>
                <c:pt idx="0">
                  <c:v>28/11/2016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'JF Loads for budget'!$E$21:$E$25</c:f>
              <c:numCache>
                <c:formatCode>0.00</c:formatCode>
                <c:ptCount val="5"/>
                <c:pt idx="0">
                  <c:v>6</c:v>
                </c:pt>
                <c:pt idx="1">
                  <c:v>6.5</c:v>
                </c:pt>
                <c:pt idx="2">
                  <c:v>3.1666666666666665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'JF Loads for budget'!$N$21:$N$25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-40</c:v>
                </c:pt>
                <c:pt idx="4">
                  <c:v>-90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4936"/>
        <c:axId val="452137680"/>
      </c:scatterChart>
      <c:valAx>
        <c:axId val="452134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DIN</a:t>
                </a:r>
                <a:r>
                  <a:rPr lang="en-AU" baseline="0"/>
                  <a:t> concentration (mg/kg)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2831221707042717"/>
              <c:y val="0.93609295570079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37680"/>
        <c:crosses val="autoZero"/>
        <c:crossBetween val="midCat"/>
      </c:valAx>
      <c:valAx>
        <c:axId val="452137680"/>
        <c:scaling>
          <c:orientation val="minMax"/>
          <c:min val="-9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Depth</a:t>
                </a:r>
                <a:r>
                  <a:rPr lang="en-AU" baseline="0"/>
                  <a:t> (cm)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349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44390962757564"/>
          <c:y val="3.1746031746031744E-2"/>
          <c:w val="0.75863028749313333"/>
          <c:h val="0.863193918941950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'JF Loads for budget'!$D$8</c:f>
              <c:strCache>
                <c:ptCount val="1"/>
                <c:pt idx="0">
                  <c:v>11/11/2015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'JF Loads for budget'!$C$27:$C$31</c:f>
              <c:numCache>
                <c:formatCode>0.00</c:formatCode>
                <c:ptCount val="5"/>
                <c:pt idx="0">
                  <c:v>9.6666666666666661</c:v>
                </c:pt>
                <c:pt idx="1">
                  <c:v>8.5</c:v>
                </c:pt>
                <c:pt idx="2">
                  <c:v>5.833333333333333</c:v>
                </c:pt>
                <c:pt idx="3">
                  <c:v>4.5</c:v>
                </c:pt>
                <c:pt idx="4">
                  <c:v>2.3333333333333335</c:v>
                </c:pt>
              </c:numCache>
            </c:numRef>
          </c:xVal>
          <c:yVal>
            <c:numRef>
              <c:f>'JF Loads for budget'!$N$27:$N$31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-45</c:v>
                </c:pt>
                <c:pt idx="4">
                  <c:v>-90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'JF Loads for budget'!$D$8</c:f>
              <c:strCache>
                <c:ptCount val="1"/>
                <c:pt idx="0">
                  <c:v>11/11/2015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'JF Loads for budget'!$D$27:$D$31</c:f>
              <c:numCache>
                <c:formatCode>0.00</c:formatCode>
                <c:ptCount val="5"/>
                <c:pt idx="0">
                  <c:v>1.5</c:v>
                </c:pt>
                <c:pt idx="1">
                  <c:v>5.166666666666667</c:v>
                </c:pt>
                <c:pt idx="2">
                  <c:v>3.1666666666666665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'JF Loads for budget'!$N$27:$N$31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-45</c:v>
                </c:pt>
                <c:pt idx="4">
                  <c:v>-90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'JF Loads for budget'!$E$8</c:f>
              <c:strCache>
                <c:ptCount val="1"/>
                <c:pt idx="0">
                  <c:v>28/11/2016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'JF Loads for budget'!$E$27:$E$31</c:f>
              <c:numCache>
                <c:formatCode>0.00</c:formatCode>
                <c:ptCount val="5"/>
                <c:pt idx="0">
                  <c:v>9.8333333333333339</c:v>
                </c:pt>
                <c:pt idx="1">
                  <c:v>8.8333333333333339</c:v>
                </c:pt>
                <c:pt idx="2">
                  <c:v>8</c:v>
                </c:pt>
                <c:pt idx="3">
                  <c:v>1.5</c:v>
                </c:pt>
                <c:pt idx="4">
                  <c:v>1</c:v>
                </c:pt>
              </c:numCache>
            </c:numRef>
          </c:xVal>
          <c:yVal>
            <c:numRef>
              <c:f>'JF Loads for budget'!$N$27:$N$31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-45</c:v>
                </c:pt>
                <c:pt idx="4">
                  <c:v>-90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8072"/>
        <c:axId val="452139640"/>
      </c:scatterChart>
      <c:valAx>
        <c:axId val="452138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DIN</a:t>
                </a:r>
                <a:r>
                  <a:rPr lang="en-AU" baseline="0"/>
                  <a:t> concentration (mg/kg)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39640"/>
        <c:crosses val="autoZero"/>
        <c:crossBetween val="midCat"/>
      </c:valAx>
      <c:valAx>
        <c:axId val="452139640"/>
        <c:scaling>
          <c:orientation val="minMax"/>
          <c:min val="-9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Depth</a:t>
                </a:r>
                <a:r>
                  <a:rPr lang="en-AU" baseline="0"/>
                  <a:t> (cm)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380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6981717491499"/>
          <c:y val="3.1677465802735782E-2"/>
          <c:w val="0.75033579565440922"/>
          <c:h val="0.863489396438836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'JF Loads for budget'!$C$8</c:f>
              <c:strCache>
                <c:ptCount val="1"/>
                <c:pt idx="0">
                  <c:v>21/07/2014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'JF Loads for budget'!$C$33:$C$37</c:f>
              <c:numCache>
                <c:formatCode>0.00</c:formatCode>
                <c:ptCount val="5"/>
                <c:pt idx="0">
                  <c:v>9.5</c:v>
                </c:pt>
                <c:pt idx="1">
                  <c:v>8.5</c:v>
                </c:pt>
                <c:pt idx="2">
                  <c:v>7.5</c:v>
                </c:pt>
                <c:pt idx="3">
                  <c:v>4.5</c:v>
                </c:pt>
                <c:pt idx="4">
                  <c:v>2.5</c:v>
                </c:pt>
              </c:numCache>
            </c:numRef>
          </c:xVal>
          <c:yVal>
            <c:numRef>
              <c:f>'JF Loads for budget'!$N$33:$N$37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-45</c:v>
                </c:pt>
                <c:pt idx="4">
                  <c:v>-90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'JF Loads for budget'!$D$8</c:f>
              <c:strCache>
                <c:ptCount val="1"/>
                <c:pt idx="0">
                  <c:v>11/11/2015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'JF Loads for budget'!$D$33:$D$37</c:f>
              <c:numCache>
                <c:formatCode>0.00</c:formatCode>
                <c:ptCount val="5"/>
                <c:pt idx="0">
                  <c:v>2.1666666666666665</c:v>
                </c:pt>
                <c:pt idx="1">
                  <c:v>2.6666666666666665</c:v>
                </c:pt>
                <c:pt idx="2">
                  <c:v>2.8333333333333335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'JF Loads for budget'!$N$33:$N$37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-45</c:v>
                </c:pt>
                <c:pt idx="4">
                  <c:v>-90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'JF Loads for budget'!$E$8</c:f>
              <c:strCache>
                <c:ptCount val="1"/>
                <c:pt idx="0">
                  <c:v>28/11/2016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'JF Loads for budget'!$E$33:$E$37</c:f>
              <c:numCache>
                <c:formatCode>0.00</c:formatCode>
                <c:ptCount val="5"/>
                <c:pt idx="0">
                  <c:v>6.166666666666667</c:v>
                </c:pt>
                <c:pt idx="1">
                  <c:v>6.5</c:v>
                </c:pt>
                <c:pt idx="2">
                  <c:v>5.166666666666667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'JF Loads for budget'!$N$33:$N$37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-45</c:v>
                </c:pt>
                <c:pt idx="4">
                  <c:v>-90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5720"/>
        <c:axId val="452136112"/>
      </c:scatterChart>
      <c:valAx>
        <c:axId val="452135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DIN</a:t>
                </a:r>
                <a:r>
                  <a:rPr lang="en-AU" baseline="0"/>
                  <a:t> concentration (mg/kg)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36112"/>
        <c:crosses val="autoZero"/>
        <c:crossBetween val="midCat"/>
      </c:valAx>
      <c:valAx>
        <c:axId val="452136112"/>
        <c:scaling>
          <c:orientation val="minMax"/>
          <c:min val="-9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Depth</a:t>
                </a:r>
                <a:r>
                  <a:rPr lang="en-AU" baseline="0"/>
                  <a:t> (cm)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35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53798224981456"/>
          <c:y val="3.5341365461847386E-2"/>
          <c:w val="0.76094622016687541"/>
          <c:h val="0.929317269076305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21/07/2014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Sheet1!$C$5:$C$9</c:f>
              <c:numCache>
                <c:formatCode>0.00</c:formatCode>
                <c:ptCount val="5"/>
                <c:pt idx="0">
                  <c:v>12</c:v>
                </c:pt>
                <c:pt idx="1">
                  <c:v>11.333333333333334</c:v>
                </c:pt>
                <c:pt idx="2">
                  <c:v>9.5</c:v>
                </c:pt>
                <c:pt idx="3">
                  <c:v>4.5</c:v>
                </c:pt>
                <c:pt idx="4">
                  <c:v>2.5</c:v>
                </c:pt>
              </c:numCache>
            </c:numRef>
          </c:xVal>
          <c:yVal>
            <c:numRef>
              <c:f>Sheet1!$L$5:$L$9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-40</c:v>
                </c:pt>
                <c:pt idx="4">
                  <c:v>-90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8/01/2015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Sheet1!$D$5:$D$7</c:f>
              <c:numCache>
                <c:formatCode>0.0</c:formatCode>
                <c:ptCount val="3"/>
                <c:pt idx="0">
                  <c:v>24.666666666666668</c:v>
                </c:pt>
                <c:pt idx="1">
                  <c:v>28.666666666666668</c:v>
                </c:pt>
                <c:pt idx="2">
                  <c:v>28.666666666666668</c:v>
                </c:pt>
              </c:numCache>
            </c:numRef>
          </c:xVal>
          <c:yVal>
            <c:numRef>
              <c:f>Sheet1!$L$5:$L$9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-40</c:v>
                </c:pt>
                <c:pt idx="4">
                  <c:v>-90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24/03/2015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Sheet1!$E$5:$E$7</c:f>
              <c:numCache>
                <c:formatCode>0.0</c:formatCode>
                <c:ptCount val="3"/>
                <c:pt idx="0">
                  <c:v>19</c:v>
                </c:pt>
                <c:pt idx="1">
                  <c:v>14</c:v>
                </c:pt>
                <c:pt idx="2">
                  <c:v>14</c:v>
                </c:pt>
              </c:numCache>
            </c:numRef>
          </c:xVal>
          <c:yVal>
            <c:numRef>
              <c:f>Sheet1!$L$5:$L$9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-40</c:v>
                </c:pt>
                <c:pt idx="4">
                  <c:v>-90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11/11/2015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Sheet1!$F$5:$F$9</c:f>
              <c:numCache>
                <c:formatCode>0.00</c:formatCode>
                <c:ptCount val="5"/>
                <c:pt idx="0">
                  <c:v>3.1666666666666665</c:v>
                </c:pt>
                <c:pt idx="1">
                  <c:v>6.5</c:v>
                </c:pt>
                <c:pt idx="2">
                  <c:v>6.333333333333333</c:v>
                </c:pt>
                <c:pt idx="3">
                  <c:v>2.3333333333333335</c:v>
                </c:pt>
                <c:pt idx="4">
                  <c:v>1</c:v>
                </c:pt>
              </c:numCache>
            </c:numRef>
          </c:xVal>
          <c:yVal>
            <c:numRef>
              <c:f>Sheet1!$L$5:$L$9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-40</c:v>
                </c:pt>
                <c:pt idx="4">
                  <c:v>-90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40032"/>
        <c:axId val="452136504"/>
      </c:scatterChart>
      <c:valAx>
        <c:axId val="4521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36504"/>
        <c:crosses val="autoZero"/>
        <c:crossBetween val="midCat"/>
      </c:valAx>
      <c:valAx>
        <c:axId val="45213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400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993059229556541E-2"/>
          <c:y val="3.4591194968553458E-2"/>
          <c:w val="0.88397231450666125"/>
          <c:h val="0.9308176100628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21/07/2014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Sheet1!$C$11:$C$15</c:f>
              <c:numCache>
                <c:formatCode>0.00</c:formatCode>
                <c:ptCount val="5"/>
                <c:pt idx="0">
                  <c:v>11</c:v>
                </c:pt>
                <c:pt idx="1">
                  <c:v>10.666666666666666</c:v>
                </c:pt>
                <c:pt idx="2">
                  <c:v>7.666666666666667</c:v>
                </c:pt>
                <c:pt idx="3">
                  <c:v>4.5</c:v>
                </c:pt>
                <c:pt idx="4">
                  <c:v>3.5</c:v>
                </c:pt>
              </c:numCache>
            </c:numRef>
          </c:xVal>
          <c:yVal>
            <c:numRef>
              <c:f>Sheet1!$L$11:$L$15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-40</c:v>
                </c:pt>
                <c:pt idx="4">
                  <c:v>-90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8/01/2015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Sheet1!$D$11:$D$13</c:f>
              <c:numCache>
                <c:formatCode>0.0</c:formatCode>
                <c:ptCount val="3"/>
                <c:pt idx="0">
                  <c:v>16.666666666666668</c:v>
                </c:pt>
                <c:pt idx="1">
                  <c:v>19.666666666666668</c:v>
                </c:pt>
                <c:pt idx="2">
                  <c:v>19.666666666666668</c:v>
                </c:pt>
              </c:numCache>
            </c:numRef>
          </c:xVal>
          <c:yVal>
            <c:numRef>
              <c:f>Sheet1!$L$11:$L$15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-40</c:v>
                </c:pt>
                <c:pt idx="4">
                  <c:v>-90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24/03/2015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Sheet1!$E$11:$E$13</c:f>
              <c:numCache>
                <c:formatCode>0.0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xVal>
          <c:yVal>
            <c:numRef>
              <c:f>Sheet1!$L$11:$L$15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-40</c:v>
                </c:pt>
                <c:pt idx="4">
                  <c:v>-90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11/11/2015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Sheet1!$F$11:$F$15</c:f>
              <c:numCache>
                <c:formatCode>0.00</c:formatCode>
                <c:ptCount val="5"/>
                <c:pt idx="0">
                  <c:v>9.8333333333333339</c:v>
                </c:pt>
                <c:pt idx="1">
                  <c:v>6.166666666666667</c:v>
                </c:pt>
                <c:pt idx="2">
                  <c:v>4.5</c:v>
                </c:pt>
                <c:pt idx="3">
                  <c:v>1.8333333333333333</c:v>
                </c:pt>
                <c:pt idx="4">
                  <c:v>1</c:v>
                </c:pt>
              </c:numCache>
            </c:numRef>
          </c:xVal>
          <c:yVal>
            <c:numRef>
              <c:f>Sheet1!$L$11:$L$15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-40</c:v>
                </c:pt>
                <c:pt idx="4">
                  <c:v>-90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40424"/>
        <c:axId val="454844384"/>
      </c:scatterChart>
      <c:valAx>
        <c:axId val="45214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44384"/>
        <c:crosses val="autoZero"/>
        <c:crossBetween val="midCat"/>
      </c:valAx>
      <c:valAx>
        <c:axId val="4548443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21404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61711375549859E-2"/>
          <c:y val="3.5598705501618123E-2"/>
          <c:w val="0.87345091507806838"/>
          <c:h val="0.928802588996763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21/07/2014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Sheet1!$C$17:$C$21</c:f>
              <c:numCache>
                <c:formatCode>0.00</c:formatCode>
                <c:ptCount val="5"/>
                <c:pt idx="0">
                  <c:v>10</c:v>
                </c:pt>
                <c:pt idx="1">
                  <c:v>7.666666666666667</c:v>
                </c:pt>
                <c:pt idx="2">
                  <c:v>6.666666666666667</c:v>
                </c:pt>
                <c:pt idx="3">
                  <c:v>3.5</c:v>
                </c:pt>
                <c:pt idx="4">
                  <c:v>3.5</c:v>
                </c:pt>
              </c:numCache>
            </c:numRef>
          </c:xVal>
          <c:yVal>
            <c:numRef>
              <c:f>Sheet1!$L$17:$L$21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-40</c:v>
                </c:pt>
                <c:pt idx="4">
                  <c:v>-90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8/01/2015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Sheet1!$D$17:$D$19</c:f>
              <c:numCache>
                <c:formatCode>0.0</c:formatCode>
                <c:ptCount val="3"/>
                <c:pt idx="0">
                  <c:v>29.666666666666668</c:v>
                </c:pt>
                <c:pt idx="1">
                  <c:v>33</c:v>
                </c:pt>
                <c:pt idx="2">
                  <c:v>33</c:v>
                </c:pt>
              </c:numCache>
            </c:numRef>
          </c:xVal>
          <c:yVal>
            <c:numRef>
              <c:f>Sheet1!$L$17:$L$21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-40</c:v>
                </c:pt>
                <c:pt idx="4">
                  <c:v>-90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24/03/2015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Sheet1!$E$17:$E$19</c:f>
              <c:numCache>
                <c:formatCode>0.0</c:formatCode>
                <c:ptCount val="3"/>
                <c:pt idx="0">
                  <c:v>16</c:v>
                </c:pt>
                <c:pt idx="1">
                  <c:v>10</c:v>
                </c:pt>
                <c:pt idx="2">
                  <c:v>10</c:v>
                </c:pt>
              </c:numCache>
            </c:numRef>
          </c:xVal>
          <c:yVal>
            <c:numRef>
              <c:f>Sheet1!$L$17:$L$19</c:f>
              <c:numCache>
                <c:formatCode>General</c:formatCode>
                <c:ptCount val="3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11/11/2015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Sheet1!$F$17:$F$21</c:f>
              <c:numCache>
                <c:formatCode>0.00</c:formatCode>
                <c:ptCount val="5"/>
                <c:pt idx="0">
                  <c:v>1.8333333333333333</c:v>
                </c:pt>
                <c:pt idx="1">
                  <c:v>3</c:v>
                </c:pt>
                <c:pt idx="2">
                  <c:v>4</c:v>
                </c:pt>
                <c:pt idx="3">
                  <c:v>2.5</c:v>
                </c:pt>
                <c:pt idx="4">
                  <c:v>1</c:v>
                </c:pt>
              </c:numCache>
            </c:numRef>
          </c:xVal>
          <c:yVal>
            <c:numRef>
              <c:f>Sheet1!$L$17:$L$21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-40</c:v>
                </c:pt>
                <c:pt idx="4">
                  <c:v>-90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44776"/>
        <c:axId val="454849088"/>
      </c:scatterChart>
      <c:valAx>
        <c:axId val="45484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49088"/>
        <c:crosses val="autoZero"/>
        <c:crossBetween val="midCat"/>
      </c:valAx>
      <c:valAx>
        <c:axId val="4548490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4844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760910130718073E-2"/>
          <c:y val="3.5685320356853206E-2"/>
          <c:w val="0.8708483639054676"/>
          <c:h val="0.928629359286293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21/07/2014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Sheet1!$C$23:$C$27</c:f>
              <c:numCache>
                <c:formatCode>0.00</c:formatCode>
                <c:ptCount val="5"/>
                <c:pt idx="0">
                  <c:v>9.6666666666666661</c:v>
                </c:pt>
                <c:pt idx="1">
                  <c:v>8.5</c:v>
                </c:pt>
                <c:pt idx="2">
                  <c:v>5.833333333333333</c:v>
                </c:pt>
                <c:pt idx="3">
                  <c:v>4.5</c:v>
                </c:pt>
                <c:pt idx="4">
                  <c:v>2.3333333333333335</c:v>
                </c:pt>
              </c:numCache>
            </c:numRef>
          </c:xVal>
          <c:yVal>
            <c:numRef>
              <c:f>Sheet1!$L$23:$L$27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-45</c:v>
                </c:pt>
                <c:pt idx="4">
                  <c:v>-90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8/01/2015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Sheet1!$D$23:$D$25</c:f>
              <c:numCache>
                <c:formatCode>0.0</c:formatCode>
                <c:ptCount val="3"/>
                <c:pt idx="0">
                  <c:v>18.666666666666668</c:v>
                </c:pt>
                <c:pt idx="1">
                  <c:v>22.333333333333332</c:v>
                </c:pt>
                <c:pt idx="2">
                  <c:v>22.333333333333332</c:v>
                </c:pt>
              </c:numCache>
            </c:numRef>
          </c:xVal>
          <c:yVal>
            <c:numRef>
              <c:f>Sheet1!$L$23:$L$25</c:f>
              <c:numCache>
                <c:formatCode>General</c:formatCode>
                <c:ptCount val="3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24/03/2015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Sheet1!$E$23:$E$25</c:f>
              <c:numCache>
                <c:formatCode>0.0</c:formatCode>
                <c:ptCount val="3"/>
                <c:pt idx="0">
                  <c:v>17</c:v>
                </c:pt>
                <c:pt idx="1">
                  <c:v>10</c:v>
                </c:pt>
                <c:pt idx="2">
                  <c:v>10</c:v>
                </c:pt>
              </c:numCache>
            </c:numRef>
          </c:xVal>
          <c:yVal>
            <c:numRef>
              <c:f>Sheet1!$L$23:$L$25</c:f>
              <c:numCache>
                <c:formatCode>General</c:formatCode>
                <c:ptCount val="3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11/11/2015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Sheet1!$F$23:$F$27</c:f>
              <c:numCache>
                <c:formatCode>0.00</c:formatCode>
                <c:ptCount val="5"/>
                <c:pt idx="0">
                  <c:v>1.5</c:v>
                </c:pt>
                <c:pt idx="1">
                  <c:v>5.166666666666667</c:v>
                </c:pt>
                <c:pt idx="2">
                  <c:v>3.1666666666666665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Sheet1!$L$23:$L$27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-45</c:v>
                </c:pt>
                <c:pt idx="4">
                  <c:v>-90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45168"/>
        <c:axId val="454848696"/>
      </c:scatterChart>
      <c:valAx>
        <c:axId val="4548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48696"/>
        <c:crosses val="autoZero"/>
        <c:crossBetween val="midCat"/>
      </c:valAx>
      <c:valAx>
        <c:axId val="4548486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48451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31104667346006E-2"/>
          <c:y val="3.5772357723577237E-2"/>
          <c:w val="0.85521618213371997"/>
          <c:h val="0.928455284552845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21/07/2014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Sheet1!$C$29:$C$33</c:f>
              <c:numCache>
                <c:formatCode>0.00</c:formatCode>
                <c:ptCount val="5"/>
                <c:pt idx="0">
                  <c:v>9.5</c:v>
                </c:pt>
                <c:pt idx="1">
                  <c:v>8.5</c:v>
                </c:pt>
                <c:pt idx="2">
                  <c:v>7.5</c:v>
                </c:pt>
                <c:pt idx="3">
                  <c:v>4.5</c:v>
                </c:pt>
                <c:pt idx="4">
                  <c:v>2.5</c:v>
                </c:pt>
              </c:numCache>
            </c:numRef>
          </c:xVal>
          <c:yVal>
            <c:numRef>
              <c:f>Sheet1!$L$29:$L$33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-45</c:v>
                </c:pt>
                <c:pt idx="4">
                  <c:v>-90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8/01/2015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Sheet1!$D$29:$D$31</c:f>
              <c:numCache>
                <c:formatCode>0.0</c:formatCode>
                <c:ptCount val="3"/>
                <c:pt idx="0">
                  <c:v>11.666666666666666</c:v>
                </c:pt>
                <c:pt idx="1">
                  <c:v>16.333333333333332</c:v>
                </c:pt>
                <c:pt idx="2">
                  <c:v>16.333333333333332</c:v>
                </c:pt>
              </c:numCache>
            </c:numRef>
          </c:xVal>
          <c:yVal>
            <c:numRef>
              <c:f>Sheet1!$L$29:$L$31</c:f>
              <c:numCache>
                <c:formatCode>General</c:formatCode>
                <c:ptCount val="3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24/03/2015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Sheet1!$E$29:$E$31</c:f>
              <c:numCache>
                <c:formatCode>0.0</c:formatCode>
                <c:ptCount val="3"/>
                <c:pt idx="0">
                  <c:v>11</c:v>
                </c:pt>
              </c:numCache>
            </c:numRef>
          </c:xVal>
          <c:yVal>
            <c:numRef>
              <c:f>Sheet1!$L$29:$L$31</c:f>
              <c:numCache>
                <c:formatCode>General</c:formatCode>
                <c:ptCount val="3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11/11/2015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Sheet1!$F$29:$F$33</c:f>
              <c:numCache>
                <c:formatCode>0.00</c:formatCode>
                <c:ptCount val="5"/>
                <c:pt idx="0">
                  <c:v>2.1666666666666665</c:v>
                </c:pt>
                <c:pt idx="1">
                  <c:v>2.6666666666666665</c:v>
                </c:pt>
                <c:pt idx="2">
                  <c:v>2.8333333333333335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Sheet1!$L$29:$L$33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-45</c:v>
                </c:pt>
                <c:pt idx="4">
                  <c:v>-90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50656"/>
        <c:axId val="454845952"/>
      </c:scatterChart>
      <c:valAx>
        <c:axId val="45485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45952"/>
        <c:crosses val="autoZero"/>
        <c:crossBetween val="midCat"/>
      </c:valAx>
      <c:valAx>
        <c:axId val="454845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48506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000" b="1"/>
              <a:t>2014-15</a:t>
            </a:r>
            <a:r>
              <a:rPr lang="en-AU" sz="1000" b="1" baseline="0"/>
              <a:t> (Plant)</a:t>
            </a:r>
            <a:endParaRPr lang="en-AU" sz="1000" b="1"/>
          </a:p>
        </c:rich>
      </c:tx>
      <c:layout>
        <c:manualLayout>
          <c:xMode val="edge"/>
          <c:yMode val="edge"/>
          <c:x val="0.64192740891093758"/>
          <c:y val="2.822219863505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36472222222222"/>
          <c:y val="2.587037037037037E-2"/>
          <c:w val="0.79874305555555558"/>
          <c:h val="0.89556999999999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21/07/2014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Sheet1!$C$37:$C$41</c:f>
              <c:numCache>
                <c:formatCode>0.00</c:formatCode>
                <c:ptCount val="5"/>
                <c:pt idx="0">
                  <c:v>10.433333333333334</c:v>
                </c:pt>
                <c:pt idx="1">
                  <c:v>9.3333333333333339</c:v>
                </c:pt>
                <c:pt idx="2">
                  <c:v>7.4333333333333345</c:v>
                </c:pt>
                <c:pt idx="3">
                  <c:v>4.3</c:v>
                </c:pt>
                <c:pt idx="4">
                  <c:v>2.8666666666666667</c:v>
                </c:pt>
              </c:numCache>
            </c:numRef>
          </c:xVal>
          <c:yVal>
            <c:numRef>
              <c:f>Sheet1!$L$37:$L$41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-45</c:v>
                </c:pt>
                <c:pt idx="4">
                  <c:v>-90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8/01/2015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Sheet1!$D$37:$D$39</c:f>
              <c:numCache>
                <c:formatCode>0.00</c:formatCode>
                <c:ptCount val="3"/>
                <c:pt idx="0">
                  <c:v>20.266666666666669</c:v>
                </c:pt>
                <c:pt idx="1">
                  <c:v>24</c:v>
                </c:pt>
                <c:pt idx="2">
                  <c:v>24</c:v>
                </c:pt>
              </c:numCache>
            </c:numRef>
          </c:xVal>
          <c:yVal>
            <c:numRef>
              <c:f>Sheet1!$L$37:$L$39</c:f>
              <c:numCache>
                <c:formatCode>General</c:formatCode>
                <c:ptCount val="3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24/03/2015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Sheet1!$E$37:$E$39</c:f>
              <c:numCache>
                <c:formatCode>0.00</c:formatCode>
                <c:ptCount val="3"/>
                <c:pt idx="0">
                  <c:v>14.6</c:v>
                </c:pt>
                <c:pt idx="1">
                  <c:v>11</c:v>
                </c:pt>
                <c:pt idx="2">
                  <c:v>11</c:v>
                </c:pt>
              </c:numCache>
            </c:numRef>
          </c:xVal>
          <c:yVal>
            <c:numRef>
              <c:f>Sheet1!$L$37:$L$39</c:f>
              <c:numCache>
                <c:formatCode>General</c:formatCode>
                <c:ptCount val="3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11/11/2015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Sheet1!$F$37:$F$41</c:f>
              <c:numCache>
                <c:formatCode>0.00</c:formatCode>
                <c:ptCount val="5"/>
                <c:pt idx="0">
                  <c:v>3.7000000000000006</c:v>
                </c:pt>
                <c:pt idx="1">
                  <c:v>4.7000000000000011</c:v>
                </c:pt>
                <c:pt idx="2">
                  <c:v>4.1666666666666661</c:v>
                </c:pt>
                <c:pt idx="3">
                  <c:v>1.7333333333333336</c:v>
                </c:pt>
                <c:pt idx="4">
                  <c:v>1</c:v>
                </c:pt>
              </c:numCache>
            </c:numRef>
          </c:xVal>
          <c:yVal>
            <c:numRef>
              <c:f>Sheet1!$L$37:$L$41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-45</c:v>
                </c:pt>
                <c:pt idx="4">
                  <c:v>-90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47520"/>
        <c:axId val="454846344"/>
      </c:scatterChart>
      <c:valAx>
        <c:axId val="45484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DIN</a:t>
                </a:r>
                <a:r>
                  <a:rPr lang="en-AU" baseline="0"/>
                  <a:t> concentration (mg/kg)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29085673902522213"/>
              <c:y val="0.952593218421561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46344"/>
        <c:crosses val="autoZero"/>
        <c:crossBetween val="midCat"/>
      </c:valAx>
      <c:valAx>
        <c:axId val="454846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Depth</a:t>
                </a:r>
                <a:r>
                  <a:rPr lang="en-AU" baseline="0"/>
                  <a:t> (cm)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475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1626046838699455"/>
          <c:y val="0.75055870220032717"/>
          <c:w val="0.32658425733898977"/>
          <c:h val="0.16634568496783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</a:t>
            </a:r>
            <a:r>
              <a:rPr lang="en-AU" baseline="0"/>
              <a:t> 2 0-10cm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68141607455514E-2"/>
          <c:y val="0.12195644817570069"/>
          <c:w val="0.9226380744960071"/>
          <c:h val="0.7265486343030876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21-Jul-2014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Sheet2!$B$1:$B$3</c:f>
              <c:numCache>
                <c:formatCode>dd\-mmm\-yyyy</c:formatCode>
                <c:ptCount val="3"/>
                <c:pt idx="0">
                  <c:v>41841</c:v>
                </c:pt>
                <c:pt idx="1">
                  <c:v>41841</c:v>
                </c:pt>
                <c:pt idx="2">
                  <c:v>41841</c:v>
                </c:pt>
              </c:numCache>
            </c:numRef>
          </c:xVal>
          <c:yVal>
            <c:numRef>
              <c:f>Sheet2!$B$10:$B$12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08-Jan-2015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Sheet2!$C$1:$C$3</c:f>
              <c:numCache>
                <c:formatCode>dd\-mmm\-yyyy</c:formatCode>
                <c:ptCount val="3"/>
                <c:pt idx="0">
                  <c:v>42012</c:v>
                </c:pt>
                <c:pt idx="1">
                  <c:v>42012</c:v>
                </c:pt>
                <c:pt idx="2">
                  <c:v>42012</c:v>
                </c:pt>
              </c:numCache>
            </c:numRef>
          </c:xVal>
          <c:yVal>
            <c:numRef>
              <c:f>Sheet2!$C$10:$C$12</c:f>
              <c:numCache>
                <c:formatCode>General</c:formatCode>
                <c:ptCount val="3"/>
                <c:pt idx="0">
                  <c:v>21</c:v>
                </c:pt>
                <c:pt idx="1">
                  <c:v>17</c:v>
                </c:pt>
                <c:pt idx="2">
                  <c:v>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Sheet2!$D$5</c:f>
              <c:strCache>
                <c:ptCount val="1"/>
                <c:pt idx="0">
                  <c:v>11-Nov-2015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Sheet2!$D$1:$D$3</c:f>
              <c:numCache>
                <c:formatCode>dd\-mmm\-yyyy</c:formatCode>
                <c:ptCount val="3"/>
                <c:pt idx="0">
                  <c:v>42319</c:v>
                </c:pt>
                <c:pt idx="1">
                  <c:v>42319</c:v>
                </c:pt>
                <c:pt idx="2">
                  <c:v>42319</c:v>
                </c:pt>
              </c:numCache>
            </c:numRef>
          </c:xVal>
          <c:yVal>
            <c:numRef>
              <c:f>Sheet2!$D$10:$D$12</c:f>
              <c:numCache>
                <c:formatCode>General</c:formatCode>
                <c:ptCount val="3"/>
                <c:pt idx="0">
                  <c:v>3.5</c:v>
                </c:pt>
                <c:pt idx="1">
                  <c:v>20.5</c:v>
                </c:pt>
                <c:pt idx="2">
                  <c:v>5.5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Sheet2!$E$5</c:f>
              <c:strCache>
                <c:ptCount val="1"/>
                <c:pt idx="0">
                  <c:v>02-Dec-2015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Sheet2!$E$1:$E$3</c:f>
              <c:numCache>
                <c:formatCode>dd\-mmm\-yyyy</c:formatCode>
                <c:ptCount val="3"/>
                <c:pt idx="0">
                  <c:v>42340</c:v>
                </c:pt>
                <c:pt idx="1">
                  <c:v>42340</c:v>
                </c:pt>
                <c:pt idx="2">
                  <c:v>42340</c:v>
                </c:pt>
              </c:numCache>
            </c:numRef>
          </c:xVal>
          <c:yVal>
            <c:numRef>
              <c:f>Sheet2!$E$10:$E$12</c:f>
              <c:numCache>
                <c:formatCode>General</c:formatCode>
                <c:ptCount val="3"/>
                <c:pt idx="0">
                  <c:v>3.5</c:v>
                </c:pt>
                <c:pt idx="1">
                  <c:v>8</c:v>
                </c:pt>
                <c:pt idx="2">
                  <c:v>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Sheet2!$F$5</c:f>
              <c:strCache>
                <c:ptCount val="1"/>
                <c:pt idx="0">
                  <c:v>22-Dec-2015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Sheet2!$F$1:$F$3</c:f>
              <c:numCache>
                <c:formatCode>dd\-mmm\-yyyy</c:formatCode>
                <c:ptCount val="3"/>
                <c:pt idx="0">
                  <c:v>42360</c:v>
                </c:pt>
                <c:pt idx="1">
                  <c:v>42360</c:v>
                </c:pt>
                <c:pt idx="2">
                  <c:v>42360</c:v>
                </c:pt>
              </c:numCache>
            </c:numRef>
          </c:xVal>
          <c:yVal>
            <c:numRef>
              <c:f>Sheet2!$F$10:$F$12</c:f>
              <c:numCache>
                <c:formatCode>General</c:formatCode>
                <c:ptCount val="3"/>
                <c:pt idx="0">
                  <c:v>17</c:v>
                </c:pt>
                <c:pt idx="1">
                  <c:v>22</c:v>
                </c:pt>
                <c:pt idx="2">
                  <c:v>17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Sheet2!$G$5</c:f>
              <c:strCache>
                <c:ptCount val="1"/>
                <c:pt idx="0">
                  <c:v>04-Feb-2016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Sheet2!$G$1:$G$3</c:f>
              <c:numCache>
                <c:formatCode>dd\-mmm\-yyyy</c:formatCode>
                <c:ptCount val="3"/>
                <c:pt idx="0">
                  <c:v>42404</c:v>
                </c:pt>
                <c:pt idx="1">
                  <c:v>42404</c:v>
                </c:pt>
                <c:pt idx="2">
                  <c:v>42404</c:v>
                </c:pt>
              </c:numCache>
            </c:numRef>
          </c:xVal>
          <c:yVal>
            <c:numRef>
              <c:f>Sheet2!$G$10:$G$12</c:f>
              <c:numCache>
                <c:formatCode>General</c:formatCode>
                <c:ptCount val="3"/>
                <c:pt idx="0">
                  <c:v>6.5</c:v>
                </c:pt>
                <c:pt idx="1">
                  <c:v>3.5</c:v>
                </c:pt>
                <c:pt idx="2">
                  <c:v>4.5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Sheet2!$H$5</c:f>
              <c:strCache>
                <c:ptCount val="1"/>
                <c:pt idx="0">
                  <c:v>21-Jun-2016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Sheet2!$H$1:$H$3</c:f>
              <c:numCache>
                <c:formatCode>dd\-mmm\-yyyy</c:formatCode>
                <c:ptCount val="3"/>
                <c:pt idx="0">
                  <c:v>42542</c:v>
                </c:pt>
                <c:pt idx="1">
                  <c:v>42542</c:v>
                </c:pt>
                <c:pt idx="2">
                  <c:v>42542</c:v>
                </c:pt>
              </c:numCache>
            </c:numRef>
          </c:xVal>
          <c:yVal>
            <c:numRef>
              <c:f>Sheet2!$H$10:$H$12</c:f>
              <c:numCache>
                <c:formatCode>General</c:formatCode>
                <c:ptCount val="3"/>
                <c:pt idx="0">
                  <c:v>15</c:v>
                </c:pt>
                <c:pt idx="1">
                  <c:v>12</c:v>
                </c:pt>
                <c:pt idx="2">
                  <c:v>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Sheet2!$I$5</c:f>
              <c:strCache>
                <c:ptCount val="1"/>
                <c:pt idx="0">
                  <c:v>28-Nov-2016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Sheet2!$I$1:$I$3</c:f>
              <c:numCache>
                <c:formatCode>dd\-mmm\-yyyy</c:formatCode>
                <c:ptCount val="3"/>
                <c:pt idx="0">
                  <c:v>42702</c:v>
                </c:pt>
                <c:pt idx="1">
                  <c:v>42702</c:v>
                </c:pt>
                <c:pt idx="2">
                  <c:v>42702</c:v>
                </c:pt>
              </c:numCache>
            </c:numRef>
          </c:xVal>
          <c:yVal>
            <c:numRef>
              <c:f>Sheet2!$I$10:$I$12</c:f>
              <c:numCache>
                <c:formatCode>General</c:formatCode>
                <c:ptCount val="3"/>
                <c:pt idx="0">
                  <c:v>8</c:v>
                </c:pt>
                <c:pt idx="1">
                  <c:v>6.5</c:v>
                </c:pt>
                <c:pt idx="2">
                  <c:v>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01232"/>
        <c:axId val="312800056"/>
      </c:scatterChart>
      <c:valAx>
        <c:axId val="312801232"/>
        <c:scaling>
          <c:orientation val="minMax"/>
        </c:scaling>
        <c:delete val="0"/>
        <c:axPos val="b"/>
        <c:numFmt formatCode="dd\-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00056"/>
        <c:crosses val="autoZero"/>
        <c:crossBetween val="midCat"/>
      </c:valAx>
      <c:valAx>
        <c:axId val="312800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0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000" b="1"/>
              <a:t>2015-16</a:t>
            </a:r>
            <a:r>
              <a:rPr lang="en-AU" sz="1000" b="1" baseline="0"/>
              <a:t> (Ratoon)</a:t>
            </a:r>
            <a:endParaRPr lang="en-AU" sz="1000" b="1"/>
          </a:p>
        </c:rich>
      </c:tx>
      <c:layout>
        <c:manualLayout>
          <c:xMode val="edge"/>
          <c:yMode val="edge"/>
          <c:x val="4.5069324251970473E-2"/>
          <c:y val="2.587038108952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21E-2"/>
          <c:y val="2.587037037037037E-2"/>
          <c:w val="0.92927083333333316"/>
          <c:h val="0.89556999999999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11/11/2015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Sheet1!$F$37:$F$41</c:f>
              <c:numCache>
                <c:formatCode>0.00</c:formatCode>
                <c:ptCount val="5"/>
                <c:pt idx="0">
                  <c:v>3.7000000000000006</c:v>
                </c:pt>
                <c:pt idx="1">
                  <c:v>4.7000000000000011</c:v>
                </c:pt>
                <c:pt idx="2">
                  <c:v>4.1666666666666661</c:v>
                </c:pt>
                <c:pt idx="3">
                  <c:v>1.7333333333333336</c:v>
                </c:pt>
                <c:pt idx="4">
                  <c:v>1</c:v>
                </c:pt>
              </c:numCache>
            </c:numRef>
          </c:xVal>
          <c:yVal>
            <c:numRef>
              <c:f>Sheet1!$L$37:$L$41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-45</c:v>
                </c:pt>
                <c:pt idx="4">
                  <c:v>-90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2/12/2015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Sheet1!$G$37:$G$39</c:f>
              <c:numCache>
                <c:formatCode>0.00</c:formatCode>
                <c:ptCount val="3"/>
                <c:pt idx="0">
                  <c:v>6.7083333333333339</c:v>
                </c:pt>
                <c:pt idx="1">
                  <c:v>6.916666666666667</c:v>
                </c:pt>
                <c:pt idx="2">
                  <c:v>6.916666666666667</c:v>
                </c:pt>
              </c:numCache>
            </c:numRef>
          </c:xVal>
          <c:yVal>
            <c:numRef>
              <c:f>Sheet1!$L$37:$L$39</c:f>
              <c:numCache>
                <c:formatCode>General</c:formatCode>
                <c:ptCount val="3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22/12/2015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Sheet1!$H$37:$H$39</c:f>
              <c:numCache>
                <c:formatCode>0.00</c:formatCode>
                <c:ptCount val="3"/>
                <c:pt idx="0">
                  <c:v>15</c:v>
                </c:pt>
                <c:pt idx="1">
                  <c:v>18.966666666666665</c:v>
                </c:pt>
                <c:pt idx="2">
                  <c:v>18.966666666666665</c:v>
                </c:pt>
              </c:numCache>
            </c:numRef>
          </c:xVal>
          <c:yVal>
            <c:numRef>
              <c:f>Sheet1!$L$37:$L$39</c:f>
              <c:numCache>
                <c:formatCode>General</c:formatCode>
                <c:ptCount val="3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Sheet1!$I$4</c:f>
              <c:strCache>
                <c:ptCount val="1"/>
                <c:pt idx="0">
                  <c:v>4/02/2016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Sheet1!$I$37:$I$39</c:f>
              <c:numCache>
                <c:formatCode>0.00</c:formatCode>
                <c:ptCount val="3"/>
                <c:pt idx="0">
                  <c:v>9</c:v>
                </c:pt>
                <c:pt idx="1">
                  <c:v>8.0333333333333332</c:v>
                </c:pt>
                <c:pt idx="2">
                  <c:v>8.0333333333333332</c:v>
                </c:pt>
              </c:numCache>
            </c:numRef>
          </c:xVal>
          <c:yVal>
            <c:numRef>
              <c:f>Sheet1!$L$37:$L$39</c:f>
              <c:numCache>
                <c:formatCode>General</c:formatCode>
                <c:ptCount val="3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Sheet1!$J$4</c:f>
              <c:strCache>
                <c:ptCount val="1"/>
                <c:pt idx="0">
                  <c:v>21/06/2016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Sheet1!$J$37:$J$39</c:f>
              <c:numCache>
                <c:formatCode>0.00</c:formatCode>
                <c:ptCount val="3"/>
                <c:pt idx="0">
                  <c:v>10.766666666666666</c:v>
                </c:pt>
                <c:pt idx="1">
                  <c:v>9.1999999999999993</c:v>
                </c:pt>
                <c:pt idx="2">
                  <c:v>9.1999999999999993</c:v>
                </c:pt>
              </c:numCache>
            </c:numRef>
          </c:xVal>
          <c:yVal>
            <c:numRef>
              <c:f>Sheet1!$L$37:$L$39</c:f>
              <c:numCache>
                <c:formatCode>General</c:formatCode>
                <c:ptCount val="3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Sheet1!$K$4</c:f>
              <c:strCache>
                <c:ptCount val="1"/>
                <c:pt idx="0">
                  <c:v>28/11/2016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Sheet1!$K$37:$K$41</c:f>
              <c:numCache>
                <c:formatCode>0.00</c:formatCode>
                <c:ptCount val="5"/>
                <c:pt idx="0">
                  <c:v>7.0666666666666655</c:v>
                </c:pt>
                <c:pt idx="1">
                  <c:v>7.5333333333333332</c:v>
                </c:pt>
                <c:pt idx="2">
                  <c:v>6.5333333333333332</c:v>
                </c:pt>
                <c:pt idx="3">
                  <c:v>1.2</c:v>
                </c:pt>
                <c:pt idx="4">
                  <c:v>1</c:v>
                </c:pt>
              </c:numCache>
            </c:numRef>
          </c:xVal>
          <c:yVal>
            <c:numRef>
              <c:f>Sheet1!$L$37:$L$41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-45</c:v>
                </c:pt>
                <c:pt idx="4">
                  <c:v>-90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47128"/>
        <c:axId val="454848304"/>
      </c:scatterChart>
      <c:valAx>
        <c:axId val="454847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DIN</a:t>
                </a:r>
                <a:r>
                  <a:rPr lang="en-AU" baseline="0"/>
                  <a:t> concentration (mg/kg)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24255705943146019"/>
              <c:y val="0.95953631937837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48304"/>
        <c:crosses val="autoZero"/>
        <c:crossBetween val="midCat"/>
      </c:valAx>
      <c:valAx>
        <c:axId val="454848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48471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0819003623413983"/>
          <c:y val="0.72734478828888016"/>
          <c:w val="0.34033709579011595"/>
          <c:h val="0.27265521171111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83794191257936"/>
          <c:y val="3.8394415357766144E-2"/>
          <c:w val="0.85663998433410515"/>
          <c:h val="0.80662021959296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T1 - Urea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Sheet1!$F$3:$K$3</c:f>
              <c:numCache>
                <c:formatCode>General</c:formatCode>
                <c:ptCount val="6"/>
                <c:pt idx="0">
                  <c:v>-14</c:v>
                </c:pt>
                <c:pt idx="1">
                  <c:v>7</c:v>
                </c:pt>
                <c:pt idx="2">
                  <c:v>27</c:v>
                </c:pt>
                <c:pt idx="3">
                  <c:v>71</c:v>
                </c:pt>
                <c:pt idx="4">
                  <c:v>209</c:v>
                </c:pt>
                <c:pt idx="5">
                  <c:v>369</c:v>
                </c:pt>
              </c:numCache>
            </c:numRef>
          </c:xVal>
          <c:yVal>
            <c:numRef>
              <c:f>Sheet1!$F$10:$K$10</c:f>
              <c:numCache>
                <c:formatCode>0.00</c:formatCode>
                <c:ptCount val="6"/>
                <c:pt idx="0">
                  <c:v>5.333333333333333</c:v>
                </c:pt>
                <c:pt idx="1">
                  <c:v>11.444444444444445</c:v>
                </c:pt>
                <c:pt idx="2">
                  <c:v>44.666666666666664</c:v>
                </c:pt>
                <c:pt idx="3">
                  <c:v>28.222222222222225</c:v>
                </c:pt>
                <c:pt idx="4">
                  <c:v>11.555555555555555</c:v>
                </c:pt>
                <c:pt idx="5">
                  <c:v>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T2 - Urea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Sheet1!$F$3:$K$3</c:f>
              <c:numCache>
                <c:formatCode>General</c:formatCode>
                <c:ptCount val="6"/>
                <c:pt idx="0">
                  <c:v>-14</c:v>
                </c:pt>
                <c:pt idx="1">
                  <c:v>7</c:v>
                </c:pt>
                <c:pt idx="2">
                  <c:v>27</c:v>
                </c:pt>
                <c:pt idx="3">
                  <c:v>71</c:v>
                </c:pt>
                <c:pt idx="4">
                  <c:v>209</c:v>
                </c:pt>
                <c:pt idx="5">
                  <c:v>369</c:v>
                </c:pt>
              </c:numCache>
            </c:numRef>
          </c:xVal>
          <c:yVal>
            <c:numRef>
              <c:f>Sheet1!$F$16:$K$16</c:f>
              <c:numCache>
                <c:formatCode>0.00</c:formatCode>
                <c:ptCount val="6"/>
                <c:pt idx="0">
                  <c:v>6.833333333333333</c:v>
                </c:pt>
                <c:pt idx="1">
                  <c:v>6.6111111111111116</c:v>
                </c:pt>
                <c:pt idx="2">
                  <c:v>18.777777777777775</c:v>
                </c:pt>
                <c:pt idx="3">
                  <c:v>4.3888888888888893</c:v>
                </c:pt>
                <c:pt idx="4">
                  <c:v>10.777777777777779</c:v>
                </c:pt>
                <c:pt idx="5">
                  <c:v>7.166666666666667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T3 - Urea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Sheet1!$F$3:$K$3</c:f>
              <c:numCache>
                <c:formatCode>General</c:formatCode>
                <c:ptCount val="6"/>
                <c:pt idx="0">
                  <c:v>-14</c:v>
                </c:pt>
                <c:pt idx="1">
                  <c:v>7</c:v>
                </c:pt>
                <c:pt idx="2">
                  <c:v>27</c:v>
                </c:pt>
                <c:pt idx="3">
                  <c:v>71</c:v>
                </c:pt>
                <c:pt idx="4">
                  <c:v>209</c:v>
                </c:pt>
                <c:pt idx="5">
                  <c:v>369</c:v>
                </c:pt>
              </c:numCache>
            </c:numRef>
          </c:xVal>
          <c:yVal>
            <c:numRef>
              <c:f>Sheet1!$F$22:$K$22</c:f>
              <c:numCache>
                <c:formatCode>0.00</c:formatCode>
                <c:ptCount val="6"/>
                <c:pt idx="0">
                  <c:v>2.9444444444444442</c:v>
                </c:pt>
                <c:pt idx="1">
                  <c:v>4.1111111111111116</c:v>
                </c:pt>
                <c:pt idx="2">
                  <c:v>15.944444444444443</c:v>
                </c:pt>
                <c:pt idx="3">
                  <c:v>3.5</c:v>
                </c:pt>
                <c:pt idx="4">
                  <c:v>6.3888888888888884</c:v>
                </c:pt>
                <c:pt idx="5">
                  <c:v>5.2222222222222223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T4 - Urea/CR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Sheet1!$F$3:$K$3</c:f>
              <c:numCache>
                <c:formatCode>General</c:formatCode>
                <c:ptCount val="6"/>
                <c:pt idx="0">
                  <c:v>-14</c:v>
                </c:pt>
                <c:pt idx="1">
                  <c:v>7</c:v>
                </c:pt>
                <c:pt idx="2">
                  <c:v>27</c:v>
                </c:pt>
                <c:pt idx="3">
                  <c:v>71</c:v>
                </c:pt>
                <c:pt idx="4">
                  <c:v>209</c:v>
                </c:pt>
                <c:pt idx="5">
                  <c:v>369</c:v>
                </c:pt>
              </c:numCache>
            </c:numRef>
          </c:xVal>
          <c:yVal>
            <c:numRef>
              <c:f>Sheet1!$F$28:$K$28</c:f>
              <c:numCache>
                <c:formatCode>0.00</c:formatCode>
                <c:ptCount val="6"/>
                <c:pt idx="0">
                  <c:v>3.2777777777777781</c:v>
                </c:pt>
                <c:pt idx="2">
                  <c:v>11.944444444444445</c:v>
                </c:pt>
                <c:pt idx="3">
                  <c:v>3.2777777777777781</c:v>
                </c:pt>
                <c:pt idx="4">
                  <c:v>9.6666666666666661</c:v>
                </c:pt>
                <c:pt idx="5">
                  <c:v>8.8888888888888893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Sheet1!$A$29</c:f>
              <c:strCache>
                <c:ptCount val="1"/>
                <c:pt idx="0">
                  <c:v>T5 - Nil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Sheet1!$F$3:$K$3</c:f>
              <c:numCache>
                <c:formatCode>General</c:formatCode>
                <c:ptCount val="6"/>
                <c:pt idx="0">
                  <c:v>-14</c:v>
                </c:pt>
                <c:pt idx="1">
                  <c:v>7</c:v>
                </c:pt>
                <c:pt idx="2">
                  <c:v>27</c:v>
                </c:pt>
                <c:pt idx="3">
                  <c:v>71</c:v>
                </c:pt>
                <c:pt idx="4">
                  <c:v>209</c:v>
                </c:pt>
                <c:pt idx="5">
                  <c:v>369</c:v>
                </c:pt>
              </c:numCache>
            </c:numRef>
          </c:xVal>
          <c:yVal>
            <c:numRef>
              <c:f>Sheet1!$F$34:$K$34</c:f>
              <c:numCache>
                <c:formatCode>0.00</c:formatCode>
                <c:ptCount val="6"/>
                <c:pt idx="0">
                  <c:v>2.5555555555555554</c:v>
                </c:pt>
                <c:pt idx="1">
                  <c:v>5.2222222222222214</c:v>
                </c:pt>
                <c:pt idx="2">
                  <c:v>6.7777777777777777</c:v>
                </c:pt>
                <c:pt idx="3">
                  <c:v>2.3888888888888888</c:v>
                </c:pt>
                <c:pt idx="4">
                  <c:v>10.222222222222221</c:v>
                </c:pt>
                <c:pt idx="5">
                  <c:v>5.9444444444444455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51440"/>
        <c:axId val="454849872"/>
      </c:scatterChart>
      <c:valAx>
        <c:axId val="454851440"/>
        <c:scaling>
          <c:orientation val="minMax"/>
          <c:min val="-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post fertilisation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40638180284002895"/>
              <c:y val="0.90853389399623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49872"/>
        <c:crossesAt val="0"/>
        <c:crossBetween val="midCat"/>
      </c:valAx>
      <c:valAx>
        <c:axId val="454849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</a:t>
                </a:r>
                <a:r>
                  <a:rPr lang="en-AU" baseline="0"/>
                  <a:t> </a:t>
                </a:r>
                <a:r>
                  <a:rPr lang="en-AU"/>
                  <a:t>Soil</a:t>
                </a:r>
                <a:r>
                  <a:rPr lang="en-AU" baseline="0"/>
                  <a:t> DIN concentration 0-30cm (mg/kg) 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1.6524656544121809E-2"/>
              <c:y val="0.1628970331588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51440"/>
        <c:crossesAt val="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0594881129818097"/>
          <c:y val="5.257314039933491E-2"/>
          <c:w val="0.15829645103724749"/>
          <c:h val="0.29450467906171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83794191257936"/>
          <c:y val="3.8394415357766144E-2"/>
          <c:w val="0.85663998433410515"/>
          <c:h val="0.827562627969933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T1 - Urea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Sheet1!$C$2:$F$2</c:f>
              <c:numCache>
                <c:formatCode>General</c:formatCode>
                <c:ptCount val="4"/>
                <c:pt idx="0">
                  <c:v>-1</c:v>
                </c:pt>
                <c:pt idx="1">
                  <c:v>170</c:v>
                </c:pt>
                <c:pt idx="2">
                  <c:v>245</c:v>
                </c:pt>
                <c:pt idx="3">
                  <c:v>477</c:v>
                </c:pt>
              </c:numCache>
            </c:numRef>
          </c:xVal>
          <c:yVal>
            <c:numRef>
              <c:f>Sheet1!$C$10:$F$10</c:f>
              <c:numCache>
                <c:formatCode>0.00</c:formatCode>
                <c:ptCount val="4"/>
                <c:pt idx="0">
                  <c:v>10.944444444444445</c:v>
                </c:pt>
                <c:pt idx="1">
                  <c:v>27.333333333333332</c:v>
                </c:pt>
                <c:pt idx="2">
                  <c:v>15.666666666666666</c:v>
                </c:pt>
                <c:pt idx="3">
                  <c:v>5.333333333333333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T2 - Urea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Sheet1!$C$2:$F$2</c:f>
              <c:numCache>
                <c:formatCode>General</c:formatCode>
                <c:ptCount val="4"/>
                <c:pt idx="0">
                  <c:v>-1</c:v>
                </c:pt>
                <c:pt idx="1">
                  <c:v>170</c:v>
                </c:pt>
                <c:pt idx="2">
                  <c:v>245</c:v>
                </c:pt>
                <c:pt idx="3">
                  <c:v>477</c:v>
                </c:pt>
              </c:numCache>
            </c:numRef>
          </c:xVal>
          <c:yVal>
            <c:numRef>
              <c:f>Sheet1!$C$16:$F$16</c:f>
              <c:numCache>
                <c:formatCode>0.00</c:formatCode>
                <c:ptCount val="4"/>
                <c:pt idx="0">
                  <c:v>9.7777777777777768</c:v>
                </c:pt>
                <c:pt idx="1">
                  <c:v>18.666666666666668</c:v>
                </c:pt>
                <c:pt idx="2">
                  <c:v>10</c:v>
                </c:pt>
                <c:pt idx="3">
                  <c:v>6.833333333333333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T3 - Urea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Sheet1!$C$2:$F$2</c:f>
              <c:numCache>
                <c:formatCode>General</c:formatCode>
                <c:ptCount val="4"/>
                <c:pt idx="0">
                  <c:v>-1</c:v>
                </c:pt>
                <c:pt idx="1">
                  <c:v>170</c:v>
                </c:pt>
                <c:pt idx="2">
                  <c:v>245</c:v>
                </c:pt>
                <c:pt idx="3">
                  <c:v>477</c:v>
                </c:pt>
              </c:numCache>
            </c:numRef>
          </c:xVal>
          <c:yVal>
            <c:numRef>
              <c:f>Sheet1!$C$22:$F$22</c:f>
              <c:numCache>
                <c:formatCode>0.00</c:formatCode>
                <c:ptCount val="4"/>
                <c:pt idx="0">
                  <c:v>8.1111111111111125</c:v>
                </c:pt>
                <c:pt idx="1">
                  <c:v>31.888888888888889</c:v>
                </c:pt>
                <c:pt idx="2">
                  <c:v>12</c:v>
                </c:pt>
                <c:pt idx="3">
                  <c:v>2.9444444444444442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T4 - Urea/CR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Sheet1!$C$2:$F$2</c:f>
              <c:numCache>
                <c:formatCode>General</c:formatCode>
                <c:ptCount val="4"/>
                <c:pt idx="0">
                  <c:v>-1</c:v>
                </c:pt>
                <c:pt idx="1">
                  <c:v>170</c:v>
                </c:pt>
                <c:pt idx="2">
                  <c:v>245</c:v>
                </c:pt>
                <c:pt idx="3">
                  <c:v>477</c:v>
                </c:pt>
              </c:numCache>
            </c:numRef>
          </c:xVal>
          <c:yVal>
            <c:numRef>
              <c:f>Sheet1!$C$28:$F$28</c:f>
              <c:numCache>
                <c:formatCode>0.00</c:formatCode>
                <c:ptCount val="4"/>
                <c:pt idx="0">
                  <c:v>7.9999999999999991</c:v>
                </c:pt>
                <c:pt idx="1">
                  <c:v>21.111111111111111</c:v>
                </c:pt>
                <c:pt idx="2">
                  <c:v>12.333333333333334</c:v>
                </c:pt>
                <c:pt idx="3">
                  <c:v>3.2777777777777781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Sheet1!$A$29</c:f>
              <c:strCache>
                <c:ptCount val="1"/>
                <c:pt idx="0">
                  <c:v>T5 - Nil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Sheet1!$C$2:$F$2</c:f>
              <c:numCache>
                <c:formatCode>General</c:formatCode>
                <c:ptCount val="4"/>
                <c:pt idx="0">
                  <c:v>-1</c:v>
                </c:pt>
                <c:pt idx="1">
                  <c:v>170</c:v>
                </c:pt>
                <c:pt idx="2">
                  <c:v>245</c:v>
                </c:pt>
                <c:pt idx="3">
                  <c:v>477</c:v>
                </c:pt>
              </c:numCache>
            </c:numRef>
          </c:xVal>
          <c:yVal>
            <c:numRef>
              <c:f>Sheet1!$C$34:$F$34</c:f>
              <c:numCache>
                <c:formatCode>0.00</c:formatCode>
                <c:ptCount val="4"/>
                <c:pt idx="0">
                  <c:v>8.5</c:v>
                </c:pt>
                <c:pt idx="1">
                  <c:v>14.777777777777777</c:v>
                </c:pt>
                <c:pt idx="2">
                  <c:v>11</c:v>
                </c:pt>
                <c:pt idx="3">
                  <c:v>2.5555555555555554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53664"/>
        <c:axId val="455552096"/>
      </c:scatterChart>
      <c:valAx>
        <c:axId val="455553664"/>
        <c:scaling>
          <c:orientation val="minMax"/>
          <c:min val="-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post fertilisation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41877529524812029"/>
              <c:y val="0.91900509818471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52096"/>
        <c:crossesAt val="0"/>
        <c:crossBetween val="midCat"/>
      </c:valAx>
      <c:valAx>
        <c:axId val="45555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</a:t>
                </a:r>
                <a:r>
                  <a:rPr lang="en-AU" baseline="0"/>
                  <a:t> </a:t>
                </a:r>
                <a:r>
                  <a:rPr lang="en-AU"/>
                  <a:t>Soil</a:t>
                </a:r>
                <a:r>
                  <a:rPr lang="en-AU" baseline="0"/>
                  <a:t> DIN concentration 0-30cm (mg/kg) 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1.6524656544121809E-2"/>
              <c:y val="0.1768586387434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53664"/>
        <c:crossesAt val="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0181764716215043"/>
          <c:y val="5.9553943191656009E-2"/>
          <c:w val="0.15829645103724749"/>
          <c:h val="0.29450467906171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86829709200256E-2"/>
          <c:y val="3.9963669391462307E-2"/>
          <c:w val="0.87903060958439794"/>
          <c:h val="0.872576254943608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'Loads for budget breakdown'!$I$36</c:f>
              <c:strCache>
                <c:ptCount val="1"/>
                <c:pt idx="0">
                  <c:v>T1 (0-30)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'Loads for budget breakdown'!$G$12:$G$14</c:f>
              <c:strCache>
                <c:ptCount val="3"/>
                <c:pt idx="0">
                  <c:v>Initial (pre-plant)</c:v>
                </c:pt>
                <c:pt idx="1">
                  <c:v>Post harvest (pre-fert R1)</c:v>
                </c:pt>
                <c:pt idx="2">
                  <c:v>Post harvest (pre-fert R2)</c:v>
                </c:pt>
              </c:strCache>
            </c:strRef>
          </c:cat>
          <c:val>
            <c:numRef>
              <c:f>'Loads for budget breakdown'!$I$37:$I$39</c:f>
              <c:numCache>
                <c:formatCode>0.0</c:formatCode>
                <c:ptCount val="3"/>
                <c:pt idx="0">
                  <c:v>37</c:v>
                </c:pt>
                <c:pt idx="1">
                  <c:v>18.276666666666667</c:v>
                </c:pt>
                <c:pt idx="2">
                  <c:v>26.716666666666669</c:v>
                </c:pt>
              </c:numCache>
            </c:numRef>
          </c:val>
        </c:ser>
        <c:ser>
          <c:idx val="1"/>
          <c:order val="1"/>
          <c:tx>
            <c:strRef>
              <c:f>'Loads for budget breakdown'!$J$36</c:f>
              <c:strCache>
                <c:ptCount val="1"/>
                <c:pt idx="0">
                  <c:v>T2 (0-30)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'Loads for budget breakdown'!$G$12:$G$14</c:f>
              <c:strCache>
                <c:ptCount val="3"/>
                <c:pt idx="0">
                  <c:v>Initial (pre-plant)</c:v>
                </c:pt>
                <c:pt idx="1">
                  <c:v>Post harvest (pre-fert R1)</c:v>
                </c:pt>
                <c:pt idx="2">
                  <c:v>Post harvest (pre-fert R2)</c:v>
                </c:pt>
              </c:strCache>
            </c:strRef>
          </c:cat>
          <c:val>
            <c:numRef>
              <c:f>'Loads for budget breakdown'!$J$37:$J$39</c:f>
              <c:numCache>
                <c:formatCode>0.0</c:formatCode>
                <c:ptCount val="3"/>
                <c:pt idx="0">
                  <c:v>33</c:v>
                </c:pt>
                <c:pt idx="1">
                  <c:v>16.53</c:v>
                </c:pt>
                <c:pt idx="2">
                  <c:v>23.308333333333337</c:v>
                </c:pt>
              </c:numCache>
            </c:numRef>
          </c:val>
        </c:ser>
        <c:ser>
          <c:idx val="2"/>
          <c:order val="2"/>
          <c:tx>
            <c:strRef>
              <c:f>'Loads for budget breakdown'!$K$36</c:f>
              <c:strCache>
                <c:ptCount val="1"/>
                <c:pt idx="0">
                  <c:v>T3 (0-30)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'Loads for budget breakdown'!$G$12:$G$14</c:f>
              <c:strCache>
                <c:ptCount val="3"/>
                <c:pt idx="0">
                  <c:v>Initial (pre-plant)</c:v>
                </c:pt>
                <c:pt idx="1">
                  <c:v>Post harvest (pre-fert R1)</c:v>
                </c:pt>
                <c:pt idx="2">
                  <c:v>Post harvest (pre-fert R2)</c:v>
                </c:pt>
              </c:strCache>
            </c:strRef>
          </c:cat>
          <c:val>
            <c:numRef>
              <c:f>'Loads for budget breakdown'!$K$37:$K$39</c:f>
              <c:numCache>
                <c:formatCode>0.0</c:formatCode>
                <c:ptCount val="3"/>
                <c:pt idx="0">
                  <c:v>27.2</c:v>
                </c:pt>
                <c:pt idx="1">
                  <c:v>10.121666666666666</c:v>
                </c:pt>
                <c:pt idx="2">
                  <c:v>16.341666666666669</c:v>
                </c:pt>
              </c:numCache>
            </c:numRef>
          </c:val>
        </c:ser>
        <c:ser>
          <c:idx val="3"/>
          <c:order val="3"/>
          <c:tx>
            <c:strRef>
              <c:f>'Loads for budget breakdown'!$L$36</c:f>
              <c:strCache>
                <c:ptCount val="1"/>
                <c:pt idx="0">
                  <c:v>T4 (0-30)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'Loads for budget breakdown'!$G$12:$G$14</c:f>
              <c:strCache>
                <c:ptCount val="3"/>
                <c:pt idx="0">
                  <c:v>Initial (pre-plant)</c:v>
                </c:pt>
                <c:pt idx="1">
                  <c:v>Post harvest (pre-fert R1)</c:v>
                </c:pt>
                <c:pt idx="2">
                  <c:v>Post harvest (pre-fert R2)</c:v>
                </c:pt>
              </c:strCache>
            </c:strRef>
          </c:cat>
          <c:val>
            <c:numRef>
              <c:f>'Loads for budget breakdown'!$L$37:$L$39</c:f>
              <c:numCache>
                <c:formatCode>0.0</c:formatCode>
                <c:ptCount val="3"/>
                <c:pt idx="0">
                  <c:v>26.866666666666667</c:v>
                </c:pt>
                <c:pt idx="1">
                  <c:v>11.316666666666666</c:v>
                </c:pt>
                <c:pt idx="2">
                  <c:v>28.306666666666665</c:v>
                </c:pt>
              </c:numCache>
            </c:numRef>
          </c:val>
        </c:ser>
        <c:ser>
          <c:idx val="4"/>
          <c:order val="4"/>
          <c:tx>
            <c:strRef>
              <c:f>'Loads for budget breakdown'!$M$36</c:f>
              <c:strCache>
                <c:ptCount val="1"/>
                <c:pt idx="0">
                  <c:v>T5 (0-30)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'Loads for budget breakdown'!$G$12:$G$14</c:f>
              <c:strCache>
                <c:ptCount val="3"/>
                <c:pt idx="0">
                  <c:v>Initial (pre-plant)</c:v>
                </c:pt>
                <c:pt idx="1">
                  <c:v>Post harvest (pre-fert R1)</c:v>
                </c:pt>
                <c:pt idx="2">
                  <c:v>Post harvest (pre-fert R2)</c:v>
                </c:pt>
              </c:strCache>
            </c:strRef>
          </c:cat>
          <c:val>
            <c:numRef>
              <c:f>'Loads for budget breakdown'!$M$37:$M$39</c:f>
              <c:numCache>
                <c:formatCode>0.0</c:formatCode>
                <c:ptCount val="3"/>
                <c:pt idx="0">
                  <c:v>28.7</c:v>
                </c:pt>
                <c:pt idx="1">
                  <c:v>8.4716666666666676</c:v>
                </c:pt>
                <c:pt idx="2">
                  <c:v>19.070000000000004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550528"/>
        <c:axId val="455554448"/>
      </c:barChart>
      <c:catAx>
        <c:axId val="45555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54448"/>
        <c:crosses val="autoZero"/>
        <c:auto val="1"/>
        <c:lblAlgn val="ctr"/>
        <c:lblOffset val="100"/>
        <c:noMultiLvlLbl val="0"/>
      </c:catAx>
      <c:valAx>
        <c:axId val="455554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DIN</a:t>
                </a:r>
                <a:r>
                  <a:rPr lang="en-AU" baseline="0"/>
                  <a:t> load 0-30cm (kg N/ha)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505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1678868783786129"/>
          <c:y val="5.5857881525027325E-2"/>
          <c:w val="0.13904955589160625"/>
          <c:h val="0.250227495405036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977335544499728E-2"/>
          <c:y val="5.0925925925925923E-2"/>
          <c:w val="0.88046713066339344"/>
          <c:h val="0.8204929595526943"/>
        </c:manualLayout>
      </c:layout>
      <c:barChart>
        <c:barDir val="col"/>
        <c:grouping val="clustered"/>
        <c:varyColors val="0"/>
        <c:ser>
          <c:idx val="0"/>
          <c:order val="0"/>
          <c:tx>
            <c:v>T1 (Urea)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'Loads for budget breakdown'!$G$12:$G$14</c:f>
              <c:strCache>
                <c:ptCount val="3"/>
                <c:pt idx="0">
                  <c:v>Initial (pre-plant)</c:v>
                </c:pt>
                <c:pt idx="1">
                  <c:v>Post harvest (pre-fert R1)</c:v>
                </c:pt>
                <c:pt idx="2">
                  <c:v>Post harvest (pre-fert R2)</c:v>
                </c:pt>
              </c:strCache>
            </c:strRef>
          </c:cat>
          <c:val>
            <c:numRef>
              <c:f>'Loads for budget breakdown'!$I$43:$I$45</c:f>
              <c:numCache>
                <c:formatCode>0.0</c:formatCode>
                <c:ptCount val="3"/>
                <c:pt idx="0">
                  <c:v>121.15</c:v>
                </c:pt>
                <c:pt idx="1">
                  <c:v>58.176666666666662</c:v>
                </c:pt>
                <c:pt idx="2">
                  <c:v>56.866666666666667</c:v>
                </c:pt>
              </c:numCache>
            </c:numRef>
          </c:val>
          <c:extLst/>
        </c:ser>
        <c:ser>
          <c:idx val="1"/>
          <c:order val="1"/>
          <c:tx>
            <c:v>T2 (Urea)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'Loads for budget breakdown'!$G$12:$G$14</c:f>
              <c:strCache>
                <c:ptCount val="3"/>
                <c:pt idx="0">
                  <c:v>Initial (pre-plant)</c:v>
                </c:pt>
                <c:pt idx="1">
                  <c:v>Post harvest (pre-fert R1)</c:v>
                </c:pt>
                <c:pt idx="2">
                  <c:v>Post harvest (pre-fert R2)</c:v>
                </c:pt>
              </c:strCache>
            </c:strRef>
          </c:cat>
          <c:val>
            <c:numRef>
              <c:f>'Loads for budget breakdown'!$J$43:$J$45</c:f>
              <c:numCache>
                <c:formatCode>0.0</c:formatCode>
                <c:ptCount val="3"/>
                <c:pt idx="0">
                  <c:v>129.75</c:v>
                </c:pt>
                <c:pt idx="1">
                  <c:v>50.58</c:v>
                </c:pt>
                <c:pt idx="2">
                  <c:v>47.608333333333334</c:v>
                </c:pt>
              </c:numCache>
            </c:numRef>
          </c:val>
          <c:extLst/>
        </c:ser>
        <c:ser>
          <c:idx val="2"/>
          <c:order val="2"/>
          <c:tx>
            <c:v>T3 (Urea)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'Loads for budget breakdown'!$G$12:$G$14</c:f>
              <c:strCache>
                <c:ptCount val="3"/>
                <c:pt idx="0">
                  <c:v>Initial (pre-plant)</c:v>
                </c:pt>
                <c:pt idx="1">
                  <c:v>Post harvest (pre-fert R1)</c:v>
                </c:pt>
                <c:pt idx="2">
                  <c:v>Post harvest (pre-fert R2)</c:v>
                </c:pt>
              </c:strCache>
            </c:strRef>
          </c:cat>
          <c:val>
            <c:numRef>
              <c:f>'Loads for budget breakdown'!$K$43:$K$45</c:f>
              <c:numCache>
                <c:formatCode>0.0</c:formatCode>
                <c:ptCount val="3"/>
                <c:pt idx="0">
                  <c:v>112.25</c:v>
                </c:pt>
                <c:pt idx="1">
                  <c:v>51.971666666666664</c:v>
                </c:pt>
                <c:pt idx="2">
                  <c:v>40.641666666666666</c:v>
                </c:pt>
              </c:numCache>
            </c:numRef>
          </c:val>
          <c:extLst/>
        </c:ser>
        <c:ser>
          <c:idx val="3"/>
          <c:order val="3"/>
          <c:tx>
            <c:v>T4 (Urea/CR)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'Loads for budget breakdown'!$G$12:$G$14</c:f>
              <c:strCache>
                <c:ptCount val="3"/>
                <c:pt idx="0">
                  <c:v>Initial (pre-plant)</c:v>
                </c:pt>
                <c:pt idx="1">
                  <c:v>Post harvest (pre-fert R1)</c:v>
                </c:pt>
                <c:pt idx="2">
                  <c:v>Post harvest (pre-fert R2)</c:v>
                </c:pt>
              </c:strCache>
            </c:strRef>
          </c:cat>
          <c:val>
            <c:numRef>
              <c:f>'Loads for budget breakdown'!$L$43:$L$45</c:f>
              <c:numCache>
                <c:formatCode>0.0</c:formatCode>
                <c:ptCount val="3"/>
                <c:pt idx="0">
                  <c:v>108.91666666666669</c:v>
                </c:pt>
                <c:pt idx="1">
                  <c:v>35.61666666666666</c:v>
                </c:pt>
                <c:pt idx="2">
                  <c:v>58.456666666666663</c:v>
                </c:pt>
              </c:numCache>
            </c:numRef>
          </c:val>
          <c:extLst/>
        </c:ser>
        <c:ser>
          <c:idx val="4"/>
          <c:order val="4"/>
          <c:tx>
            <c:v>T5 (Urea/Nil)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'Loads for budget breakdown'!$G$12:$G$14</c:f>
              <c:strCache>
                <c:ptCount val="3"/>
                <c:pt idx="0">
                  <c:v>Initial (pre-plant)</c:v>
                </c:pt>
                <c:pt idx="1">
                  <c:v>Post harvest (pre-fert R1)</c:v>
                </c:pt>
                <c:pt idx="2">
                  <c:v>Post harvest (pre-fert R2)</c:v>
                </c:pt>
              </c:strCache>
            </c:strRef>
          </c:cat>
          <c:val>
            <c:numRef>
              <c:f>'Loads for budget breakdown'!$M$43:$M$45</c:f>
              <c:numCache>
                <c:formatCode>0.0</c:formatCode>
                <c:ptCount val="3"/>
                <c:pt idx="0">
                  <c:v>112.85000000000001</c:v>
                </c:pt>
                <c:pt idx="1">
                  <c:v>32.771666666666661</c:v>
                </c:pt>
                <c:pt idx="2">
                  <c:v>43.370000000000005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554840"/>
        <c:axId val="455551312"/>
      </c:barChart>
      <c:catAx>
        <c:axId val="45555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51312"/>
        <c:crosses val="autoZero"/>
        <c:auto val="1"/>
        <c:lblAlgn val="ctr"/>
        <c:lblOffset val="100"/>
        <c:noMultiLvlLbl val="0"/>
      </c:catAx>
      <c:valAx>
        <c:axId val="455551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DIN load 0-90cm (kg N/ha)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548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0636485115977419"/>
          <c:y val="6.5392803098309776E-2"/>
          <c:w val="0.15162298742507932"/>
          <c:h val="0.32084741850265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49580912948976"/>
          <c:y val="5.1400554097404488E-2"/>
          <c:w val="0.808782047180897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surface!$B$17</c:f>
              <c:strCache>
                <c:ptCount val="1"/>
                <c:pt idx="0">
                  <c:v>T1 (Urea)</c:v>
                </c:pt>
              </c:strCache>
            </c:strRef>
          </c:tx>
          <c:xVal>
            <c:numRef>
              <c:f>surface!$A$18:$A$27</c:f>
              <c:numCache>
                <c:formatCode>m/d/yyyy</c:formatCode>
                <c:ptCount val="10"/>
                <c:pt idx="0">
                  <c:v>41989</c:v>
                </c:pt>
                <c:pt idx="1">
                  <c:v>42012</c:v>
                </c:pt>
                <c:pt idx="2">
                  <c:v>42044</c:v>
                </c:pt>
                <c:pt idx="3">
                  <c:v>42087</c:v>
                </c:pt>
                <c:pt idx="4">
                  <c:v>42319</c:v>
                </c:pt>
                <c:pt idx="5">
                  <c:v>42340</c:v>
                </c:pt>
                <c:pt idx="6">
                  <c:v>42359</c:v>
                </c:pt>
                <c:pt idx="7">
                  <c:v>42404</c:v>
                </c:pt>
                <c:pt idx="8">
                  <c:v>42542</c:v>
                </c:pt>
                <c:pt idx="9">
                  <c:v>42702</c:v>
                </c:pt>
              </c:numCache>
            </c:numRef>
          </c:xVal>
          <c:yVal>
            <c:numRef>
              <c:f>surface!$B$18:$B$27</c:f>
              <c:numCache>
                <c:formatCode>0</c:formatCode>
                <c:ptCount val="10"/>
                <c:pt idx="0">
                  <c:v>194</c:v>
                </c:pt>
                <c:pt idx="1">
                  <c:v>131</c:v>
                </c:pt>
                <c:pt idx="2">
                  <c:v>186</c:v>
                </c:pt>
                <c:pt idx="3">
                  <c:v>39</c:v>
                </c:pt>
                <c:pt idx="4">
                  <c:v>3.5</c:v>
                </c:pt>
                <c:pt idx="5">
                  <c:v>81</c:v>
                </c:pt>
                <c:pt idx="6">
                  <c:v>29</c:v>
                </c:pt>
                <c:pt idx="7">
                  <c:v>38</c:v>
                </c:pt>
                <c:pt idx="8">
                  <c:v>14</c:v>
                </c:pt>
                <c:pt idx="9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surface!$C$17</c:f>
              <c:strCache>
                <c:ptCount val="1"/>
                <c:pt idx="0">
                  <c:v>T2 (Urea)</c:v>
                </c:pt>
              </c:strCache>
            </c:strRef>
          </c:tx>
          <c:xVal>
            <c:numRef>
              <c:f>surface!$A$18:$A$27</c:f>
              <c:numCache>
                <c:formatCode>m/d/yyyy</c:formatCode>
                <c:ptCount val="10"/>
                <c:pt idx="0">
                  <c:v>41989</c:v>
                </c:pt>
                <c:pt idx="1">
                  <c:v>42012</c:v>
                </c:pt>
                <c:pt idx="2">
                  <c:v>42044</c:v>
                </c:pt>
                <c:pt idx="3">
                  <c:v>42087</c:v>
                </c:pt>
                <c:pt idx="4">
                  <c:v>42319</c:v>
                </c:pt>
                <c:pt idx="5">
                  <c:v>42340</c:v>
                </c:pt>
                <c:pt idx="6">
                  <c:v>42359</c:v>
                </c:pt>
                <c:pt idx="7">
                  <c:v>42404</c:v>
                </c:pt>
                <c:pt idx="8">
                  <c:v>42542</c:v>
                </c:pt>
                <c:pt idx="9">
                  <c:v>42702</c:v>
                </c:pt>
              </c:numCache>
            </c:numRef>
          </c:xVal>
          <c:yVal>
            <c:numRef>
              <c:f>surface!$C$18:$C$27</c:f>
              <c:numCache>
                <c:formatCode>0</c:formatCode>
                <c:ptCount val="10"/>
                <c:pt idx="1">
                  <c:v>29</c:v>
                </c:pt>
                <c:pt idx="2">
                  <c:v>98</c:v>
                </c:pt>
                <c:pt idx="3">
                  <c:v>53</c:v>
                </c:pt>
                <c:pt idx="4">
                  <c:v>1</c:v>
                </c:pt>
                <c:pt idx="5">
                  <c:v>3.5</c:v>
                </c:pt>
                <c:pt idx="6">
                  <c:v>11</c:v>
                </c:pt>
                <c:pt idx="7">
                  <c:v>5.5</c:v>
                </c:pt>
                <c:pt idx="8">
                  <c:v>29</c:v>
                </c:pt>
                <c:pt idx="9">
                  <c:v>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surface!$D$17</c:f>
              <c:strCache>
                <c:ptCount val="1"/>
                <c:pt idx="0">
                  <c:v>T3 (Urea)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surface!$A$18:$A$27</c:f>
              <c:numCache>
                <c:formatCode>m/d/yyyy</c:formatCode>
                <c:ptCount val="10"/>
                <c:pt idx="0">
                  <c:v>41989</c:v>
                </c:pt>
                <c:pt idx="1">
                  <c:v>42012</c:v>
                </c:pt>
                <c:pt idx="2">
                  <c:v>42044</c:v>
                </c:pt>
                <c:pt idx="3">
                  <c:v>42087</c:v>
                </c:pt>
                <c:pt idx="4">
                  <c:v>42319</c:v>
                </c:pt>
                <c:pt idx="5">
                  <c:v>42340</c:v>
                </c:pt>
                <c:pt idx="6">
                  <c:v>42359</c:v>
                </c:pt>
                <c:pt idx="7">
                  <c:v>42404</c:v>
                </c:pt>
                <c:pt idx="8">
                  <c:v>42542</c:v>
                </c:pt>
                <c:pt idx="9">
                  <c:v>42702</c:v>
                </c:pt>
              </c:numCache>
            </c:numRef>
          </c:xVal>
          <c:yVal>
            <c:numRef>
              <c:f>surface!$D$18:$D$27</c:f>
              <c:numCache>
                <c:formatCode>0</c:formatCode>
                <c:ptCount val="10"/>
                <c:pt idx="0">
                  <c:v>147</c:v>
                </c:pt>
                <c:pt idx="1">
                  <c:v>31.5</c:v>
                </c:pt>
                <c:pt idx="2">
                  <c:v>74</c:v>
                </c:pt>
                <c:pt idx="3">
                  <c:v>19</c:v>
                </c:pt>
                <c:pt idx="4">
                  <c:v>1</c:v>
                </c:pt>
                <c:pt idx="5">
                  <c:v>4.5</c:v>
                </c:pt>
                <c:pt idx="6">
                  <c:v>14</c:v>
                </c:pt>
                <c:pt idx="7">
                  <c:v>33</c:v>
                </c:pt>
                <c:pt idx="8">
                  <c:v>12</c:v>
                </c:pt>
                <c:pt idx="9">
                  <c:v>7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surface!$E$17</c:f>
              <c:strCache>
                <c:ptCount val="1"/>
                <c:pt idx="0">
                  <c:v>T4 (Urea/CR)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surface!$A$18:$A$27</c:f>
              <c:numCache>
                <c:formatCode>m/d/yyyy</c:formatCode>
                <c:ptCount val="10"/>
                <c:pt idx="0">
                  <c:v>41989</c:v>
                </c:pt>
                <c:pt idx="1">
                  <c:v>42012</c:v>
                </c:pt>
                <c:pt idx="2">
                  <c:v>42044</c:v>
                </c:pt>
                <c:pt idx="3">
                  <c:v>42087</c:v>
                </c:pt>
                <c:pt idx="4">
                  <c:v>42319</c:v>
                </c:pt>
                <c:pt idx="5">
                  <c:v>42340</c:v>
                </c:pt>
                <c:pt idx="6">
                  <c:v>42359</c:v>
                </c:pt>
                <c:pt idx="7">
                  <c:v>42404</c:v>
                </c:pt>
                <c:pt idx="8">
                  <c:v>42542</c:v>
                </c:pt>
                <c:pt idx="9">
                  <c:v>42702</c:v>
                </c:pt>
              </c:numCache>
            </c:numRef>
          </c:xVal>
          <c:yVal>
            <c:numRef>
              <c:f>surface!$E$18:$E$27</c:f>
              <c:numCache>
                <c:formatCode>0</c:formatCode>
                <c:ptCount val="10"/>
                <c:pt idx="0">
                  <c:v>172</c:v>
                </c:pt>
                <c:pt idx="1">
                  <c:v>29.5</c:v>
                </c:pt>
                <c:pt idx="2">
                  <c:v>69</c:v>
                </c:pt>
                <c:pt idx="3">
                  <c:v>43</c:v>
                </c:pt>
                <c:pt idx="4">
                  <c:v>2.5</c:v>
                </c:pt>
                <c:pt idx="5">
                  <c:v>5</c:v>
                </c:pt>
                <c:pt idx="6">
                  <c:v>12</c:v>
                </c:pt>
                <c:pt idx="7">
                  <c:v>4.5</c:v>
                </c:pt>
                <c:pt idx="8">
                  <c:v>12</c:v>
                </c:pt>
                <c:pt idx="9">
                  <c:v>9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surface!$F$17</c:f>
              <c:strCache>
                <c:ptCount val="1"/>
                <c:pt idx="0">
                  <c:v>T5 (Urea/Nil)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ln>
                <a:solidFill>
                  <a:schemeClr val="accent5"/>
                </a:solidFill>
              </a:ln>
            </c:spPr>
          </c:marker>
          <c:xVal>
            <c:numRef>
              <c:f>surface!$A$18:$A$27</c:f>
              <c:numCache>
                <c:formatCode>m/d/yyyy</c:formatCode>
                <c:ptCount val="10"/>
                <c:pt idx="0">
                  <c:v>41989</c:v>
                </c:pt>
                <c:pt idx="1">
                  <c:v>42012</c:v>
                </c:pt>
                <c:pt idx="2">
                  <c:v>42044</c:v>
                </c:pt>
                <c:pt idx="3">
                  <c:v>42087</c:v>
                </c:pt>
                <c:pt idx="4">
                  <c:v>42319</c:v>
                </c:pt>
                <c:pt idx="5">
                  <c:v>42340</c:v>
                </c:pt>
                <c:pt idx="6">
                  <c:v>42359</c:v>
                </c:pt>
                <c:pt idx="7">
                  <c:v>42404</c:v>
                </c:pt>
                <c:pt idx="8">
                  <c:v>42542</c:v>
                </c:pt>
                <c:pt idx="9">
                  <c:v>42702</c:v>
                </c:pt>
              </c:numCache>
            </c:numRef>
          </c:xVal>
          <c:yVal>
            <c:numRef>
              <c:f>surface!$F$18:$F$27</c:f>
              <c:numCache>
                <c:formatCode>0</c:formatCode>
                <c:ptCount val="10"/>
                <c:pt idx="1">
                  <c:v>17.5</c:v>
                </c:pt>
                <c:pt idx="2">
                  <c:v>37</c:v>
                </c:pt>
                <c:pt idx="3">
                  <c:v>12</c:v>
                </c:pt>
                <c:pt idx="4">
                  <c:v>2.5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11</c:v>
                </c:pt>
                <c:pt idx="9">
                  <c:v>7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surface!$G$17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surface!$A$18</c:f>
              <c:numCache>
                <c:formatCode>m/d/yyyy</c:formatCode>
                <c:ptCount val="1"/>
                <c:pt idx="0">
                  <c:v>41989</c:v>
                </c:pt>
              </c:numCache>
            </c:numRef>
          </c:xVal>
          <c:yVal>
            <c:numRef>
              <c:f>surface!$G$18:$G$27</c:f>
              <c:numCache>
                <c:formatCode>0</c:formatCode>
                <c:ptCount val="10"/>
                <c:pt idx="0">
                  <c:v>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52880"/>
        <c:axId val="455552488"/>
      </c:scatterChart>
      <c:valAx>
        <c:axId val="455552880"/>
        <c:scaling>
          <c:orientation val="minMax"/>
          <c:min val="41852"/>
        </c:scaling>
        <c:delete val="0"/>
        <c:axPos val="b"/>
        <c:numFmt formatCode="m/d/yyyy" sourceLinked="1"/>
        <c:majorTickMark val="out"/>
        <c:minorTickMark val="none"/>
        <c:tickLblPos val="nextTo"/>
        <c:crossAx val="455552488"/>
        <c:crosses val="autoZero"/>
        <c:crossBetween val="midCat"/>
        <c:majorUnit val="110"/>
      </c:valAx>
      <c:valAx>
        <c:axId val="4555524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Soil Minera</a:t>
                </a:r>
                <a:r>
                  <a:rPr lang="en-AU" baseline="0"/>
                  <a:t> </a:t>
                </a:r>
                <a:r>
                  <a:rPr lang="en-AU"/>
                  <a:t>N concentrations (mg/kg)</a:t>
                </a:r>
              </a:p>
            </c:rich>
          </c:tx>
          <c:layout>
            <c:manualLayout>
              <c:xMode val="edge"/>
              <c:yMode val="edge"/>
              <c:x val="1.2225558106892454E-2"/>
              <c:y val="0.2042527456426658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455552880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74012089243926804"/>
          <c:y val="9.1696827430552311E-2"/>
          <c:w val="0.14623588570472093"/>
          <c:h val="0.438816627745115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91984043201965"/>
          <c:y val="5.1400554097404488E-2"/>
          <c:w val="0.8386080753978385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surface!$I$17</c:f>
              <c:strCache>
                <c:ptCount val="1"/>
                <c:pt idx="0">
                  <c:v>T1 (Urea)</c:v>
                </c:pt>
              </c:strCache>
            </c:strRef>
          </c:tx>
          <c:xVal>
            <c:numRef>
              <c:f>surface!$H$18:$H$27</c:f>
              <c:numCache>
                <c:formatCode>m/d/yyyy</c:formatCode>
                <c:ptCount val="10"/>
                <c:pt idx="0">
                  <c:v>41989</c:v>
                </c:pt>
                <c:pt idx="1">
                  <c:v>42012</c:v>
                </c:pt>
                <c:pt idx="2">
                  <c:v>42044</c:v>
                </c:pt>
                <c:pt idx="3">
                  <c:v>42087</c:v>
                </c:pt>
                <c:pt idx="4">
                  <c:v>42319</c:v>
                </c:pt>
                <c:pt idx="5">
                  <c:v>42340</c:v>
                </c:pt>
                <c:pt idx="6">
                  <c:v>42359</c:v>
                </c:pt>
                <c:pt idx="7">
                  <c:v>42404</c:v>
                </c:pt>
                <c:pt idx="8">
                  <c:v>42542</c:v>
                </c:pt>
                <c:pt idx="9">
                  <c:v>42702</c:v>
                </c:pt>
              </c:numCache>
            </c:numRef>
          </c:xVal>
          <c:yVal>
            <c:numRef>
              <c:f>surface!$I$18:$I$27</c:f>
              <c:numCache>
                <c:formatCode>0</c:formatCode>
                <c:ptCount val="10"/>
                <c:pt idx="0">
                  <c:v>194</c:v>
                </c:pt>
                <c:pt idx="1">
                  <c:v>18.5</c:v>
                </c:pt>
                <c:pt idx="2">
                  <c:v>15</c:v>
                </c:pt>
                <c:pt idx="3">
                  <c:v>11</c:v>
                </c:pt>
                <c:pt idx="4">
                  <c:v>4.5</c:v>
                </c:pt>
                <c:pt idx="5">
                  <c:v>4.5</c:v>
                </c:pt>
                <c:pt idx="6">
                  <c:v>22.5</c:v>
                </c:pt>
                <c:pt idx="7">
                  <c:v>6.5</c:v>
                </c:pt>
                <c:pt idx="8">
                  <c:v>20</c:v>
                </c:pt>
                <c:pt idx="9">
                  <c:v>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surface!$J$17</c:f>
              <c:strCache>
                <c:ptCount val="1"/>
                <c:pt idx="0">
                  <c:v>T2 (Urea)</c:v>
                </c:pt>
              </c:strCache>
            </c:strRef>
          </c:tx>
          <c:xVal>
            <c:numRef>
              <c:f>surface!$H$18:$H$27</c:f>
              <c:numCache>
                <c:formatCode>m/d/yyyy</c:formatCode>
                <c:ptCount val="10"/>
                <c:pt idx="0">
                  <c:v>41989</c:v>
                </c:pt>
                <c:pt idx="1">
                  <c:v>42012</c:v>
                </c:pt>
                <c:pt idx="2">
                  <c:v>42044</c:v>
                </c:pt>
                <c:pt idx="3">
                  <c:v>42087</c:v>
                </c:pt>
                <c:pt idx="4">
                  <c:v>42319</c:v>
                </c:pt>
                <c:pt idx="5">
                  <c:v>42340</c:v>
                </c:pt>
                <c:pt idx="6">
                  <c:v>42359</c:v>
                </c:pt>
                <c:pt idx="7">
                  <c:v>42404</c:v>
                </c:pt>
                <c:pt idx="8">
                  <c:v>42542</c:v>
                </c:pt>
                <c:pt idx="9">
                  <c:v>42702</c:v>
                </c:pt>
              </c:numCache>
            </c:numRef>
          </c:xVal>
          <c:yVal>
            <c:numRef>
              <c:f>surface!$J$18:$J$27</c:f>
              <c:numCache>
                <c:formatCode>0</c:formatCode>
                <c:ptCount val="10"/>
                <c:pt idx="0">
                  <c:v>187</c:v>
                </c:pt>
                <c:pt idx="1">
                  <c:v>16.5</c:v>
                </c:pt>
                <c:pt idx="2">
                  <c:v>13</c:v>
                </c:pt>
                <c:pt idx="3">
                  <c:v>10</c:v>
                </c:pt>
                <c:pt idx="4">
                  <c:v>1</c:v>
                </c:pt>
                <c:pt idx="5">
                  <c:v>4.5</c:v>
                </c:pt>
                <c:pt idx="6">
                  <c:v>13.5</c:v>
                </c:pt>
                <c:pt idx="7">
                  <c:v>6.5</c:v>
                </c:pt>
                <c:pt idx="8">
                  <c:v>17</c:v>
                </c:pt>
                <c:pt idx="9">
                  <c:v>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surface!$K$17</c:f>
              <c:strCache>
                <c:ptCount val="1"/>
                <c:pt idx="0">
                  <c:v>T3 (Urea)</c:v>
                </c:pt>
              </c:strCache>
            </c:strRef>
          </c:tx>
          <c:xVal>
            <c:numRef>
              <c:f>surface!$H$18:$H$27</c:f>
              <c:numCache>
                <c:formatCode>m/d/yyyy</c:formatCode>
                <c:ptCount val="10"/>
                <c:pt idx="0">
                  <c:v>41989</c:v>
                </c:pt>
                <c:pt idx="1">
                  <c:v>42012</c:v>
                </c:pt>
                <c:pt idx="2">
                  <c:v>42044</c:v>
                </c:pt>
                <c:pt idx="3">
                  <c:v>42087</c:v>
                </c:pt>
                <c:pt idx="4">
                  <c:v>42319</c:v>
                </c:pt>
                <c:pt idx="5">
                  <c:v>42340</c:v>
                </c:pt>
                <c:pt idx="6">
                  <c:v>42359</c:v>
                </c:pt>
                <c:pt idx="7">
                  <c:v>42404</c:v>
                </c:pt>
                <c:pt idx="8">
                  <c:v>42542</c:v>
                </c:pt>
                <c:pt idx="9">
                  <c:v>42702</c:v>
                </c:pt>
              </c:numCache>
            </c:numRef>
          </c:xVal>
          <c:yVal>
            <c:numRef>
              <c:f>surface!$K$18:$K$27</c:f>
              <c:numCache>
                <c:formatCode>0</c:formatCode>
                <c:ptCount val="10"/>
                <c:pt idx="0">
                  <c:v>208</c:v>
                </c:pt>
                <c:pt idx="1">
                  <c:v>16.5</c:v>
                </c:pt>
                <c:pt idx="2">
                  <c:v>12</c:v>
                </c:pt>
                <c:pt idx="3">
                  <c:v>9</c:v>
                </c:pt>
                <c:pt idx="4">
                  <c:v>4.5</c:v>
                </c:pt>
                <c:pt idx="5">
                  <c:v>4.5</c:v>
                </c:pt>
                <c:pt idx="6">
                  <c:v>7.5</c:v>
                </c:pt>
                <c:pt idx="7">
                  <c:v>6.5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surface!$L$17</c:f>
              <c:strCache>
                <c:ptCount val="1"/>
                <c:pt idx="0">
                  <c:v>T4 (Urea/CR)</c:v>
                </c:pt>
              </c:strCache>
            </c:strRef>
          </c:tx>
          <c:xVal>
            <c:numRef>
              <c:f>surface!$H$18:$H$27</c:f>
              <c:numCache>
                <c:formatCode>m/d/yyyy</c:formatCode>
                <c:ptCount val="10"/>
                <c:pt idx="0">
                  <c:v>41989</c:v>
                </c:pt>
                <c:pt idx="1">
                  <c:v>42012</c:v>
                </c:pt>
                <c:pt idx="2">
                  <c:v>42044</c:v>
                </c:pt>
                <c:pt idx="3">
                  <c:v>42087</c:v>
                </c:pt>
                <c:pt idx="4">
                  <c:v>42319</c:v>
                </c:pt>
                <c:pt idx="5">
                  <c:v>42340</c:v>
                </c:pt>
                <c:pt idx="6">
                  <c:v>42359</c:v>
                </c:pt>
                <c:pt idx="7">
                  <c:v>42404</c:v>
                </c:pt>
                <c:pt idx="8">
                  <c:v>42542</c:v>
                </c:pt>
                <c:pt idx="9">
                  <c:v>42702</c:v>
                </c:pt>
              </c:numCache>
            </c:numRef>
          </c:xVal>
          <c:yVal>
            <c:numRef>
              <c:f>surface!$L$18:$L$27</c:f>
              <c:numCache>
                <c:formatCode>0</c:formatCode>
                <c:ptCount val="10"/>
                <c:pt idx="0">
                  <c:v>176</c:v>
                </c:pt>
                <c:pt idx="1">
                  <c:v>19.5</c:v>
                </c:pt>
                <c:pt idx="2">
                  <c:v>10</c:v>
                </c:pt>
                <c:pt idx="3">
                  <c:v>8</c:v>
                </c:pt>
                <c:pt idx="4">
                  <c:v>4.5</c:v>
                </c:pt>
                <c:pt idx="5">
                  <c:v>5.5</c:v>
                </c:pt>
                <c:pt idx="6">
                  <c:v>9.5</c:v>
                </c:pt>
                <c:pt idx="7">
                  <c:v>5.5</c:v>
                </c:pt>
                <c:pt idx="8">
                  <c:v>10</c:v>
                </c:pt>
                <c:pt idx="9">
                  <c:v>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surface!$M$17</c:f>
              <c:strCache>
                <c:ptCount val="1"/>
                <c:pt idx="0">
                  <c:v>T5 (Urea/Nil)</c:v>
                </c:pt>
              </c:strCache>
            </c:strRef>
          </c:tx>
          <c:xVal>
            <c:numRef>
              <c:f>surface!$H$18:$H$27</c:f>
              <c:numCache>
                <c:formatCode>m/d/yyyy</c:formatCode>
                <c:ptCount val="10"/>
                <c:pt idx="0">
                  <c:v>41989</c:v>
                </c:pt>
                <c:pt idx="1">
                  <c:v>42012</c:v>
                </c:pt>
                <c:pt idx="2">
                  <c:v>42044</c:v>
                </c:pt>
                <c:pt idx="3">
                  <c:v>42087</c:v>
                </c:pt>
                <c:pt idx="4">
                  <c:v>42319</c:v>
                </c:pt>
                <c:pt idx="5">
                  <c:v>42340</c:v>
                </c:pt>
                <c:pt idx="6">
                  <c:v>42359</c:v>
                </c:pt>
                <c:pt idx="7">
                  <c:v>42404</c:v>
                </c:pt>
                <c:pt idx="8">
                  <c:v>42542</c:v>
                </c:pt>
                <c:pt idx="9">
                  <c:v>42702</c:v>
                </c:pt>
              </c:numCache>
            </c:numRef>
          </c:xVal>
          <c:yVal>
            <c:numRef>
              <c:f>surface!$M$18:$M$27</c:f>
              <c:numCache>
                <c:formatCode>0</c:formatCode>
                <c:ptCount val="10"/>
                <c:pt idx="1">
                  <c:v>25.5</c:v>
                </c:pt>
                <c:pt idx="2">
                  <c:v>17</c:v>
                </c:pt>
                <c:pt idx="3">
                  <c:v>11</c:v>
                </c:pt>
                <c:pt idx="4">
                  <c:v>1</c:v>
                </c:pt>
                <c:pt idx="5">
                  <c:v>6.5</c:v>
                </c:pt>
                <c:pt idx="6">
                  <c:v>4.5</c:v>
                </c:pt>
                <c:pt idx="7">
                  <c:v>6.5</c:v>
                </c:pt>
                <c:pt idx="8">
                  <c:v>13</c:v>
                </c:pt>
                <c:pt idx="9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54056"/>
        <c:axId val="455555232"/>
      </c:scatterChart>
      <c:valAx>
        <c:axId val="455554056"/>
        <c:scaling>
          <c:orientation val="minMax"/>
          <c:min val="41989"/>
        </c:scaling>
        <c:delete val="0"/>
        <c:axPos val="b"/>
        <c:numFmt formatCode="m/d/yyyy" sourceLinked="1"/>
        <c:majorTickMark val="out"/>
        <c:minorTickMark val="none"/>
        <c:tickLblPos val="nextTo"/>
        <c:crossAx val="455555232"/>
        <c:crosses val="autoZero"/>
        <c:crossBetween val="midCat"/>
        <c:majorUnit val="110"/>
      </c:valAx>
      <c:valAx>
        <c:axId val="4555552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Soil</a:t>
                </a:r>
                <a:r>
                  <a:rPr lang="en-AU" baseline="0"/>
                  <a:t> Mineral N concentrations (mg/kg)</a:t>
                </a:r>
                <a:endParaRPr lang="en-AU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55554056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67342304343003134"/>
          <c:y val="9.7524321808883277E-2"/>
          <c:w val="0.21892218357081031"/>
          <c:h val="0.357959168404612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279826132844515E-2"/>
          <c:y val="0.12962864096639651"/>
          <c:w val="0.92031982113346944"/>
          <c:h val="0.7892939819273991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('BSES P'!$E$9,'BSES P'!$E$10,'BSES P'!$E$11)</c:f>
              <c:numCache>
                <c:formatCode>m/d/yyyy</c:formatCode>
                <c:ptCount val="3"/>
                <c:pt idx="0">
                  <c:v>41841</c:v>
                </c:pt>
                <c:pt idx="1">
                  <c:v>42319</c:v>
                </c:pt>
                <c:pt idx="2">
                  <c:v>42542</c:v>
                </c:pt>
              </c:numCache>
            </c:numRef>
          </c:cat>
          <c:val>
            <c:numRef>
              <c:f>'BSES P'!$F$9:$F$11</c:f>
              <c:numCache>
                <c:formatCode>General</c:formatCode>
                <c:ptCount val="3"/>
                <c:pt idx="0">
                  <c:v>137</c:v>
                </c:pt>
                <c:pt idx="1">
                  <c:v>147.33333333333334</c:v>
                </c:pt>
                <c:pt idx="2">
                  <c:v>160</c:v>
                </c:pt>
              </c:numCache>
            </c:numRef>
          </c:val>
          <c:smooth val="0"/>
        </c:ser>
        <c:ser>
          <c:idx val="1"/>
          <c:order val="1"/>
          <c:tx>
            <c:v>Treat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('BSES P'!$E$9,'BSES P'!$E$10,'BSES P'!$E$11)</c:f>
              <c:numCache>
                <c:formatCode>m/d/yyyy</c:formatCode>
                <c:ptCount val="3"/>
                <c:pt idx="0">
                  <c:v>41841</c:v>
                </c:pt>
                <c:pt idx="1">
                  <c:v>42319</c:v>
                </c:pt>
                <c:pt idx="2">
                  <c:v>42542</c:v>
                </c:pt>
              </c:numCache>
            </c:numRef>
          </c:cat>
          <c:val>
            <c:numRef>
              <c:f>'BSES P'!$G$9:$G$11</c:f>
              <c:numCache>
                <c:formatCode>General</c:formatCode>
                <c:ptCount val="3"/>
                <c:pt idx="0">
                  <c:v>108.66666666666667</c:v>
                </c:pt>
                <c:pt idx="1">
                  <c:v>133.66666666666666</c:v>
                </c:pt>
                <c:pt idx="2">
                  <c:v>128.75</c:v>
                </c:pt>
              </c:numCache>
            </c:numRef>
          </c:val>
          <c:smooth val="0"/>
        </c:ser>
        <c:ser>
          <c:idx val="2"/>
          <c:order val="2"/>
          <c:tx>
            <c:v>Treat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('BSES P'!$E$9,'BSES P'!$E$10,'BSES P'!$E$11)</c:f>
              <c:numCache>
                <c:formatCode>m/d/yyyy</c:formatCode>
                <c:ptCount val="3"/>
                <c:pt idx="0">
                  <c:v>41841</c:v>
                </c:pt>
                <c:pt idx="1">
                  <c:v>42319</c:v>
                </c:pt>
                <c:pt idx="2">
                  <c:v>42542</c:v>
                </c:pt>
              </c:numCache>
            </c:numRef>
          </c:cat>
          <c:val>
            <c:numRef>
              <c:f>'BSES P'!$H$9:$H$11</c:f>
              <c:numCache>
                <c:formatCode>General</c:formatCode>
                <c:ptCount val="3"/>
                <c:pt idx="0">
                  <c:v>135</c:v>
                </c:pt>
                <c:pt idx="1">
                  <c:v>129.33333333333334</c:v>
                </c:pt>
                <c:pt idx="2">
                  <c:v>126.75</c:v>
                </c:pt>
              </c:numCache>
            </c:numRef>
          </c:val>
          <c:smooth val="0"/>
        </c:ser>
        <c:ser>
          <c:idx val="3"/>
          <c:order val="3"/>
          <c:tx>
            <c:v>Treat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('BSES P'!$E$9,'BSES P'!$E$10,'BSES P'!$E$11)</c:f>
              <c:numCache>
                <c:formatCode>m/d/yyyy</c:formatCode>
                <c:ptCount val="3"/>
                <c:pt idx="0">
                  <c:v>41841</c:v>
                </c:pt>
                <c:pt idx="1">
                  <c:v>42319</c:v>
                </c:pt>
                <c:pt idx="2">
                  <c:v>42542</c:v>
                </c:pt>
              </c:numCache>
            </c:numRef>
          </c:cat>
          <c:val>
            <c:numRef>
              <c:f>'BSES P'!$I$9:$I$11</c:f>
              <c:numCache>
                <c:formatCode>General</c:formatCode>
                <c:ptCount val="3"/>
                <c:pt idx="0">
                  <c:v>129.33333333333334</c:v>
                </c:pt>
                <c:pt idx="1">
                  <c:v>113</c:v>
                </c:pt>
              </c:numCache>
            </c:numRef>
          </c:val>
          <c:smooth val="0"/>
        </c:ser>
        <c:ser>
          <c:idx val="4"/>
          <c:order val="4"/>
          <c:tx>
            <c:v>Treat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('BSES P'!$E$9,'BSES P'!$E$10,'BSES P'!$E$11)</c:f>
              <c:numCache>
                <c:formatCode>m/d/yyyy</c:formatCode>
                <c:ptCount val="3"/>
                <c:pt idx="0">
                  <c:v>41841</c:v>
                </c:pt>
                <c:pt idx="1">
                  <c:v>42319</c:v>
                </c:pt>
                <c:pt idx="2">
                  <c:v>42542</c:v>
                </c:pt>
              </c:numCache>
            </c:numRef>
          </c:cat>
          <c:val>
            <c:numRef>
              <c:f>'BSES P'!$J$9:$J$11</c:f>
              <c:numCache>
                <c:formatCode>General</c:formatCode>
                <c:ptCount val="3"/>
                <c:pt idx="0">
                  <c:v>107.66666666666667</c:v>
                </c:pt>
                <c:pt idx="1">
                  <c:v>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548568"/>
        <c:axId val="455548960"/>
      </c:lineChart>
      <c:dateAx>
        <c:axId val="455548568"/>
        <c:scaling>
          <c:orientation val="minMax"/>
          <c:max val="42542"/>
          <c:min val="41841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48960"/>
        <c:crosses val="autoZero"/>
        <c:auto val="0"/>
        <c:lblOffset val="100"/>
        <c:baseTimeUnit val="months"/>
        <c:majorUnit val="1"/>
        <c:majorTimeUnit val="years"/>
      </c:dateAx>
      <c:valAx>
        <c:axId val="4555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48568"/>
        <c:crossesAt val="4184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</a:t>
            </a:r>
            <a:r>
              <a:rPr lang="en-AU" baseline="0"/>
              <a:t> 3 0-10cm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68141607455514E-2"/>
          <c:y val="0.12195644817570069"/>
          <c:w val="0.9226380744960071"/>
          <c:h val="0.7265486343030876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21-Jul-2014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Sheet2!$B$1:$B$3</c:f>
              <c:numCache>
                <c:formatCode>dd\-mmm\-yyyy</c:formatCode>
                <c:ptCount val="3"/>
                <c:pt idx="0">
                  <c:v>41841</c:v>
                </c:pt>
                <c:pt idx="1">
                  <c:v>41841</c:v>
                </c:pt>
                <c:pt idx="2">
                  <c:v>41841</c:v>
                </c:pt>
              </c:numCache>
            </c:numRef>
          </c:xVal>
          <c:yVal>
            <c:numRef>
              <c:f>Sheet2!$B$14:$B$16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08-Jan-2015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Sheet2!$C$1:$C$3</c:f>
              <c:numCache>
                <c:formatCode>dd\-mmm\-yyyy</c:formatCode>
                <c:ptCount val="3"/>
                <c:pt idx="0">
                  <c:v>42012</c:v>
                </c:pt>
                <c:pt idx="1">
                  <c:v>42012</c:v>
                </c:pt>
                <c:pt idx="2">
                  <c:v>42012</c:v>
                </c:pt>
              </c:numCache>
            </c:numRef>
          </c:xVal>
          <c:yVal>
            <c:numRef>
              <c:f>Sheet2!$C$14:$C$16</c:f>
              <c:numCache>
                <c:formatCode>General</c:formatCode>
                <c:ptCount val="3"/>
                <c:pt idx="0">
                  <c:v>15</c:v>
                </c:pt>
                <c:pt idx="1">
                  <c:v>47</c:v>
                </c:pt>
                <c:pt idx="2">
                  <c:v>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Sheet2!$D$5</c:f>
              <c:strCache>
                <c:ptCount val="1"/>
                <c:pt idx="0">
                  <c:v>11-Nov-2015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Sheet2!$D$1:$D$3</c:f>
              <c:numCache>
                <c:formatCode>dd\-mmm\-yyyy</c:formatCode>
                <c:ptCount val="3"/>
                <c:pt idx="0">
                  <c:v>42319</c:v>
                </c:pt>
                <c:pt idx="1">
                  <c:v>42319</c:v>
                </c:pt>
                <c:pt idx="2">
                  <c:v>42319</c:v>
                </c:pt>
              </c:numCache>
            </c:numRef>
          </c:xVal>
          <c:yVal>
            <c:numRef>
              <c:f>Sheet2!$D$14:$D$16</c:f>
              <c:numCache>
                <c:formatCode>General</c:formatCode>
                <c:ptCount val="3"/>
                <c:pt idx="0">
                  <c:v>3.5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Sheet2!$E$5</c:f>
              <c:strCache>
                <c:ptCount val="1"/>
                <c:pt idx="0">
                  <c:v>02-Dec-2015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Sheet2!$E$1:$E$3</c:f>
              <c:numCache>
                <c:formatCode>dd\-mmm\-yyyy</c:formatCode>
                <c:ptCount val="3"/>
                <c:pt idx="0">
                  <c:v>42340</c:v>
                </c:pt>
                <c:pt idx="1">
                  <c:v>42340</c:v>
                </c:pt>
                <c:pt idx="2">
                  <c:v>42340</c:v>
                </c:pt>
              </c:numCache>
            </c:numRef>
          </c:xVal>
          <c:yVal>
            <c:numRef>
              <c:f>Sheet2!$E$14:$E$16</c:f>
              <c:numCache>
                <c:formatCode>General</c:formatCode>
                <c:ptCount val="3"/>
                <c:pt idx="0">
                  <c:v>3.5</c:v>
                </c:pt>
                <c:pt idx="1">
                  <c:v>3.5</c:v>
                </c:pt>
                <c:pt idx="2">
                  <c:v>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Sheet2!$F$5</c:f>
              <c:strCache>
                <c:ptCount val="1"/>
                <c:pt idx="0">
                  <c:v>22-Dec-2015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Sheet2!$F$1:$F$3</c:f>
              <c:numCache>
                <c:formatCode>dd\-mmm\-yyyy</c:formatCode>
                <c:ptCount val="3"/>
                <c:pt idx="0">
                  <c:v>42360</c:v>
                </c:pt>
                <c:pt idx="1">
                  <c:v>42360</c:v>
                </c:pt>
                <c:pt idx="2">
                  <c:v>42360</c:v>
                </c:pt>
              </c:numCache>
            </c:numRef>
          </c:xVal>
          <c:yVal>
            <c:numRef>
              <c:f>Sheet2!$F$14:$F$16</c:f>
              <c:numCache>
                <c:formatCode>General</c:formatCode>
                <c:ptCount val="3"/>
                <c:pt idx="0">
                  <c:v>21</c:v>
                </c:pt>
                <c:pt idx="1">
                  <c:v>23.5</c:v>
                </c:pt>
                <c:pt idx="2">
                  <c:v>11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Sheet2!$G$5</c:f>
              <c:strCache>
                <c:ptCount val="1"/>
                <c:pt idx="0">
                  <c:v>04-Feb-2016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Sheet2!$G$1:$G$3</c:f>
              <c:numCache>
                <c:formatCode>dd\-mmm\-yyyy</c:formatCode>
                <c:ptCount val="3"/>
                <c:pt idx="0">
                  <c:v>42404</c:v>
                </c:pt>
                <c:pt idx="1">
                  <c:v>42404</c:v>
                </c:pt>
                <c:pt idx="2">
                  <c:v>42404</c:v>
                </c:pt>
              </c:numCache>
            </c:numRef>
          </c:xVal>
          <c:yVal>
            <c:numRef>
              <c:f>Sheet2!$G$14:$G$16</c:f>
              <c:numCache>
                <c:formatCode>General</c:formatCode>
                <c:ptCount val="3"/>
                <c:pt idx="0">
                  <c:v>4.5</c:v>
                </c:pt>
                <c:pt idx="1">
                  <c:v>2.5</c:v>
                </c:pt>
                <c:pt idx="2">
                  <c:v>5.5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Sheet2!$H$5</c:f>
              <c:strCache>
                <c:ptCount val="1"/>
                <c:pt idx="0">
                  <c:v>21-Jun-2016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Sheet2!$H$1:$H$3</c:f>
              <c:numCache>
                <c:formatCode>dd\-mmm\-yyyy</c:formatCode>
                <c:ptCount val="3"/>
                <c:pt idx="0">
                  <c:v>42542</c:v>
                </c:pt>
                <c:pt idx="1">
                  <c:v>42542</c:v>
                </c:pt>
                <c:pt idx="2">
                  <c:v>42542</c:v>
                </c:pt>
              </c:numCache>
            </c:numRef>
          </c:xVal>
          <c:yVal>
            <c:numRef>
              <c:f>Sheet2!$H$14:$H$16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4.5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Sheet2!$I$5</c:f>
              <c:strCache>
                <c:ptCount val="1"/>
                <c:pt idx="0">
                  <c:v>28-Nov-2016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Sheet2!$I$1:$I$3</c:f>
              <c:numCache>
                <c:formatCode>dd\-mmm\-yyyy</c:formatCode>
                <c:ptCount val="3"/>
                <c:pt idx="0">
                  <c:v>42702</c:v>
                </c:pt>
                <c:pt idx="1">
                  <c:v>42702</c:v>
                </c:pt>
                <c:pt idx="2">
                  <c:v>42702</c:v>
                </c:pt>
              </c:numCache>
            </c:numRef>
          </c:xVal>
          <c:yVal>
            <c:numRef>
              <c:f>Sheet2!$I$14:$I$16</c:f>
              <c:numCache>
                <c:formatCode>General</c:formatCode>
                <c:ptCount val="3"/>
                <c:pt idx="0">
                  <c:v>3.5</c:v>
                </c:pt>
                <c:pt idx="1">
                  <c:v>8</c:v>
                </c:pt>
                <c:pt idx="2">
                  <c:v>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98488"/>
        <c:axId val="312798880"/>
      </c:scatterChart>
      <c:valAx>
        <c:axId val="312798488"/>
        <c:scaling>
          <c:orientation val="minMax"/>
        </c:scaling>
        <c:delete val="0"/>
        <c:axPos val="b"/>
        <c:numFmt formatCode="dd\-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98880"/>
        <c:crosses val="autoZero"/>
        <c:crossBetween val="midCat"/>
      </c:valAx>
      <c:valAx>
        <c:axId val="31279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9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</a:t>
            </a:r>
            <a:r>
              <a:rPr lang="en-AU" baseline="0"/>
              <a:t> 4 0-10cm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68141607455514E-2"/>
          <c:y val="0.12195644817570069"/>
          <c:w val="0.9226380744960071"/>
          <c:h val="0.7265486343030876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21-Jul-2014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Sheet2!$B$1:$B$3</c:f>
              <c:numCache>
                <c:formatCode>dd\-mmm\-yyyy</c:formatCode>
                <c:ptCount val="3"/>
                <c:pt idx="0">
                  <c:v>41841</c:v>
                </c:pt>
                <c:pt idx="1">
                  <c:v>41841</c:v>
                </c:pt>
                <c:pt idx="2">
                  <c:v>41841</c:v>
                </c:pt>
              </c:numCache>
            </c:numRef>
          </c:xVal>
          <c:yVal>
            <c:numRef>
              <c:f>Sheet2!$B$18:$B$20</c:f>
              <c:numCache>
                <c:formatCode>General</c:formatCode>
                <c:ptCount val="3"/>
                <c:pt idx="0">
                  <c:v>12</c:v>
                </c:pt>
                <c:pt idx="1">
                  <c:v>9</c:v>
                </c:pt>
                <c:pt idx="2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08-Jan-2015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Sheet2!$C$1:$C$3</c:f>
              <c:numCache>
                <c:formatCode>dd\-mmm\-yyyy</c:formatCode>
                <c:ptCount val="3"/>
                <c:pt idx="0">
                  <c:v>42012</c:v>
                </c:pt>
                <c:pt idx="1">
                  <c:v>42012</c:v>
                </c:pt>
                <c:pt idx="2">
                  <c:v>42012</c:v>
                </c:pt>
              </c:numCache>
            </c:numRef>
          </c:xVal>
          <c:yVal>
            <c:numRef>
              <c:f>Sheet2!$C$18:$C$20</c:f>
              <c:numCache>
                <c:formatCode>General</c:formatCode>
                <c:ptCount val="3"/>
                <c:pt idx="0">
                  <c:v>18</c:v>
                </c:pt>
                <c:pt idx="1">
                  <c:v>22</c:v>
                </c:pt>
                <c:pt idx="2">
                  <c:v>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Sheet2!$D$5</c:f>
              <c:strCache>
                <c:ptCount val="1"/>
                <c:pt idx="0">
                  <c:v>11-Nov-2015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Sheet2!$D$1:$D$3</c:f>
              <c:numCache>
                <c:formatCode>dd\-mmm\-yyyy</c:formatCode>
                <c:ptCount val="3"/>
                <c:pt idx="0">
                  <c:v>42319</c:v>
                </c:pt>
                <c:pt idx="1">
                  <c:v>42319</c:v>
                </c:pt>
                <c:pt idx="2">
                  <c:v>42319</c:v>
                </c:pt>
              </c:numCache>
            </c:numRef>
          </c:xVal>
          <c:yVal>
            <c:numRef>
              <c:f>Sheet2!$D$18:$D$20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Sheet2!$E$5</c:f>
              <c:strCache>
                <c:ptCount val="1"/>
                <c:pt idx="0">
                  <c:v>02-Dec-2015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Sheet2!$E$1:$E$3</c:f>
              <c:numCache>
                <c:formatCode>dd\-mmm\-yyyy</c:formatCode>
                <c:ptCount val="3"/>
                <c:pt idx="0">
                  <c:v>42340</c:v>
                </c:pt>
                <c:pt idx="1">
                  <c:v>42340</c:v>
                </c:pt>
                <c:pt idx="2">
                  <c:v>42340</c:v>
                </c:pt>
              </c:numCache>
            </c:numRef>
          </c:xVal>
          <c:yVal>
            <c:numRef>
              <c:f>Sheet2!$E$18:$E$20</c:f>
              <c:numCache>
                <c:formatCode>General</c:formatCode>
                <c:ptCount val="3"/>
                <c:pt idx="1">
                  <c:v>14</c:v>
                </c:pt>
                <c:pt idx="2">
                  <c:v>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Sheet2!$F$5</c:f>
              <c:strCache>
                <c:ptCount val="1"/>
                <c:pt idx="0">
                  <c:v>22-Dec-2015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Sheet2!$F$1:$F$3</c:f>
              <c:numCache>
                <c:formatCode>dd\-mmm\-yyyy</c:formatCode>
                <c:ptCount val="3"/>
                <c:pt idx="0">
                  <c:v>42360</c:v>
                </c:pt>
                <c:pt idx="1">
                  <c:v>42360</c:v>
                </c:pt>
                <c:pt idx="2">
                  <c:v>42360</c:v>
                </c:pt>
              </c:numCache>
            </c:numRef>
          </c:xVal>
          <c:yVal>
            <c:numRef>
              <c:f>Sheet2!$F$18:$F$20</c:f>
              <c:numCache>
                <c:formatCode>General</c:formatCode>
                <c:ptCount val="3"/>
                <c:pt idx="0">
                  <c:v>26.5</c:v>
                </c:pt>
                <c:pt idx="1">
                  <c:v>5.5</c:v>
                </c:pt>
                <c:pt idx="2">
                  <c:v>10.5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Sheet2!$G$5</c:f>
              <c:strCache>
                <c:ptCount val="1"/>
                <c:pt idx="0">
                  <c:v>04-Feb-2016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Sheet2!$G$1:$G$3</c:f>
              <c:numCache>
                <c:formatCode>dd\-mmm\-yyyy</c:formatCode>
                <c:ptCount val="3"/>
                <c:pt idx="0">
                  <c:v>42404</c:v>
                </c:pt>
                <c:pt idx="1">
                  <c:v>42404</c:v>
                </c:pt>
                <c:pt idx="2">
                  <c:v>42404</c:v>
                </c:pt>
              </c:numCache>
            </c:numRef>
          </c:xVal>
          <c:yVal>
            <c:numRef>
              <c:f>Sheet2!$G$18:$G$20</c:f>
              <c:numCache>
                <c:formatCode>General</c:formatCode>
                <c:ptCount val="3"/>
                <c:pt idx="0">
                  <c:v>3.5</c:v>
                </c:pt>
                <c:pt idx="1">
                  <c:v>3.5</c:v>
                </c:pt>
                <c:pt idx="2">
                  <c:v>4.5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Sheet2!$H$5</c:f>
              <c:strCache>
                <c:ptCount val="1"/>
                <c:pt idx="0">
                  <c:v>21-Jun-2016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Sheet2!$H$1:$H$3</c:f>
              <c:numCache>
                <c:formatCode>dd\-mmm\-yyyy</c:formatCode>
                <c:ptCount val="3"/>
                <c:pt idx="0">
                  <c:v>42542</c:v>
                </c:pt>
                <c:pt idx="1">
                  <c:v>42542</c:v>
                </c:pt>
                <c:pt idx="2">
                  <c:v>42542</c:v>
                </c:pt>
              </c:numCache>
            </c:numRef>
          </c:xVal>
          <c:yVal>
            <c:numRef>
              <c:f>Sheet2!$H$18:$H$20</c:f>
              <c:numCache>
                <c:formatCode>General</c:formatCode>
                <c:ptCount val="3"/>
                <c:pt idx="0">
                  <c:v>11</c:v>
                </c:pt>
                <c:pt idx="1">
                  <c:v>7</c:v>
                </c:pt>
                <c:pt idx="2">
                  <c:v>13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Sheet2!$I$5</c:f>
              <c:strCache>
                <c:ptCount val="1"/>
                <c:pt idx="0">
                  <c:v>28-Nov-2016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Sheet2!$I$1:$I$3</c:f>
              <c:numCache>
                <c:formatCode>dd\-mmm\-yyyy</c:formatCode>
                <c:ptCount val="3"/>
                <c:pt idx="0">
                  <c:v>42702</c:v>
                </c:pt>
                <c:pt idx="1">
                  <c:v>42702</c:v>
                </c:pt>
                <c:pt idx="2">
                  <c:v>42702</c:v>
                </c:pt>
              </c:numCache>
            </c:numRef>
          </c:xVal>
          <c:yVal>
            <c:numRef>
              <c:f>Sheet2!$I$18:$I$20</c:f>
              <c:numCache>
                <c:formatCode>General</c:formatCode>
                <c:ptCount val="3"/>
                <c:pt idx="0">
                  <c:v>8.5</c:v>
                </c:pt>
                <c:pt idx="1">
                  <c:v>10</c:v>
                </c:pt>
                <c:pt idx="2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02800"/>
        <c:axId val="312797312"/>
      </c:scatterChart>
      <c:valAx>
        <c:axId val="312802800"/>
        <c:scaling>
          <c:orientation val="minMax"/>
        </c:scaling>
        <c:delete val="0"/>
        <c:axPos val="b"/>
        <c:numFmt formatCode="dd\-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97312"/>
        <c:crosses val="autoZero"/>
        <c:crossBetween val="midCat"/>
      </c:valAx>
      <c:valAx>
        <c:axId val="31279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0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</a:t>
            </a:r>
            <a:r>
              <a:rPr lang="en-AU" baseline="0"/>
              <a:t> 5 0-10cm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68141607455514E-2"/>
          <c:y val="0.12195644817570069"/>
          <c:w val="0.9226380744960071"/>
          <c:h val="0.7265486343030876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21-Jul-2014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Sheet2!$B$1:$B$3</c:f>
              <c:numCache>
                <c:formatCode>dd\-mmm\-yyyy</c:formatCode>
                <c:ptCount val="3"/>
                <c:pt idx="0">
                  <c:v>41841</c:v>
                </c:pt>
                <c:pt idx="1">
                  <c:v>41841</c:v>
                </c:pt>
                <c:pt idx="2">
                  <c:v>41841</c:v>
                </c:pt>
              </c:numCache>
            </c:numRef>
          </c:xVal>
          <c:yVal>
            <c:numRef>
              <c:f>Sheet2!$B$22:$B$24</c:f>
              <c:numCache>
                <c:formatCode>General</c:formatCode>
                <c:ptCount val="3"/>
                <c:pt idx="0">
                  <c:v>10.5</c:v>
                </c:pt>
                <c:pt idx="1">
                  <c:v>8</c:v>
                </c:pt>
                <c:pt idx="2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08-Jan-2015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Sheet2!$C$1:$C$3</c:f>
              <c:numCache>
                <c:formatCode>dd\-mmm\-yyyy</c:formatCode>
                <c:ptCount val="3"/>
                <c:pt idx="0">
                  <c:v>42012</c:v>
                </c:pt>
                <c:pt idx="1">
                  <c:v>42012</c:v>
                </c:pt>
                <c:pt idx="2">
                  <c:v>42012</c:v>
                </c:pt>
              </c:numCache>
            </c:numRef>
          </c:xVal>
          <c:yVal>
            <c:numRef>
              <c:f>Sheet2!$C$22:$C$24</c:f>
              <c:numCache>
                <c:formatCode>General</c:formatCode>
                <c:ptCount val="3"/>
                <c:pt idx="0">
                  <c:v>11</c:v>
                </c:pt>
                <c:pt idx="1">
                  <c:v>15</c:v>
                </c:pt>
                <c:pt idx="2">
                  <c:v>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Sheet2!$D$5</c:f>
              <c:strCache>
                <c:ptCount val="1"/>
                <c:pt idx="0">
                  <c:v>11-Nov-2015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Sheet2!$D$1:$D$3</c:f>
              <c:numCache>
                <c:formatCode>dd\-mmm\-yyyy</c:formatCode>
                <c:ptCount val="3"/>
                <c:pt idx="0">
                  <c:v>42319</c:v>
                </c:pt>
                <c:pt idx="1">
                  <c:v>42319</c:v>
                </c:pt>
                <c:pt idx="2">
                  <c:v>42319</c:v>
                </c:pt>
              </c:numCache>
            </c:numRef>
          </c:xVal>
          <c:yVal>
            <c:numRef>
              <c:f>Sheet2!$D$22:$D$24</c:f>
              <c:numCache>
                <c:formatCode>General</c:formatCode>
                <c:ptCount val="3"/>
                <c:pt idx="0">
                  <c:v>1</c:v>
                </c:pt>
                <c:pt idx="1">
                  <c:v>4.5</c:v>
                </c:pt>
                <c:pt idx="2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Sheet2!$E$5</c:f>
              <c:strCache>
                <c:ptCount val="1"/>
                <c:pt idx="0">
                  <c:v>02-Dec-2015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Sheet2!$E$1:$E$3</c:f>
              <c:numCache>
                <c:formatCode>dd\-mmm\-yyyy</c:formatCode>
                <c:ptCount val="3"/>
                <c:pt idx="0">
                  <c:v>42340</c:v>
                </c:pt>
                <c:pt idx="1">
                  <c:v>42340</c:v>
                </c:pt>
                <c:pt idx="2">
                  <c:v>42340</c:v>
                </c:pt>
              </c:numCache>
            </c:numRef>
          </c:xVal>
          <c:yVal>
            <c:numRef>
              <c:f>Sheet2!$E$22:$E$24</c:f>
              <c:numCache>
                <c:formatCode>General</c:formatCode>
                <c:ptCount val="3"/>
                <c:pt idx="0">
                  <c:v>3.5</c:v>
                </c:pt>
                <c:pt idx="1">
                  <c:v>2.5</c:v>
                </c:pt>
                <c:pt idx="2">
                  <c:v>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Sheet2!$F$5</c:f>
              <c:strCache>
                <c:ptCount val="1"/>
                <c:pt idx="0">
                  <c:v>22-Dec-2015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Sheet2!$F$1:$F$3</c:f>
              <c:numCache>
                <c:formatCode>dd\-mmm\-yyyy</c:formatCode>
                <c:ptCount val="3"/>
                <c:pt idx="0">
                  <c:v>42360</c:v>
                </c:pt>
                <c:pt idx="1">
                  <c:v>42360</c:v>
                </c:pt>
                <c:pt idx="2">
                  <c:v>42360</c:v>
                </c:pt>
              </c:numCache>
            </c:numRef>
          </c:xVal>
          <c:yVal>
            <c:numRef>
              <c:f>Sheet2!$F$22:$F$24</c:f>
              <c:numCache>
                <c:formatCode>General</c:formatCode>
                <c:ptCount val="3"/>
                <c:pt idx="0">
                  <c:v>5.5</c:v>
                </c:pt>
                <c:pt idx="1">
                  <c:v>3.5</c:v>
                </c:pt>
                <c:pt idx="2">
                  <c:v>17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Sheet2!$G$5</c:f>
              <c:strCache>
                <c:ptCount val="1"/>
                <c:pt idx="0">
                  <c:v>04-Feb-2016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Sheet2!$G$1:$G$3</c:f>
              <c:numCache>
                <c:formatCode>dd\-mmm\-yyyy</c:formatCode>
                <c:ptCount val="3"/>
                <c:pt idx="0">
                  <c:v>42404</c:v>
                </c:pt>
                <c:pt idx="1">
                  <c:v>42404</c:v>
                </c:pt>
                <c:pt idx="2">
                  <c:v>42404</c:v>
                </c:pt>
              </c:numCache>
            </c:numRef>
          </c:xVal>
          <c:yVal>
            <c:numRef>
              <c:f>Sheet2!$G$22:$G$24</c:f>
              <c:numCache>
                <c:formatCode>General</c:formatCode>
                <c:ptCount val="3"/>
                <c:pt idx="0">
                  <c:v>2.5</c:v>
                </c:pt>
                <c:pt idx="1">
                  <c:v>2.5</c:v>
                </c:pt>
                <c:pt idx="2">
                  <c:v>3.5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Sheet2!$H$5</c:f>
              <c:strCache>
                <c:ptCount val="1"/>
                <c:pt idx="0">
                  <c:v>21-Jun-2016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Sheet2!$H$1:$H$3</c:f>
              <c:numCache>
                <c:formatCode>dd\-mmm\-yyyy</c:formatCode>
                <c:ptCount val="3"/>
                <c:pt idx="0">
                  <c:v>42542</c:v>
                </c:pt>
                <c:pt idx="1">
                  <c:v>42542</c:v>
                </c:pt>
                <c:pt idx="2">
                  <c:v>42542</c:v>
                </c:pt>
              </c:numCache>
            </c:numRef>
          </c:xVal>
          <c:yVal>
            <c:numRef>
              <c:f>Sheet2!$H$22:$H$24</c:f>
              <c:numCache>
                <c:formatCode>General</c:formatCode>
                <c:ptCount val="3"/>
                <c:pt idx="0">
                  <c:v>13</c:v>
                </c:pt>
                <c:pt idx="1">
                  <c:v>8</c:v>
                </c:pt>
                <c:pt idx="2">
                  <c:v>11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Sheet2!$I$5</c:f>
              <c:strCache>
                <c:ptCount val="1"/>
                <c:pt idx="0">
                  <c:v>28-Nov-2016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Sheet2!$I$1:$I$3</c:f>
              <c:numCache>
                <c:formatCode>dd\-mmm\-yyyy</c:formatCode>
                <c:ptCount val="3"/>
                <c:pt idx="0">
                  <c:v>42702</c:v>
                </c:pt>
                <c:pt idx="1">
                  <c:v>42702</c:v>
                </c:pt>
                <c:pt idx="2">
                  <c:v>42702</c:v>
                </c:pt>
              </c:numCache>
            </c:numRef>
          </c:xVal>
          <c:yVal>
            <c:numRef>
              <c:f>Sheet2!$I$22:$I$24</c:f>
              <c:numCache>
                <c:formatCode>General</c:formatCode>
                <c:ptCount val="3"/>
                <c:pt idx="0">
                  <c:v>6.5</c:v>
                </c:pt>
                <c:pt idx="1">
                  <c:v>6.5</c:v>
                </c:pt>
                <c:pt idx="2">
                  <c:v>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99664"/>
        <c:axId val="312800448"/>
      </c:scatterChart>
      <c:valAx>
        <c:axId val="312799664"/>
        <c:scaling>
          <c:orientation val="minMax"/>
        </c:scaling>
        <c:delete val="0"/>
        <c:axPos val="b"/>
        <c:numFmt formatCode="dd\-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00448"/>
        <c:crosses val="autoZero"/>
        <c:crossBetween val="midCat"/>
      </c:valAx>
      <c:valAx>
        <c:axId val="312800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9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3333333333334"/>
          <c:y val="7.4548702245552628E-2"/>
          <c:w val="0.77848622047244098"/>
          <c:h val="0.795582531350247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'N sum'!$B$140</c:f>
              <c:strCache>
                <c:ptCount val="1"/>
                <c:pt idx="0">
                  <c:v>T1: 194 kg N/ha Urea</c:v>
                </c:pt>
              </c:strCache>
            </c:strRef>
          </c:tx>
          <c:xVal>
            <c:numRef>
              <c:f>'N sum'!$A$141:$A$149</c:f>
              <c:numCache>
                <c:formatCode>m/d/yyyy</c:formatCode>
                <c:ptCount val="9"/>
                <c:pt idx="0">
                  <c:v>41989</c:v>
                </c:pt>
                <c:pt idx="1">
                  <c:v>42044</c:v>
                </c:pt>
                <c:pt idx="2">
                  <c:v>42087</c:v>
                </c:pt>
                <c:pt idx="3">
                  <c:v>42319</c:v>
                </c:pt>
                <c:pt idx="4">
                  <c:v>42340</c:v>
                </c:pt>
                <c:pt idx="5">
                  <c:v>42360</c:v>
                </c:pt>
                <c:pt idx="6">
                  <c:v>42404</c:v>
                </c:pt>
                <c:pt idx="7">
                  <c:v>42542</c:v>
                </c:pt>
                <c:pt idx="8">
                  <c:v>42702</c:v>
                </c:pt>
              </c:numCache>
            </c:numRef>
          </c:xVal>
          <c:yVal>
            <c:numRef>
              <c:f>'N sum'!$B$141:$B$149</c:f>
              <c:numCache>
                <c:formatCode>0</c:formatCode>
                <c:ptCount val="9"/>
                <c:pt idx="0">
                  <c:v>151</c:v>
                </c:pt>
                <c:pt idx="1">
                  <c:v>94</c:v>
                </c:pt>
                <c:pt idx="2">
                  <c:v>34</c:v>
                </c:pt>
                <c:pt idx="3">
                  <c:v>0.5</c:v>
                </c:pt>
                <c:pt idx="4">
                  <c:v>2.25</c:v>
                </c:pt>
                <c:pt idx="5">
                  <c:v>5.25</c:v>
                </c:pt>
                <c:pt idx="6">
                  <c:v>16.25</c:v>
                </c:pt>
                <c:pt idx="7">
                  <c:v>2.5</c:v>
                </c:pt>
                <c:pt idx="8" formatCode="General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 sum'!$C$140</c:f>
              <c:strCache>
                <c:ptCount val="1"/>
                <c:pt idx="0">
                  <c:v>T2: 134 kg N/ha Urea</c:v>
                </c:pt>
              </c:strCache>
            </c:strRef>
          </c:tx>
          <c:xVal>
            <c:numRef>
              <c:f>'N sum'!$A$141:$A$149</c:f>
              <c:numCache>
                <c:formatCode>m/d/yyyy</c:formatCode>
                <c:ptCount val="9"/>
                <c:pt idx="0">
                  <c:v>41989</c:v>
                </c:pt>
                <c:pt idx="1">
                  <c:v>42044</c:v>
                </c:pt>
                <c:pt idx="2">
                  <c:v>42087</c:v>
                </c:pt>
                <c:pt idx="3">
                  <c:v>42319</c:v>
                </c:pt>
                <c:pt idx="4">
                  <c:v>42340</c:v>
                </c:pt>
                <c:pt idx="5">
                  <c:v>42360</c:v>
                </c:pt>
                <c:pt idx="6">
                  <c:v>42404</c:v>
                </c:pt>
                <c:pt idx="7">
                  <c:v>42542</c:v>
                </c:pt>
                <c:pt idx="8">
                  <c:v>42702</c:v>
                </c:pt>
              </c:numCache>
            </c:numRef>
          </c:xVal>
          <c:yVal>
            <c:numRef>
              <c:f>'N sum'!$C$141:$C$149</c:f>
              <c:numCache>
                <c:formatCode>0</c:formatCode>
                <c:ptCount val="9"/>
                <c:pt idx="0">
                  <c:v>154</c:v>
                </c:pt>
                <c:pt idx="1">
                  <c:v>47</c:v>
                </c:pt>
                <c:pt idx="2">
                  <c:v>50</c:v>
                </c:pt>
                <c:pt idx="3">
                  <c:v>0.5</c:v>
                </c:pt>
                <c:pt idx="4">
                  <c:v>0.5</c:v>
                </c:pt>
                <c:pt idx="5">
                  <c:v>3.25</c:v>
                </c:pt>
                <c:pt idx="6">
                  <c:v>0.5</c:v>
                </c:pt>
                <c:pt idx="7">
                  <c:v>3</c:v>
                </c:pt>
                <c:pt idx="8" formatCode="General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 sum'!$D$140</c:f>
              <c:strCache>
                <c:ptCount val="1"/>
                <c:pt idx="0">
                  <c:v>T3: 94 kg N/ha Urea</c:v>
                </c:pt>
              </c:strCache>
            </c:strRef>
          </c:tx>
          <c:xVal>
            <c:numRef>
              <c:f>'N sum'!$A$141:$A$149</c:f>
              <c:numCache>
                <c:formatCode>m/d/yyyy</c:formatCode>
                <c:ptCount val="9"/>
                <c:pt idx="0">
                  <c:v>41989</c:v>
                </c:pt>
                <c:pt idx="1">
                  <c:v>42044</c:v>
                </c:pt>
                <c:pt idx="2">
                  <c:v>42087</c:v>
                </c:pt>
                <c:pt idx="3">
                  <c:v>42319</c:v>
                </c:pt>
                <c:pt idx="4">
                  <c:v>42340</c:v>
                </c:pt>
                <c:pt idx="5">
                  <c:v>42360</c:v>
                </c:pt>
                <c:pt idx="6">
                  <c:v>42404</c:v>
                </c:pt>
                <c:pt idx="7">
                  <c:v>42542</c:v>
                </c:pt>
                <c:pt idx="8">
                  <c:v>42702</c:v>
                </c:pt>
              </c:numCache>
            </c:numRef>
          </c:xVal>
          <c:yVal>
            <c:numRef>
              <c:f>'N sum'!$D$141:$D$149</c:f>
              <c:numCache>
                <c:formatCode>0</c:formatCode>
                <c:ptCount val="9"/>
                <c:pt idx="0">
                  <c:v>179</c:v>
                </c:pt>
                <c:pt idx="1">
                  <c:v>24</c:v>
                </c:pt>
                <c:pt idx="2">
                  <c:v>16</c:v>
                </c:pt>
                <c:pt idx="3">
                  <c:v>0.5</c:v>
                </c:pt>
                <c:pt idx="4">
                  <c:v>0.5</c:v>
                </c:pt>
                <c:pt idx="5">
                  <c:v>3.75</c:v>
                </c:pt>
                <c:pt idx="6">
                  <c:v>13.25</c:v>
                </c:pt>
                <c:pt idx="7">
                  <c:v>2.5</c:v>
                </c:pt>
                <c:pt idx="8" formatCode="General">
                  <c:v>0.5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 sum'!$E$140</c:f>
              <c:strCache>
                <c:ptCount val="1"/>
                <c:pt idx="0">
                  <c:v>T4: 94 kg N/ha Urea/CR mix</c:v>
                </c:pt>
              </c:strCache>
            </c:strRef>
          </c:tx>
          <c:xVal>
            <c:numRef>
              <c:f>'N sum'!$A$141:$A$149</c:f>
              <c:numCache>
                <c:formatCode>m/d/yyyy</c:formatCode>
                <c:ptCount val="9"/>
                <c:pt idx="0">
                  <c:v>41989</c:v>
                </c:pt>
                <c:pt idx="1">
                  <c:v>42044</c:v>
                </c:pt>
                <c:pt idx="2">
                  <c:v>42087</c:v>
                </c:pt>
                <c:pt idx="3">
                  <c:v>42319</c:v>
                </c:pt>
                <c:pt idx="4">
                  <c:v>42340</c:v>
                </c:pt>
                <c:pt idx="5">
                  <c:v>42360</c:v>
                </c:pt>
                <c:pt idx="6">
                  <c:v>42404</c:v>
                </c:pt>
                <c:pt idx="7">
                  <c:v>42542</c:v>
                </c:pt>
                <c:pt idx="8">
                  <c:v>42702</c:v>
                </c:pt>
              </c:numCache>
            </c:numRef>
          </c:xVal>
          <c:yVal>
            <c:numRef>
              <c:f>'N sum'!$E$141:$E$149</c:f>
              <c:numCache>
                <c:formatCode>0</c:formatCode>
                <c:ptCount val="9"/>
                <c:pt idx="0">
                  <c:v>143</c:v>
                </c:pt>
                <c:pt idx="1">
                  <c:v>35</c:v>
                </c:pt>
                <c:pt idx="2">
                  <c:v>39</c:v>
                </c:pt>
                <c:pt idx="3">
                  <c:v>0.5</c:v>
                </c:pt>
                <c:pt idx="4">
                  <c:v>1.25</c:v>
                </c:pt>
                <c:pt idx="5">
                  <c:v>1.75</c:v>
                </c:pt>
                <c:pt idx="6">
                  <c:v>0.5</c:v>
                </c:pt>
                <c:pt idx="7">
                  <c:v>1.75</c:v>
                </c:pt>
                <c:pt idx="8" formatCode="General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 sum'!$F$140</c:f>
              <c:strCache>
                <c:ptCount val="1"/>
                <c:pt idx="0">
                  <c:v>T5: 67 kg N/ha Urea</c:v>
                </c:pt>
              </c:strCache>
            </c:strRef>
          </c:tx>
          <c:xVal>
            <c:numRef>
              <c:f>'N sum'!$A$141:$A$149</c:f>
              <c:numCache>
                <c:formatCode>m/d/yyyy</c:formatCode>
                <c:ptCount val="9"/>
                <c:pt idx="0">
                  <c:v>41989</c:v>
                </c:pt>
                <c:pt idx="1">
                  <c:v>42044</c:v>
                </c:pt>
                <c:pt idx="2">
                  <c:v>42087</c:v>
                </c:pt>
                <c:pt idx="3">
                  <c:v>42319</c:v>
                </c:pt>
                <c:pt idx="4">
                  <c:v>42340</c:v>
                </c:pt>
                <c:pt idx="5">
                  <c:v>42360</c:v>
                </c:pt>
                <c:pt idx="6">
                  <c:v>42404</c:v>
                </c:pt>
                <c:pt idx="7">
                  <c:v>42542</c:v>
                </c:pt>
                <c:pt idx="8">
                  <c:v>42702</c:v>
                </c:pt>
              </c:numCache>
            </c:numRef>
          </c:xVal>
          <c:yVal>
            <c:numRef>
              <c:f>'N sum'!$F$141:$F$149</c:f>
              <c:numCache>
                <c:formatCode>0</c:formatCode>
                <c:ptCount val="9"/>
                <c:pt idx="1">
                  <c:v>16</c:v>
                </c:pt>
                <c:pt idx="2">
                  <c:v>9</c:v>
                </c:pt>
                <c:pt idx="3">
                  <c:v>1.25</c:v>
                </c:pt>
                <c:pt idx="4">
                  <c:v>1.25</c:v>
                </c:pt>
                <c:pt idx="5">
                  <c:v>1.75</c:v>
                </c:pt>
                <c:pt idx="6">
                  <c:v>1.75</c:v>
                </c:pt>
                <c:pt idx="7">
                  <c:v>0.5</c:v>
                </c:pt>
                <c:pt idx="8" formatCode="General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01624"/>
        <c:axId val="312802016"/>
      </c:scatterChart>
      <c:valAx>
        <c:axId val="312801624"/>
        <c:scaling>
          <c:orientation val="minMax"/>
          <c:max val="42710"/>
          <c:min val="41988"/>
        </c:scaling>
        <c:delete val="0"/>
        <c:axPos val="b"/>
        <c:numFmt formatCode="m/d/yyyy" sourceLinked="1"/>
        <c:majorTickMark val="out"/>
        <c:minorTickMark val="none"/>
        <c:tickLblPos val="nextTo"/>
        <c:crossAx val="312802016"/>
        <c:crosses val="autoZero"/>
        <c:crossBetween val="midCat"/>
      </c:valAx>
      <c:valAx>
        <c:axId val="3128020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NO</a:t>
                </a:r>
                <a:r>
                  <a:rPr lang="en-AU" baseline="-25000"/>
                  <a:t>3</a:t>
                </a:r>
                <a:r>
                  <a:rPr lang="en-AU"/>
                  <a:t>-N concentrations (mg/kg)</a:t>
                </a:r>
              </a:p>
            </c:rich>
          </c:tx>
          <c:layout>
            <c:manualLayout>
              <c:xMode val="edge"/>
              <c:yMode val="edge"/>
              <c:x val="1.9303149606299214E-2"/>
              <c:y val="0.2085666375036453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1280162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8527528553043726"/>
          <c:y val="9.2322661485148977E-2"/>
          <c:w val="0.22355033980019784"/>
          <c:h val="0.395498125418488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3333333333334"/>
          <c:y val="7.4548702245552628E-2"/>
          <c:w val="0.77848622047244098"/>
          <c:h val="0.795582531350247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'N sum'!$B$151</c:f>
              <c:strCache>
                <c:ptCount val="1"/>
                <c:pt idx="0">
                  <c:v>T1: 194 kg N/ha Urea</c:v>
                </c:pt>
              </c:strCache>
            </c:strRef>
          </c:tx>
          <c:xVal>
            <c:numRef>
              <c:f>'N sum'!$A$152:$A$160</c:f>
              <c:numCache>
                <c:formatCode>m/d/yyyy</c:formatCode>
                <c:ptCount val="9"/>
                <c:pt idx="0">
                  <c:v>41989</c:v>
                </c:pt>
                <c:pt idx="1">
                  <c:v>42044</c:v>
                </c:pt>
                <c:pt idx="2">
                  <c:v>42087</c:v>
                </c:pt>
                <c:pt idx="3">
                  <c:v>42319</c:v>
                </c:pt>
                <c:pt idx="4">
                  <c:v>42340</c:v>
                </c:pt>
                <c:pt idx="5">
                  <c:v>42360</c:v>
                </c:pt>
                <c:pt idx="6">
                  <c:v>42404</c:v>
                </c:pt>
                <c:pt idx="7">
                  <c:v>42542</c:v>
                </c:pt>
                <c:pt idx="8">
                  <c:v>42702</c:v>
                </c:pt>
              </c:numCache>
            </c:numRef>
          </c:xVal>
          <c:yVal>
            <c:numRef>
              <c:f>'N sum'!$B$152:$B$160</c:f>
              <c:numCache>
                <c:formatCode>0</c:formatCode>
                <c:ptCount val="9"/>
                <c:pt idx="0">
                  <c:v>123</c:v>
                </c:pt>
                <c:pt idx="1">
                  <c:v>92</c:v>
                </c:pt>
                <c:pt idx="2">
                  <c:v>3</c:v>
                </c:pt>
                <c:pt idx="3">
                  <c:v>3.5</c:v>
                </c:pt>
                <c:pt idx="4">
                  <c:v>40.5</c:v>
                </c:pt>
                <c:pt idx="5">
                  <c:v>20.5</c:v>
                </c:pt>
                <c:pt idx="6">
                  <c:v>6</c:v>
                </c:pt>
                <c:pt idx="7">
                  <c:v>14.5</c:v>
                </c:pt>
                <c:pt idx="8" formatCode="General">
                  <c:v>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 sum'!$C$151</c:f>
              <c:strCache>
                <c:ptCount val="1"/>
                <c:pt idx="0">
                  <c:v>T2: 134 kg N/ha Urea</c:v>
                </c:pt>
              </c:strCache>
            </c:strRef>
          </c:tx>
          <c:xVal>
            <c:numRef>
              <c:f>'N sum'!$A$152:$A$160</c:f>
              <c:numCache>
                <c:formatCode>m/d/yyyy</c:formatCode>
                <c:ptCount val="9"/>
                <c:pt idx="0">
                  <c:v>41989</c:v>
                </c:pt>
                <c:pt idx="1">
                  <c:v>42044</c:v>
                </c:pt>
                <c:pt idx="2">
                  <c:v>42087</c:v>
                </c:pt>
                <c:pt idx="3">
                  <c:v>42319</c:v>
                </c:pt>
                <c:pt idx="4">
                  <c:v>42340</c:v>
                </c:pt>
                <c:pt idx="5">
                  <c:v>42360</c:v>
                </c:pt>
                <c:pt idx="6">
                  <c:v>42404</c:v>
                </c:pt>
                <c:pt idx="7">
                  <c:v>42542</c:v>
                </c:pt>
                <c:pt idx="8">
                  <c:v>42702</c:v>
                </c:pt>
              </c:numCache>
            </c:numRef>
          </c:xVal>
          <c:yVal>
            <c:numRef>
              <c:f>'N sum'!$C$152:$C$160</c:f>
              <c:numCache>
                <c:formatCode>0</c:formatCode>
                <c:ptCount val="9"/>
                <c:pt idx="0">
                  <c:v>100</c:v>
                </c:pt>
                <c:pt idx="1">
                  <c:v>51</c:v>
                </c:pt>
                <c:pt idx="2">
                  <c:v>5</c:v>
                </c:pt>
                <c:pt idx="3">
                  <c:v>0.5</c:v>
                </c:pt>
                <c:pt idx="4">
                  <c:v>3.5</c:v>
                </c:pt>
                <c:pt idx="5">
                  <c:v>9</c:v>
                </c:pt>
                <c:pt idx="6">
                  <c:v>5.5</c:v>
                </c:pt>
                <c:pt idx="7">
                  <c:v>20</c:v>
                </c:pt>
                <c:pt idx="8" formatCode="General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 sum'!$D$151</c:f>
              <c:strCache>
                <c:ptCount val="1"/>
                <c:pt idx="0">
                  <c:v>T3: 94 kg N/ha Urea</c:v>
                </c:pt>
              </c:strCache>
            </c:strRef>
          </c:tx>
          <c:xVal>
            <c:numRef>
              <c:f>'N sum'!$A$152:$A$160</c:f>
              <c:numCache>
                <c:formatCode>m/d/yyyy</c:formatCode>
                <c:ptCount val="9"/>
                <c:pt idx="0">
                  <c:v>41989</c:v>
                </c:pt>
                <c:pt idx="1">
                  <c:v>42044</c:v>
                </c:pt>
                <c:pt idx="2">
                  <c:v>42087</c:v>
                </c:pt>
                <c:pt idx="3">
                  <c:v>42319</c:v>
                </c:pt>
                <c:pt idx="4">
                  <c:v>42340</c:v>
                </c:pt>
                <c:pt idx="5">
                  <c:v>42360</c:v>
                </c:pt>
                <c:pt idx="6">
                  <c:v>42404</c:v>
                </c:pt>
                <c:pt idx="7">
                  <c:v>42542</c:v>
                </c:pt>
                <c:pt idx="8">
                  <c:v>42702</c:v>
                </c:pt>
              </c:numCache>
            </c:numRef>
          </c:xVal>
          <c:yVal>
            <c:numRef>
              <c:f>'N sum'!$D$152:$D$160</c:f>
              <c:numCache>
                <c:formatCode>0</c:formatCode>
                <c:ptCount val="9"/>
                <c:pt idx="0">
                  <c:v>78</c:v>
                </c:pt>
                <c:pt idx="1">
                  <c:v>50</c:v>
                </c:pt>
                <c:pt idx="2">
                  <c:v>4</c:v>
                </c:pt>
                <c:pt idx="3">
                  <c:v>2.25</c:v>
                </c:pt>
                <c:pt idx="4">
                  <c:v>4</c:v>
                </c:pt>
                <c:pt idx="5">
                  <c:v>7</c:v>
                </c:pt>
                <c:pt idx="6">
                  <c:v>6.5</c:v>
                </c:pt>
                <c:pt idx="7">
                  <c:v>8.5</c:v>
                </c:pt>
                <c:pt idx="8" formatCode="General">
                  <c:v>7.5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 sum'!$E$151</c:f>
              <c:strCache>
                <c:ptCount val="1"/>
                <c:pt idx="0">
                  <c:v>T4: 94 kg N/ha Urea/CR mix</c:v>
                </c:pt>
              </c:strCache>
            </c:strRef>
          </c:tx>
          <c:xVal>
            <c:numRef>
              <c:f>'N sum'!$A$152:$A$160</c:f>
              <c:numCache>
                <c:formatCode>m/d/yyyy</c:formatCode>
                <c:ptCount val="9"/>
                <c:pt idx="0">
                  <c:v>41989</c:v>
                </c:pt>
                <c:pt idx="1">
                  <c:v>42044</c:v>
                </c:pt>
                <c:pt idx="2">
                  <c:v>42087</c:v>
                </c:pt>
                <c:pt idx="3">
                  <c:v>42319</c:v>
                </c:pt>
                <c:pt idx="4">
                  <c:v>42340</c:v>
                </c:pt>
                <c:pt idx="5">
                  <c:v>42360</c:v>
                </c:pt>
                <c:pt idx="6">
                  <c:v>42404</c:v>
                </c:pt>
                <c:pt idx="7">
                  <c:v>42542</c:v>
                </c:pt>
                <c:pt idx="8">
                  <c:v>42702</c:v>
                </c:pt>
              </c:numCache>
            </c:numRef>
          </c:xVal>
          <c:yVal>
            <c:numRef>
              <c:f>'N sum'!$E$152:$E$160</c:f>
              <c:numCache>
                <c:formatCode>0</c:formatCode>
                <c:ptCount val="9"/>
                <c:pt idx="0">
                  <c:v>103</c:v>
                </c:pt>
                <c:pt idx="1">
                  <c:v>34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4.5</c:v>
                </c:pt>
                <c:pt idx="7">
                  <c:v>9</c:v>
                </c:pt>
                <c:pt idx="8" formatCode="General">
                  <c:v>12.5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 sum'!$F$151</c:f>
              <c:strCache>
                <c:ptCount val="1"/>
                <c:pt idx="0">
                  <c:v>T5: 67 kg N/ha Urea</c:v>
                </c:pt>
              </c:strCache>
            </c:strRef>
          </c:tx>
          <c:xVal>
            <c:numRef>
              <c:f>'N sum'!$A$152:$A$160</c:f>
              <c:numCache>
                <c:formatCode>m/d/yyyy</c:formatCode>
                <c:ptCount val="9"/>
                <c:pt idx="0">
                  <c:v>41989</c:v>
                </c:pt>
                <c:pt idx="1">
                  <c:v>42044</c:v>
                </c:pt>
                <c:pt idx="2">
                  <c:v>42087</c:v>
                </c:pt>
                <c:pt idx="3">
                  <c:v>42319</c:v>
                </c:pt>
                <c:pt idx="4">
                  <c:v>42340</c:v>
                </c:pt>
                <c:pt idx="5">
                  <c:v>42360</c:v>
                </c:pt>
                <c:pt idx="6">
                  <c:v>42404</c:v>
                </c:pt>
                <c:pt idx="7">
                  <c:v>42542</c:v>
                </c:pt>
                <c:pt idx="8">
                  <c:v>42702</c:v>
                </c:pt>
              </c:numCache>
            </c:numRef>
          </c:xVal>
          <c:yVal>
            <c:numRef>
              <c:f>'N sum'!$F$152:$F$160</c:f>
              <c:numCache>
                <c:formatCode>0</c:formatCode>
                <c:ptCount val="9"/>
                <c:pt idx="1">
                  <c:v>21</c:v>
                </c:pt>
                <c:pt idx="2">
                  <c:v>5</c:v>
                </c:pt>
                <c:pt idx="3">
                  <c:v>0.5</c:v>
                </c:pt>
                <c:pt idx="4">
                  <c:v>4</c:v>
                </c:pt>
                <c:pt idx="5">
                  <c:v>3.5</c:v>
                </c:pt>
                <c:pt idx="6">
                  <c:v>5</c:v>
                </c:pt>
                <c:pt idx="7">
                  <c:v>11</c:v>
                </c:pt>
                <c:pt idx="8" formatCode="General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03976"/>
        <c:axId val="312802408"/>
      </c:scatterChart>
      <c:valAx>
        <c:axId val="312803976"/>
        <c:scaling>
          <c:orientation val="minMax"/>
          <c:max val="42710"/>
          <c:min val="41988"/>
        </c:scaling>
        <c:delete val="0"/>
        <c:axPos val="b"/>
        <c:numFmt formatCode="m/d/yyyy" sourceLinked="1"/>
        <c:majorTickMark val="out"/>
        <c:minorTickMark val="none"/>
        <c:tickLblPos val="nextTo"/>
        <c:crossAx val="312802408"/>
        <c:crosses val="autoZero"/>
        <c:crossBetween val="midCat"/>
      </c:valAx>
      <c:valAx>
        <c:axId val="3128024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NH</a:t>
                </a:r>
                <a:r>
                  <a:rPr lang="en-AU" baseline="-25000"/>
                  <a:t>4</a:t>
                </a:r>
                <a:r>
                  <a:rPr lang="en-AU"/>
                  <a:t>-N concentrations (mg/kg)</a:t>
                </a:r>
              </a:p>
            </c:rich>
          </c:tx>
          <c:layout>
            <c:manualLayout>
              <c:xMode val="edge"/>
              <c:yMode val="edge"/>
              <c:x val="3.5744426941339232E-2"/>
              <c:y val="0.308542914072890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1280397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8527528553043726"/>
          <c:y val="9.2322661485148977E-2"/>
          <c:w val="0.22355033980019784"/>
          <c:h val="0.395498125418488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3333333333334"/>
          <c:y val="7.4548702245552628E-2"/>
          <c:w val="0.77848622047244098"/>
          <c:h val="0.795582531350247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'N sum'!$B$162</c:f>
              <c:strCache>
                <c:ptCount val="1"/>
                <c:pt idx="0">
                  <c:v>T1 (Urea)</c:v>
                </c:pt>
              </c:strCache>
            </c:strRef>
          </c:tx>
          <c:xVal>
            <c:numRef>
              <c:f>'N sum'!$A$163:$A$171</c:f>
              <c:numCache>
                <c:formatCode>m/d/yyyy</c:formatCode>
                <c:ptCount val="9"/>
                <c:pt idx="0">
                  <c:v>41989</c:v>
                </c:pt>
                <c:pt idx="1">
                  <c:v>42044</c:v>
                </c:pt>
                <c:pt idx="2">
                  <c:v>42087</c:v>
                </c:pt>
                <c:pt idx="3">
                  <c:v>42319</c:v>
                </c:pt>
                <c:pt idx="4">
                  <c:v>42340</c:v>
                </c:pt>
                <c:pt idx="5">
                  <c:v>42360</c:v>
                </c:pt>
                <c:pt idx="6">
                  <c:v>42404</c:v>
                </c:pt>
                <c:pt idx="7">
                  <c:v>42542</c:v>
                </c:pt>
                <c:pt idx="8">
                  <c:v>42702</c:v>
                </c:pt>
              </c:numCache>
            </c:numRef>
          </c:xVal>
          <c:yVal>
            <c:numRef>
              <c:f>'N sum'!$B$163:$B$171</c:f>
              <c:numCache>
                <c:formatCode>0</c:formatCode>
                <c:ptCount val="9"/>
                <c:pt idx="0">
                  <c:v>274</c:v>
                </c:pt>
                <c:pt idx="1">
                  <c:v>186</c:v>
                </c:pt>
                <c:pt idx="2">
                  <c:v>37</c:v>
                </c:pt>
                <c:pt idx="3">
                  <c:v>4</c:v>
                </c:pt>
                <c:pt idx="4">
                  <c:v>42.75</c:v>
                </c:pt>
                <c:pt idx="5">
                  <c:v>25.75</c:v>
                </c:pt>
                <c:pt idx="6">
                  <c:v>22.25</c:v>
                </c:pt>
                <c:pt idx="7">
                  <c:v>17</c:v>
                </c:pt>
                <c:pt idx="8">
                  <c:v>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 sum'!$C$162</c:f>
              <c:strCache>
                <c:ptCount val="1"/>
                <c:pt idx="0">
                  <c:v>T2 (Urea)</c:v>
                </c:pt>
              </c:strCache>
            </c:strRef>
          </c:tx>
          <c:xVal>
            <c:numRef>
              <c:f>'N sum'!$A$163:$A$171</c:f>
              <c:numCache>
                <c:formatCode>m/d/yyyy</c:formatCode>
                <c:ptCount val="9"/>
                <c:pt idx="0">
                  <c:v>41989</c:v>
                </c:pt>
                <c:pt idx="1">
                  <c:v>42044</c:v>
                </c:pt>
                <c:pt idx="2">
                  <c:v>42087</c:v>
                </c:pt>
                <c:pt idx="3">
                  <c:v>42319</c:v>
                </c:pt>
                <c:pt idx="4">
                  <c:v>42340</c:v>
                </c:pt>
                <c:pt idx="5">
                  <c:v>42360</c:v>
                </c:pt>
                <c:pt idx="6">
                  <c:v>42404</c:v>
                </c:pt>
                <c:pt idx="7">
                  <c:v>42542</c:v>
                </c:pt>
                <c:pt idx="8">
                  <c:v>42702</c:v>
                </c:pt>
              </c:numCache>
            </c:numRef>
          </c:xVal>
          <c:yVal>
            <c:numRef>
              <c:f>'N sum'!$C$163:$C$171</c:f>
              <c:numCache>
                <c:formatCode>0</c:formatCode>
                <c:ptCount val="9"/>
                <c:pt idx="0">
                  <c:v>254</c:v>
                </c:pt>
                <c:pt idx="1">
                  <c:v>98</c:v>
                </c:pt>
                <c:pt idx="2">
                  <c:v>55</c:v>
                </c:pt>
                <c:pt idx="3">
                  <c:v>1</c:v>
                </c:pt>
                <c:pt idx="4">
                  <c:v>4</c:v>
                </c:pt>
                <c:pt idx="5">
                  <c:v>12.25</c:v>
                </c:pt>
                <c:pt idx="6">
                  <c:v>6</c:v>
                </c:pt>
                <c:pt idx="7">
                  <c:v>23</c:v>
                </c:pt>
                <c:pt idx="8">
                  <c:v>10.5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 sum'!$D$162</c:f>
              <c:strCache>
                <c:ptCount val="1"/>
                <c:pt idx="0">
                  <c:v>T3 (Urea)</c:v>
                </c:pt>
              </c:strCache>
            </c:strRef>
          </c:tx>
          <c:xVal>
            <c:numRef>
              <c:f>'N sum'!$A$163:$A$171</c:f>
              <c:numCache>
                <c:formatCode>m/d/yyyy</c:formatCode>
                <c:ptCount val="9"/>
                <c:pt idx="0">
                  <c:v>41989</c:v>
                </c:pt>
                <c:pt idx="1">
                  <c:v>42044</c:v>
                </c:pt>
                <c:pt idx="2">
                  <c:v>42087</c:v>
                </c:pt>
                <c:pt idx="3">
                  <c:v>42319</c:v>
                </c:pt>
                <c:pt idx="4">
                  <c:v>42340</c:v>
                </c:pt>
                <c:pt idx="5">
                  <c:v>42360</c:v>
                </c:pt>
                <c:pt idx="6">
                  <c:v>42404</c:v>
                </c:pt>
                <c:pt idx="7">
                  <c:v>42542</c:v>
                </c:pt>
                <c:pt idx="8">
                  <c:v>42702</c:v>
                </c:pt>
              </c:numCache>
            </c:numRef>
          </c:xVal>
          <c:yVal>
            <c:numRef>
              <c:f>'N sum'!$D$163:$D$171</c:f>
              <c:numCache>
                <c:formatCode>0</c:formatCode>
                <c:ptCount val="9"/>
                <c:pt idx="0">
                  <c:v>257</c:v>
                </c:pt>
                <c:pt idx="1">
                  <c:v>74</c:v>
                </c:pt>
                <c:pt idx="2">
                  <c:v>20</c:v>
                </c:pt>
                <c:pt idx="3">
                  <c:v>2.75</c:v>
                </c:pt>
                <c:pt idx="4">
                  <c:v>4.5</c:v>
                </c:pt>
                <c:pt idx="5">
                  <c:v>10.75</c:v>
                </c:pt>
                <c:pt idx="6">
                  <c:v>19.75</c:v>
                </c:pt>
                <c:pt idx="7">
                  <c:v>11</c:v>
                </c:pt>
                <c:pt idx="8">
                  <c:v>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 sum'!$E$162</c:f>
              <c:strCache>
                <c:ptCount val="1"/>
                <c:pt idx="0">
                  <c:v>T4 (Urea/CR mix)</c:v>
                </c:pt>
              </c:strCache>
            </c:strRef>
          </c:tx>
          <c:xVal>
            <c:numRef>
              <c:f>'N sum'!$A$163:$A$171</c:f>
              <c:numCache>
                <c:formatCode>m/d/yyyy</c:formatCode>
                <c:ptCount val="9"/>
                <c:pt idx="0">
                  <c:v>41989</c:v>
                </c:pt>
                <c:pt idx="1">
                  <c:v>42044</c:v>
                </c:pt>
                <c:pt idx="2">
                  <c:v>42087</c:v>
                </c:pt>
                <c:pt idx="3">
                  <c:v>42319</c:v>
                </c:pt>
                <c:pt idx="4">
                  <c:v>42340</c:v>
                </c:pt>
                <c:pt idx="5">
                  <c:v>42360</c:v>
                </c:pt>
                <c:pt idx="6">
                  <c:v>42404</c:v>
                </c:pt>
                <c:pt idx="7">
                  <c:v>42542</c:v>
                </c:pt>
                <c:pt idx="8">
                  <c:v>42702</c:v>
                </c:pt>
              </c:numCache>
            </c:numRef>
          </c:xVal>
          <c:yVal>
            <c:numRef>
              <c:f>'N sum'!$E$163:$E$171</c:f>
              <c:numCache>
                <c:formatCode>0</c:formatCode>
                <c:ptCount val="9"/>
                <c:pt idx="0">
                  <c:v>246</c:v>
                </c:pt>
                <c:pt idx="1">
                  <c:v>69</c:v>
                </c:pt>
                <c:pt idx="2">
                  <c:v>43</c:v>
                </c:pt>
                <c:pt idx="3">
                  <c:v>3.5</c:v>
                </c:pt>
                <c:pt idx="4">
                  <c:v>5.25</c:v>
                </c:pt>
                <c:pt idx="5">
                  <c:v>10.75</c:v>
                </c:pt>
                <c:pt idx="6">
                  <c:v>5</c:v>
                </c:pt>
                <c:pt idx="7">
                  <c:v>10.75</c:v>
                </c:pt>
                <c:pt idx="8">
                  <c:v>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 sum'!$F$162</c:f>
              <c:strCache>
                <c:ptCount val="1"/>
                <c:pt idx="0">
                  <c:v>T5 (Urea)</c:v>
                </c:pt>
              </c:strCache>
            </c:strRef>
          </c:tx>
          <c:xVal>
            <c:numRef>
              <c:f>'N sum'!$A$163:$A$171</c:f>
              <c:numCache>
                <c:formatCode>m/d/yyyy</c:formatCode>
                <c:ptCount val="9"/>
                <c:pt idx="0">
                  <c:v>41989</c:v>
                </c:pt>
                <c:pt idx="1">
                  <c:v>42044</c:v>
                </c:pt>
                <c:pt idx="2">
                  <c:v>42087</c:v>
                </c:pt>
                <c:pt idx="3">
                  <c:v>42319</c:v>
                </c:pt>
                <c:pt idx="4">
                  <c:v>42340</c:v>
                </c:pt>
                <c:pt idx="5">
                  <c:v>42360</c:v>
                </c:pt>
                <c:pt idx="6">
                  <c:v>42404</c:v>
                </c:pt>
                <c:pt idx="7">
                  <c:v>42542</c:v>
                </c:pt>
                <c:pt idx="8">
                  <c:v>42702</c:v>
                </c:pt>
              </c:numCache>
            </c:numRef>
          </c:xVal>
          <c:yVal>
            <c:numRef>
              <c:f>'N sum'!$F$163:$F$171</c:f>
              <c:numCache>
                <c:formatCode>0</c:formatCode>
                <c:ptCount val="9"/>
                <c:pt idx="1">
                  <c:v>37</c:v>
                </c:pt>
                <c:pt idx="2">
                  <c:v>14</c:v>
                </c:pt>
                <c:pt idx="3">
                  <c:v>1.75</c:v>
                </c:pt>
                <c:pt idx="4">
                  <c:v>5.25</c:v>
                </c:pt>
                <c:pt idx="5">
                  <c:v>5.25</c:v>
                </c:pt>
                <c:pt idx="6">
                  <c:v>6.75</c:v>
                </c:pt>
                <c:pt idx="7">
                  <c:v>11.5</c:v>
                </c:pt>
                <c:pt idx="8">
                  <c:v>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97704"/>
        <c:axId val="423958136"/>
      </c:scatterChart>
      <c:valAx>
        <c:axId val="312797704"/>
        <c:scaling>
          <c:orientation val="minMax"/>
          <c:max val="42710"/>
          <c:min val="41988"/>
        </c:scaling>
        <c:delete val="0"/>
        <c:axPos val="b"/>
        <c:numFmt formatCode="m/d/yyyy" sourceLinked="1"/>
        <c:majorTickMark val="out"/>
        <c:minorTickMark val="none"/>
        <c:tickLblPos val="nextTo"/>
        <c:crossAx val="423958136"/>
        <c:crosses val="autoZero"/>
        <c:crossBetween val="midCat"/>
      </c:valAx>
      <c:valAx>
        <c:axId val="4239581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DIN concentrations (mg/kg)</a:t>
                </a:r>
              </a:p>
            </c:rich>
          </c:tx>
          <c:layout>
            <c:manualLayout>
              <c:xMode val="edge"/>
              <c:yMode val="edge"/>
              <c:x val="3.5744426941339232E-2"/>
              <c:y val="0.308542914072890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1279770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8527528553043726"/>
          <c:y val="9.2322661485148977E-2"/>
          <c:w val="0.22355033980019784"/>
          <c:h val="0.395498125418488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'JF Loads for budget'!$C$8</c:f>
              <c:strCache>
                <c:ptCount val="1"/>
                <c:pt idx="0">
                  <c:v>21/07/2014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'JF Loads for budget'!$C$9:$C$13</c:f>
              <c:numCache>
                <c:formatCode>0.00</c:formatCode>
                <c:ptCount val="5"/>
                <c:pt idx="0">
                  <c:v>12</c:v>
                </c:pt>
                <c:pt idx="1">
                  <c:v>11.333333333333334</c:v>
                </c:pt>
                <c:pt idx="2">
                  <c:v>9.5</c:v>
                </c:pt>
                <c:pt idx="3">
                  <c:v>4.5</c:v>
                </c:pt>
                <c:pt idx="4">
                  <c:v>2.5</c:v>
                </c:pt>
              </c:numCache>
            </c:numRef>
          </c:xVal>
          <c:yVal>
            <c:numRef>
              <c:f>'JF Loads for budget'!$N$9:$N$13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-40</c:v>
                </c:pt>
                <c:pt idx="4">
                  <c:v>-90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'JF Loads for budget'!$D$8</c:f>
              <c:strCache>
                <c:ptCount val="1"/>
                <c:pt idx="0">
                  <c:v>11/11/2015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'JF Loads for budget'!$D$9:$D$13</c:f>
              <c:numCache>
                <c:formatCode>0.00</c:formatCode>
                <c:ptCount val="5"/>
                <c:pt idx="0">
                  <c:v>3.1666666666666665</c:v>
                </c:pt>
                <c:pt idx="1">
                  <c:v>6.5</c:v>
                </c:pt>
                <c:pt idx="2">
                  <c:v>6.333333333333333</c:v>
                </c:pt>
                <c:pt idx="3">
                  <c:v>2.3333333333333335</c:v>
                </c:pt>
                <c:pt idx="4">
                  <c:v>1</c:v>
                </c:pt>
              </c:numCache>
            </c:numRef>
          </c:xVal>
          <c:yVal>
            <c:numRef>
              <c:f>'JF Loads for budget'!$N$9:$N$13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-40</c:v>
                </c:pt>
                <c:pt idx="4">
                  <c:v>-90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'JF Loads for budget'!$E$8</c:f>
              <c:strCache>
                <c:ptCount val="1"/>
                <c:pt idx="0">
                  <c:v>28/11/2016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'JF Loads for budget'!$E$9:$E$13</c:f>
              <c:numCache>
                <c:formatCode>0.00</c:formatCode>
                <c:ptCount val="5"/>
                <c:pt idx="0">
                  <c:v>6.333333333333333</c:v>
                </c:pt>
                <c:pt idx="1">
                  <c:v>8.6666666666666661</c:v>
                </c:pt>
                <c:pt idx="2">
                  <c:v>9</c:v>
                </c:pt>
                <c:pt idx="3">
                  <c:v>1.5</c:v>
                </c:pt>
                <c:pt idx="4">
                  <c:v>1</c:v>
                </c:pt>
              </c:numCache>
            </c:numRef>
          </c:xVal>
          <c:yVal>
            <c:numRef>
              <c:f>'JF Loads for budget'!$N$9:$N$13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-40</c:v>
                </c:pt>
                <c:pt idx="4">
                  <c:v>-90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3368"/>
        <c:axId val="452132976"/>
      </c:scatterChart>
      <c:valAx>
        <c:axId val="4521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DIN</a:t>
                </a:r>
                <a:r>
                  <a:rPr lang="en-AU" baseline="0"/>
                  <a:t> concentration (mg/kg)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32976"/>
        <c:crosses val="autoZero"/>
        <c:crossBetween val="midCat"/>
      </c:valAx>
      <c:valAx>
        <c:axId val="452132976"/>
        <c:scaling>
          <c:orientation val="minMax"/>
          <c:min val="-9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Depth</a:t>
                </a:r>
                <a:r>
                  <a:rPr lang="en-AU" baseline="0"/>
                  <a:t> (cm)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333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266699</xdr:colOff>
      <xdr:row>0</xdr:row>
      <xdr:rowOff>76199</xdr:rowOff>
    </xdr:from>
    <xdr:to>
      <xdr:col>20</xdr:col>
      <xdr:colOff>161925</xdr:colOff>
      <xdr:row>14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15</xdr:row>
      <xdr:rowOff>66675</xdr:rowOff>
    </xdr:from>
    <xdr:to>
      <xdr:col>20</xdr:col>
      <xdr:colOff>180976</xdr:colOff>
      <xdr:row>29</xdr:row>
      <xdr:rowOff>123826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295275</xdr:colOff>
      <xdr:row>29</xdr:row>
      <xdr:rowOff>180975</xdr:rowOff>
    </xdr:from>
    <xdr:to>
      <xdr:col>20</xdr:col>
      <xdr:colOff>190501</xdr:colOff>
      <xdr:row>44</xdr:row>
      <xdr:rowOff>47626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257175</xdr:colOff>
      <xdr:row>25</xdr:row>
      <xdr:rowOff>114300</xdr:rowOff>
    </xdr:from>
    <xdr:to>
      <xdr:col>8</xdr:col>
      <xdr:colOff>657226</xdr:colOff>
      <xdr:row>39</xdr:row>
      <xdr:rowOff>171451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40</xdr:row>
      <xdr:rowOff>152400</xdr:rowOff>
    </xdr:from>
    <xdr:to>
      <xdr:col>8</xdr:col>
      <xdr:colOff>628651</xdr:colOff>
      <xdr:row>55</xdr:row>
      <xdr:rowOff>19051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49893</xdr:colOff>
      <xdr:row>74</xdr:row>
      <xdr:rowOff>33261</xdr:rowOff>
    </xdr:from>
    <xdr:to>
      <xdr:col>28</xdr:col>
      <xdr:colOff>164798</xdr:colOff>
      <xdr:row>107</xdr:row>
      <xdr:rowOff>97820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27215</xdr:colOff>
      <xdr:row>109</xdr:row>
      <xdr:rowOff>40821</xdr:rowOff>
    </xdr:from>
    <xdr:to>
      <xdr:col>28</xdr:col>
      <xdr:colOff>142120</xdr:colOff>
      <xdr:row>138</xdr:row>
      <xdr:rowOff>105380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24494</xdr:colOff>
      <xdr:row>140</xdr:row>
      <xdr:rowOff>68036</xdr:rowOff>
    </xdr:from>
    <xdr:to>
      <xdr:col>28</xdr:col>
      <xdr:colOff>133956</xdr:colOff>
      <xdr:row>164</xdr:row>
      <xdr:rowOff>132594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190499</xdr:rowOff>
    </xdr:from>
    <xdr:to>
      <xdr:col>3</xdr:col>
      <xdr:colOff>657225</xdr:colOff>
      <xdr:row>62</xdr:row>
      <xdr:rowOff>161924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657225</xdr:colOff>
      <xdr:row>40</xdr:row>
      <xdr:rowOff>0</xdr:rowOff>
    </xdr:from>
    <xdr:to>
      <xdr:col>7</xdr:col>
      <xdr:colOff>609600</xdr:colOff>
      <xdr:row>62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609600</xdr:colOff>
      <xdr:row>39</xdr:row>
      <xdr:rowOff>190499</xdr:rowOff>
    </xdr:from>
    <xdr:to>
      <xdr:col>11</xdr:col>
      <xdr:colOff>590550</xdr:colOff>
      <xdr:row>62</xdr:row>
      <xdr:rowOff>180974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40</xdr:row>
      <xdr:rowOff>9525</xdr:rowOff>
    </xdr:from>
    <xdr:to>
      <xdr:col>16</xdr:col>
      <xdr:colOff>95250</xdr:colOff>
      <xdr:row>63</xdr:row>
      <xdr:rowOff>28575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76200</xdr:colOff>
      <xdr:row>40</xdr:row>
      <xdr:rowOff>0</xdr:rowOff>
    </xdr:from>
    <xdr:to>
      <xdr:col>20</xdr:col>
      <xdr:colOff>95250</xdr:colOff>
      <xdr:row>63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119063</xdr:colOff>
      <xdr:row>41</xdr:row>
      <xdr:rowOff>190499</xdr:rowOff>
    </xdr:from>
    <xdr:to>
      <xdr:col>13</xdr:col>
      <xdr:colOff>209550</xdr:colOff>
      <xdr:row>62</xdr:row>
      <xdr:rowOff>152400</xdr:rowOff>
    </xdr:to>
    <xdr:grpSp>
      <xdr:nvGrpSpPr>
        <xdr:cNvPr id="11" name="Group 10"/>
        <xdr:cNvGrpSpPr/>
      </xdr:nvGrpSpPr>
      <xdr:grpSpPr>
        <a:xfrm>
          <a:off x="119063" y="8000999"/>
          <a:ext cx="9453562" cy="3962401"/>
          <a:chOff x="90488" y="6553199"/>
          <a:chExt cx="9453562" cy="3962401"/>
        </a:xfrm>
      </xdr:grpSpPr>
      <xdr:graphicFrame macro="">
        <xdr:nvGraphicFramePr>
          <xdr:cNvPr id="6" name="Chart 5"/>
          <xdr:cNvGraphicFramePr/>
        </xdr:nvGraphicFramePr>
        <xdr:xfrm>
          <a:off x="90488" y="6553199"/>
          <a:ext cx="1795462" cy="3952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1843087" y="6562725"/>
          <a:ext cx="2062163" cy="39433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Chart 7"/>
          <xdr:cNvGraphicFramePr/>
        </xdr:nvGraphicFramePr>
        <xdr:xfrm>
          <a:off x="3852862" y="6581775"/>
          <a:ext cx="1890713" cy="3924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/>
          <xdr:cNvGraphicFramePr/>
        </xdr:nvGraphicFramePr>
        <xdr:xfrm>
          <a:off x="6053137" y="6581774"/>
          <a:ext cx="1852613" cy="39147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0" name="Chart 9"/>
          <xdr:cNvGraphicFramePr/>
        </xdr:nvGraphicFramePr>
        <xdr:xfrm>
          <a:off x="7891462" y="6610350"/>
          <a:ext cx="1652588" cy="3905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12</xdr:col>
      <xdr:colOff>614360</xdr:colOff>
      <xdr:row>3</xdr:row>
      <xdr:rowOff>0</xdr:rowOff>
    </xdr:from>
    <xdr:to>
      <xdr:col>21</xdr:col>
      <xdr:colOff>381000</xdr:colOff>
      <xdr:row>30</xdr:row>
      <xdr:rowOff>19050</xdr:rowOff>
    </xdr:to>
    <xdr:grpSp>
      <xdr:nvGrpSpPr>
        <xdr:cNvPr id="15" name="Group 14"/>
        <xdr:cNvGrpSpPr/>
      </xdr:nvGrpSpPr>
      <xdr:grpSpPr>
        <a:xfrm>
          <a:off x="9263060" y="571500"/>
          <a:ext cx="5357815" cy="5162550"/>
          <a:chOff x="1747835" y="1952625"/>
          <a:chExt cx="6754726" cy="5409524"/>
        </a:xfrm>
      </xdr:grpSpPr>
      <xdr:graphicFrame macro="">
        <xdr:nvGraphicFramePr>
          <xdr:cNvPr id="12" name="Chart 11"/>
          <xdr:cNvGraphicFramePr/>
        </xdr:nvGraphicFramePr>
        <xdr:xfrm>
          <a:off x="1747835" y="1952625"/>
          <a:ext cx="3600000" cy="54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3" name="Chart 12"/>
          <xdr:cNvGraphicFramePr/>
        </xdr:nvGraphicFramePr>
        <xdr:xfrm>
          <a:off x="5262561" y="1962149"/>
          <a:ext cx="3240000" cy="54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13</xdr:col>
      <xdr:colOff>347662</xdr:colOff>
      <xdr:row>60</xdr:row>
      <xdr:rowOff>142875</xdr:rowOff>
    </xdr:from>
    <xdr:to>
      <xdr:col>23</xdr:col>
      <xdr:colOff>400050</xdr:colOff>
      <xdr:row>79</xdr:row>
      <xdr:rowOff>161925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390525</xdr:colOff>
      <xdr:row>39</xdr:row>
      <xdr:rowOff>19050</xdr:rowOff>
    </xdr:from>
    <xdr:to>
      <xdr:col>23</xdr:col>
      <xdr:colOff>442913</xdr:colOff>
      <xdr:row>58</xdr:row>
      <xdr:rowOff>38100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0</xdr:row>
      <xdr:rowOff>76199</xdr:rowOff>
    </xdr:from>
    <xdr:to>
      <xdr:col>22</xdr:col>
      <xdr:colOff>561975</xdr:colOff>
      <xdr:row>18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19</xdr:row>
      <xdr:rowOff>190499</xdr:rowOff>
    </xdr:from>
    <xdr:to>
      <xdr:col>22</xdr:col>
      <xdr:colOff>523875</xdr:colOff>
      <xdr:row>35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28</xdr:row>
      <xdr:rowOff>20108</xdr:rowOff>
    </xdr:from>
    <xdr:to>
      <xdr:col>10</xdr:col>
      <xdr:colOff>592666</xdr:colOff>
      <xdr:row>44</xdr:row>
      <xdr:rowOff>179918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603250</xdr:colOff>
      <xdr:row>28</xdr:row>
      <xdr:rowOff>20107</xdr:rowOff>
    </xdr:from>
    <xdr:to>
      <xdr:col>21</xdr:col>
      <xdr:colOff>359833</xdr:colOff>
      <xdr:row>44</xdr:row>
      <xdr:rowOff>179917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4</xdr:row>
      <xdr:rowOff>52387</xdr:rowOff>
    </xdr:from>
    <xdr:to>
      <xdr:col>23</xdr:col>
      <xdr:colOff>180975</xdr:colOff>
      <xdr:row>23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HIR Nikita" refreshedDate="42774.448445023147" createdVersion="5" refreshedVersion="5" minRefreshableVersion="3" recordCount="489">
  <cacheSource type="worksheet">
    <worksheetSource ref="A4:AG493" sheet="workin"/>
  </cacheSource>
  <cacheFields count="33">
    <cacheField name="Sample No" numFmtId="0">
      <sharedItems/>
    </cacheField>
    <cacheField name="ID" numFmtId="0">
      <sharedItems containsSemiMixedTypes="0" containsString="0" containsNumber="1" containsInteger="1" minValue="1" maxValue="85"/>
    </cacheField>
    <cacheField name="Description" numFmtId="0">
      <sharedItems/>
    </cacheField>
    <cacheField name="Date sampled" numFmtId="0">
      <sharedItems containsSemiMixedTypes="0" containsNonDate="0" containsDate="1" containsString="0" minDate="2013-12-05T00:00:00" maxDate="2016-11-29T00:00:00" count="13">
        <d v="2014-05-28T00:00:00"/>
        <d v="2013-12-05T00:00:00"/>
        <d v="2014-07-21T00:00:00"/>
        <d v="2015-01-08T00:00:00"/>
        <d v="2014-12-16T00:00:00"/>
        <d v="2015-02-09T00:00:00"/>
        <d v="2015-03-24T00:00:00"/>
        <d v="2015-11-11T00:00:00"/>
        <d v="2015-12-02T00:00:00"/>
        <d v="2015-12-22T00:00:00"/>
        <d v="2016-02-04T00:00:00"/>
        <d v="2016-06-21T00:00:00"/>
        <d v="2016-11-28T00:00:00"/>
      </sharedItems>
    </cacheField>
    <cacheField name="Depth (m)" numFmtId="0">
      <sharedItems containsBlank="1" count="11">
        <s v="0.00-0.20"/>
        <s v="0.20-0.40"/>
        <s v="0.00-0.10"/>
        <s v="0.10-0.20"/>
        <s v="0.20-0.30"/>
        <s v="0.30-0.60"/>
        <s v="0.60-0.90"/>
        <s v="0.10-0.30"/>
        <s v="0.00-0.025"/>
        <s v="B 0.00-0.03"/>
        <m u="1"/>
      </sharedItems>
    </cacheField>
    <cacheField name="Upper depth (m)" numFmtId="2">
      <sharedItems containsSemiMixedTypes="0" containsString="0" containsNumber="1" minValue="0" maxValue="0.6"/>
    </cacheField>
    <cacheField name="Lower depth (m)" numFmtId="0">
      <sharedItems containsSemiMixedTypes="0" containsString="0" containsNumber="1" minValue="2.5000000000000001E-2" maxValue="0.9"/>
    </cacheField>
    <cacheField name="Treatment" numFmtId="0">
      <sharedItems containsMixedTypes="1" containsNumber="1" containsInteger="1" minValue="1" maxValue="5" count="7">
        <s v="1+2"/>
        <s v="3+4"/>
        <n v="1"/>
        <n v="2"/>
        <n v="3"/>
        <n v="4"/>
        <n v="5"/>
      </sharedItems>
    </cacheField>
    <cacheField name="Core" numFmtId="0">
      <sharedItems containsBlank="1" containsMixedTypes="1" containsNumber="1" containsInteger="1" minValue="1" maxValue="3" count="6">
        <m/>
        <n v="1"/>
        <n v="2"/>
        <n v="3"/>
        <s v="B"/>
        <s v="composite"/>
      </sharedItems>
    </cacheField>
    <cacheField name="Location" numFmtId="0">
      <sharedItems containsBlank="1" count="6">
        <s v="flumed area"/>
        <s v="plot area"/>
        <s v="row"/>
        <s v="surface row"/>
        <s v="surface ir"/>
        <m u="1"/>
      </sharedItems>
    </cacheField>
    <cacheField name="pH" numFmtId="0">
      <sharedItems containsString="0" containsBlank="1" containsNumber="1" minValue="4.8" maxValue="5.56"/>
    </cacheField>
    <cacheField name="EC" numFmtId="0">
      <sharedItems containsString="0" containsBlank="1" containsNumber="1" minValue="0.01" maxValue="0.04"/>
    </cacheField>
    <cacheField name="Cl" numFmtId="0">
      <sharedItems containsBlank="1" containsMixedTypes="1" containsNumber="1" containsInteger="1" minValue="5" maxValue="23"/>
    </cacheField>
    <cacheField name="ignore NO3-N" numFmtId="0">
      <sharedItems containsBlank="1" containsMixedTypes="1" containsNumber="1" containsInteger="1" minValue="1" maxValue="9"/>
    </cacheField>
    <cacheField name="P-Col" numFmtId="0">
      <sharedItems containsBlank="1" containsMixedTypes="1" containsNumber="1" containsInteger="1" minValue="35" maxValue="84"/>
    </cacheField>
    <cacheField name="PBI col" numFmtId="0">
      <sharedItems containsBlank="1" containsMixedTypes="1" containsNumber="1" containsInteger="1" minValue="250" maxValue="1421"/>
    </cacheField>
    <cacheField name="P-BSES" numFmtId="0">
      <sharedItems containsBlank="1" containsMixedTypes="1" containsNumber="1" containsInteger="1" minValue="66" maxValue="196"/>
    </cacheField>
    <cacheField name="TC" numFmtId="0">
      <sharedItems containsBlank="1" containsMixedTypes="1" containsNumber="1" minValue="0.48" maxValue="6.92"/>
    </cacheField>
    <cacheField name="TN" numFmtId="0">
      <sharedItems containsBlank="1" containsMixedTypes="1" containsNumber="1" minValue="0.08" maxValue="0.35"/>
    </cacheField>
    <cacheField name="NH4-N AD" numFmtId="0">
      <sharedItems containsSemiMixedTypes="0" containsString="0" containsNumber="1" minValue="0.5" maxValue="1330"/>
    </cacheField>
    <cacheField name="NH4-N received" numFmtId="0">
      <sharedItems containsSemiMixedTypes="0" containsString="0" containsNumber="1" minValue="0.5" maxValue="1030"/>
    </cacheField>
    <cacheField name="NO3-N AD" numFmtId="0">
      <sharedItems containsSemiMixedTypes="0" containsString="0" containsNumber="1" minValue="0.5" maxValue="179"/>
    </cacheField>
    <cacheField name="NO3-N received" numFmtId="0">
      <sharedItems containsSemiMixedTypes="0" containsString="0" containsNumber="1" minValue="0.5" maxValue="179"/>
    </cacheField>
    <cacheField name="DIN" numFmtId="0">
      <sharedItems containsSemiMixedTypes="0" containsString="0" containsNumber="1" minValue="1" maxValue="1378"/>
    </cacheField>
    <cacheField name="Ca" numFmtId="0">
      <sharedItems containsBlank="1" containsMixedTypes="1" containsNumber="1" minValue="0.21099999999999999" maxValue="2.85"/>
    </cacheField>
    <cacheField name="Mg" numFmtId="0">
      <sharedItems containsBlank="1" containsMixedTypes="1" containsNumber="1" minValue="3.9E-2" maxValue="0.54"/>
    </cacheField>
    <cacheField name="K" numFmtId="0">
      <sharedItems containsBlank="1" containsMixedTypes="1" containsNumber="1" minValue="0.04" maxValue="0.628"/>
    </cacheField>
    <cacheField name="Na" numFmtId="0">
      <sharedItems containsBlank="1" containsMixedTypes="1" containsNumber="1" minValue="0.02" maxValue="9.8000000000000004E-2"/>
    </cacheField>
    <cacheField name="ADMC" numFmtId="0">
      <sharedItems containsBlank="1" containsMixedTypes="1" containsNumber="1" minValue="1.6" maxValue="58.3"/>
    </cacheField>
    <cacheField name="Coarse sand" numFmtId="0">
      <sharedItems containsString="0" containsBlank="1" containsNumber="1" minValue="2.2000000000000002" maxValue="12.1"/>
    </cacheField>
    <cacheField name="Fine sand" numFmtId="0">
      <sharedItems containsString="0" containsBlank="1" containsNumber="1" minValue="15.5" maxValue="51.1"/>
    </cacheField>
    <cacheField name="Silt" numFmtId="0">
      <sharedItems containsString="0" containsBlank="1" containsNumber="1" minValue="13.6" maxValue="29.7"/>
    </cacheField>
    <cacheField name="Clay" numFmtId="0">
      <sharedItems containsString="0" containsBlank="1" containsNumber="1" minValue="27.8" maxValue="55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9">
  <r>
    <s v="14-0365-0001"/>
    <n v="1"/>
    <s v="P2R2 Silkwood soil prelim T1+2"/>
    <x v="0"/>
    <x v="0"/>
    <n v="0"/>
    <n v="0.2"/>
    <x v="0"/>
    <x v="0"/>
    <x v="0"/>
    <m/>
    <m/>
    <m/>
    <m/>
    <m/>
    <m/>
    <n v="124"/>
    <n v="6.58"/>
    <n v="0.35"/>
    <n v="3"/>
    <n v="3"/>
    <n v="5"/>
    <n v="5"/>
    <n v="8"/>
    <m/>
    <m/>
    <m/>
    <m/>
    <m/>
    <m/>
    <m/>
    <m/>
    <m/>
  </r>
  <r>
    <s v="14-0365-0002"/>
    <n v="2"/>
    <s v="P2R2 Silkwood soil prelim T3+4"/>
    <x v="0"/>
    <x v="0"/>
    <n v="0"/>
    <n v="0.2"/>
    <x v="1"/>
    <x v="0"/>
    <x v="0"/>
    <m/>
    <m/>
    <m/>
    <m/>
    <m/>
    <m/>
    <n v="116"/>
    <n v="5.77"/>
    <n v="0.3"/>
    <n v="3"/>
    <n v="3"/>
    <n v="4"/>
    <n v="4"/>
    <n v="7"/>
    <m/>
    <m/>
    <m/>
    <m/>
    <m/>
    <m/>
    <m/>
    <m/>
    <m/>
  </r>
  <r>
    <s v="14-0365-0003"/>
    <n v="3"/>
    <s v="P2R2 Silkwood soil prelim T1+2"/>
    <x v="1"/>
    <x v="0"/>
    <n v="0"/>
    <n v="0.2"/>
    <x v="0"/>
    <x v="0"/>
    <x v="1"/>
    <m/>
    <m/>
    <m/>
    <m/>
    <m/>
    <m/>
    <n v="104"/>
    <n v="6.35"/>
    <n v="0.34"/>
    <n v="15"/>
    <n v="15"/>
    <n v="16"/>
    <n v="16"/>
    <n v="31"/>
    <m/>
    <m/>
    <m/>
    <m/>
    <m/>
    <m/>
    <m/>
    <m/>
    <m/>
  </r>
  <r>
    <s v="14-0365-0004"/>
    <n v="4"/>
    <s v="P2R2 Silkwood soil prelim T1+2"/>
    <x v="1"/>
    <x v="1"/>
    <n v="0.2"/>
    <n v="0.4"/>
    <x v="0"/>
    <x v="0"/>
    <x v="1"/>
    <m/>
    <m/>
    <m/>
    <m/>
    <m/>
    <m/>
    <n v="72"/>
    <n v="5.57"/>
    <n v="0.3"/>
    <n v="5"/>
    <n v="5"/>
    <n v="21"/>
    <n v="21"/>
    <n v="26"/>
    <m/>
    <m/>
    <m/>
    <m/>
    <m/>
    <m/>
    <m/>
    <m/>
    <m/>
  </r>
  <r>
    <s v="14-0365-0005"/>
    <n v="5"/>
    <s v="P2R2 Silkwood soil prelim T3+4"/>
    <x v="1"/>
    <x v="0"/>
    <n v="0"/>
    <n v="0.2"/>
    <x v="1"/>
    <x v="0"/>
    <x v="1"/>
    <m/>
    <m/>
    <m/>
    <m/>
    <m/>
    <m/>
    <n v="102"/>
    <n v="5.78"/>
    <n v="0.31"/>
    <n v="14"/>
    <n v="14"/>
    <n v="18"/>
    <n v="18"/>
    <n v="32"/>
    <m/>
    <m/>
    <m/>
    <m/>
    <m/>
    <m/>
    <m/>
    <m/>
    <m/>
  </r>
  <r>
    <s v="14-0365-0006"/>
    <n v="6"/>
    <s v="P2R2 Silkwood soil prelim T3+4"/>
    <x v="1"/>
    <x v="1"/>
    <n v="0.2"/>
    <n v="0.4"/>
    <x v="1"/>
    <x v="0"/>
    <x v="1"/>
    <m/>
    <m/>
    <m/>
    <m/>
    <m/>
    <m/>
    <n v="66"/>
    <n v="4.42"/>
    <n v="0.24"/>
    <n v="5"/>
    <n v="5"/>
    <n v="12"/>
    <n v="12"/>
    <n v="17"/>
    <m/>
    <m/>
    <m/>
    <m/>
    <m/>
    <m/>
    <m/>
    <m/>
    <m/>
  </r>
  <r>
    <s v="14-0472-0001"/>
    <n v="1"/>
    <s v="P2R2 Silkwood soil pre-plant T1 C1"/>
    <x v="2"/>
    <x v="2"/>
    <n v="0"/>
    <n v="0.1"/>
    <x v="2"/>
    <x v="1"/>
    <x v="2"/>
    <m/>
    <m/>
    <m/>
    <m/>
    <n v="67"/>
    <n v="1409"/>
    <n v="142"/>
    <m/>
    <m/>
    <n v="8"/>
    <n v="8"/>
    <n v="7"/>
    <n v="7"/>
    <n v="15"/>
    <m/>
    <m/>
    <m/>
    <m/>
    <m/>
    <m/>
    <m/>
    <m/>
    <m/>
  </r>
  <r>
    <s v="14-0472-0002"/>
    <n v="2"/>
    <s v="P2R2 Silkwood soil pre-plant T1 C1"/>
    <x v="2"/>
    <x v="3"/>
    <n v="0.1"/>
    <n v="0.2"/>
    <x v="2"/>
    <x v="1"/>
    <x v="2"/>
    <m/>
    <m/>
    <m/>
    <m/>
    <m/>
    <m/>
    <m/>
    <m/>
    <m/>
    <n v="3"/>
    <n v="3"/>
    <n v="9"/>
    <n v="9"/>
    <n v="12"/>
    <m/>
    <m/>
    <m/>
    <m/>
    <m/>
    <m/>
    <m/>
    <m/>
    <m/>
  </r>
  <r>
    <s v="14-0472-0003"/>
    <n v="3"/>
    <s v="P2R2 Silkwood soil pre-plant T1 C1"/>
    <x v="2"/>
    <x v="4"/>
    <n v="0.2"/>
    <n v="0.3"/>
    <x v="2"/>
    <x v="1"/>
    <x v="2"/>
    <m/>
    <m/>
    <m/>
    <m/>
    <m/>
    <m/>
    <m/>
    <m/>
    <m/>
    <n v="2"/>
    <n v="2"/>
    <n v="11"/>
    <n v="11"/>
    <n v="13"/>
    <m/>
    <m/>
    <m/>
    <m/>
    <m/>
    <m/>
    <m/>
    <m/>
    <m/>
  </r>
  <r>
    <s v="14-0472-0004"/>
    <n v="4"/>
    <s v="P2R2 Silkwood soil pre-plant T1 C1"/>
    <x v="2"/>
    <x v="5"/>
    <n v="0.3"/>
    <n v="0.6"/>
    <x v="2"/>
    <x v="1"/>
    <x v="2"/>
    <m/>
    <m/>
    <m/>
    <m/>
    <m/>
    <m/>
    <m/>
    <m/>
    <m/>
    <n v="0.5"/>
    <n v="0.5"/>
    <n v="4"/>
    <n v="4"/>
    <n v="4.5"/>
    <m/>
    <m/>
    <m/>
    <m/>
    <m/>
    <m/>
    <m/>
    <m/>
    <m/>
  </r>
  <r>
    <s v="14-0472-0005"/>
    <n v="5"/>
    <s v="P2R2 Silkwood soil pre-plant T1 C1"/>
    <x v="2"/>
    <x v="6"/>
    <n v="0.6"/>
    <n v="0.9"/>
    <x v="2"/>
    <x v="1"/>
    <x v="2"/>
    <m/>
    <m/>
    <m/>
    <m/>
    <m/>
    <m/>
    <m/>
    <m/>
    <m/>
    <n v="0.5"/>
    <n v="0.5"/>
    <n v="2"/>
    <n v="2"/>
    <n v="2.5"/>
    <m/>
    <m/>
    <m/>
    <m/>
    <m/>
    <m/>
    <m/>
    <m/>
    <m/>
  </r>
  <r>
    <s v="14-0472-0006"/>
    <n v="6"/>
    <s v="P2R2 Silkwood soil pre-plant T1 C2"/>
    <x v="2"/>
    <x v="2"/>
    <n v="0"/>
    <n v="0.1"/>
    <x v="2"/>
    <x v="2"/>
    <x v="2"/>
    <n v="5.2"/>
    <n v="0.03"/>
    <n v="20"/>
    <n v="5"/>
    <n v="48"/>
    <n v="1384"/>
    <n v="124"/>
    <n v="6.55"/>
    <n v="0.34"/>
    <n v="2"/>
    <n v="2"/>
    <n v="5"/>
    <n v="5"/>
    <n v="7"/>
    <n v="1.23"/>
    <n v="0.30399999999999999"/>
    <n v="0.19400000000000001"/>
    <n v="9.8000000000000004E-2"/>
    <n v="4"/>
    <n v="6.1"/>
    <n v="27.8"/>
    <n v="28"/>
    <n v="39.1"/>
  </r>
  <r>
    <s v="14-0472-0007"/>
    <n v="7"/>
    <s v="P2R2 Silkwood soil pre-plant T1 C2"/>
    <x v="2"/>
    <x v="3"/>
    <n v="0.1"/>
    <n v="0.2"/>
    <x v="2"/>
    <x v="2"/>
    <x v="2"/>
    <n v="5.0999999999999996"/>
    <n v="0.03"/>
    <s v="&lt;20"/>
    <n v="4"/>
    <m/>
    <m/>
    <m/>
    <n v="6.92"/>
    <n v="0.35"/>
    <n v="3"/>
    <n v="3"/>
    <n v="5"/>
    <n v="5"/>
    <n v="8"/>
    <n v="1.01"/>
    <n v="0.17499999999999999"/>
    <n v="0.19"/>
    <s v="&lt;0.080"/>
    <n v="4"/>
    <n v="6.3"/>
    <n v="28.2"/>
    <n v="28"/>
    <n v="39.1"/>
  </r>
  <r>
    <s v="14-0472-0008"/>
    <n v="8"/>
    <s v="P2R2 Silkwood soil pre-plant T1 C2"/>
    <x v="2"/>
    <x v="4"/>
    <n v="0.2"/>
    <n v="0.3"/>
    <x v="2"/>
    <x v="2"/>
    <x v="2"/>
    <n v="5.0999999999999996"/>
    <n v="0.02"/>
    <s v="&lt;20"/>
    <n v="4"/>
    <m/>
    <m/>
    <m/>
    <n v="6.18"/>
    <n v="0.32"/>
    <n v="0.5"/>
    <n v="0.5"/>
    <n v="4"/>
    <n v="4"/>
    <n v="4.5"/>
    <n v="0.71"/>
    <n v="9.9000000000000005E-2"/>
    <n v="0.125"/>
    <s v="&lt;0.080"/>
    <n v="3.6"/>
    <n v="6"/>
    <n v="25.3"/>
    <n v="29.5"/>
    <n v="40.799999999999997"/>
  </r>
  <r>
    <s v="14-0472-0009"/>
    <n v="9"/>
    <s v="P2R2 Silkwood soil pre-plant T1 C2"/>
    <x v="2"/>
    <x v="5"/>
    <n v="0.3"/>
    <n v="0.6"/>
    <x v="2"/>
    <x v="2"/>
    <x v="2"/>
    <n v="5"/>
    <n v="0.02"/>
    <s v="&lt;20"/>
    <n v="3"/>
    <m/>
    <m/>
    <m/>
    <n v="3.78"/>
    <n v="0.2"/>
    <n v="0.5"/>
    <n v="0.5"/>
    <n v="3"/>
    <n v="3"/>
    <n v="3.5"/>
    <n v="0.442"/>
    <n v="5.5E-2"/>
    <n v="8.4000000000000005E-2"/>
    <s v="&lt;0.080"/>
    <n v="2.8"/>
    <n v="5.0999999999999996"/>
    <n v="15.5"/>
    <n v="27.7"/>
    <n v="52.4"/>
  </r>
  <r>
    <s v="14-0472-0010"/>
    <n v="10"/>
    <s v="P2R2 Silkwood soil pre-plant T1 C2"/>
    <x v="2"/>
    <x v="6"/>
    <n v="0.6"/>
    <n v="0.9"/>
    <x v="2"/>
    <x v="2"/>
    <x v="2"/>
    <n v="4.8"/>
    <n v="0.01"/>
    <s v="&lt;20"/>
    <s v="&lt;1"/>
    <m/>
    <m/>
    <m/>
    <n v="1.54"/>
    <n v="0.09"/>
    <n v="0.5"/>
    <n v="0.5"/>
    <n v="2"/>
    <n v="2"/>
    <n v="2.5"/>
    <n v="0.21099999999999999"/>
    <n v="0.06"/>
    <n v="6.3E-2"/>
    <s v="&lt;0.080"/>
    <s v="&lt;1.5"/>
    <n v="9.1"/>
    <n v="27.4"/>
    <n v="22.4"/>
    <n v="43.3"/>
  </r>
  <r>
    <s v="14-0472-0011"/>
    <n v="11"/>
    <s v="P2R2 Silkwood soil pre-plant T1 C3"/>
    <x v="2"/>
    <x v="2"/>
    <n v="0"/>
    <n v="0.1"/>
    <x v="2"/>
    <x v="3"/>
    <x v="2"/>
    <m/>
    <m/>
    <m/>
    <m/>
    <n v="76"/>
    <n v="1421"/>
    <n v="145"/>
    <m/>
    <m/>
    <n v="3"/>
    <n v="3"/>
    <n v="11"/>
    <n v="11"/>
    <n v="14"/>
    <m/>
    <m/>
    <m/>
    <m/>
    <m/>
    <m/>
    <m/>
    <m/>
    <m/>
  </r>
  <r>
    <s v="14-0472-0012"/>
    <n v="12"/>
    <s v="P2R2 Silkwood soil pre-plant T1 C3"/>
    <x v="2"/>
    <x v="3"/>
    <n v="0.1"/>
    <n v="0.2"/>
    <x v="2"/>
    <x v="3"/>
    <x v="2"/>
    <m/>
    <m/>
    <m/>
    <m/>
    <m/>
    <m/>
    <m/>
    <m/>
    <m/>
    <n v="3"/>
    <n v="3"/>
    <n v="11"/>
    <n v="11"/>
    <n v="14"/>
    <m/>
    <m/>
    <m/>
    <m/>
    <m/>
    <m/>
    <m/>
    <m/>
    <m/>
  </r>
  <r>
    <s v="14-0472-0013"/>
    <n v="13"/>
    <s v="P2R2 Silkwood soil pre-plant T1 C3"/>
    <x v="2"/>
    <x v="4"/>
    <n v="0.2"/>
    <n v="0.3"/>
    <x v="2"/>
    <x v="3"/>
    <x v="2"/>
    <m/>
    <m/>
    <m/>
    <m/>
    <m/>
    <m/>
    <m/>
    <m/>
    <m/>
    <n v="2"/>
    <n v="2"/>
    <n v="9"/>
    <n v="9"/>
    <n v="11"/>
    <m/>
    <m/>
    <m/>
    <m/>
    <m/>
    <m/>
    <m/>
    <m/>
    <m/>
  </r>
  <r>
    <s v="14-0472-0014"/>
    <n v="14"/>
    <s v="P2R2 Silkwood soil pre-plant T1 C3"/>
    <x v="2"/>
    <x v="5"/>
    <n v="0.3"/>
    <n v="0.6"/>
    <x v="2"/>
    <x v="3"/>
    <x v="2"/>
    <m/>
    <m/>
    <m/>
    <m/>
    <m/>
    <m/>
    <m/>
    <m/>
    <m/>
    <n v="0.5"/>
    <n v="0.5"/>
    <n v="5"/>
    <n v="5"/>
    <n v="5.5"/>
    <m/>
    <m/>
    <m/>
    <m/>
    <m/>
    <m/>
    <m/>
    <m/>
    <m/>
  </r>
  <r>
    <s v="14-0472-0015"/>
    <n v="15"/>
    <s v="P2R2 Silkwood soil pre-plant T1 C3"/>
    <x v="2"/>
    <x v="6"/>
    <n v="0.6"/>
    <n v="0.9"/>
    <x v="2"/>
    <x v="3"/>
    <x v="2"/>
    <m/>
    <m/>
    <m/>
    <m/>
    <m/>
    <m/>
    <m/>
    <m/>
    <m/>
    <n v="0.5"/>
    <n v="0.5"/>
    <n v="2"/>
    <n v="2"/>
    <n v="2.5"/>
    <m/>
    <m/>
    <m/>
    <m/>
    <m/>
    <m/>
    <m/>
    <m/>
    <m/>
  </r>
  <r>
    <s v="14-0472-0016"/>
    <n v="16"/>
    <s v="P2R2 Silkwood soil pre-plant T2 C1"/>
    <x v="2"/>
    <x v="2"/>
    <n v="0"/>
    <n v="0.1"/>
    <x v="3"/>
    <x v="1"/>
    <x v="2"/>
    <m/>
    <m/>
    <m/>
    <m/>
    <n v="42"/>
    <n v="1376"/>
    <n v="98"/>
    <m/>
    <m/>
    <n v="3"/>
    <n v="3"/>
    <n v="9"/>
    <n v="9"/>
    <n v="12"/>
    <m/>
    <m/>
    <m/>
    <m/>
    <m/>
    <m/>
    <m/>
    <m/>
    <m/>
  </r>
  <r>
    <s v="14-0472-0017"/>
    <n v="17"/>
    <s v="P2R2 Silkwood soil pre-plant T2 C1"/>
    <x v="2"/>
    <x v="3"/>
    <n v="0.1"/>
    <n v="0.2"/>
    <x v="3"/>
    <x v="1"/>
    <x v="2"/>
    <m/>
    <m/>
    <m/>
    <m/>
    <m/>
    <m/>
    <m/>
    <m/>
    <m/>
    <n v="2"/>
    <n v="2"/>
    <n v="8"/>
    <n v="8"/>
    <n v="10"/>
    <m/>
    <m/>
    <m/>
    <m/>
    <m/>
    <m/>
    <m/>
    <m/>
    <m/>
  </r>
  <r>
    <s v="14-0472-0018"/>
    <n v="18"/>
    <s v="P2R2 Silkwood soil pre-plant T2 C1"/>
    <x v="2"/>
    <x v="4"/>
    <n v="0.2"/>
    <n v="0.3"/>
    <x v="3"/>
    <x v="1"/>
    <x v="2"/>
    <m/>
    <m/>
    <m/>
    <m/>
    <m/>
    <m/>
    <m/>
    <m/>
    <m/>
    <n v="0.5"/>
    <n v="0.5"/>
    <n v="6"/>
    <n v="6"/>
    <n v="6.5"/>
    <m/>
    <m/>
    <m/>
    <m/>
    <m/>
    <m/>
    <m/>
    <m/>
    <m/>
  </r>
  <r>
    <s v="14-0472-0019"/>
    <n v="19"/>
    <s v="P2R2 Silkwood soil pre-plant T2 C1"/>
    <x v="2"/>
    <x v="5"/>
    <n v="0.3"/>
    <n v="0.6"/>
    <x v="3"/>
    <x v="1"/>
    <x v="2"/>
    <m/>
    <m/>
    <m/>
    <m/>
    <m/>
    <m/>
    <m/>
    <m/>
    <m/>
    <n v="0.5"/>
    <n v="0.5"/>
    <n v="3"/>
    <n v="3"/>
    <n v="3.5"/>
    <m/>
    <m/>
    <m/>
    <m/>
    <m/>
    <m/>
    <m/>
    <m/>
    <m/>
  </r>
  <r>
    <s v="14-0472-0020"/>
    <n v="20"/>
    <s v="P2R2 Silkwood soil pre-plant T2 C1"/>
    <x v="2"/>
    <x v="6"/>
    <n v="0.6"/>
    <n v="0.9"/>
    <x v="3"/>
    <x v="1"/>
    <x v="2"/>
    <m/>
    <m/>
    <m/>
    <m/>
    <m/>
    <m/>
    <m/>
    <m/>
    <m/>
    <n v="0.5"/>
    <n v="0.5"/>
    <n v="3"/>
    <n v="3"/>
    <n v="3.5"/>
    <m/>
    <m/>
    <m/>
    <m/>
    <m/>
    <m/>
    <m/>
    <m/>
    <m/>
  </r>
  <r>
    <s v="14-0472-0021"/>
    <n v="21"/>
    <s v="P2R2 Silkwood soil pre-plant T2 C2"/>
    <x v="2"/>
    <x v="2"/>
    <n v="0"/>
    <n v="0.1"/>
    <x v="3"/>
    <x v="2"/>
    <x v="2"/>
    <n v="5"/>
    <n v="0.04"/>
    <n v="21"/>
    <n v="9"/>
    <n v="50"/>
    <n v="1387"/>
    <n v="107"/>
    <n v="6.28"/>
    <n v="0.33"/>
    <n v="3"/>
    <n v="3"/>
    <n v="9"/>
    <n v="9"/>
    <n v="12"/>
    <n v="1.61"/>
    <n v="0.22700000000000001"/>
    <n v="0.186"/>
    <n v="8.3000000000000004E-2"/>
    <n v="4.0999999999999996"/>
    <n v="5.3"/>
    <n v="26.7"/>
    <n v="28.2"/>
    <n v="40.799999999999997"/>
  </r>
  <r>
    <s v="14-0472-0022"/>
    <n v="22"/>
    <s v="P2R2 Silkwood soil pre-plant T2 C2"/>
    <x v="2"/>
    <x v="3"/>
    <n v="0.1"/>
    <n v="0.2"/>
    <x v="3"/>
    <x v="2"/>
    <x v="2"/>
    <n v="5.0999999999999996"/>
    <n v="0.04"/>
    <n v="23"/>
    <n v="8"/>
    <m/>
    <m/>
    <m/>
    <n v="6.69"/>
    <n v="0.35"/>
    <n v="3"/>
    <n v="3"/>
    <n v="8"/>
    <n v="8"/>
    <n v="11"/>
    <n v="1.62"/>
    <n v="0.24299999999999999"/>
    <n v="0.214"/>
    <n v="8.4000000000000005E-2"/>
    <n v="3.4"/>
    <n v="5.4"/>
    <n v="25.8"/>
    <n v="29.7"/>
    <n v="40.5"/>
  </r>
  <r>
    <s v="14-0472-0023"/>
    <n v="23"/>
    <s v="P2R2 Silkwood soil pre-plant T2 C2"/>
    <x v="2"/>
    <x v="4"/>
    <n v="0.2"/>
    <n v="0.3"/>
    <x v="3"/>
    <x v="2"/>
    <x v="2"/>
    <n v="5.0999999999999996"/>
    <n v="0.03"/>
    <s v="&lt;20"/>
    <n v="8"/>
    <m/>
    <m/>
    <m/>
    <n v="6.16"/>
    <n v="0.32"/>
    <n v="2"/>
    <n v="2"/>
    <n v="8"/>
    <n v="8"/>
    <n v="10"/>
    <n v="1.33"/>
    <n v="0.17799999999999999"/>
    <n v="0.161"/>
    <s v="&lt;0.080"/>
    <n v="3.3"/>
    <n v="4.8"/>
    <n v="25.4"/>
    <n v="29.7"/>
    <n v="40.4"/>
  </r>
  <r>
    <s v="14-0472-0024"/>
    <n v="24"/>
    <s v="P2R2 Silkwood soil pre-plant T2 C2"/>
    <x v="2"/>
    <x v="5"/>
    <n v="0.3"/>
    <n v="0.6"/>
    <x v="3"/>
    <x v="2"/>
    <x v="2"/>
    <n v="5"/>
    <n v="0.02"/>
    <s v="&lt;20"/>
    <n v="2"/>
    <m/>
    <m/>
    <m/>
    <n v="2.6"/>
    <n v="0.14000000000000001"/>
    <n v="0.5"/>
    <n v="0.5"/>
    <n v="5"/>
    <n v="5"/>
    <n v="5.5"/>
    <n v="0.45800000000000002"/>
    <n v="6.2E-2"/>
    <n v="7.6999999999999999E-2"/>
    <s v="&lt;0.080"/>
    <n v="1.7"/>
    <n v="3.8"/>
    <n v="23"/>
    <n v="22.5"/>
    <n v="49.9"/>
  </r>
  <r>
    <s v="14-0472-0025"/>
    <n v="25"/>
    <s v="P2R2 Silkwood soil pre-plant T2 C2"/>
    <x v="2"/>
    <x v="6"/>
    <n v="0.6"/>
    <n v="0.9"/>
    <x v="3"/>
    <x v="2"/>
    <x v="2"/>
    <n v="4.8"/>
    <n v="0.01"/>
    <s v="&lt;20"/>
    <s v="&lt;1"/>
    <m/>
    <m/>
    <m/>
    <n v="0.48"/>
    <s v="&lt;0.05"/>
    <n v="0.5"/>
    <n v="0.5"/>
    <n v="3"/>
    <n v="3"/>
    <n v="3.5"/>
    <n v="0.38600000000000001"/>
    <n v="0.14799999999999999"/>
    <n v="0.04"/>
    <s v="&lt;0.080"/>
    <s v="&lt;1.5"/>
    <n v="7.6"/>
    <n v="48.3"/>
    <n v="19.2"/>
    <n v="29.3"/>
  </r>
  <r>
    <s v="14-0472-0026"/>
    <n v="26"/>
    <s v="P2R2 Silkwood soil pre-plant T2 C3"/>
    <x v="2"/>
    <x v="2"/>
    <n v="0"/>
    <n v="0.1"/>
    <x v="3"/>
    <x v="3"/>
    <x v="2"/>
    <m/>
    <m/>
    <m/>
    <m/>
    <n v="62"/>
    <n v="1402"/>
    <n v="121"/>
    <m/>
    <m/>
    <n v="2"/>
    <n v="2"/>
    <n v="7"/>
    <n v="7"/>
    <n v="9"/>
    <m/>
    <m/>
    <m/>
    <m/>
    <m/>
    <m/>
    <m/>
    <m/>
    <m/>
  </r>
  <r>
    <s v="14-0472-0027"/>
    <n v="27"/>
    <s v="P2R2 Silkwood soil pre-plant T2 C3"/>
    <x v="2"/>
    <x v="3"/>
    <n v="0.1"/>
    <n v="0.2"/>
    <x v="3"/>
    <x v="3"/>
    <x v="2"/>
    <m/>
    <m/>
    <m/>
    <m/>
    <m/>
    <m/>
    <m/>
    <m/>
    <m/>
    <n v="2"/>
    <n v="2"/>
    <n v="9"/>
    <n v="9"/>
    <n v="11"/>
    <m/>
    <m/>
    <m/>
    <m/>
    <m/>
    <m/>
    <m/>
    <m/>
    <m/>
  </r>
  <r>
    <s v="14-0472-0028"/>
    <n v="28"/>
    <s v="P2R2 Silkwood soil pre-plant T2 C3"/>
    <x v="2"/>
    <x v="4"/>
    <n v="0.2"/>
    <n v="0.3"/>
    <x v="3"/>
    <x v="3"/>
    <x v="2"/>
    <m/>
    <m/>
    <m/>
    <m/>
    <m/>
    <m/>
    <m/>
    <m/>
    <m/>
    <n v="0.5"/>
    <n v="0.5"/>
    <n v="6"/>
    <n v="6"/>
    <n v="6.5"/>
    <m/>
    <m/>
    <m/>
    <m/>
    <m/>
    <m/>
    <m/>
    <m/>
    <m/>
  </r>
  <r>
    <s v="14-0472-0029"/>
    <n v="29"/>
    <s v="P2R2 Silkwood soil pre-plant T2 C3"/>
    <x v="2"/>
    <x v="5"/>
    <n v="0.3"/>
    <n v="0.6"/>
    <x v="3"/>
    <x v="3"/>
    <x v="2"/>
    <m/>
    <m/>
    <m/>
    <m/>
    <m/>
    <m/>
    <m/>
    <m/>
    <m/>
    <n v="0.5"/>
    <n v="0.5"/>
    <n v="4"/>
    <n v="4"/>
    <n v="4.5"/>
    <m/>
    <m/>
    <m/>
    <m/>
    <m/>
    <m/>
    <m/>
    <m/>
    <m/>
  </r>
  <r>
    <s v="14-0472-0030"/>
    <n v="30"/>
    <s v="P2R2 Silkwood soil pre-plant T2 C3"/>
    <x v="2"/>
    <x v="6"/>
    <n v="0.6"/>
    <n v="0.9"/>
    <x v="3"/>
    <x v="3"/>
    <x v="2"/>
    <m/>
    <m/>
    <m/>
    <m/>
    <m/>
    <m/>
    <m/>
    <m/>
    <m/>
    <n v="0.5"/>
    <n v="0.5"/>
    <n v="3"/>
    <n v="3"/>
    <n v="3.5"/>
    <m/>
    <m/>
    <m/>
    <m/>
    <m/>
    <m/>
    <m/>
    <m/>
    <m/>
  </r>
  <r>
    <s v="14-0472-0031"/>
    <n v="31"/>
    <s v="P2R2 Silkwood soil pre-plant T3 C1"/>
    <x v="2"/>
    <x v="2"/>
    <n v="0"/>
    <n v="0.1"/>
    <x v="4"/>
    <x v="1"/>
    <x v="2"/>
    <m/>
    <m/>
    <m/>
    <m/>
    <n v="39"/>
    <n v="1372"/>
    <n v="106"/>
    <m/>
    <m/>
    <n v="2"/>
    <n v="2"/>
    <n v="7"/>
    <n v="7"/>
    <n v="9"/>
    <m/>
    <m/>
    <m/>
    <m/>
    <m/>
    <m/>
    <m/>
    <m/>
    <m/>
  </r>
  <r>
    <s v="14-0472-0032"/>
    <n v="32"/>
    <s v="P2R2 Silkwood soil pre-plant T3 C1"/>
    <x v="2"/>
    <x v="3"/>
    <n v="0.1"/>
    <n v="0.2"/>
    <x v="4"/>
    <x v="1"/>
    <x v="2"/>
    <m/>
    <m/>
    <m/>
    <m/>
    <m/>
    <m/>
    <m/>
    <m/>
    <m/>
    <n v="2"/>
    <n v="2"/>
    <n v="6"/>
    <n v="6"/>
    <n v="8"/>
    <m/>
    <m/>
    <m/>
    <m/>
    <m/>
    <m/>
    <m/>
    <m/>
    <m/>
  </r>
  <r>
    <s v="14-0472-0033"/>
    <n v="33"/>
    <s v="P2R2 Silkwood soil pre-plant T3 C1"/>
    <x v="2"/>
    <x v="4"/>
    <n v="0.2"/>
    <n v="0.3"/>
    <x v="4"/>
    <x v="1"/>
    <x v="2"/>
    <m/>
    <m/>
    <m/>
    <m/>
    <m/>
    <m/>
    <m/>
    <m/>
    <m/>
    <n v="3"/>
    <n v="3"/>
    <n v="5"/>
    <n v="5"/>
    <n v="8"/>
    <m/>
    <m/>
    <m/>
    <m/>
    <m/>
    <m/>
    <m/>
    <m/>
    <m/>
  </r>
  <r>
    <s v="14-0472-0034"/>
    <n v="34"/>
    <s v="P2R2 Silkwood soil pre-plant T3 C1"/>
    <x v="2"/>
    <x v="5"/>
    <n v="0.3"/>
    <n v="0.6"/>
    <x v="4"/>
    <x v="1"/>
    <x v="2"/>
    <m/>
    <m/>
    <m/>
    <m/>
    <m/>
    <m/>
    <m/>
    <m/>
    <m/>
    <n v="0.5"/>
    <n v="0.5"/>
    <n v="3"/>
    <n v="3"/>
    <n v="3.5"/>
    <m/>
    <m/>
    <m/>
    <m/>
    <m/>
    <m/>
    <m/>
    <m/>
    <m/>
  </r>
  <r>
    <s v="14-0472-0035"/>
    <n v="35"/>
    <s v="P2R2 Silkwood soil pre-plant T3 C1"/>
    <x v="2"/>
    <x v="6"/>
    <n v="0.6"/>
    <n v="0.9"/>
    <x v="4"/>
    <x v="1"/>
    <x v="2"/>
    <m/>
    <m/>
    <m/>
    <m/>
    <m/>
    <m/>
    <m/>
    <m/>
    <m/>
    <n v="0.5"/>
    <n v="0.5"/>
    <n v="3"/>
    <n v="3"/>
    <n v="3.5"/>
    <m/>
    <m/>
    <m/>
    <m/>
    <m/>
    <m/>
    <m/>
    <m/>
    <m/>
  </r>
  <r>
    <s v="14-0472-0036"/>
    <n v="36"/>
    <s v="P2R2 Silkwood soil pre-plant T3 C2"/>
    <x v="2"/>
    <x v="2"/>
    <n v="0"/>
    <n v="0.1"/>
    <x v="4"/>
    <x v="2"/>
    <x v="2"/>
    <n v="5.0999999999999996"/>
    <n v="0.03"/>
    <n v="21"/>
    <n v="6"/>
    <n v="54"/>
    <n v="1391"/>
    <n v="129"/>
    <n v="4.97"/>
    <n v="0.26"/>
    <n v="2"/>
    <n v="2"/>
    <n v="7"/>
    <n v="7"/>
    <n v="9"/>
    <n v="1.76"/>
    <n v="0.254"/>
    <n v="0.192"/>
    <n v="8.3000000000000004E-2"/>
    <n v="3.2"/>
    <n v="4.8"/>
    <n v="26"/>
    <n v="27.8"/>
    <n v="40.4"/>
  </r>
  <r>
    <s v="14-0472-0037"/>
    <n v="37"/>
    <s v="P2R2 Silkwood soil pre-plant T3 C2"/>
    <x v="2"/>
    <x v="3"/>
    <n v="0.1"/>
    <n v="0.2"/>
    <x v="4"/>
    <x v="2"/>
    <x v="2"/>
    <n v="5.0999999999999996"/>
    <n v="0.03"/>
    <s v="&lt;20"/>
    <n v="7"/>
    <m/>
    <m/>
    <m/>
    <n v="5.42"/>
    <n v="0.27"/>
    <n v="0.5"/>
    <n v="0.5"/>
    <n v="6"/>
    <n v="6"/>
    <n v="6.5"/>
    <n v="1.66"/>
    <n v="0.20599999999999999"/>
    <n v="0.17599999999999999"/>
    <s v="&lt;0.080"/>
    <n v="3.4"/>
    <n v="4.7"/>
    <n v="28.7"/>
    <n v="26.1"/>
    <n v="42.1"/>
  </r>
  <r>
    <s v="14-0472-0038"/>
    <n v="38"/>
    <s v="P2R2 Silkwood soil pre-plant T3 C2"/>
    <x v="2"/>
    <x v="4"/>
    <n v="0.2"/>
    <n v="0.3"/>
    <x v="4"/>
    <x v="2"/>
    <x v="2"/>
    <n v="5.0999999999999996"/>
    <n v="0.02"/>
    <s v="&lt;20"/>
    <n v="5"/>
    <m/>
    <m/>
    <m/>
    <n v="4.6500000000000004"/>
    <n v="0.24"/>
    <n v="0.5"/>
    <n v="0.5"/>
    <n v="5"/>
    <n v="5"/>
    <n v="5.5"/>
    <n v="1.1000000000000001"/>
    <n v="0.14799999999999999"/>
    <n v="0.13600000000000001"/>
    <s v="&lt;0.080"/>
    <n v="3"/>
    <n v="4.2"/>
    <n v="26.3"/>
    <n v="25.5"/>
    <n v="44.1"/>
  </r>
  <r>
    <s v="14-0472-0039"/>
    <n v="39"/>
    <s v="P2R2 Silkwood soil pre-plant T3 C2"/>
    <x v="2"/>
    <x v="5"/>
    <n v="0.3"/>
    <n v="0.6"/>
    <x v="4"/>
    <x v="2"/>
    <x v="2"/>
    <n v="5"/>
    <n v="0.02"/>
    <s v="&lt;20"/>
    <n v="2"/>
    <m/>
    <m/>
    <m/>
    <n v="2.44"/>
    <n v="0.13"/>
    <n v="0.5"/>
    <n v="0.5"/>
    <n v="3"/>
    <n v="3"/>
    <n v="3.5"/>
    <n v="0.55900000000000005"/>
    <n v="6.4000000000000001E-2"/>
    <n v="8.5000000000000006E-2"/>
    <s v="&lt;0.080"/>
    <n v="2.4"/>
    <n v="2.2000000000000002"/>
    <n v="17.399999999999999"/>
    <n v="29.3"/>
    <n v="55.5"/>
  </r>
  <r>
    <s v="14-0472-0040"/>
    <n v="40"/>
    <s v="P2R2 Silkwood soil pre-plant T3 C2"/>
    <x v="2"/>
    <x v="6"/>
    <n v="0.6"/>
    <n v="0.9"/>
    <x v="4"/>
    <x v="2"/>
    <x v="2"/>
    <n v="4.8"/>
    <n v="0.02"/>
    <n v="23"/>
    <s v="&lt;1"/>
    <m/>
    <m/>
    <m/>
    <n v="1.22"/>
    <n v="0.08"/>
    <n v="0.5"/>
    <n v="0.5"/>
    <n v="3"/>
    <n v="3"/>
    <n v="3.5"/>
    <n v="0.33"/>
    <n v="6.4000000000000001E-2"/>
    <n v="6.5000000000000002E-2"/>
    <s v="&lt;0.080"/>
    <s v="&lt;1.5"/>
    <n v="4.2"/>
    <n v="29.2"/>
    <n v="22.2"/>
    <n v="46.5"/>
  </r>
  <r>
    <s v="14-0472-0041"/>
    <n v="41"/>
    <s v="P2R2 Silkwood soil pre-plant T3 C3"/>
    <x v="2"/>
    <x v="2"/>
    <n v="0"/>
    <n v="0.1"/>
    <x v="4"/>
    <x v="3"/>
    <x v="2"/>
    <m/>
    <m/>
    <m/>
    <m/>
    <n v="84"/>
    <n v="1004"/>
    <n v="170"/>
    <m/>
    <m/>
    <n v="3"/>
    <n v="3"/>
    <n v="9"/>
    <n v="9"/>
    <n v="12"/>
    <m/>
    <m/>
    <m/>
    <m/>
    <m/>
    <m/>
    <m/>
    <m/>
    <m/>
  </r>
  <r>
    <s v="14-0472-0042"/>
    <n v="42"/>
    <s v="P2R2 Silkwood soil pre-plant T3 C3"/>
    <x v="2"/>
    <x v="3"/>
    <n v="0.1"/>
    <n v="0.2"/>
    <x v="4"/>
    <x v="3"/>
    <x v="2"/>
    <m/>
    <m/>
    <m/>
    <m/>
    <m/>
    <m/>
    <m/>
    <m/>
    <m/>
    <n v="0.5"/>
    <n v="0.5"/>
    <n v="8"/>
    <n v="8"/>
    <n v="8.5"/>
    <m/>
    <m/>
    <m/>
    <m/>
    <m/>
    <m/>
    <m/>
    <m/>
    <m/>
  </r>
  <r>
    <s v="14-0472-0043"/>
    <n v="43"/>
    <s v="P2R2 Silkwood soil pre-plant T3 C3"/>
    <x v="2"/>
    <x v="4"/>
    <n v="0.2"/>
    <n v="0.3"/>
    <x v="4"/>
    <x v="3"/>
    <x v="2"/>
    <m/>
    <m/>
    <m/>
    <m/>
    <m/>
    <m/>
    <m/>
    <m/>
    <m/>
    <n v="0.5"/>
    <n v="0.5"/>
    <n v="6"/>
    <n v="6"/>
    <n v="6.5"/>
    <m/>
    <m/>
    <m/>
    <m/>
    <m/>
    <m/>
    <m/>
    <m/>
    <m/>
  </r>
  <r>
    <s v="14-0472-0044"/>
    <n v="44"/>
    <s v="P2R2 Silkwood soil pre-plant T3 C3"/>
    <x v="2"/>
    <x v="5"/>
    <n v="0.3"/>
    <n v="0.6"/>
    <x v="4"/>
    <x v="3"/>
    <x v="2"/>
    <m/>
    <m/>
    <m/>
    <m/>
    <m/>
    <m/>
    <m/>
    <m/>
    <m/>
    <n v="0.5"/>
    <n v="0.5"/>
    <n v="3"/>
    <n v="3"/>
    <n v="3.5"/>
    <m/>
    <m/>
    <m/>
    <m/>
    <m/>
    <m/>
    <m/>
    <m/>
    <m/>
  </r>
  <r>
    <s v="14-0472-0045"/>
    <n v="45"/>
    <s v="P2R2 Silkwood soil pre-plant T3 C3"/>
    <x v="2"/>
    <x v="6"/>
    <n v="0.6"/>
    <n v="0.9"/>
    <x v="4"/>
    <x v="3"/>
    <x v="2"/>
    <m/>
    <m/>
    <m/>
    <m/>
    <m/>
    <m/>
    <m/>
    <m/>
    <m/>
    <n v="0.5"/>
    <n v="0.5"/>
    <n v="3"/>
    <n v="3"/>
    <n v="3.5"/>
    <m/>
    <m/>
    <m/>
    <m/>
    <m/>
    <m/>
    <m/>
    <m/>
    <m/>
  </r>
  <r>
    <s v="14-0472-0046"/>
    <n v="46"/>
    <s v="P2R2 Silkwood soil pre-plant T4 C1"/>
    <x v="2"/>
    <x v="2"/>
    <n v="0"/>
    <n v="0.1"/>
    <x v="5"/>
    <x v="1"/>
    <x v="2"/>
    <m/>
    <m/>
    <m/>
    <m/>
    <n v="59"/>
    <n v="1399"/>
    <n v="130"/>
    <m/>
    <m/>
    <n v="3"/>
    <n v="3"/>
    <n v="9"/>
    <n v="9"/>
    <n v="12"/>
    <m/>
    <m/>
    <m/>
    <m/>
    <m/>
    <m/>
    <m/>
    <m/>
    <m/>
  </r>
  <r>
    <s v="14-0472-0047"/>
    <n v="47"/>
    <s v="P2R2 Silkwood soil pre-plant T4 C1"/>
    <x v="2"/>
    <x v="3"/>
    <n v="0.1"/>
    <n v="0.2"/>
    <x v="5"/>
    <x v="1"/>
    <x v="2"/>
    <m/>
    <m/>
    <m/>
    <m/>
    <m/>
    <m/>
    <m/>
    <m/>
    <m/>
    <n v="2"/>
    <n v="2"/>
    <n v="8"/>
    <n v="8"/>
    <n v="10"/>
    <m/>
    <m/>
    <m/>
    <m/>
    <m/>
    <m/>
    <m/>
    <m/>
    <m/>
  </r>
  <r>
    <s v="14-0472-0048"/>
    <n v="48"/>
    <s v="P2R2 Silkwood soil pre-plant T4 C1"/>
    <x v="2"/>
    <x v="4"/>
    <n v="0.2"/>
    <n v="0.3"/>
    <x v="5"/>
    <x v="1"/>
    <x v="2"/>
    <m/>
    <m/>
    <m/>
    <m/>
    <m/>
    <m/>
    <m/>
    <m/>
    <m/>
    <n v="0.5"/>
    <n v="0.5"/>
    <n v="6"/>
    <n v="6"/>
    <n v="6.5"/>
    <m/>
    <m/>
    <m/>
    <m/>
    <m/>
    <m/>
    <m/>
    <m/>
    <m/>
  </r>
  <r>
    <s v="14-0472-0049"/>
    <n v="49"/>
    <s v="P2R2 Silkwood soil pre-plant T4 C1"/>
    <x v="2"/>
    <x v="5"/>
    <n v="0.3"/>
    <n v="0.6"/>
    <x v="5"/>
    <x v="1"/>
    <x v="2"/>
    <m/>
    <m/>
    <m/>
    <m/>
    <m/>
    <m/>
    <m/>
    <m/>
    <m/>
    <n v="0.5"/>
    <n v="0.5"/>
    <n v="5"/>
    <n v="5"/>
    <n v="5.5"/>
    <m/>
    <m/>
    <m/>
    <m/>
    <m/>
    <m/>
    <m/>
    <m/>
    <m/>
  </r>
  <r>
    <s v="14-0472-0050"/>
    <n v="50"/>
    <s v="P2R2 Silkwood soil pre-plant T4 C1"/>
    <x v="2"/>
    <x v="6"/>
    <n v="0.6"/>
    <n v="0.9"/>
    <x v="5"/>
    <x v="1"/>
    <x v="2"/>
    <m/>
    <m/>
    <m/>
    <m/>
    <m/>
    <m/>
    <m/>
    <m/>
    <m/>
    <n v="0.5"/>
    <n v="0.5"/>
    <n v="2"/>
    <n v="2"/>
    <n v="2.5"/>
    <m/>
    <m/>
    <m/>
    <m/>
    <m/>
    <m/>
    <m/>
    <m/>
    <m/>
  </r>
  <r>
    <s v="14-0472-0051"/>
    <n v="51"/>
    <s v="P2R2 Silkwood soil pre-plant T4 C2"/>
    <x v="2"/>
    <x v="2"/>
    <n v="0"/>
    <n v="0.1"/>
    <x v="5"/>
    <x v="2"/>
    <x v="2"/>
    <n v="5.3"/>
    <n v="0.03"/>
    <n v="23"/>
    <n v="7"/>
    <n v="47"/>
    <n v="1382"/>
    <n v="128"/>
    <n v="5.71"/>
    <n v="0.28999999999999998"/>
    <n v="2"/>
    <n v="2"/>
    <n v="7"/>
    <n v="7"/>
    <n v="9"/>
    <n v="2.85"/>
    <n v="0.245"/>
    <n v="0.16300000000000001"/>
    <n v="9.1999999999999998E-2"/>
    <n v="3.7"/>
    <n v="5.0999999999999996"/>
    <n v="28.4"/>
    <n v="24.3"/>
    <n v="42.5"/>
  </r>
  <r>
    <s v="14-0472-0052"/>
    <n v="52"/>
    <s v="P2R2 Silkwood soil pre-plant T4 C2"/>
    <x v="2"/>
    <x v="3"/>
    <n v="0.1"/>
    <n v="0.2"/>
    <x v="5"/>
    <x v="2"/>
    <x v="2"/>
    <n v="5.3"/>
    <n v="0.03"/>
    <n v="21"/>
    <n v="8"/>
    <m/>
    <m/>
    <m/>
    <n v="5.68"/>
    <n v="0.28999999999999998"/>
    <n v="2"/>
    <n v="2"/>
    <n v="7"/>
    <n v="7"/>
    <n v="9"/>
    <n v="2.69"/>
    <n v="0.22900000000000001"/>
    <n v="0.153"/>
    <n v="8.8999999999999996E-2"/>
    <n v="3.4"/>
    <n v="4.8"/>
    <n v="29.8"/>
    <n v="24.3"/>
    <n v="40.6"/>
  </r>
  <r>
    <s v="14-0472-0053"/>
    <n v="53"/>
    <s v="P2R2 Silkwood soil pre-plant T4 C2"/>
    <x v="2"/>
    <x v="4"/>
    <n v="0.2"/>
    <n v="0.3"/>
    <x v="5"/>
    <x v="2"/>
    <x v="2"/>
    <n v="5.3"/>
    <n v="0.02"/>
    <s v="&lt;20"/>
    <n v="5"/>
    <m/>
    <m/>
    <m/>
    <n v="5.42"/>
    <n v="0.27"/>
    <n v="0.5"/>
    <n v="0.5"/>
    <n v="5"/>
    <n v="5"/>
    <n v="5.5"/>
    <n v="2.34"/>
    <n v="0.16600000000000001"/>
    <n v="0.11600000000000001"/>
    <s v="&lt;0.080"/>
    <n v="2.9"/>
    <n v="4.4000000000000004"/>
    <n v="29.2"/>
    <n v="27.6"/>
    <n v="40.299999999999997"/>
  </r>
  <r>
    <s v="14-0472-0054"/>
    <n v="54"/>
    <s v="P2R2 Silkwood soil pre-plant T4 C2"/>
    <x v="2"/>
    <x v="5"/>
    <n v="0.3"/>
    <n v="0.6"/>
    <x v="5"/>
    <x v="2"/>
    <x v="2"/>
    <n v="5.0999999999999996"/>
    <n v="0.02"/>
    <s v="&lt;20"/>
    <n v="2"/>
    <m/>
    <m/>
    <m/>
    <n v="3.06"/>
    <n v="0.17"/>
    <n v="0.5"/>
    <n v="0.5"/>
    <n v="3"/>
    <n v="3"/>
    <n v="3.5"/>
    <n v="0.97"/>
    <n v="6.7000000000000004E-2"/>
    <n v="8.5000000000000006E-2"/>
    <s v="&lt;0.080"/>
    <n v="1.6"/>
    <n v="3.3"/>
    <n v="23.5"/>
    <n v="27.8"/>
    <n v="49.9"/>
  </r>
  <r>
    <s v="14-0472-0055"/>
    <n v="55"/>
    <s v="P2R2 Silkwood soil pre-plant T4 C2"/>
    <x v="2"/>
    <x v="6"/>
    <n v="0.6"/>
    <n v="0.9"/>
    <x v="5"/>
    <x v="2"/>
    <x v="2"/>
    <n v="4.9000000000000004"/>
    <n v="0.01"/>
    <s v="&lt;20"/>
    <n v="1"/>
    <m/>
    <m/>
    <m/>
    <n v="0.76"/>
    <s v="&lt;0.05"/>
    <n v="0.5"/>
    <n v="0.5"/>
    <n v="3"/>
    <n v="3"/>
    <n v="3.5"/>
    <n v="0.34200000000000003"/>
    <n v="5.5E-2"/>
    <n v="5.6000000000000001E-2"/>
    <s v="&lt;0.080"/>
    <s v="&lt;1.5"/>
    <n v="5.5"/>
    <n v="43.7"/>
    <n v="15.3"/>
    <n v="39.799999999999997"/>
  </r>
  <r>
    <s v="14-0472-0056"/>
    <n v="56"/>
    <s v="P2R2 Silkwood soil pre-plant T4 C3"/>
    <x v="2"/>
    <x v="2"/>
    <n v="0"/>
    <n v="0.1"/>
    <x v="5"/>
    <x v="3"/>
    <x v="2"/>
    <m/>
    <m/>
    <m/>
    <m/>
    <n v="57"/>
    <n v="1396"/>
    <n v="130"/>
    <m/>
    <m/>
    <n v="2"/>
    <n v="2"/>
    <n v="6"/>
    <n v="6"/>
    <n v="8"/>
    <m/>
    <m/>
    <m/>
    <m/>
    <m/>
    <m/>
    <m/>
    <m/>
    <m/>
  </r>
  <r>
    <s v="14-0472-0057"/>
    <n v="57"/>
    <s v="P2R2 Silkwood soil pre-plant T4 C3"/>
    <x v="2"/>
    <x v="3"/>
    <n v="0.1"/>
    <n v="0.2"/>
    <x v="5"/>
    <x v="3"/>
    <x v="2"/>
    <m/>
    <m/>
    <m/>
    <m/>
    <m/>
    <m/>
    <m/>
    <m/>
    <m/>
    <n v="0.5"/>
    <n v="0.5"/>
    <n v="6"/>
    <n v="6"/>
    <n v="6.5"/>
    <m/>
    <m/>
    <m/>
    <m/>
    <m/>
    <m/>
    <m/>
    <m/>
    <m/>
  </r>
  <r>
    <s v="14-0472-0058"/>
    <n v="58"/>
    <s v="P2R2 Silkwood soil pre-plant T4 C3"/>
    <x v="2"/>
    <x v="4"/>
    <n v="0.2"/>
    <n v="0.3"/>
    <x v="5"/>
    <x v="3"/>
    <x v="2"/>
    <m/>
    <m/>
    <m/>
    <m/>
    <m/>
    <m/>
    <m/>
    <m/>
    <m/>
    <n v="0.5"/>
    <n v="0.5"/>
    <n v="5"/>
    <n v="5"/>
    <n v="5.5"/>
    <m/>
    <m/>
    <m/>
    <m/>
    <m/>
    <m/>
    <m/>
    <m/>
    <m/>
  </r>
  <r>
    <s v="14-0472-0059"/>
    <n v="59"/>
    <s v="P2R2 Silkwood soil pre-plant T4 C3"/>
    <x v="2"/>
    <x v="5"/>
    <n v="0.3"/>
    <n v="0.6"/>
    <x v="5"/>
    <x v="3"/>
    <x v="2"/>
    <m/>
    <m/>
    <m/>
    <m/>
    <m/>
    <m/>
    <m/>
    <m/>
    <m/>
    <n v="0.5"/>
    <n v="0.5"/>
    <n v="4"/>
    <n v="4"/>
    <n v="4.5"/>
    <m/>
    <m/>
    <m/>
    <m/>
    <m/>
    <m/>
    <m/>
    <m/>
    <m/>
  </r>
  <r>
    <s v="14-0472-0060"/>
    <n v="60"/>
    <s v="P2R2 Silkwood soil pre-plant T4 C3"/>
    <x v="2"/>
    <x v="6"/>
    <n v="0.6"/>
    <n v="0.9"/>
    <x v="5"/>
    <x v="3"/>
    <x v="2"/>
    <m/>
    <m/>
    <m/>
    <m/>
    <m/>
    <m/>
    <m/>
    <m/>
    <m/>
    <n v="0.5"/>
    <n v="0.5"/>
    <n v="0.5"/>
    <n v="0.5"/>
    <n v="1"/>
    <m/>
    <m/>
    <m/>
    <m/>
    <m/>
    <m/>
    <m/>
    <m/>
    <m/>
  </r>
  <r>
    <s v="14-0472-0061"/>
    <n v="61"/>
    <s v="P2R2 Silkwood soil pre-plant T5 C1"/>
    <x v="2"/>
    <x v="2"/>
    <n v="0"/>
    <n v="0.1"/>
    <x v="6"/>
    <x v="1"/>
    <x v="2"/>
    <m/>
    <m/>
    <m/>
    <m/>
    <n v="35"/>
    <n v="1366"/>
    <n v="78"/>
    <m/>
    <m/>
    <n v="0.5"/>
    <n v="0.5"/>
    <n v="10"/>
    <n v="10"/>
    <n v="10.5"/>
    <m/>
    <m/>
    <m/>
    <m/>
    <m/>
    <m/>
    <m/>
    <m/>
    <m/>
  </r>
  <r>
    <s v="14-0472-0062"/>
    <n v="62"/>
    <s v="P2R2 Silkwood soil pre-plant T5 C1"/>
    <x v="2"/>
    <x v="3"/>
    <n v="0.1"/>
    <n v="0.2"/>
    <x v="6"/>
    <x v="1"/>
    <x v="2"/>
    <m/>
    <m/>
    <m/>
    <m/>
    <m/>
    <m/>
    <m/>
    <m/>
    <m/>
    <n v="0.5"/>
    <n v="0.5"/>
    <n v="9"/>
    <n v="9"/>
    <n v="9.5"/>
    <m/>
    <m/>
    <m/>
    <m/>
    <m/>
    <m/>
    <m/>
    <m/>
    <m/>
  </r>
  <r>
    <s v="14-0472-0063"/>
    <n v="63"/>
    <s v="P2R2 Silkwood soil pre-plant T5 C1"/>
    <x v="2"/>
    <x v="4"/>
    <n v="0.2"/>
    <n v="0.3"/>
    <x v="6"/>
    <x v="1"/>
    <x v="2"/>
    <m/>
    <m/>
    <m/>
    <m/>
    <m/>
    <m/>
    <m/>
    <m/>
    <m/>
    <n v="0.5"/>
    <n v="0.5"/>
    <n v="8"/>
    <n v="8"/>
    <n v="8.5"/>
    <m/>
    <m/>
    <m/>
    <m/>
    <m/>
    <m/>
    <m/>
    <m/>
    <m/>
  </r>
  <r>
    <s v="14-0472-0064"/>
    <n v="64"/>
    <s v="P2R2 Silkwood soil pre-plant T5 C1"/>
    <x v="2"/>
    <x v="5"/>
    <n v="0.3"/>
    <n v="0.6"/>
    <x v="6"/>
    <x v="1"/>
    <x v="2"/>
    <m/>
    <m/>
    <m/>
    <m/>
    <m/>
    <m/>
    <m/>
    <m/>
    <m/>
    <n v="0.5"/>
    <n v="0.5"/>
    <n v="5"/>
    <n v="5"/>
    <n v="5.5"/>
    <m/>
    <m/>
    <m/>
    <m/>
    <m/>
    <m/>
    <m/>
    <m/>
    <m/>
  </r>
  <r>
    <s v="14-0472-0065"/>
    <n v="65"/>
    <s v="P2R2 Silkwood soil pre-plant T5 C1"/>
    <x v="2"/>
    <x v="6"/>
    <n v="0.6"/>
    <n v="0.9"/>
    <x v="6"/>
    <x v="1"/>
    <x v="2"/>
    <m/>
    <m/>
    <m/>
    <m/>
    <m/>
    <m/>
    <m/>
    <m/>
    <m/>
    <n v="0.5"/>
    <n v="0.5"/>
    <n v="2"/>
    <n v="2"/>
    <n v="2.5"/>
    <m/>
    <m/>
    <m/>
    <m/>
    <m/>
    <m/>
    <m/>
    <m/>
    <m/>
  </r>
  <r>
    <s v="14-0472-0066"/>
    <n v="66"/>
    <s v="P2R2 Silkwood soil pre-plant T5 C2"/>
    <x v="2"/>
    <x v="2"/>
    <n v="0"/>
    <n v="0.1"/>
    <x v="6"/>
    <x v="2"/>
    <x v="2"/>
    <n v="5.2"/>
    <n v="0.03"/>
    <s v="&lt;20"/>
    <n v="7"/>
    <n v="65"/>
    <n v="1406"/>
    <n v="129"/>
    <n v="4.71"/>
    <n v="0.24"/>
    <n v="2"/>
    <n v="2"/>
    <n v="6"/>
    <n v="6"/>
    <n v="8"/>
    <n v="2.08"/>
    <n v="0.28699999999999998"/>
    <n v="0.16500000000000001"/>
    <s v="&lt;0.080"/>
    <n v="2.6"/>
    <n v="9.6999999999999993"/>
    <n v="35.6"/>
    <n v="18.8"/>
    <n v="35"/>
  </r>
  <r>
    <s v="14-0472-0067"/>
    <n v="67"/>
    <s v="P2R2 Silkwood soil pre-plant T5 C2"/>
    <x v="2"/>
    <x v="3"/>
    <n v="0.1"/>
    <n v="0.2"/>
    <x v="6"/>
    <x v="2"/>
    <x v="2"/>
    <n v="5.2"/>
    <n v="0.03"/>
    <s v="&lt;20"/>
    <n v="7"/>
    <m/>
    <m/>
    <m/>
    <n v="5.1100000000000003"/>
    <n v="0.26"/>
    <n v="0.5"/>
    <n v="0.5"/>
    <n v="7"/>
    <n v="7"/>
    <n v="7.5"/>
    <n v="2.06"/>
    <n v="0.27600000000000002"/>
    <n v="0.16800000000000001"/>
    <s v="&lt;0.080"/>
    <n v="2.7"/>
    <n v="9.4"/>
    <n v="35.700000000000003"/>
    <n v="20.6"/>
    <n v="35"/>
  </r>
  <r>
    <s v="14-0472-0068"/>
    <n v="68"/>
    <s v="P2R2 Silkwood soil pre-plant T5 C2"/>
    <x v="2"/>
    <x v="4"/>
    <n v="0.2"/>
    <n v="0.3"/>
    <x v="6"/>
    <x v="2"/>
    <x v="2"/>
    <n v="5.2"/>
    <n v="0.02"/>
    <s v="&lt;20"/>
    <n v="7"/>
    <m/>
    <m/>
    <m/>
    <n v="4.54"/>
    <n v="0.23"/>
    <n v="0.5"/>
    <n v="0.5"/>
    <n v="6"/>
    <n v="6"/>
    <n v="6.5"/>
    <n v="1.62"/>
    <n v="0.14099999999999999"/>
    <n v="0.108"/>
    <s v="&lt;0.080"/>
    <n v="2.7"/>
    <n v="9.6"/>
    <n v="37"/>
    <n v="20.7"/>
    <n v="35"/>
  </r>
  <r>
    <s v="14-0472-0069"/>
    <n v="69"/>
    <s v="P2R2 Silkwood soil pre-plant T5 C2"/>
    <x v="2"/>
    <x v="5"/>
    <n v="0.3"/>
    <n v="0.6"/>
    <x v="6"/>
    <x v="2"/>
    <x v="2"/>
    <n v="5.2"/>
    <n v="0.01"/>
    <s v="&lt;20"/>
    <n v="3"/>
    <m/>
    <m/>
    <m/>
    <n v="2.23"/>
    <n v="0.12"/>
    <n v="0.5"/>
    <n v="0.5"/>
    <n v="3"/>
    <n v="3"/>
    <n v="3.5"/>
    <n v="0.66200000000000003"/>
    <n v="0.04"/>
    <n v="5.3999999999999999E-2"/>
    <s v="&lt;0.080"/>
    <s v="&lt;1.5"/>
    <n v="9.9"/>
    <n v="39.700000000000003"/>
    <n v="16.899999999999999"/>
    <n v="38"/>
  </r>
  <r>
    <s v="14-0472-0070"/>
    <n v="70"/>
    <s v="P2R2 Silkwood soil pre-plant T5 C2"/>
    <x v="2"/>
    <x v="6"/>
    <n v="0.6"/>
    <n v="0.9"/>
    <x v="6"/>
    <x v="2"/>
    <x v="2"/>
    <n v="4.9000000000000004"/>
    <n v="0.01"/>
    <s v="&lt;20"/>
    <n v="1"/>
    <m/>
    <m/>
    <m/>
    <n v="0.55000000000000004"/>
    <s v="&lt;0.05"/>
    <n v="0.5"/>
    <n v="0.5"/>
    <n v="2"/>
    <n v="2"/>
    <n v="2.5"/>
    <n v="0.36899999999999999"/>
    <n v="3.9E-2"/>
    <n v="0.04"/>
    <s v="&lt;0.080"/>
    <s v="&lt;1.5"/>
    <n v="12.1"/>
    <n v="51.1"/>
    <n v="13.6"/>
    <n v="27.8"/>
  </r>
  <r>
    <s v="14-0472-0071"/>
    <n v="71"/>
    <s v="P2R2 Silkwood soil pre-plant T5 C3"/>
    <x v="2"/>
    <x v="2"/>
    <n v="0"/>
    <n v="0.1"/>
    <x v="6"/>
    <x v="3"/>
    <x v="2"/>
    <m/>
    <m/>
    <m/>
    <m/>
    <n v="61"/>
    <n v="798"/>
    <n v="116"/>
    <m/>
    <m/>
    <n v="3"/>
    <n v="3"/>
    <n v="7"/>
    <n v="7"/>
    <n v="10"/>
    <m/>
    <m/>
    <m/>
    <m/>
    <m/>
    <m/>
    <m/>
    <m/>
    <m/>
  </r>
  <r>
    <s v="14-0472-0072"/>
    <n v="72"/>
    <s v="P2R2 Silkwood soil pre-plant T5 C3"/>
    <x v="2"/>
    <x v="3"/>
    <n v="0.1"/>
    <n v="0.2"/>
    <x v="6"/>
    <x v="3"/>
    <x v="2"/>
    <m/>
    <m/>
    <m/>
    <m/>
    <m/>
    <m/>
    <m/>
    <m/>
    <m/>
    <n v="0.5"/>
    <n v="0.5"/>
    <n v="8"/>
    <n v="8"/>
    <n v="8.5"/>
    <m/>
    <m/>
    <m/>
    <m/>
    <m/>
    <m/>
    <m/>
    <m/>
    <m/>
  </r>
  <r>
    <s v="14-0472-0073"/>
    <n v="73"/>
    <s v="P2R2 Silkwood soil pre-plant T5 C3"/>
    <x v="2"/>
    <x v="4"/>
    <n v="0.2"/>
    <n v="0.3"/>
    <x v="6"/>
    <x v="3"/>
    <x v="2"/>
    <m/>
    <m/>
    <m/>
    <m/>
    <m/>
    <m/>
    <m/>
    <m/>
    <m/>
    <n v="0.5"/>
    <n v="0.5"/>
    <n v="7"/>
    <n v="7"/>
    <n v="7.5"/>
    <m/>
    <m/>
    <m/>
    <m/>
    <m/>
    <m/>
    <m/>
    <m/>
    <m/>
  </r>
  <r>
    <s v="14-0472-0074"/>
    <n v="74"/>
    <s v="P2R2 Silkwood soil pre-plant T5 C3"/>
    <x v="2"/>
    <x v="5"/>
    <n v="0.3"/>
    <n v="0.6"/>
    <x v="6"/>
    <x v="3"/>
    <x v="2"/>
    <m/>
    <m/>
    <m/>
    <m/>
    <m/>
    <m/>
    <m/>
    <m/>
    <m/>
    <n v="0.5"/>
    <n v="0.5"/>
    <n v="4"/>
    <n v="4"/>
    <n v="4.5"/>
    <m/>
    <m/>
    <m/>
    <m/>
    <m/>
    <m/>
    <m/>
    <m/>
    <m/>
  </r>
  <r>
    <s v="14-0472-0075"/>
    <n v="75"/>
    <s v="P2R2 Silkwood soil pre-plant T5 C3"/>
    <x v="2"/>
    <x v="6"/>
    <n v="0.6"/>
    <n v="0.9"/>
    <x v="6"/>
    <x v="3"/>
    <x v="2"/>
    <m/>
    <m/>
    <m/>
    <m/>
    <m/>
    <m/>
    <m/>
    <m/>
    <m/>
    <n v="0.5"/>
    <n v="0.5"/>
    <n v="2"/>
    <n v="2"/>
    <n v="2.5"/>
    <m/>
    <m/>
    <m/>
    <m/>
    <m/>
    <m/>
    <m/>
    <m/>
    <m/>
  </r>
  <r>
    <s v="15-0025-0001"/>
    <n v="1"/>
    <s v="P2R2 Silkwood Treatment 1 Core 1: 0-10 cm"/>
    <x v="3"/>
    <x v="2"/>
    <n v="0"/>
    <n v="0.1"/>
    <x v="2"/>
    <x v="1"/>
    <x v="2"/>
    <m/>
    <m/>
    <m/>
    <m/>
    <m/>
    <m/>
    <m/>
    <m/>
    <m/>
    <n v="8"/>
    <n v="6"/>
    <n v="4"/>
    <n v="3"/>
    <n v="12"/>
    <m/>
    <m/>
    <m/>
    <m/>
    <n v="45.5"/>
    <m/>
    <m/>
    <m/>
    <m/>
  </r>
  <r>
    <s v="15-0025-0002"/>
    <n v="2"/>
    <s v="P2R2 Silkwood Treatment 1 Core 1: 10-30 cm"/>
    <x v="3"/>
    <x v="7"/>
    <n v="0.1"/>
    <n v="0.3"/>
    <x v="2"/>
    <x v="1"/>
    <x v="2"/>
    <m/>
    <m/>
    <m/>
    <m/>
    <m/>
    <m/>
    <m/>
    <m/>
    <m/>
    <n v="8"/>
    <n v="6"/>
    <n v="13"/>
    <n v="9"/>
    <n v="21"/>
    <m/>
    <m/>
    <m/>
    <m/>
    <n v="48.5"/>
    <m/>
    <m/>
    <m/>
    <m/>
  </r>
  <r>
    <s v="15-0025-0003"/>
    <n v="3"/>
    <s v="P2R2 Silkwood Treatment 1 Core 2: 0-10 cm"/>
    <x v="3"/>
    <x v="2"/>
    <n v="0"/>
    <n v="0.1"/>
    <x v="2"/>
    <x v="2"/>
    <x v="2"/>
    <m/>
    <m/>
    <m/>
    <m/>
    <m/>
    <m/>
    <m/>
    <m/>
    <m/>
    <n v="39"/>
    <n v="26"/>
    <n v="5"/>
    <n v="4"/>
    <n v="44"/>
    <m/>
    <m/>
    <m/>
    <m/>
    <n v="50.8"/>
    <m/>
    <m/>
    <m/>
    <m/>
  </r>
  <r>
    <s v="15-0025-0004"/>
    <n v="4"/>
    <s v="P2R2 Silkwood Treatment 1 Core 2: 10-30 cm"/>
    <x v="3"/>
    <x v="7"/>
    <n v="0.1"/>
    <n v="0.3"/>
    <x v="2"/>
    <x v="2"/>
    <x v="2"/>
    <m/>
    <m/>
    <m/>
    <m/>
    <m/>
    <m/>
    <m/>
    <m/>
    <m/>
    <n v="17"/>
    <n v="11"/>
    <n v="16"/>
    <n v="11"/>
    <n v="33"/>
    <m/>
    <m/>
    <m/>
    <m/>
    <n v="58.3"/>
    <m/>
    <m/>
    <m/>
    <m/>
  </r>
  <r>
    <s v="15-0025-0005"/>
    <n v="5"/>
    <s v="P2R2 Silkwood Treatment 1 Core 3: 0-10 cm"/>
    <x v="3"/>
    <x v="2"/>
    <n v="0"/>
    <n v="0.1"/>
    <x v="2"/>
    <x v="3"/>
    <x v="2"/>
    <m/>
    <m/>
    <m/>
    <m/>
    <m/>
    <m/>
    <m/>
    <m/>
    <m/>
    <n v="5"/>
    <n v="3"/>
    <n v="13"/>
    <n v="9"/>
    <n v="18"/>
    <m/>
    <m/>
    <m/>
    <m/>
    <n v="45.7"/>
    <m/>
    <m/>
    <m/>
    <m/>
  </r>
  <r>
    <s v="15-0025-0006"/>
    <n v="6"/>
    <s v="P2R2 Silkwood Treatment 1 Core 3: 10-30 cm"/>
    <x v="3"/>
    <x v="7"/>
    <n v="0.1"/>
    <n v="0.3"/>
    <x v="2"/>
    <x v="3"/>
    <x v="2"/>
    <m/>
    <m/>
    <m/>
    <m/>
    <m/>
    <m/>
    <m/>
    <m/>
    <m/>
    <n v="6"/>
    <n v="4"/>
    <n v="26"/>
    <n v="17"/>
    <n v="32"/>
    <m/>
    <m/>
    <m/>
    <m/>
    <n v="52.6"/>
    <m/>
    <m/>
    <m/>
    <m/>
  </r>
  <r>
    <s v="15-0025-0007"/>
    <n v="7"/>
    <s v="P2R2 Silkwood Treatment 1: 0.25cm Surface Row (Composite)"/>
    <x v="3"/>
    <x v="8"/>
    <n v="0"/>
    <n v="2.5000000000000001E-2"/>
    <x v="2"/>
    <x v="4"/>
    <x v="3"/>
    <m/>
    <m/>
    <m/>
    <m/>
    <m/>
    <m/>
    <m/>
    <m/>
    <m/>
    <n v="126"/>
    <n v="91"/>
    <n v="5"/>
    <n v="3"/>
    <n v="131"/>
    <m/>
    <m/>
    <m/>
    <m/>
    <n v="42.4"/>
    <m/>
    <m/>
    <m/>
    <m/>
  </r>
  <r>
    <s v="15-0025-0008"/>
    <n v="8"/>
    <s v="P2R2 Silkwood Treatment 1: 0.25cm Surface IR (Composite)"/>
    <x v="3"/>
    <x v="8"/>
    <n v="0"/>
    <n v="2.5000000000000001E-2"/>
    <x v="2"/>
    <x v="4"/>
    <x v="4"/>
    <m/>
    <m/>
    <m/>
    <m/>
    <m/>
    <m/>
    <m/>
    <m/>
    <m/>
    <n v="18"/>
    <n v="12"/>
    <n v="0.5"/>
    <n v="0.5"/>
    <n v="18.5"/>
    <m/>
    <m/>
    <m/>
    <m/>
    <n v="50"/>
    <m/>
    <m/>
    <m/>
    <m/>
  </r>
  <r>
    <s v="15-0025-0009"/>
    <n v="9"/>
    <s v="P2R2 Silkwood Treatment 2 Core 1: 0-10 cm"/>
    <x v="3"/>
    <x v="2"/>
    <n v="0"/>
    <n v="0.1"/>
    <x v="3"/>
    <x v="1"/>
    <x v="2"/>
    <m/>
    <m/>
    <m/>
    <m/>
    <m/>
    <m/>
    <m/>
    <m/>
    <m/>
    <n v="17"/>
    <n v="12"/>
    <n v="4"/>
    <n v="3"/>
    <n v="21"/>
    <m/>
    <m/>
    <m/>
    <m/>
    <n v="41.5"/>
    <m/>
    <m/>
    <m/>
    <m/>
  </r>
  <r>
    <s v="15-0025-0010"/>
    <n v="10"/>
    <s v="P2R2 Silkwood Treatment 2 Core 1: 10-30 cm"/>
    <x v="3"/>
    <x v="7"/>
    <n v="0.1"/>
    <n v="0.3"/>
    <x v="3"/>
    <x v="1"/>
    <x v="2"/>
    <m/>
    <m/>
    <m/>
    <m/>
    <m/>
    <m/>
    <m/>
    <m/>
    <m/>
    <n v="7"/>
    <n v="5"/>
    <n v="15"/>
    <n v="11"/>
    <n v="22"/>
    <m/>
    <m/>
    <m/>
    <m/>
    <n v="48.3"/>
    <m/>
    <m/>
    <m/>
    <m/>
  </r>
  <r>
    <s v="15-0025-0011"/>
    <n v="11"/>
    <s v="P2R2 Silkwood Treatment 2 Core 2: 0-10 cm"/>
    <x v="3"/>
    <x v="2"/>
    <n v="0"/>
    <n v="0.1"/>
    <x v="3"/>
    <x v="2"/>
    <x v="2"/>
    <m/>
    <m/>
    <m/>
    <m/>
    <m/>
    <m/>
    <m/>
    <m/>
    <m/>
    <n v="12"/>
    <n v="8"/>
    <n v="5"/>
    <n v="3"/>
    <n v="17"/>
    <m/>
    <m/>
    <m/>
    <m/>
    <n v="49.8"/>
    <m/>
    <m/>
    <m/>
    <m/>
  </r>
  <r>
    <s v="15-0025-0012"/>
    <n v="12"/>
    <s v="P2R2 Silkwood Treatment 2 Core 2: 10-30 cm"/>
    <x v="3"/>
    <x v="7"/>
    <n v="0.1"/>
    <n v="0.3"/>
    <x v="3"/>
    <x v="2"/>
    <x v="2"/>
    <m/>
    <m/>
    <m/>
    <m/>
    <m/>
    <m/>
    <m/>
    <m/>
    <m/>
    <n v="5"/>
    <n v="3"/>
    <n v="16"/>
    <n v="10"/>
    <n v="21"/>
    <m/>
    <m/>
    <m/>
    <m/>
    <n v="58"/>
    <m/>
    <m/>
    <m/>
    <m/>
  </r>
  <r>
    <s v="15-0025-0013"/>
    <n v="13"/>
    <s v="P2R2 Silkwood Treatment 2 Core 3: 0-10 cm"/>
    <x v="3"/>
    <x v="2"/>
    <n v="0"/>
    <n v="0.1"/>
    <x v="3"/>
    <x v="3"/>
    <x v="2"/>
    <m/>
    <m/>
    <m/>
    <m/>
    <m/>
    <m/>
    <m/>
    <m/>
    <m/>
    <n v="9"/>
    <n v="6"/>
    <n v="3"/>
    <n v="0.5"/>
    <n v="12"/>
    <m/>
    <m/>
    <m/>
    <m/>
    <n v="48.7"/>
    <m/>
    <m/>
    <m/>
    <m/>
  </r>
  <r>
    <s v="15-0025-0014"/>
    <n v="14"/>
    <s v="P2R2 Silkwood Treatment 2 Core 3: 10-30 cm"/>
    <x v="3"/>
    <x v="7"/>
    <n v="0.1"/>
    <n v="0.3"/>
    <x v="3"/>
    <x v="3"/>
    <x v="2"/>
    <m/>
    <m/>
    <m/>
    <m/>
    <m/>
    <m/>
    <m/>
    <m/>
    <m/>
    <n v="4"/>
    <n v="3"/>
    <n v="12"/>
    <n v="8"/>
    <n v="16"/>
    <m/>
    <m/>
    <m/>
    <m/>
    <n v="57.6"/>
    <m/>
    <m/>
    <m/>
    <m/>
  </r>
  <r>
    <s v="15-0025-0015"/>
    <n v="15"/>
    <s v="P2R2 Silkwood Treatment 2: 0.25cm Surface Row (Composite)"/>
    <x v="3"/>
    <x v="8"/>
    <n v="0"/>
    <n v="2.5000000000000001E-2"/>
    <x v="3"/>
    <x v="4"/>
    <x v="3"/>
    <m/>
    <m/>
    <m/>
    <m/>
    <m/>
    <m/>
    <m/>
    <m/>
    <m/>
    <n v="27"/>
    <n v="19"/>
    <n v="2"/>
    <n v="0.5"/>
    <n v="29"/>
    <m/>
    <m/>
    <m/>
    <m/>
    <n v="42.7"/>
    <m/>
    <m/>
    <m/>
    <m/>
  </r>
  <r>
    <s v="15-0025-0016"/>
    <n v="16"/>
    <s v="P2R2 Silkwood Treatment 2: 0.25cm Surface IR (Composite)"/>
    <x v="3"/>
    <x v="8"/>
    <n v="0"/>
    <n v="2.5000000000000001E-2"/>
    <x v="3"/>
    <x v="4"/>
    <x v="4"/>
    <m/>
    <m/>
    <m/>
    <m/>
    <m/>
    <m/>
    <m/>
    <m/>
    <m/>
    <n v="16"/>
    <n v="11"/>
    <n v="0.5"/>
    <n v="0.5"/>
    <n v="16.5"/>
    <m/>
    <m/>
    <m/>
    <m/>
    <n v="48"/>
    <m/>
    <m/>
    <m/>
    <m/>
  </r>
  <r>
    <s v="15-0025-0017"/>
    <n v="17"/>
    <s v="P2R2 Silkwood Treatment 3 Core 1: 0-10 cm"/>
    <x v="3"/>
    <x v="2"/>
    <n v="0"/>
    <n v="0.1"/>
    <x v="4"/>
    <x v="1"/>
    <x v="2"/>
    <m/>
    <m/>
    <m/>
    <m/>
    <m/>
    <m/>
    <m/>
    <m/>
    <m/>
    <n v="12"/>
    <n v="9"/>
    <n v="3"/>
    <n v="0.5"/>
    <n v="15"/>
    <m/>
    <m/>
    <m/>
    <m/>
    <n v="38.799999999999997"/>
    <m/>
    <m/>
    <m/>
    <m/>
  </r>
  <r>
    <s v="15-0025-0018"/>
    <n v="18"/>
    <s v="P2R2 Silkwood Treatment 3 Core 1: 10-30 cm"/>
    <x v="3"/>
    <x v="7"/>
    <n v="0.1"/>
    <n v="0.3"/>
    <x v="4"/>
    <x v="1"/>
    <x v="2"/>
    <m/>
    <m/>
    <m/>
    <m/>
    <m/>
    <m/>
    <m/>
    <m/>
    <m/>
    <n v="8"/>
    <n v="6"/>
    <n v="10"/>
    <n v="7"/>
    <n v="18"/>
    <m/>
    <m/>
    <m/>
    <m/>
    <n v="47.3"/>
    <m/>
    <m/>
    <m/>
    <m/>
  </r>
  <r>
    <s v="15-0025-0019"/>
    <n v="19"/>
    <s v="P2R2 Silkwood Treatment 3 Core 2: 0-10 cm"/>
    <x v="3"/>
    <x v="2"/>
    <n v="0"/>
    <n v="0.1"/>
    <x v="4"/>
    <x v="2"/>
    <x v="2"/>
    <m/>
    <m/>
    <m/>
    <m/>
    <m/>
    <m/>
    <m/>
    <m/>
    <m/>
    <n v="38"/>
    <n v="28"/>
    <n v="9"/>
    <n v="7"/>
    <n v="47"/>
    <m/>
    <m/>
    <m/>
    <m/>
    <n v="39.4"/>
    <m/>
    <m/>
    <m/>
    <m/>
  </r>
  <r>
    <s v="15-0025-0020"/>
    <n v="20"/>
    <s v="P2R2 Silkwood Treatment 3 Core 2: 10-30 cm"/>
    <x v="3"/>
    <x v="7"/>
    <n v="0.1"/>
    <n v="0.3"/>
    <x v="4"/>
    <x v="2"/>
    <x v="2"/>
    <m/>
    <m/>
    <m/>
    <m/>
    <m/>
    <m/>
    <m/>
    <m/>
    <m/>
    <n v="17"/>
    <n v="12"/>
    <n v="22"/>
    <n v="15"/>
    <n v="39"/>
    <m/>
    <m/>
    <m/>
    <m/>
    <n v="46.5"/>
    <m/>
    <m/>
    <m/>
    <m/>
  </r>
  <r>
    <s v="15-0025-0021"/>
    <n v="21"/>
    <s v="P2R2 Silkwood Treatment 3 Core 3: 0-10 cm"/>
    <x v="3"/>
    <x v="2"/>
    <n v="0"/>
    <n v="0.1"/>
    <x v="4"/>
    <x v="3"/>
    <x v="2"/>
    <m/>
    <m/>
    <m/>
    <m/>
    <m/>
    <m/>
    <m/>
    <m/>
    <m/>
    <n v="19"/>
    <n v="14"/>
    <n v="8"/>
    <n v="6"/>
    <n v="27"/>
    <m/>
    <m/>
    <m/>
    <m/>
    <n v="38.799999999999997"/>
    <m/>
    <m/>
    <m/>
    <m/>
  </r>
  <r>
    <s v="15-0025-0022"/>
    <n v="22"/>
    <s v="P2R2 Silkwood Treatment 3 Core 3: 10-30 cm"/>
    <x v="3"/>
    <x v="7"/>
    <n v="0.1"/>
    <n v="0.3"/>
    <x v="4"/>
    <x v="3"/>
    <x v="2"/>
    <m/>
    <m/>
    <m/>
    <m/>
    <m/>
    <m/>
    <m/>
    <m/>
    <m/>
    <n v="22"/>
    <n v="16"/>
    <n v="20"/>
    <n v="14"/>
    <n v="42"/>
    <m/>
    <m/>
    <m/>
    <m/>
    <n v="43.5"/>
    <m/>
    <m/>
    <m/>
    <m/>
  </r>
  <r>
    <s v="15-0025-0023"/>
    <n v="23"/>
    <s v="P2R2 Silkwood Treatment 3: 0.25cm Surface Row (Composite)"/>
    <x v="3"/>
    <x v="8"/>
    <n v="0"/>
    <n v="2.5000000000000001E-2"/>
    <x v="4"/>
    <x v="4"/>
    <x v="3"/>
    <m/>
    <m/>
    <m/>
    <m/>
    <m/>
    <m/>
    <m/>
    <m/>
    <m/>
    <n v="31"/>
    <n v="23"/>
    <n v="0.5"/>
    <n v="0.5"/>
    <n v="31.5"/>
    <m/>
    <m/>
    <m/>
    <m/>
    <n v="38.799999999999997"/>
    <m/>
    <m/>
    <m/>
    <m/>
  </r>
  <r>
    <s v="15-0025-0024"/>
    <n v="24"/>
    <s v="P2R2 Silkwood Treatment 3: 0.25cm Surface IR (Composite)"/>
    <x v="3"/>
    <x v="8"/>
    <n v="0"/>
    <n v="2.5000000000000001E-2"/>
    <x v="4"/>
    <x v="4"/>
    <x v="4"/>
    <m/>
    <m/>
    <m/>
    <m/>
    <m/>
    <m/>
    <m/>
    <m/>
    <m/>
    <n v="16"/>
    <n v="12"/>
    <n v="0.5"/>
    <n v="0.5"/>
    <n v="16.5"/>
    <m/>
    <m/>
    <m/>
    <m/>
    <n v="44"/>
    <m/>
    <m/>
    <m/>
    <m/>
  </r>
  <r>
    <s v="15-0025-0025"/>
    <n v="25"/>
    <s v="P2R2 Silkwood Treatment 4 Core 1: 0-10 cm"/>
    <x v="3"/>
    <x v="2"/>
    <n v="0"/>
    <n v="0.1"/>
    <x v="5"/>
    <x v="1"/>
    <x v="2"/>
    <m/>
    <m/>
    <m/>
    <m/>
    <m/>
    <m/>
    <m/>
    <m/>
    <m/>
    <n v="14"/>
    <n v="10"/>
    <n v="4"/>
    <n v="3"/>
    <n v="18"/>
    <m/>
    <m/>
    <m/>
    <m/>
    <n v="41"/>
    <m/>
    <m/>
    <m/>
    <m/>
  </r>
  <r>
    <s v="15-0025-0026"/>
    <n v="26"/>
    <s v="P2R2 Silkwood Treatment 4 Core 1: 10-30 cm"/>
    <x v="3"/>
    <x v="7"/>
    <n v="0.1"/>
    <n v="0.3"/>
    <x v="5"/>
    <x v="1"/>
    <x v="2"/>
    <m/>
    <m/>
    <m/>
    <m/>
    <m/>
    <m/>
    <m/>
    <m/>
    <m/>
    <n v="3"/>
    <n v="2"/>
    <n v="9"/>
    <n v="6"/>
    <n v="12"/>
    <m/>
    <m/>
    <m/>
    <m/>
    <n v="50.5"/>
    <m/>
    <m/>
    <m/>
    <m/>
  </r>
  <r>
    <s v="15-0025-0027"/>
    <n v="27"/>
    <s v="P2R2 Silkwood Treatment 4 Core 2: 0-10 cm"/>
    <x v="3"/>
    <x v="2"/>
    <n v="0"/>
    <n v="0.1"/>
    <x v="5"/>
    <x v="2"/>
    <x v="2"/>
    <m/>
    <m/>
    <m/>
    <m/>
    <m/>
    <m/>
    <m/>
    <m/>
    <m/>
    <n v="11"/>
    <n v="8"/>
    <n v="11"/>
    <n v="8"/>
    <n v="22"/>
    <m/>
    <m/>
    <m/>
    <m/>
    <n v="40.799999999999997"/>
    <m/>
    <m/>
    <m/>
    <m/>
  </r>
  <r>
    <s v="15-0025-0028"/>
    <n v="28"/>
    <s v="P2R2 Silkwood Treatment 4 Core 2: 10-30 cm"/>
    <x v="3"/>
    <x v="7"/>
    <n v="0.1"/>
    <n v="0.3"/>
    <x v="5"/>
    <x v="2"/>
    <x v="2"/>
    <m/>
    <m/>
    <m/>
    <m/>
    <m/>
    <m/>
    <m/>
    <m/>
    <m/>
    <n v="4"/>
    <n v="3"/>
    <n v="20"/>
    <n v="14"/>
    <n v="24"/>
    <m/>
    <m/>
    <m/>
    <m/>
    <n v="50.7"/>
    <m/>
    <m/>
    <m/>
    <m/>
  </r>
  <r>
    <s v="15-0025-0029"/>
    <n v="29"/>
    <s v="P2R2 Silkwood Treatment 4 Core 3: 0-10 cm"/>
    <x v="3"/>
    <x v="2"/>
    <n v="0"/>
    <n v="0.1"/>
    <x v="5"/>
    <x v="3"/>
    <x v="2"/>
    <m/>
    <m/>
    <m/>
    <m/>
    <m/>
    <m/>
    <m/>
    <m/>
    <m/>
    <n v="11"/>
    <n v="8"/>
    <n v="5"/>
    <n v="3"/>
    <n v="16"/>
    <m/>
    <m/>
    <m/>
    <m/>
    <n v="43.4"/>
    <m/>
    <m/>
    <m/>
    <m/>
  </r>
  <r>
    <s v="15-0025-0030"/>
    <n v="30"/>
    <s v="P2R2 Silkwood Treatment 4 Core 3: 10-30 cm"/>
    <x v="3"/>
    <x v="7"/>
    <n v="0.1"/>
    <n v="0.3"/>
    <x v="5"/>
    <x v="3"/>
    <x v="2"/>
    <m/>
    <m/>
    <m/>
    <m/>
    <m/>
    <m/>
    <m/>
    <m/>
    <m/>
    <n v="4"/>
    <n v="3"/>
    <n v="27"/>
    <n v="18"/>
    <n v="31"/>
    <m/>
    <m/>
    <m/>
    <m/>
    <n v="52.3"/>
    <m/>
    <m/>
    <m/>
    <m/>
  </r>
  <r>
    <s v="15-0025-0031"/>
    <n v="31"/>
    <s v="P2R2 Silkwood Treatment 4: 0.25cm Surface Row (Composite)"/>
    <x v="3"/>
    <x v="8"/>
    <n v="0"/>
    <n v="2.5000000000000001E-2"/>
    <x v="5"/>
    <x v="4"/>
    <x v="3"/>
    <m/>
    <m/>
    <m/>
    <m/>
    <m/>
    <m/>
    <m/>
    <m/>
    <m/>
    <n v="29"/>
    <n v="21"/>
    <n v="0.5"/>
    <n v="0.5"/>
    <n v="29.5"/>
    <m/>
    <m/>
    <m/>
    <m/>
    <n v="42.8"/>
    <m/>
    <m/>
    <m/>
    <m/>
  </r>
  <r>
    <s v="15-0025-0032"/>
    <n v="32"/>
    <s v="P2R2 Silkwood Treatment 4: 0.25cm Surface IR (Composite)"/>
    <x v="3"/>
    <x v="8"/>
    <n v="0"/>
    <n v="2.5000000000000001E-2"/>
    <x v="5"/>
    <x v="4"/>
    <x v="4"/>
    <m/>
    <m/>
    <m/>
    <m/>
    <m/>
    <m/>
    <m/>
    <m/>
    <m/>
    <n v="19"/>
    <n v="13"/>
    <n v="0.5"/>
    <n v="0.5"/>
    <n v="19.5"/>
    <m/>
    <m/>
    <m/>
    <m/>
    <n v="43.5"/>
    <m/>
    <m/>
    <m/>
    <m/>
  </r>
  <r>
    <s v="15-0025-0033"/>
    <n v="33"/>
    <s v="P2R2 Silkwood Treatment 5 Core 1: 0-10 cm"/>
    <x v="3"/>
    <x v="2"/>
    <n v="0"/>
    <n v="0.1"/>
    <x v="6"/>
    <x v="1"/>
    <x v="2"/>
    <m/>
    <m/>
    <m/>
    <m/>
    <m/>
    <m/>
    <m/>
    <m/>
    <m/>
    <n v="7"/>
    <n v="6"/>
    <n v="4"/>
    <n v="3"/>
    <n v="11"/>
    <m/>
    <m/>
    <m/>
    <m/>
    <n v="36.5"/>
    <m/>
    <m/>
    <m/>
    <m/>
  </r>
  <r>
    <s v="15-0025-0034"/>
    <n v="34"/>
    <s v="P2R2 Silkwood Treatment 5 Core 1: 10-30 cm"/>
    <x v="3"/>
    <x v="7"/>
    <n v="0.1"/>
    <n v="0.3"/>
    <x v="6"/>
    <x v="1"/>
    <x v="2"/>
    <m/>
    <m/>
    <m/>
    <m/>
    <m/>
    <m/>
    <m/>
    <m/>
    <m/>
    <n v="3"/>
    <n v="0.5"/>
    <n v="14"/>
    <n v="10"/>
    <n v="17"/>
    <m/>
    <m/>
    <m/>
    <m/>
    <n v="45.4"/>
    <m/>
    <m/>
    <m/>
    <m/>
  </r>
  <r>
    <s v="15-0025-0035"/>
    <n v="35"/>
    <s v="P2R2 Silkwood Treatment 5 Core 2: 0-10 cm"/>
    <x v="3"/>
    <x v="2"/>
    <n v="0"/>
    <n v="0.1"/>
    <x v="6"/>
    <x v="2"/>
    <x v="2"/>
    <m/>
    <m/>
    <m/>
    <m/>
    <m/>
    <m/>
    <m/>
    <m/>
    <m/>
    <n v="11"/>
    <n v="8"/>
    <n v="4"/>
    <n v="3"/>
    <n v="15"/>
    <m/>
    <m/>
    <m/>
    <m/>
    <n v="37.799999999999997"/>
    <m/>
    <m/>
    <m/>
    <m/>
  </r>
  <r>
    <s v="15-0025-0036"/>
    <n v="36"/>
    <s v="P2R2 Silkwood Treatment 5 Core 2: 10-30 cm"/>
    <x v="3"/>
    <x v="7"/>
    <n v="0.1"/>
    <n v="0.3"/>
    <x v="6"/>
    <x v="2"/>
    <x v="2"/>
    <m/>
    <m/>
    <m/>
    <m/>
    <m/>
    <m/>
    <m/>
    <m/>
    <m/>
    <n v="4"/>
    <n v="3"/>
    <n v="17"/>
    <n v="12"/>
    <n v="21"/>
    <m/>
    <m/>
    <m/>
    <m/>
    <n v="42.1"/>
    <m/>
    <m/>
    <m/>
    <m/>
  </r>
  <r>
    <s v="15-0025-0037"/>
    <n v="37"/>
    <s v="P2R2 Silkwood Treatment 5 Core 3: 0-10 cm"/>
    <x v="3"/>
    <x v="2"/>
    <n v="0"/>
    <n v="0.1"/>
    <x v="6"/>
    <x v="3"/>
    <x v="2"/>
    <m/>
    <m/>
    <m/>
    <m/>
    <m/>
    <m/>
    <m/>
    <m/>
    <m/>
    <n v="6"/>
    <n v="4"/>
    <n v="3"/>
    <n v="0.5"/>
    <n v="9"/>
    <m/>
    <m/>
    <m/>
    <m/>
    <n v="36.6"/>
    <m/>
    <m/>
    <m/>
    <m/>
  </r>
  <r>
    <s v="15-0025-0038"/>
    <n v="38"/>
    <s v="P2R2 Silkwood Treatment 5 Core 3: 10-30 cm"/>
    <x v="3"/>
    <x v="7"/>
    <n v="0.1"/>
    <n v="0.3"/>
    <x v="6"/>
    <x v="3"/>
    <x v="2"/>
    <m/>
    <m/>
    <m/>
    <m/>
    <m/>
    <m/>
    <m/>
    <m/>
    <m/>
    <n v="4"/>
    <n v="3"/>
    <n v="7"/>
    <n v="5"/>
    <n v="11"/>
    <m/>
    <m/>
    <m/>
    <m/>
    <n v="42.3"/>
    <m/>
    <m/>
    <m/>
    <m/>
  </r>
  <r>
    <s v="15-0025-0039"/>
    <n v="39"/>
    <s v="P2R2 Silkwood Treatment 5: 0.25cm Surface Row (Composite)"/>
    <x v="3"/>
    <x v="8"/>
    <n v="0"/>
    <n v="2.5000000000000001E-2"/>
    <x v="6"/>
    <x v="4"/>
    <x v="3"/>
    <m/>
    <m/>
    <m/>
    <m/>
    <m/>
    <m/>
    <m/>
    <m/>
    <m/>
    <n v="17"/>
    <n v="12"/>
    <n v="0.5"/>
    <n v="0.5"/>
    <n v="17.5"/>
    <m/>
    <m/>
    <m/>
    <m/>
    <n v="39.6"/>
    <m/>
    <m/>
    <m/>
    <m/>
  </r>
  <r>
    <s v="15-0025-0040"/>
    <n v="40"/>
    <s v="P2R2 Silkwood Treatment 5: 0.25cm Surface IR (Composite)"/>
    <x v="3"/>
    <x v="8"/>
    <n v="0"/>
    <n v="2.5000000000000001E-2"/>
    <x v="6"/>
    <x v="4"/>
    <x v="4"/>
    <m/>
    <m/>
    <m/>
    <m/>
    <m/>
    <m/>
    <m/>
    <m/>
    <m/>
    <n v="25"/>
    <n v="19"/>
    <n v="0.5"/>
    <n v="0.5"/>
    <n v="25.5"/>
    <m/>
    <m/>
    <m/>
    <m/>
    <n v="37.6"/>
    <m/>
    <m/>
    <m/>
    <m/>
  </r>
  <r>
    <s v="15-0170-0001"/>
    <n v="1"/>
    <s v="P2R2 Silkwood Treatment 1: 0.25cm Surface Row (Composite)"/>
    <x v="4"/>
    <x v="8"/>
    <n v="0"/>
    <n v="2.5000000000000001E-2"/>
    <x v="2"/>
    <x v="4"/>
    <x v="3"/>
    <m/>
    <m/>
    <m/>
    <m/>
    <m/>
    <m/>
    <m/>
    <m/>
    <m/>
    <n v="123"/>
    <n v="123"/>
    <n v="71"/>
    <n v="71"/>
    <n v="194"/>
    <m/>
    <m/>
    <m/>
    <m/>
    <m/>
    <m/>
    <m/>
    <m/>
    <m/>
  </r>
  <r>
    <s v="15-0170-0002"/>
    <n v="2"/>
    <s v="P2R2 Silkwood Treatment 1: 0.25cm Surface IR (Composite)"/>
    <x v="4"/>
    <x v="8"/>
    <n v="0"/>
    <n v="2.5000000000000001E-2"/>
    <x v="2"/>
    <x v="4"/>
    <x v="4"/>
    <m/>
    <m/>
    <m/>
    <m/>
    <m/>
    <m/>
    <m/>
    <m/>
    <m/>
    <n v="43"/>
    <n v="43"/>
    <n v="151"/>
    <n v="151"/>
    <n v="194"/>
    <m/>
    <m/>
    <m/>
    <m/>
    <m/>
    <m/>
    <m/>
    <m/>
    <m/>
  </r>
  <r>
    <s v="15-0170-0003"/>
    <n v="3"/>
    <s v="P2R2 Silkwood Treatment 2: 0.25cm Surface Row (Composite)"/>
    <x v="4"/>
    <x v="8"/>
    <n v="0"/>
    <n v="2.5000000000000001E-2"/>
    <x v="3"/>
    <x v="4"/>
    <x v="3"/>
    <m/>
    <m/>
    <m/>
    <m/>
    <m/>
    <m/>
    <m/>
    <m/>
    <m/>
    <n v="412"/>
    <n v="412"/>
    <n v="86"/>
    <n v="86"/>
    <n v="498"/>
    <m/>
    <m/>
    <m/>
    <m/>
    <m/>
    <m/>
    <m/>
    <m/>
    <m/>
  </r>
  <r>
    <s v="15-0170-0004"/>
    <n v="4"/>
    <s v="P2R2 Silkwood Treatment 2: 0.25cm Surface IR (Composite)"/>
    <x v="4"/>
    <x v="8"/>
    <n v="0"/>
    <n v="2.5000000000000001E-2"/>
    <x v="3"/>
    <x v="4"/>
    <x v="4"/>
    <m/>
    <m/>
    <m/>
    <m/>
    <m/>
    <m/>
    <m/>
    <m/>
    <m/>
    <n v="33"/>
    <n v="33"/>
    <n v="154"/>
    <n v="154"/>
    <n v="187"/>
    <m/>
    <m/>
    <m/>
    <m/>
    <m/>
    <m/>
    <m/>
    <m/>
    <m/>
  </r>
  <r>
    <s v="15-0170-0005"/>
    <n v="5"/>
    <s v="P2R2 Silkwood Treatment 3: 0.25cm Surface Row (Composite)"/>
    <x v="4"/>
    <x v="8"/>
    <n v="0"/>
    <n v="2.5000000000000001E-2"/>
    <x v="4"/>
    <x v="4"/>
    <x v="3"/>
    <m/>
    <m/>
    <m/>
    <m/>
    <m/>
    <m/>
    <m/>
    <m/>
    <m/>
    <n v="78"/>
    <n v="78"/>
    <n v="69"/>
    <n v="69"/>
    <n v="147"/>
    <m/>
    <m/>
    <m/>
    <m/>
    <m/>
    <m/>
    <m/>
    <m/>
    <m/>
  </r>
  <r>
    <s v="15-0170-0006"/>
    <n v="6"/>
    <s v="P2R2 Silkwood Treatment 3: 0.25cm Surface IR (Composite)"/>
    <x v="4"/>
    <x v="8"/>
    <n v="0"/>
    <n v="2.5000000000000001E-2"/>
    <x v="4"/>
    <x v="4"/>
    <x v="4"/>
    <m/>
    <m/>
    <m/>
    <m/>
    <m/>
    <m/>
    <m/>
    <m/>
    <m/>
    <n v="29"/>
    <n v="29"/>
    <n v="179"/>
    <n v="179"/>
    <n v="208"/>
    <m/>
    <m/>
    <m/>
    <m/>
    <m/>
    <m/>
    <m/>
    <m/>
    <m/>
  </r>
  <r>
    <s v="15-0170-0007"/>
    <n v="7"/>
    <s v="P2R2 Silkwood Treatment 4: 0.25cm Surface Row (Composite)"/>
    <x v="4"/>
    <x v="8"/>
    <n v="0"/>
    <n v="2.5000000000000001E-2"/>
    <x v="5"/>
    <x v="4"/>
    <x v="3"/>
    <m/>
    <m/>
    <m/>
    <m/>
    <m/>
    <m/>
    <m/>
    <m/>
    <m/>
    <n v="103"/>
    <n v="103"/>
    <n v="69"/>
    <n v="69"/>
    <n v="172"/>
    <m/>
    <m/>
    <m/>
    <m/>
    <m/>
    <m/>
    <m/>
    <m/>
    <m/>
  </r>
  <r>
    <s v="15-0170-0008"/>
    <n v="8"/>
    <s v="P2R2 Silkwood Treatment 4: 0.25cm Surface IR (Composite)"/>
    <x v="4"/>
    <x v="8"/>
    <n v="0"/>
    <n v="2.5000000000000001E-2"/>
    <x v="5"/>
    <x v="4"/>
    <x v="4"/>
    <m/>
    <m/>
    <m/>
    <m/>
    <m/>
    <m/>
    <m/>
    <m/>
    <m/>
    <n v="33"/>
    <n v="33"/>
    <n v="143"/>
    <n v="143"/>
    <n v="176"/>
    <m/>
    <m/>
    <m/>
    <m/>
    <m/>
    <m/>
    <m/>
    <m/>
    <m/>
  </r>
  <r>
    <s v="15-0170-0009"/>
    <n v="9"/>
    <s v="P2R2 Silkwood Treatment 1: 0.25cm Surface Row (Composite)"/>
    <x v="5"/>
    <x v="8"/>
    <n v="0"/>
    <n v="2.5000000000000001E-2"/>
    <x v="2"/>
    <x v="4"/>
    <x v="3"/>
    <m/>
    <m/>
    <m/>
    <m/>
    <m/>
    <m/>
    <m/>
    <m/>
    <m/>
    <n v="92"/>
    <n v="92"/>
    <n v="94"/>
    <n v="94"/>
    <n v="186"/>
    <m/>
    <m/>
    <m/>
    <m/>
    <m/>
    <m/>
    <m/>
    <m/>
    <m/>
  </r>
  <r>
    <s v="15-0170-0010"/>
    <n v="10"/>
    <s v="P2R2 Silkwood Treatment 1: 0.25cm Surface IR (Composite)"/>
    <x v="5"/>
    <x v="8"/>
    <n v="0"/>
    <n v="2.5000000000000001E-2"/>
    <x v="2"/>
    <x v="4"/>
    <x v="4"/>
    <m/>
    <m/>
    <m/>
    <m/>
    <m/>
    <m/>
    <m/>
    <m/>
    <m/>
    <n v="8"/>
    <n v="8"/>
    <n v="7"/>
    <n v="7"/>
    <n v="15"/>
    <m/>
    <m/>
    <m/>
    <m/>
    <m/>
    <m/>
    <m/>
    <m/>
    <m/>
  </r>
  <r>
    <s v="15-0170-0011"/>
    <n v="11"/>
    <s v="P2R2 Silkwood Treatment 2: 0.25cm Surface Row (Composite)"/>
    <x v="5"/>
    <x v="8"/>
    <n v="0"/>
    <n v="2.5000000000000001E-2"/>
    <x v="3"/>
    <x v="4"/>
    <x v="3"/>
    <m/>
    <m/>
    <m/>
    <m/>
    <m/>
    <m/>
    <m/>
    <m/>
    <m/>
    <n v="51"/>
    <n v="51"/>
    <n v="47"/>
    <n v="47"/>
    <n v="98"/>
    <m/>
    <m/>
    <m/>
    <m/>
    <m/>
    <m/>
    <m/>
    <m/>
    <m/>
  </r>
  <r>
    <s v="15-0170-0012"/>
    <n v="12"/>
    <s v="P2R2 Silkwood Treatment 2: 0.25cm Surface IR (Composite)"/>
    <x v="5"/>
    <x v="8"/>
    <n v="0"/>
    <n v="2.5000000000000001E-2"/>
    <x v="3"/>
    <x v="4"/>
    <x v="4"/>
    <m/>
    <m/>
    <m/>
    <m/>
    <m/>
    <m/>
    <m/>
    <m/>
    <m/>
    <n v="8"/>
    <n v="8"/>
    <n v="5"/>
    <n v="5"/>
    <n v="13"/>
    <m/>
    <m/>
    <m/>
    <m/>
    <m/>
    <m/>
    <m/>
    <m/>
    <m/>
  </r>
  <r>
    <s v="15-0170-0013"/>
    <n v="13"/>
    <s v="P2R2 Silkwood Treatment 3: 0.25cm Surface Row (Composite)"/>
    <x v="5"/>
    <x v="8"/>
    <n v="0"/>
    <n v="2.5000000000000001E-2"/>
    <x v="4"/>
    <x v="4"/>
    <x v="3"/>
    <m/>
    <m/>
    <m/>
    <m/>
    <m/>
    <m/>
    <m/>
    <m/>
    <m/>
    <n v="50"/>
    <n v="50"/>
    <n v="24"/>
    <n v="24"/>
    <n v="74"/>
    <m/>
    <m/>
    <m/>
    <m/>
    <m/>
    <m/>
    <m/>
    <m/>
    <m/>
  </r>
  <r>
    <s v="15-0170-0014"/>
    <n v="14"/>
    <s v="P2R2 Silkwood Treatment 3: 0.25cm Surface IR (Composite)"/>
    <x v="5"/>
    <x v="8"/>
    <n v="0"/>
    <n v="2.5000000000000001E-2"/>
    <x v="4"/>
    <x v="4"/>
    <x v="4"/>
    <m/>
    <m/>
    <m/>
    <m/>
    <m/>
    <m/>
    <m/>
    <m/>
    <m/>
    <n v="7"/>
    <n v="7"/>
    <n v="5"/>
    <n v="5"/>
    <n v="12"/>
    <m/>
    <m/>
    <m/>
    <m/>
    <m/>
    <m/>
    <m/>
    <m/>
    <m/>
  </r>
  <r>
    <s v="15-0170-0015"/>
    <n v="15"/>
    <s v="P2R2 Silkwood Treatment 4: 0.25cm Surface Row (Composite)"/>
    <x v="5"/>
    <x v="8"/>
    <n v="0"/>
    <n v="2.5000000000000001E-2"/>
    <x v="5"/>
    <x v="4"/>
    <x v="3"/>
    <m/>
    <m/>
    <m/>
    <m/>
    <m/>
    <m/>
    <m/>
    <m/>
    <m/>
    <n v="34"/>
    <n v="34"/>
    <n v="35"/>
    <n v="35"/>
    <n v="69"/>
    <m/>
    <m/>
    <m/>
    <m/>
    <m/>
    <m/>
    <m/>
    <m/>
    <m/>
  </r>
  <r>
    <s v="15-0170-0016"/>
    <n v="16"/>
    <s v="P2R2 Silkwood Treatment 4: 0.25cm Surface IR (Composite)"/>
    <x v="5"/>
    <x v="8"/>
    <n v="0"/>
    <n v="2.5000000000000001E-2"/>
    <x v="5"/>
    <x v="4"/>
    <x v="4"/>
    <m/>
    <m/>
    <m/>
    <m/>
    <m/>
    <m/>
    <m/>
    <m/>
    <m/>
    <n v="8"/>
    <n v="8"/>
    <n v="2"/>
    <n v="2"/>
    <n v="10"/>
    <m/>
    <m/>
    <m/>
    <m/>
    <m/>
    <m/>
    <m/>
    <m/>
    <m/>
  </r>
  <r>
    <s v="15-0170-0017"/>
    <n v="17"/>
    <s v="P2R2 Silkwood Treatment 5: 0.25cm Surface Row (Composite)"/>
    <x v="5"/>
    <x v="8"/>
    <n v="0"/>
    <n v="2.5000000000000001E-2"/>
    <x v="6"/>
    <x v="4"/>
    <x v="3"/>
    <m/>
    <m/>
    <m/>
    <m/>
    <m/>
    <m/>
    <m/>
    <m/>
    <m/>
    <n v="21"/>
    <n v="21"/>
    <n v="16"/>
    <n v="16"/>
    <n v="37"/>
    <m/>
    <m/>
    <m/>
    <m/>
    <m/>
    <m/>
    <m/>
    <m/>
    <m/>
  </r>
  <r>
    <s v="15-0170-0018"/>
    <n v="18"/>
    <s v="P2R2 Silkwood Treatment 5: 0.25cm Surface IR (Composite)"/>
    <x v="5"/>
    <x v="8"/>
    <n v="0"/>
    <n v="2.5000000000000001E-2"/>
    <x v="6"/>
    <x v="4"/>
    <x v="4"/>
    <m/>
    <m/>
    <m/>
    <m/>
    <m/>
    <m/>
    <m/>
    <m/>
    <m/>
    <n v="13"/>
    <n v="13"/>
    <n v="4"/>
    <n v="4"/>
    <n v="17"/>
    <m/>
    <m/>
    <m/>
    <m/>
    <m/>
    <m/>
    <m/>
    <m/>
    <m/>
  </r>
  <r>
    <s v="15-0261-0001"/>
    <n v="1"/>
    <s v="P2R2 Silkwood Treatment 1 Core: 0-10 cm"/>
    <x v="6"/>
    <x v="2"/>
    <n v="0"/>
    <n v="0.1"/>
    <x v="2"/>
    <x v="0"/>
    <x v="2"/>
    <m/>
    <m/>
    <m/>
    <m/>
    <m/>
    <m/>
    <m/>
    <m/>
    <m/>
    <n v="4"/>
    <n v="4"/>
    <n v="15"/>
    <n v="15"/>
    <n v="19"/>
    <m/>
    <m/>
    <m/>
    <m/>
    <m/>
    <m/>
    <m/>
    <m/>
    <m/>
  </r>
  <r>
    <s v="15-0261-0002"/>
    <n v="2"/>
    <s v="P2R2 Silkwood Treatment 1 Core: 10-30 cm"/>
    <x v="6"/>
    <x v="7"/>
    <n v="0.1"/>
    <n v="0.3"/>
    <x v="2"/>
    <x v="0"/>
    <x v="2"/>
    <m/>
    <m/>
    <m/>
    <m/>
    <m/>
    <m/>
    <m/>
    <m/>
    <m/>
    <n v="3"/>
    <n v="3"/>
    <n v="11"/>
    <n v="11"/>
    <n v="14"/>
    <m/>
    <m/>
    <m/>
    <m/>
    <m/>
    <m/>
    <m/>
    <m/>
    <m/>
  </r>
  <r>
    <s v="15-0261-0003"/>
    <n v="3"/>
    <s v="P2R2 Silkwood Treatment 1: 0.25cm Surface Row (Composite)"/>
    <x v="6"/>
    <x v="8"/>
    <n v="0"/>
    <n v="2.5000000000000001E-2"/>
    <x v="2"/>
    <x v="4"/>
    <x v="3"/>
    <m/>
    <m/>
    <m/>
    <m/>
    <m/>
    <m/>
    <m/>
    <m/>
    <m/>
    <n v="5"/>
    <n v="5"/>
    <n v="34"/>
    <n v="34"/>
    <n v="39"/>
    <m/>
    <m/>
    <m/>
    <m/>
    <m/>
    <m/>
    <m/>
    <m/>
    <m/>
  </r>
  <r>
    <s v="15-0261-0004"/>
    <n v="4"/>
    <s v="P2R2 Silkwood Treatment 1: 0.25cm Surface IR (Composite)"/>
    <x v="6"/>
    <x v="8"/>
    <n v="0"/>
    <n v="2.5000000000000001E-2"/>
    <x v="2"/>
    <x v="4"/>
    <x v="4"/>
    <m/>
    <m/>
    <m/>
    <m/>
    <m/>
    <m/>
    <m/>
    <m/>
    <m/>
    <n v="3"/>
    <n v="3"/>
    <n v="8"/>
    <n v="8"/>
    <n v="11"/>
    <m/>
    <m/>
    <m/>
    <m/>
    <m/>
    <m/>
    <m/>
    <m/>
    <m/>
  </r>
  <r>
    <s v="15-0261-0005"/>
    <n v="5"/>
    <s v="P2R2 Silkwood Treatment 2 Core: 0-10 cm"/>
    <x v="6"/>
    <x v="2"/>
    <n v="0"/>
    <n v="0.1"/>
    <x v="3"/>
    <x v="0"/>
    <x v="2"/>
    <m/>
    <m/>
    <m/>
    <m/>
    <m/>
    <m/>
    <m/>
    <m/>
    <m/>
    <n v="3"/>
    <n v="3"/>
    <n v="7"/>
    <n v="7"/>
    <n v="10"/>
    <m/>
    <m/>
    <m/>
    <m/>
    <m/>
    <m/>
    <m/>
    <m/>
    <m/>
  </r>
  <r>
    <s v="15-0261-0006"/>
    <n v="6"/>
    <s v="P2R2 Silkwood Treatment 2 Core: 10-30 cm"/>
    <x v="6"/>
    <x v="7"/>
    <n v="0.1"/>
    <n v="0.3"/>
    <x v="3"/>
    <x v="0"/>
    <x v="2"/>
    <m/>
    <m/>
    <m/>
    <m/>
    <m/>
    <m/>
    <m/>
    <m/>
    <m/>
    <n v="3"/>
    <n v="3"/>
    <n v="7"/>
    <n v="7"/>
    <n v="10"/>
    <m/>
    <m/>
    <m/>
    <m/>
    <m/>
    <m/>
    <m/>
    <m/>
    <m/>
  </r>
  <r>
    <s v="15-0261-0007"/>
    <n v="7"/>
    <s v="P2R2 Silkwood Treatment 2: 0.25cm Surface Row (Composite)"/>
    <x v="6"/>
    <x v="8"/>
    <n v="0"/>
    <n v="2.5000000000000001E-2"/>
    <x v="3"/>
    <x v="4"/>
    <x v="3"/>
    <m/>
    <m/>
    <m/>
    <m/>
    <m/>
    <m/>
    <m/>
    <m/>
    <m/>
    <n v="3"/>
    <n v="3"/>
    <n v="50"/>
    <n v="50"/>
    <n v="53"/>
    <m/>
    <m/>
    <m/>
    <m/>
    <m/>
    <m/>
    <m/>
    <m/>
    <m/>
  </r>
  <r>
    <s v="15-0261-0008"/>
    <n v="8"/>
    <s v="P2R2 Silkwood Treatment 2: 0.25cm Surface IR (Composite)"/>
    <x v="6"/>
    <x v="8"/>
    <n v="0"/>
    <n v="2.5000000000000001E-2"/>
    <x v="3"/>
    <x v="4"/>
    <x v="4"/>
    <m/>
    <m/>
    <m/>
    <m/>
    <m/>
    <m/>
    <m/>
    <m/>
    <m/>
    <n v="5"/>
    <n v="5"/>
    <n v="5"/>
    <n v="5"/>
    <n v="10"/>
    <m/>
    <m/>
    <m/>
    <m/>
    <m/>
    <m/>
    <m/>
    <m/>
    <m/>
  </r>
  <r>
    <s v="15-0261-0009"/>
    <n v="9"/>
    <s v="P2R2 Silkwood Treatment 3 Core: 0-10 cm"/>
    <x v="6"/>
    <x v="2"/>
    <n v="0"/>
    <n v="0.1"/>
    <x v="4"/>
    <x v="0"/>
    <x v="2"/>
    <m/>
    <m/>
    <m/>
    <m/>
    <m/>
    <m/>
    <m/>
    <m/>
    <m/>
    <n v="2"/>
    <n v="2"/>
    <n v="14"/>
    <n v="14"/>
    <n v="16"/>
    <m/>
    <m/>
    <m/>
    <m/>
    <m/>
    <m/>
    <m/>
    <m/>
    <m/>
  </r>
  <r>
    <s v="15-0261-0010"/>
    <n v="10"/>
    <s v="P2R2 Silkwood Treatment 3 Core: 10-30 cm"/>
    <x v="6"/>
    <x v="7"/>
    <n v="0.1"/>
    <n v="0.3"/>
    <x v="4"/>
    <x v="0"/>
    <x v="2"/>
    <m/>
    <m/>
    <m/>
    <m/>
    <m/>
    <m/>
    <m/>
    <m/>
    <m/>
    <n v="2"/>
    <n v="2"/>
    <n v="8"/>
    <n v="8"/>
    <n v="10"/>
    <m/>
    <m/>
    <m/>
    <m/>
    <m/>
    <m/>
    <m/>
    <m/>
    <m/>
  </r>
  <r>
    <s v="15-0261-0011"/>
    <n v="11"/>
    <s v="P2R2 Silkwood Treatment 3: 0.25cm Surface Row (Composite)"/>
    <x v="6"/>
    <x v="8"/>
    <n v="0"/>
    <n v="2.5000000000000001E-2"/>
    <x v="4"/>
    <x v="4"/>
    <x v="3"/>
    <m/>
    <m/>
    <m/>
    <m/>
    <m/>
    <m/>
    <m/>
    <m/>
    <m/>
    <n v="3"/>
    <n v="3"/>
    <n v="16"/>
    <n v="16"/>
    <n v="19"/>
    <m/>
    <m/>
    <m/>
    <m/>
    <m/>
    <m/>
    <m/>
    <m/>
    <m/>
  </r>
  <r>
    <s v="15-0261-0012"/>
    <n v="12"/>
    <s v="P2R2 Silkwood Treatment 3: 0.25cm Surface IR (Composite)"/>
    <x v="6"/>
    <x v="8"/>
    <n v="0"/>
    <n v="2.5000000000000001E-2"/>
    <x v="4"/>
    <x v="4"/>
    <x v="4"/>
    <m/>
    <m/>
    <m/>
    <m/>
    <m/>
    <m/>
    <m/>
    <m/>
    <m/>
    <n v="4"/>
    <n v="4"/>
    <n v="5"/>
    <n v="5"/>
    <n v="9"/>
    <m/>
    <m/>
    <m/>
    <m/>
    <m/>
    <m/>
    <m/>
    <m/>
    <m/>
  </r>
  <r>
    <s v="15-0261-0013"/>
    <n v="13"/>
    <s v="P2R2 Silkwood Treatment 4 Core: 0-10 cm"/>
    <x v="6"/>
    <x v="2"/>
    <n v="0"/>
    <n v="0.1"/>
    <x v="5"/>
    <x v="0"/>
    <x v="2"/>
    <m/>
    <m/>
    <m/>
    <m/>
    <m/>
    <m/>
    <m/>
    <m/>
    <m/>
    <n v="2"/>
    <n v="2"/>
    <n v="15"/>
    <n v="15"/>
    <n v="17"/>
    <m/>
    <m/>
    <m/>
    <m/>
    <m/>
    <m/>
    <m/>
    <m/>
    <m/>
  </r>
  <r>
    <s v="15-0261-0014"/>
    <n v="14"/>
    <s v="P2R2 Silkwood Treatment 4 Core: 10-30 cm"/>
    <x v="6"/>
    <x v="7"/>
    <n v="0.1"/>
    <n v="0.3"/>
    <x v="5"/>
    <x v="0"/>
    <x v="2"/>
    <m/>
    <m/>
    <m/>
    <m/>
    <m/>
    <m/>
    <m/>
    <m/>
    <m/>
    <n v="2"/>
    <n v="2"/>
    <n v="8"/>
    <n v="8"/>
    <n v="10"/>
    <m/>
    <m/>
    <m/>
    <m/>
    <m/>
    <m/>
    <m/>
    <m/>
    <m/>
  </r>
  <r>
    <s v="15-0261-0015"/>
    <n v="15"/>
    <s v="P2R2 Silkwood Treatment 4: 0.25cm Surface Row (Composite)"/>
    <x v="6"/>
    <x v="8"/>
    <n v="0"/>
    <n v="2.5000000000000001E-2"/>
    <x v="5"/>
    <x v="4"/>
    <x v="3"/>
    <m/>
    <m/>
    <m/>
    <m/>
    <m/>
    <m/>
    <m/>
    <m/>
    <m/>
    <n v="4"/>
    <n v="4"/>
    <n v="39"/>
    <n v="39"/>
    <n v="43"/>
    <m/>
    <m/>
    <m/>
    <m/>
    <m/>
    <m/>
    <m/>
    <m/>
    <m/>
  </r>
  <r>
    <s v="15-0261-0016"/>
    <n v="16"/>
    <s v="P2R2 Silkwood Treatment 4: 0.25cm Surface IR (Composite)"/>
    <x v="6"/>
    <x v="8"/>
    <n v="0"/>
    <n v="2.5000000000000001E-2"/>
    <x v="5"/>
    <x v="4"/>
    <x v="4"/>
    <m/>
    <m/>
    <m/>
    <m/>
    <m/>
    <m/>
    <m/>
    <m/>
    <m/>
    <n v="4"/>
    <n v="4"/>
    <n v="4"/>
    <n v="4"/>
    <n v="8"/>
    <m/>
    <m/>
    <m/>
    <m/>
    <m/>
    <m/>
    <m/>
    <m/>
    <m/>
  </r>
  <r>
    <s v="15-0261-0017"/>
    <n v="17"/>
    <s v="P2R2 Silkwood Treatment 5 Core: 0-10 cm"/>
    <x v="6"/>
    <x v="2"/>
    <n v="0"/>
    <n v="0.1"/>
    <x v="6"/>
    <x v="0"/>
    <x v="2"/>
    <m/>
    <m/>
    <m/>
    <m/>
    <m/>
    <m/>
    <m/>
    <m/>
    <m/>
    <n v="3"/>
    <n v="3"/>
    <n v="8"/>
    <n v="8"/>
    <n v="11"/>
    <m/>
    <m/>
    <m/>
    <m/>
    <m/>
    <m/>
    <m/>
    <m/>
    <m/>
  </r>
  <r>
    <s v="15-0261-0018"/>
    <n v="18"/>
    <s v="P2R2 Silkwood Treatment 5 Core: 10-30 cm"/>
    <x v="6"/>
    <x v="7"/>
    <n v="0.1"/>
    <n v="0.3"/>
    <x v="6"/>
    <x v="0"/>
    <x v="2"/>
    <m/>
    <m/>
    <m/>
    <m/>
    <m/>
    <m/>
    <m/>
    <m/>
    <m/>
    <n v="4"/>
    <n v="4"/>
    <n v="31"/>
    <n v="31"/>
    <n v="35"/>
    <m/>
    <m/>
    <m/>
    <m/>
    <m/>
    <m/>
    <m/>
    <m/>
    <m/>
  </r>
  <r>
    <s v="15-0261-0019"/>
    <n v="19"/>
    <s v="P2R2 Silkwood Treatment 5: 0.25cm Surface Row (Composite)"/>
    <x v="6"/>
    <x v="8"/>
    <n v="0"/>
    <n v="2.5000000000000001E-2"/>
    <x v="6"/>
    <x v="4"/>
    <x v="3"/>
    <m/>
    <m/>
    <m/>
    <m/>
    <m/>
    <m/>
    <m/>
    <m/>
    <m/>
    <n v="3"/>
    <n v="3"/>
    <n v="9"/>
    <n v="9"/>
    <n v="12"/>
    <m/>
    <m/>
    <m/>
    <m/>
    <m/>
    <m/>
    <m/>
    <m/>
    <m/>
  </r>
  <r>
    <s v="15-0261-0020"/>
    <n v="20"/>
    <s v="P2R2 Silkwood Treatment 5: 0.25cm Surface IR (Composite)"/>
    <x v="6"/>
    <x v="8"/>
    <n v="0"/>
    <n v="2.5000000000000001E-2"/>
    <x v="6"/>
    <x v="4"/>
    <x v="4"/>
    <m/>
    <m/>
    <m/>
    <m/>
    <m/>
    <m/>
    <m/>
    <m/>
    <m/>
    <n v="5"/>
    <n v="5"/>
    <n v="6"/>
    <n v="6"/>
    <n v="11"/>
    <m/>
    <m/>
    <m/>
    <m/>
    <m/>
    <m/>
    <m/>
    <m/>
    <m/>
  </r>
  <r>
    <s v="15-0879-0001"/>
    <n v="1"/>
    <s v="P2R2 Silkwood Tmnt 1: 0.25cm Row surface"/>
    <x v="7"/>
    <x v="8"/>
    <n v="0"/>
    <n v="2.5000000000000001E-2"/>
    <x v="2"/>
    <x v="4"/>
    <x v="3"/>
    <m/>
    <m/>
    <m/>
    <m/>
    <m/>
    <m/>
    <s v="-----"/>
    <m/>
    <m/>
    <n v="3"/>
    <n v="2"/>
    <n v="0.5"/>
    <n v="0.5"/>
    <n v="3.5"/>
    <s v="-----"/>
    <s v="-----"/>
    <s v="-----"/>
    <s v="-----"/>
    <m/>
    <m/>
    <m/>
    <m/>
    <m/>
  </r>
  <r>
    <s v="15-0879-0002"/>
    <n v="2"/>
    <s v="P2R2 Silkwood Tmnt 1: 0.25cm IR surface"/>
    <x v="7"/>
    <x v="8"/>
    <n v="0"/>
    <n v="2.5000000000000001E-2"/>
    <x v="2"/>
    <x v="4"/>
    <x v="4"/>
    <m/>
    <m/>
    <m/>
    <m/>
    <m/>
    <m/>
    <s v="-----"/>
    <m/>
    <m/>
    <n v="4"/>
    <n v="3"/>
    <n v="0.5"/>
    <n v="0.5"/>
    <n v="4.5"/>
    <s v="-----"/>
    <s v="-----"/>
    <s v="-----"/>
    <s v="-----"/>
    <m/>
    <m/>
    <m/>
    <m/>
    <m/>
  </r>
  <r>
    <s v="15-0879-0003"/>
    <n v="3"/>
    <s v="P2R2 Silkwood Tmnt 2: 0.25cm Row surface"/>
    <x v="7"/>
    <x v="8"/>
    <n v="0"/>
    <n v="2.5000000000000001E-2"/>
    <x v="3"/>
    <x v="4"/>
    <x v="3"/>
    <m/>
    <m/>
    <m/>
    <m/>
    <m/>
    <m/>
    <s v="-----"/>
    <m/>
    <m/>
    <n v="0.5"/>
    <n v="0.5"/>
    <n v="0.5"/>
    <n v="0.5"/>
    <n v="1"/>
    <s v="-----"/>
    <s v="-----"/>
    <s v="-----"/>
    <s v="-----"/>
    <m/>
    <m/>
    <m/>
    <m/>
    <m/>
  </r>
  <r>
    <s v="15-0879-0004"/>
    <n v="4"/>
    <s v="P2R2 Silkwood Tmnt 2: 0.25cm IR surface"/>
    <x v="7"/>
    <x v="8"/>
    <n v="0"/>
    <n v="2.5000000000000001E-2"/>
    <x v="3"/>
    <x v="4"/>
    <x v="4"/>
    <m/>
    <m/>
    <m/>
    <m/>
    <m/>
    <m/>
    <s v="-----"/>
    <m/>
    <m/>
    <n v="0.5"/>
    <n v="0.5"/>
    <n v="0.5"/>
    <n v="0.5"/>
    <n v="1"/>
    <s v="-----"/>
    <s v="-----"/>
    <s v="-----"/>
    <s v="-----"/>
    <m/>
    <m/>
    <m/>
    <m/>
    <m/>
  </r>
  <r>
    <s v="15-0879-0005"/>
    <n v="5"/>
    <s v="P2R2 Silkwood Tmnt 3: 0.25cm Row surface"/>
    <x v="7"/>
    <x v="8"/>
    <n v="0"/>
    <n v="2.5000000000000001E-2"/>
    <x v="4"/>
    <x v="4"/>
    <x v="3"/>
    <m/>
    <m/>
    <m/>
    <m/>
    <m/>
    <m/>
    <s v="-----"/>
    <m/>
    <m/>
    <n v="0.5"/>
    <n v="0.5"/>
    <n v="0.5"/>
    <n v="0.5"/>
    <n v="1"/>
    <s v="-----"/>
    <s v="-----"/>
    <s v="-----"/>
    <s v="-----"/>
    <m/>
    <m/>
    <m/>
    <m/>
    <m/>
  </r>
  <r>
    <s v="15-0879-0006"/>
    <n v="6"/>
    <s v="P2R2 Silkwood Tmnt 3: 0.25cm IR surface"/>
    <x v="7"/>
    <x v="8"/>
    <n v="0"/>
    <n v="2.5000000000000001E-2"/>
    <x v="4"/>
    <x v="4"/>
    <x v="4"/>
    <m/>
    <m/>
    <m/>
    <m/>
    <m/>
    <m/>
    <s v="-----"/>
    <m/>
    <m/>
    <n v="4"/>
    <n v="3"/>
    <n v="0.5"/>
    <n v="0.5"/>
    <n v="4.5"/>
    <s v="-----"/>
    <s v="-----"/>
    <s v="-----"/>
    <s v="-----"/>
    <m/>
    <m/>
    <m/>
    <m/>
    <m/>
  </r>
  <r>
    <s v="15-0879-0007"/>
    <n v="7"/>
    <s v="P2R2 Silkwood Tmnt 4: 0.25cm Row surface"/>
    <x v="7"/>
    <x v="8"/>
    <n v="0"/>
    <n v="2.5000000000000001E-2"/>
    <x v="5"/>
    <x v="4"/>
    <x v="3"/>
    <m/>
    <m/>
    <m/>
    <m/>
    <m/>
    <m/>
    <s v="-----"/>
    <m/>
    <m/>
    <n v="2"/>
    <n v="0.5"/>
    <n v="0.5"/>
    <n v="0.5"/>
    <n v="2.5"/>
    <s v="-----"/>
    <s v="-----"/>
    <s v="-----"/>
    <s v="-----"/>
    <m/>
    <m/>
    <m/>
    <m/>
    <m/>
  </r>
  <r>
    <s v="15-0879-0008"/>
    <n v="8"/>
    <s v="P2R2 Silkwood Tmnt 4: 0.25cm IR surface"/>
    <x v="7"/>
    <x v="8"/>
    <n v="0"/>
    <n v="2.5000000000000001E-2"/>
    <x v="5"/>
    <x v="4"/>
    <x v="4"/>
    <m/>
    <m/>
    <m/>
    <m/>
    <m/>
    <m/>
    <s v="-----"/>
    <m/>
    <m/>
    <n v="4"/>
    <n v="3"/>
    <n v="0.5"/>
    <n v="0.5"/>
    <n v="4.5"/>
    <s v="-----"/>
    <s v="-----"/>
    <s v="-----"/>
    <s v="-----"/>
    <m/>
    <m/>
    <m/>
    <m/>
    <m/>
  </r>
  <r>
    <s v="15-0879-0009"/>
    <n v="9"/>
    <s v="P2R2 Silkwood Tmnt 5: 0.25cm Row surface"/>
    <x v="7"/>
    <x v="8"/>
    <n v="0"/>
    <n v="2.5000000000000001E-2"/>
    <x v="6"/>
    <x v="4"/>
    <x v="3"/>
    <m/>
    <m/>
    <m/>
    <m/>
    <m/>
    <m/>
    <s v="-----"/>
    <m/>
    <m/>
    <n v="0.5"/>
    <n v="0.5"/>
    <n v="2"/>
    <n v="0.5"/>
    <n v="2.5"/>
    <s v="-----"/>
    <s v="-----"/>
    <s v="-----"/>
    <s v="-----"/>
    <m/>
    <m/>
    <m/>
    <m/>
    <m/>
  </r>
  <r>
    <s v="15-0879-0010"/>
    <n v="10"/>
    <s v="P2R2 Silkwood Tmnt 5: 0.25cm IR surface"/>
    <x v="7"/>
    <x v="8"/>
    <n v="0"/>
    <n v="2.5000000000000001E-2"/>
    <x v="6"/>
    <x v="4"/>
    <x v="4"/>
    <m/>
    <m/>
    <m/>
    <m/>
    <m/>
    <m/>
    <s v="-----"/>
    <m/>
    <m/>
    <n v="0.5"/>
    <n v="0.5"/>
    <n v="0.5"/>
    <n v="0.5"/>
    <n v="1"/>
    <s v="-----"/>
    <s v="-----"/>
    <s v="-----"/>
    <s v="-----"/>
    <m/>
    <m/>
    <m/>
    <m/>
    <m/>
  </r>
  <r>
    <s v="15-0879-0011"/>
    <n v="11"/>
    <s v="P2R2 Silkwood Tmnt 1 Core 1: 0-10 cm"/>
    <x v="7"/>
    <x v="2"/>
    <n v="0"/>
    <n v="0.1"/>
    <x v="2"/>
    <x v="1"/>
    <x v="2"/>
    <m/>
    <m/>
    <m/>
    <m/>
    <m/>
    <m/>
    <n v="138"/>
    <s v="7.30"/>
    <s v="0.38"/>
    <n v="0.5"/>
    <n v="0.5"/>
    <n v="2"/>
    <n v="0.5"/>
    <n v="2.5"/>
    <n v="0.59899999999999998"/>
    <n v="0.185"/>
    <n v="0.318"/>
    <s v="&lt;0.080"/>
    <m/>
    <m/>
    <m/>
    <m/>
    <m/>
  </r>
  <r>
    <s v="15-0879-0012"/>
    <n v="12"/>
    <s v="P2R2 Silkwood Tmnt 1 Core 1: 10-20 cm"/>
    <x v="7"/>
    <x v="3"/>
    <n v="0.1"/>
    <n v="0.2"/>
    <x v="2"/>
    <x v="1"/>
    <x v="2"/>
    <m/>
    <m/>
    <m/>
    <m/>
    <m/>
    <m/>
    <s v="-----"/>
    <s v="-----"/>
    <s v="-----"/>
    <n v="4"/>
    <n v="3"/>
    <n v="4"/>
    <n v="2"/>
    <n v="8"/>
    <s v="-----"/>
    <s v="-----"/>
    <s v="-----"/>
    <s v="-----"/>
    <m/>
    <m/>
    <m/>
    <m/>
    <m/>
  </r>
  <r>
    <s v="15-0879-0013"/>
    <n v="13"/>
    <s v="P2R2 Silkwood Tmnt 1 Core 1: 20-30 cm"/>
    <x v="7"/>
    <x v="4"/>
    <n v="0.2"/>
    <n v="0.3"/>
    <x v="2"/>
    <x v="1"/>
    <x v="2"/>
    <m/>
    <m/>
    <m/>
    <m/>
    <m/>
    <m/>
    <s v="-----"/>
    <s v="-----"/>
    <s v="-----"/>
    <n v="0.5"/>
    <n v="0.5"/>
    <n v="4"/>
    <n v="3"/>
    <n v="4.5"/>
    <s v="-----"/>
    <s v="-----"/>
    <s v="-----"/>
    <s v="-----"/>
    <m/>
    <m/>
    <m/>
    <m/>
    <m/>
  </r>
  <r>
    <s v="15-0879-0014"/>
    <n v="14"/>
    <s v="P2R2 Silkwood Tmnt 1 Core 1: 30-60 cm"/>
    <x v="7"/>
    <x v="5"/>
    <n v="0.3"/>
    <n v="0.6"/>
    <x v="2"/>
    <x v="1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15"/>
    <n v="15"/>
    <s v="P2R2 Silkwood Tmnt 1 Core 1: 60-90 cm"/>
    <x v="7"/>
    <x v="6"/>
    <n v="0.6"/>
    <n v="0.9"/>
    <x v="2"/>
    <x v="1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16"/>
    <n v="16"/>
    <s v="P2R2 Silkwood Tmnt 1 Core 2: 0-10 cm"/>
    <x v="7"/>
    <x v="2"/>
    <n v="0"/>
    <n v="0.1"/>
    <x v="2"/>
    <x v="2"/>
    <x v="2"/>
    <m/>
    <m/>
    <m/>
    <m/>
    <m/>
    <m/>
    <n v="156"/>
    <s v="-----"/>
    <s v="-----"/>
    <n v="0.5"/>
    <n v="0.5"/>
    <n v="3"/>
    <n v="2"/>
    <n v="3.5"/>
    <n v="1.03"/>
    <n v="0.309"/>
    <n v="0.46100000000000002"/>
    <s v="&lt;0.080"/>
    <m/>
    <m/>
    <m/>
    <m/>
    <m/>
  </r>
  <r>
    <s v="15-0879-0017"/>
    <n v="17"/>
    <s v="P2R2 Silkwood Tmnt 1 Core 2: 10-20 cm"/>
    <x v="7"/>
    <x v="3"/>
    <n v="0.1"/>
    <n v="0.2"/>
    <x v="2"/>
    <x v="2"/>
    <x v="2"/>
    <m/>
    <m/>
    <m/>
    <m/>
    <m/>
    <m/>
    <s v="-----"/>
    <s v="-----"/>
    <s v="-----"/>
    <n v="4"/>
    <n v="3"/>
    <n v="3"/>
    <n v="2"/>
    <n v="7"/>
    <s v="-----"/>
    <s v="-----"/>
    <s v="-----"/>
    <s v="-----"/>
    <m/>
    <m/>
    <m/>
    <m/>
    <m/>
  </r>
  <r>
    <s v="15-0879-0018"/>
    <n v="18"/>
    <s v="P2R2 Silkwood Tmnt 1 Core 2: 20-30 cm"/>
    <x v="7"/>
    <x v="4"/>
    <n v="0.2"/>
    <n v="0.3"/>
    <x v="2"/>
    <x v="2"/>
    <x v="2"/>
    <m/>
    <m/>
    <m/>
    <m/>
    <m/>
    <m/>
    <s v="-----"/>
    <s v="-----"/>
    <s v="-----"/>
    <n v="7"/>
    <n v="5"/>
    <n v="2"/>
    <n v="0.5"/>
    <n v="9"/>
    <s v="-----"/>
    <s v="-----"/>
    <s v="-----"/>
    <s v="-----"/>
    <m/>
    <m/>
    <m/>
    <m/>
    <m/>
  </r>
  <r>
    <s v="15-0879-0019"/>
    <n v="19"/>
    <s v="P2R2 Silkwood Tmnt 1 Core 2: 30-60 cm"/>
    <x v="7"/>
    <x v="5"/>
    <n v="0.3"/>
    <n v="0.6"/>
    <x v="2"/>
    <x v="2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20"/>
    <n v="20"/>
    <s v="P2R2 Silkwood Tmnt 1 Core 2: 60-90 cm"/>
    <x v="7"/>
    <x v="6"/>
    <n v="0.6"/>
    <n v="0.9"/>
    <x v="2"/>
    <x v="2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21"/>
    <n v="21"/>
    <s v="P2R2 Silkwood Tmnt 1 Core 3: 0-10 cm"/>
    <x v="7"/>
    <x v="2"/>
    <n v="0"/>
    <n v="0.1"/>
    <x v="2"/>
    <x v="3"/>
    <x v="2"/>
    <m/>
    <m/>
    <m/>
    <m/>
    <m/>
    <m/>
    <n v="148"/>
    <s v="-----"/>
    <s v="-----"/>
    <n v="3"/>
    <n v="2"/>
    <n v="0.5"/>
    <n v="0.5"/>
    <n v="3.5"/>
    <n v="1.04"/>
    <n v="0.21099999999999999"/>
    <n v="0.23200000000000001"/>
    <s v="&lt;0.080"/>
    <m/>
    <m/>
    <m/>
    <m/>
    <m/>
  </r>
  <r>
    <s v="15-0879-0022"/>
    <n v="22"/>
    <s v="P2R2 Silkwood Tmnt 1 Core 3: 10-20 cm"/>
    <x v="7"/>
    <x v="3"/>
    <n v="0.1"/>
    <n v="0.2"/>
    <x v="2"/>
    <x v="3"/>
    <x v="2"/>
    <m/>
    <m/>
    <m/>
    <m/>
    <m/>
    <m/>
    <s v="-----"/>
    <s v="-----"/>
    <s v="-----"/>
    <n v="4"/>
    <n v="3"/>
    <n v="0.5"/>
    <n v="0.5"/>
    <n v="4.5"/>
    <s v="-----"/>
    <s v="-----"/>
    <s v="-----"/>
    <s v="-----"/>
    <m/>
    <m/>
    <m/>
    <m/>
    <m/>
  </r>
  <r>
    <s v="15-0879-0023"/>
    <n v="23"/>
    <s v="P2R2 Silkwood Tmnt 1 Core 3: 20-30 cm"/>
    <x v="7"/>
    <x v="4"/>
    <n v="0.2"/>
    <n v="0.3"/>
    <x v="2"/>
    <x v="3"/>
    <x v="2"/>
    <m/>
    <m/>
    <m/>
    <m/>
    <m/>
    <m/>
    <s v="-----"/>
    <s v="-----"/>
    <s v="-----"/>
    <n v="5"/>
    <n v="4"/>
    <n v="0.5"/>
    <n v="0.5"/>
    <n v="5.5"/>
    <s v="-----"/>
    <s v="-----"/>
    <s v="-----"/>
    <s v="-----"/>
    <m/>
    <m/>
    <m/>
    <m/>
    <m/>
  </r>
  <r>
    <s v="15-0879-0024"/>
    <n v="24"/>
    <s v="P2R2 Silkwood Tmnt 1 Core 3: 30-60 cm"/>
    <x v="7"/>
    <x v="5"/>
    <n v="0.3"/>
    <n v="0.6"/>
    <x v="2"/>
    <x v="3"/>
    <x v="2"/>
    <m/>
    <m/>
    <m/>
    <m/>
    <m/>
    <m/>
    <s v="-----"/>
    <s v="-----"/>
    <s v="-----"/>
    <n v="3"/>
    <n v="2"/>
    <n v="2"/>
    <n v="0.5"/>
    <n v="5"/>
    <s v="-----"/>
    <s v="-----"/>
    <s v="-----"/>
    <s v="-----"/>
    <m/>
    <m/>
    <m/>
    <m/>
    <m/>
  </r>
  <r>
    <s v="15-0879-0025"/>
    <n v="25"/>
    <s v="P2R2 Silkwood Tmnt 1 Core 3: 60-90 cm"/>
    <x v="7"/>
    <x v="6"/>
    <n v="0.6"/>
    <n v="0.9"/>
    <x v="2"/>
    <x v="3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26"/>
    <n v="26"/>
    <s v="P2R2 Silkwood Tmnt 2 Core 1: 0-10 cm"/>
    <x v="7"/>
    <x v="2"/>
    <n v="0"/>
    <n v="0.1"/>
    <x v="3"/>
    <x v="1"/>
    <x v="2"/>
    <m/>
    <m/>
    <m/>
    <m/>
    <m/>
    <m/>
    <n v="93"/>
    <s v="5.64"/>
    <s v="0.29"/>
    <n v="3"/>
    <n v="0.5"/>
    <n v="0.5"/>
    <n v="0.5"/>
    <n v="3.5"/>
    <n v="0.79900000000000004"/>
    <n v="0.14599999999999999"/>
    <n v="0.27"/>
    <s v="&lt;0.080"/>
    <m/>
    <m/>
    <m/>
    <m/>
    <m/>
  </r>
  <r>
    <s v="15-0879-0027"/>
    <n v="27"/>
    <s v="P2R2 Silkwood Tmnt 2 Core 1: 10-20 cm"/>
    <x v="7"/>
    <x v="3"/>
    <n v="0.1"/>
    <n v="0.2"/>
    <x v="3"/>
    <x v="1"/>
    <x v="2"/>
    <m/>
    <m/>
    <m/>
    <m/>
    <m/>
    <m/>
    <s v="-----"/>
    <s v="-----"/>
    <s v="-----"/>
    <n v="0.5"/>
    <n v="0.5"/>
    <n v="3"/>
    <n v="2"/>
    <n v="3.5"/>
    <s v="-----"/>
    <s v="-----"/>
    <s v="-----"/>
    <s v="-----"/>
    <m/>
    <m/>
    <m/>
    <m/>
    <m/>
  </r>
  <r>
    <s v="15-0879-0028"/>
    <n v="28"/>
    <s v="P2R2 Silkwood Tmnt 2 Core 1: 20-30 cm"/>
    <x v="7"/>
    <x v="4"/>
    <n v="0.2"/>
    <n v="0.3"/>
    <x v="3"/>
    <x v="1"/>
    <x v="2"/>
    <m/>
    <m/>
    <m/>
    <m/>
    <m/>
    <m/>
    <s v="-----"/>
    <s v="-----"/>
    <s v="-----"/>
    <n v="0.5"/>
    <n v="0.5"/>
    <n v="3"/>
    <n v="2"/>
    <n v="3.5"/>
    <s v="-----"/>
    <s v="-----"/>
    <s v="-----"/>
    <s v="-----"/>
    <m/>
    <m/>
    <m/>
    <m/>
    <m/>
  </r>
  <r>
    <s v="15-0879-0029"/>
    <n v="29"/>
    <s v="P2R2 Silkwood Tmnt 2 Core 1: 30-60 cm"/>
    <x v="7"/>
    <x v="5"/>
    <n v="0.3"/>
    <n v="0.6"/>
    <x v="3"/>
    <x v="1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30"/>
    <n v="30"/>
    <s v="P2R2 Silkwood Tmnt 2 Core 1: 60-90 cm"/>
    <x v="7"/>
    <x v="6"/>
    <n v="0.6"/>
    <n v="0.9"/>
    <x v="3"/>
    <x v="1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31"/>
    <n v="31"/>
    <s v="P2R2 Silkwood Tmnt 2 Core 2: 0-10 cm"/>
    <x v="7"/>
    <x v="2"/>
    <n v="0"/>
    <n v="0.1"/>
    <x v="3"/>
    <x v="2"/>
    <x v="2"/>
    <m/>
    <m/>
    <m/>
    <m/>
    <m/>
    <m/>
    <n v="141"/>
    <s v="-----"/>
    <s v="-----"/>
    <n v="0.5"/>
    <n v="0.5"/>
    <n v="20"/>
    <n v="15"/>
    <n v="20.5"/>
    <n v="0.53900000000000003"/>
    <n v="9.6000000000000002E-2"/>
    <n v="0.27300000000000002"/>
    <s v="&lt;0.080"/>
    <m/>
    <m/>
    <m/>
    <m/>
    <m/>
  </r>
  <r>
    <s v="15-0879-0032"/>
    <n v="32"/>
    <s v="P2R2 Silkwood Tmnt 2 Core 2: 10-20 cm"/>
    <x v="7"/>
    <x v="3"/>
    <n v="0.1"/>
    <n v="0.2"/>
    <x v="3"/>
    <x v="2"/>
    <x v="2"/>
    <m/>
    <m/>
    <m/>
    <m/>
    <m/>
    <m/>
    <s v="-----"/>
    <s v="-----"/>
    <s v="-----"/>
    <n v="0.5"/>
    <n v="0.5"/>
    <n v="8"/>
    <n v="6"/>
    <n v="8.5"/>
    <s v="-----"/>
    <s v="-----"/>
    <s v="-----"/>
    <s v="-----"/>
    <m/>
    <m/>
    <m/>
    <m/>
    <m/>
  </r>
  <r>
    <s v="15-0879-0033"/>
    <n v="33"/>
    <s v="P2R2 Silkwood Tmnt 2 Core 2: 20-30 cm"/>
    <x v="7"/>
    <x v="4"/>
    <n v="0.2"/>
    <n v="0.3"/>
    <x v="3"/>
    <x v="2"/>
    <x v="2"/>
    <m/>
    <m/>
    <m/>
    <m/>
    <m/>
    <m/>
    <s v="-----"/>
    <s v="-----"/>
    <s v="-----"/>
    <n v="0.5"/>
    <n v="0.5"/>
    <n v="3"/>
    <n v="2"/>
    <n v="3.5"/>
    <s v="-----"/>
    <s v="-----"/>
    <s v="-----"/>
    <s v="-----"/>
    <m/>
    <m/>
    <m/>
    <m/>
    <m/>
  </r>
  <r>
    <s v="15-0879-0034"/>
    <n v="34"/>
    <s v="P2R2 Silkwood Tmnt 2 Core 2: 30-60 cm"/>
    <x v="7"/>
    <x v="5"/>
    <n v="0.3"/>
    <n v="0.6"/>
    <x v="3"/>
    <x v="2"/>
    <x v="2"/>
    <m/>
    <m/>
    <m/>
    <m/>
    <m/>
    <m/>
    <s v="-----"/>
    <s v="-----"/>
    <s v="-----"/>
    <n v="0.5"/>
    <n v="0.5"/>
    <n v="3"/>
    <n v="0.5"/>
    <n v="3.5"/>
    <s v="-----"/>
    <s v="-----"/>
    <s v="-----"/>
    <s v="-----"/>
    <m/>
    <m/>
    <m/>
    <m/>
    <m/>
  </r>
  <r>
    <s v="15-0879-0035"/>
    <n v="35"/>
    <s v="P2R2 Silkwood Tmnt 2 Core 2: 60-90 cm"/>
    <x v="7"/>
    <x v="6"/>
    <n v="0.6"/>
    <n v="0.9"/>
    <x v="3"/>
    <x v="2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36"/>
    <n v="36"/>
    <s v="P2R2 Silkwood Tmnt 2 Core 3: 0-10 cm"/>
    <x v="7"/>
    <x v="2"/>
    <n v="0"/>
    <n v="0.1"/>
    <x v="3"/>
    <x v="3"/>
    <x v="2"/>
    <m/>
    <m/>
    <m/>
    <m/>
    <m/>
    <m/>
    <n v="167"/>
    <s v="-----"/>
    <s v="-----"/>
    <n v="5"/>
    <n v="3"/>
    <n v="0.5"/>
    <n v="0.5"/>
    <n v="5.5"/>
    <n v="0.77700000000000002"/>
    <n v="0.16900000000000001"/>
    <n v="0.25800000000000001"/>
    <s v="&lt;0.080"/>
    <m/>
    <m/>
    <m/>
    <m/>
    <m/>
  </r>
  <r>
    <s v="15-0879-0037"/>
    <n v="37"/>
    <s v="P2R2 Silkwood Tmnt 2 Core 3: 10-20 cm"/>
    <x v="7"/>
    <x v="3"/>
    <n v="0.1"/>
    <n v="0.2"/>
    <x v="3"/>
    <x v="3"/>
    <x v="2"/>
    <m/>
    <m/>
    <m/>
    <m/>
    <m/>
    <m/>
    <s v="-----"/>
    <s v="-----"/>
    <s v="-----"/>
    <n v="6"/>
    <n v="4"/>
    <n v="0.5"/>
    <n v="0.5"/>
    <n v="6.5"/>
    <s v="-----"/>
    <s v="-----"/>
    <s v="-----"/>
    <s v="-----"/>
    <m/>
    <m/>
    <m/>
    <m/>
    <m/>
  </r>
  <r>
    <s v="15-0879-0038"/>
    <n v="38"/>
    <s v="P2R2 Silkwood Tmnt 2 Core 3: 20-30 cm"/>
    <x v="7"/>
    <x v="4"/>
    <n v="0.2"/>
    <n v="0.3"/>
    <x v="3"/>
    <x v="3"/>
    <x v="2"/>
    <m/>
    <m/>
    <m/>
    <m/>
    <m/>
    <m/>
    <s v="-----"/>
    <s v="-----"/>
    <s v="-----"/>
    <n v="6"/>
    <n v="4"/>
    <n v="0.5"/>
    <n v="0.5"/>
    <n v="6.5"/>
    <s v="-----"/>
    <s v="-----"/>
    <s v="-----"/>
    <s v="-----"/>
    <m/>
    <m/>
    <m/>
    <m/>
    <m/>
  </r>
  <r>
    <s v="15-0879-0039"/>
    <n v="39"/>
    <s v="P2R2 Silkwood Tmnt 2 Core 3: 30-60 cm"/>
    <x v="7"/>
    <x v="5"/>
    <n v="0.3"/>
    <n v="0.6"/>
    <x v="3"/>
    <x v="3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40"/>
    <n v="40"/>
    <s v="P2R2 Silkwood Tmnt 2 Core 3: 60-90 cm"/>
    <x v="7"/>
    <x v="6"/>
    <n v="0.6"/>
    <n v="0.9"/>
    <x v="3"/>
    <x v="3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41"/>
    <n v="41"/>
    <s v="P2R2 Silkwood Tmnt 3 Core 1: 0-10 cm"/>
    <x v="7"/>
    <x v="2"/>
    <n v="0"/>
    <n v="0.1"/>
    <x v="4"/>
    <x v="1"/>
    <x v="2"/>
    <m/>
    <m/>
    <m/>
    <m/>
    <m/>
    <m/>
    <n v="155"/>
    <s v="5.36"/>
    <s v="0.27"/>
    <n v="3"/>
    <n v="0.5"/>
    <n v="0.5"/>
    <n v="0.5"/>
    <n v="3.5"/>
    <n v="1.07"/>
    <n v="0.216"/>
    <n v="0.36299999999999999"/>
    <s v="&lt;0.080"/>
    <m/>
    <m/>
    <m/>
    <m/>
    <m/>
  </r>
  <r>
    <s v="15-0879-0042"/>
    <n v="42"/>
    <s v="P2R2 Silkwood Tmnt 3 Core 1: 10-20 cm"/>
    <x v="7"/>
    <x v="3"/>
    <n v="0.1"/>
    <n v="0.2"/>
    <x v="4"/>
    <x v="1"/>
    <x v="2"/>
    <m/>
    <m/>
    <m/>
    <m/>
    <m/>
    <m/>
    <s v="-----"/>
    <s v="-----"/>
    <s v="-----"/>
    <n v="4"/>
    <n v="3"/>
    <n v="0.5"/>
    <n v="0.5"/>
    <n v="4.5"/>
    <s v="-----"/>
    <s v="-----"/>
    <s v="-----"/>
    <s v="-----"/>
    <m/>
    <m/>
    <m/>
    <m/>
    <m/>
  </r>
  <r>
    <s v="15-0879-0043"/>
    <n v="43"/>
    <s v="P2R2 Silkwood Tmnt 3 Core 1: 20-30 cm"/>
    <x v="7"/>
    <x v="4"/>
    <n v="0.2"/>
    <n v="0.3"/>
    <x v="4"/>
    <x v="1"/>
    <x v="2"/>
    <m/>
    <m/>
    <m/>
    <m/>
    <m/>
    <m/>
    <s v="-----"/>
    <s v="-----"/>
    <s v="-----"/>
    <n v="3"/>
    <n v="2"/>
    <n v="2"/>
    <n v="0.5"/>
    <n v="5"/>
    <s v="-----"/>
    <s v="-----"/>
    <s v="-----"/>
    <s v="-----"/>
    <m/>
    <m/>
    <m/>
    <m/>
    <m/>
  </r>
  <r>
    <s v="15-0879-0044"/>
    <n v="44"/>
    <s v="P2R2 Silkwood Tmnt 3 Core 1: 30-60 cm"/>
    <x v="7"/>
    <x v="5"/>
    <n v="0.3"/>
    <n v="0.6"/>
    <x v="4"/>
    <x v="1"/>
    <x v="2"/>
    <m/>
    <m/>
    <m/>
    <m/>
    <m/>
    <m/>
    <s v="-----"/>
    <s v="-----"/>
    <s v="-----"/>
    <n v="2"/>
    <n v="0.5"/>
    <n v="2"/>
    <n v="0.5"/>
    <n v="4"/>
    <s v="-----"/>
    <s v="-----"/>
    <s v="-----"/>
    <s v="-----"/>
    <m/>
    <m/>
    <m/>
    <m/>
    <m/>
  </r>
  <r>
    <s v="15-0879-0045"/>
    <n v="45"/>
    <s v="P2R2 Silkwood Tmnt 3 Core 1: 60-90 cm"/>
    <x v="7"/>
    <x v="6"/>
    <n v="0.6"/>
    <n v="0.9"/>
    <x v="4"/>
    <x v="1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46"/>
    <n v="46"/>
    <s v="P2R2 Silkwood Tmnt 3 Core 2: 0-10 cm"/>
    <x v="7"/>
    <x v="2"/>
    <n v="0"/>
    <n v="0.1"/>
    <x v="4"/>
    <x v="2"/>
    <x v="2"/>
    <m/>
    <m/>
    <m/>
    <m/>
    <m/>
    <m/>
    <n v="136"/>
    <s v="-----"/>
    <s v="-----"/>
    <n v="0.5"/>
    <n v="0.5"/>
    <n v="0.5"/>
    <n v="0.5"/>
    <n v="1"/>
    <n v="1.32"/>
    <n v="0.19700000000000001"/>
    <n v="0.253"/>
    <s v="&lt;0.080"/>
    <m/>
    <m/>
    <m/>
    <m/>
    <m/>
  </r>
  <r>
    <s v="15-0879-0047"/>
    <n v="47"/>
    <s v="P2R2 Silkwood Tmnt 3 Core 2: 10-20 cm"/>
    <x v="7"/>
    <x v="3"/>
    <n v="0.1"/>
    <n v="0.2"/>
    <x v="4"/>
    <x v="2"/>
    <x v="2"/>
    <m/>
    <m/>
    <m/>
    <m/>
    <m/>
    <m/>
    <s v="-----"/>
    <s v="-----"/>
    <s v="-----"/>
    <n v="3"/>
    <n v="0.5"/>
    <n v="0.5"/>
    <n v="0.5"/>
    <n v="3.5"/>
    <s v="-----"/>
    <s v="-----"/>
    <s v="-----"/>
    <s v="-----"/>
    <m/>
    <m/>
    <m/>
    <m/>
    <m/>
  </r>
  <r>
    <s v="15-0879-0048"/>
    <n v="48"/>
    <s v="P2R2 Silkwood Tmnt 3 Core 2: 20-30 cm"/>
    <x v="7"/>
    <x v="4"/>
    <n v="0.2"/>
    <n v="0.3"/>
    <x v="4"/>
    <x v="2"/>
    <x v="2"/>
    <m/>
    <m/>
    <m/>
    <m/>
    <m/>
    <m/>
    <s v="-----"/>
    <s v="-----"/>
    <s v="-----"/>
    <n v="3"/>
    <n v="2"/>
    <n v="0.5"/>
    <n v="0.5"/>
    <n v="3.5"/>
    <s v="-----"/>
    <s v="-----"/>
    <s v="-----"/>
    <s v="-----"/>
    <m/>
    <m/>
    <m/>
    <m/>
    <m/>
  </r>
  <r>
    <s v="15-0879-0049"/>
    <n v="49"/>
    <s v="P2R2 Silkwood Tmnt 3 Core 2: 30-60 cm"/>
    <x v="7"/>
    <x v="5"/>
    <n v="0.3"/>
    <n v="0.6"/>
    <x v="4"/>
    <x v="2"/>
    <x v="2"/>
    <m/>
    <m/>
    <m/>
    <m/>
    <m/>
    <m/>
    <s v="-----"/>
    <s v="-----"/>
    <s v="-----"/>
    <n v="0.5"/>
    <n v="0.5"/>
    <n v="2"/>
    <n v="0.5"/>
    <n v="2.5"/>
    <s v="-----"/>
    <s v="-----"/>
    <s v="-----"/>
    <s v="-----"/>
    <m/>
    <m/>
    <m/>
    <m/>
    <m/>
  </r>
  <r>
    <s v="15-0879-0050"/>
    <n v="50"/>
    <s v="P2R2 Silkwood Tmnt 3 Core 2: 60-90 cm"/>
    <x v="7"/>
    <x v="6"/>
    <n v="0.6"/>
    <n v="0.9"/>
    <x v="4"/>
    <x v="2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51"/>
    <n v="51"/>
    <s v="P2R2 Silkwood Tmnt 3 Core 3: 0-10 cm"/>
    <x v="7"/>
    <x v="2"/>
    <n v="0"/>
    <n v="0.1"/>
    <x v="4"/>
    <x v="3"/>
    <x v="2"/>
    <m/>
    <m/>
    <m/>
    <m/>
    <m/>
    <m/>
    <n v="97"/>
    <s v="-----"/>
    <s v="-----"/>
    <n v="0.5"/>
    <n v="0.5"/>
    <n v="0.5"/>
    <n v="0.5"/>
    <n v="1"/>
    <n v="1.03"/>
    <n v="0.183"/>
    <n v="0.23599999999999999"/>
    <s v="&lt;0.080"/>
    <m/>
    <m/>
    <m/>
    <m/>
    <m/>
  </r>
  <r>
    <s v="15-0879-0052"/>
    <n v="52"/>
    <s v="P2R2 Silkwood Tmnt 3 Core 3: 10-20 cm"/>
    <x v="7"/>
    <x v="3"/>
    <n v="0.1"/>
    <n v="0.2"/>
    <x v="4"/>
    <x v="3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53"/>
    <n v="53"/>
    <s v="P2R2 Silkwood Tmnt 3 Core 3: 20-30 cm"/>
    <x v="7"/>
    <x v="4"/>
    <n v="0.2"/>
    <n v="0.3"/>
    <x v="4"/>
    <x v="3"/>
    <x v="2"/>
    <m/>
    <m/>
    <m/>
    <m/>
    <m/>
    <m/>
    <s v="-----"/>
    <s v="-----"/>
    <s v="-----"/>
    <n v="3"/>
    <n v="2"/>
    <n v="0.5"/>
    <n v="0.5"/>
    <n v="3.5"/>
    <s v="-----"/>
    <s v="-----"/>
    <s v="-----"/>
    <s v="-----"/>
    <m/>
    <m/>
    <m/>
    <m/>
    <m/>
  </r>
  <r>
    <s v="15-0879-0054"/>
    <n v="54"/>
    <s v="P2R2 Silkwood Tmnt 3 Core 3: 30-60 cm"/>
    <x v="7"/>
    <x v="5"/>
    <n v="0.3"/>
    <n v="0.6"/>
    <x v="4"/>
    <x v="3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55"/>
    <n v="55"/>
    <s v="P2R2 Silkwood Tmnt 3 Core 3: 60-90 cm"/>
    <x v="7"/>
    <x v="6"/>
    <n v="0.6"/>
    <n v="0.9"/>
    <x v="4"/>
    <x v="3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56"/>
    <n v="56"/>
    <s v="P2R2 Silkwood Tmnt 4 Core 1: 0-10 cm"/>
    <x v="7"/>
    <x v="2"/>
    <n v="0"/>
    <n v="0.1"/>
    <x v="5"/>
    <x v="1"/>
    <x v="2"/>
    <m/>
    <m/>
    <m/>
    <m/>
    <m/>
    <m/>
    <n v="106"/>
    <s v="5.38"/>
    <s v="0.27"/>
    <n v="0.5"/>
    <n v="0.5"/>
    <n v="0.5"/>
    <n v="0.5"/>
    <n v="1"/>
    <n v="0.88300000000000001"/>
    <n v="0.159"/>
    <n v="0.40899999999999997"/>
    <s v="&lt;0.080"/>
    <m/>
    <m/>
    <m/>
    <m/>
    <m/>
  </r>
  <r>
    <s v="15-0879-0057"/>
    <n v="57"/>
    <s v="P2R2 Silkwood Tmnt 4 Core 1: 10-20 cm"/>
    <x v="7"/>
    <x v="3"/>
    <n v="0.1"/>
    <n v="0.2"/>
    <x v="5"/>
    <x v="1"/>
    <x v="2"/>
    <m/>
    <m/>
    <m/>
    <m/>
    <m/>
    <m/>
    <s v="-----"/>
    <s v="-----"/>
    <s v="-----"/>
    <n v="3"/>
    <n v="3"/>
    <n v="9"/>
    <n v="7"/>
    <n v="12"/>
    <s v="-----"/>
    <s v="-----"/>
    <s v="-----"/>
    <s v="-----"/>
    <m/>
    <m/>
    <m/>
    <m/>
    <m/>
  </r>
  <r>
    <s v="15-0879-0058"/>
    <n v="58"/>
    <s v="P2R2 Silkwood Tmnt 4 Core 1: 20-30 cm"/>
    <x v="7"/>
    <x v="4"/>
    <n v="0.2"/>
    <n v="0.3"/>
    <x v="5"/>
    <x v="1"/>
    <x v="2"/>
    <m/>
    <m/>
    <m/>
    <m/>
    <m/>
    <m/>
    <s v="-----"/>
    <s v="-----"/>
    <s v="-----"/>
    <n v="2"/>
    <n v="0.5"/>
    <n v="0.5"/>
    <n v="0.5"/>
    <n v="2.5"/>
    <s v="-----"/>
    <s v="-----"/>
    <s v="-----"/>
    <s v="-----"/>
    <m/>
    <m/>
    <m/>
    <m/>
    <m/>
  </r>
  <r>
    <s v="15-0879-0059"/>
    <n v="59"/>
    <s v="P2R2 Silkwood Tmnt 4 Core 1: 30-60 cm"/>
    <x v="7"/>
    <x v="5"/>
    <n v="0.3"/>
    <n v="0.6"/>
    <x v="5"/>
    <x v="1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60"/>
    <n v="60"/>
    <s v="P2R2 Silkwood Tmnt 4 Core 1: 60-90 cm"/>
    <x v="7"/>
    <x v="6"/>
    <n v="0.6"/>
    <n v="0.9"/>
    <x v="5"/>
    <x v="1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61"/>
    <n v="61"/>
    <s v="P2R2 Silkwood Tmnt 4 Core 2: 0-10 cm"/>
    <x v="7"/>
    <x v="2"/>
    <n v="0"/>
    <n v="0.1"/>
    <x v="5"/>
    <x v="2"/>
    <x v="2"/>
    <m/>
    <m/>
    <m/>
    <m/>
    <m/>
    <m/>
    <n v="125"/>
    <s v="-----"/>
    <s v="-----"/>
    <n v="0.5"/>
    <n v="0.5"/>
    <n v="0.5"/>
    <n v="0.5"/>
    <n v="1"/>
    <n v="1.1399999999999999"/>
    <n v="0.13"/>
    <n v="0.154"/>
    <n v="8.5000000000000006E-2"/>
    <m/>
    <m/>
    <m/>
    <m/>
    <m/>
  </r>
  <r>
    <s v="15-0879-0062"/>
    <n v="62"/>
    <s v="P2R2 Silkwood Tmnt 4 Core 2: 10-20 cm"/>
    <x v="7"/>
    <x v="3"/>
    <n v="0.1"/>
    <n v="0.2"/>
    <x v="5"/>
    <x v="2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63"/>
    <n v="63"/>
    <s v="P2R2 Silkwood Tmnt 4 Core 2: 20-30 cm"/>
    <x v="7"/>
    <x v="4"/>
    <n v="0.2"/>
    <n v="0.3"/>
    <x v="5"/>
    <x v="2"/>
    <x v="2"/>
    <m/>
    <m/>
    <m/>
    <m/>
    <m/>
    <m/>
    <s v="-----"/>
    <s v="-----"/>
    <s v="-----"/>
    <n v="0.5"/>
    <n v="0.5"/>
    <n v="3"/>
    <n v="2"/>
    <n v="3.5"/>
    <s v="-----"/>
    <s v="-----"/>
    <s v="-----"/>
    <s v="-----"/>
    <m/>
    <m/>
    <m/>
    <m/>
    <m/>
  </r>
  <r>
    <s v="15-0879-0064"/>
    <n v="64"/>
    <s v="P2R2 Silkwood Tmnt 4 Core 2: 30-60 cm"/>
    <x v="7"/>
    <x v="5"/>
    <n v="0.3"/>
    <n v="0.6"/>
    <x v="5"/>
    <x v="2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65"/>
    <n v="65"/>
    <s v="P2R2 Silkwood Tmnt 4 Core 2: 60-90 cm"/>
    <x v="7"/>
    <x v="6"/>
    <n v="0.6"/>
    <n v="0.9"/>
    <x v="5"/>
    <x v="2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66"/>
    <n v="66"/>
    <s v="P2R2 Silkwood Tmnt 4 Core 3: 0-10 cm"/>
    <x v="7"/>
    <x v="2"/>
    <n v="0"/>
    <n v="0.1"/>
    <x v="5"/>
    <x v="3"/>
    <x v="2"/>
    <m/>
    <m/>
    <m/>
    <m/>
    <m/>
    <m/>
    <n v="135"/>
    <s v="-----"/>
    <s v="-----"/>
    <n v="0.5"/>
    <n v="0.5"/>
    <n v="2"/>
    <n v="0.5"/>
    <n v="2.5"/>
    <n v="1.98"/>
    <n v="0.18"/>
    <n v="0.17599999999999999"/>
    <s v="&lt;0.080"/>
    <m/>
    <m/>
    <m/>
    <m/>
    <m/>
  </r>
  <r>
    <s v="15-0879-0067"/>
    <n v="67"/>
    <s v="P2R2 Silkwood Tmnt 4 Core 3: 10-20 cm"/>
    <x v="7"/>
    <x v="3"/>
    <n v="0.1"/>
    <n v="0.2"/>
    <x v="5"/>
    <x v="3"/>
    <x v="2"/>
    <m/>
    <m/>
    <m/>
    <m/>
    <m/>
    <m/>
    <s v="-----"/>
    <s v="-----"/>
    <s v="-----"/>
    <n v="0.5"/>
    <n v="0.5"/>
    <n v="2"/>
    <n v="0.5"/>
    <n v="2.5"/>
    <s v="-----"/>
    <s v="-----"/>
    <s v="-----"/>
    <s v="-----"/>
    <m/>
    <m/>
    <m/>
    <m/>
    <m/>
  </r>
  <r>
    <s v="15-0879-0068"/>
    <n v="68"/>
    <s v="P2R2 Silkwood Tmnt 4 Core 3: 20-30 cm"/>
    <x v="7"/>
    <x v="4"/>
    <n v="0.2"/>
    <n v="0.3"/>
    <x v="5"/>
    <x v="3"/>
    <x v="2"/>
    <m/>
    <m/>
    <m/>
    <m/>
    <m/>
    <m/>
    <s v="-----"/>
    <s v="-----"/>
    <s v="-----"/>
    <n v="0.5"/>
    <n v="0.5"/>
    <n v="3"/>
    <n v="2"/>
    <n v="3.5"/>
    <s v="-----"/>
    <s v="-----"/>
    <s v="-----"/>
    <s v="-----"/>
    <m/>
    <m/>
    <m/>
    <m/>
    <m/>
  </r>
  <r>
    <s v="15-0879-0069"/>
    <n v="69"/>
    <s v="P2R2 Silkwood Tmnt 4 Core 3: 30-60 cm"/>
    <x v="7"/>
    <x v="5"/>
    <n v="0.3"/>
    <n v="0.6"/>
    <x v="5"/>
    <x v="3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70"/>
    <n v="70"/>
    <s v="P2R2 Silkwood Tmnt 4 Core 3: 60-90 cm"/>
    <x v="7"/>
    <x v="6"/>
    <n v="0.6"/>
    <n v="0.9"/>
    <x v="5"/>
    <x v="3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71"/>
    <n v="71"/>
    <s v="P2R2 Silkwood Tmnt 5 Core 1: 0-10 cm"/>
    <x v="7"/>
    <x v="2"/>
    <n v="0"/>
    <n v="0.1"/>
    <x v="6"/>
    <x v="1"/>
    <x v="2"/>
    <m/>
    <m/>
    <m/>
    <m/>
    <m/>
    <m/>
    <n v="92"/>
    <s v="4.16"/>
    <s v="0.22"/>
    <n v="0.5"/>
    <n v="0.5"/>
    <n v="0.5"/>
    <n v="0.5"/>
    <n v="1"/>
    <n v="1.65"/>
    <n v="0.25700000000000001"/>
    <n v="0.193"/>
    <s v="&lt;0.080"/>
    <m/>
    <m/>
    <m/>
    <m/>
    <m/>
  </r>
  <r>
    <s v="15-0879-0072"/>
    <n v="72"/>
    <s v="P2R2 Silkwood Tmnt 5 Core 1: 10-20 cm"/>
    <x v="7"/>
    <x v="3"/>
    <n v="0.1"/>
    <n v="0.2"/>
    <x v="6"/>
    <x v="1"/>
    <x v="2"/>
    <m/>
    <m/>
    <m/>
    <m/>
    <m/>
    <m/>
    <s v="-----"/>
    <s v="-----"/>
    <s v="-----"/>
    <n v="3"/>
    <n v="2"/>
    <n v="0.5"/>
    <n v="0.5"/>
    <n v="3.5"/>
    <s v="-----"/>
    <s v="-----"/>
    <s v="-----"/>
    <s v="-----"/>
    <m/>
    <m/>
    <m/>
    <m/>
    <m/>
  </r>
  <r>
    <s v="15-0879-0073"/>
    <n v="73"/>
    <s v="P2R2 Silkwood Tmnt 5 Core 1: 20-30 cm"/>
    <x v="7"/>
    <x v="4"/>
    <n v="0.2"/>
    <n v="0.3"/>
    <x v="6"/>
    <x v="1"/>
    <x v="2"/>
    <m/>
    <m/>
    <m/>
    <m/>
    <m/>
    <m/>
    <s v="-----"/>
    <s v="-----"/>
    <s v="-----"/>
    <n v="2"/>
    <n v="0.5"/>
    <n v="0.5"/>
    <n v="0.5"/>
    <n v="2.5"/>
    <s v="-----"/>
    <s v="-----"/>
    <s v="-----"/>
    <s v="-----"/>
    <m/>
    <m/>
    <m/>
    <m/>
    <m/>
  </r>
  <r>
    <s v="15-0879-0074"/>
    <n v="74"/>
    <s v="P2R2 Silkwood Tmnt 5 Core 1: 30-60 cm"/>
    <x v="7"/>
    <x v="5"/>
    <n v="0.3"/>
    <n v="0.6"/>
    <x v="6"/>
    <x v="1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75"/>
    <n v="75"/>
    <s v="P2R2 Silkwood Tmnt 5 Core 1: 60-90 cm"/>
    <x v="7"/>
    <x v="6"/>
    <n v="0.6"/>
    <n v="0.9"/>
    <x v="6"/>
    <x v="1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76"/>
    <n v="76"/>
    <s v="P2R2 Silkwood Tmnt 5 Core 2: 0-10 cm"/>
    <x v="7"/>
    <x v="2"/>
    <n v="0"/>
    <n v="0.1"/>
    <x v="6"/>
    <x v="2"/>
    <x v="2"/>
    <m/>
    <m/>
    <m/>
    <m/>
    <m/>
    <m/>
    <n v="105"/>
    <s v="-----"/>
    <s v="-----"/>
    <n v="0.5"/>
    <n v="0.5"/>
    <n v="4"/>
    <n v="3"/>
    <n v="4.5"/>
    <n v="0.9"/>
    <n v="0.155"/>
    <n v="0.29099999999999998"/>
    <s v="&lt;0.080"/>
    <m/>
    <m/>
    <m/>
    <m/>
    <m/>
  </r>
  <r>
    <s v="15-0879-0077"/>
    <n v="77"/>
    <s v="P2R2 Silkwood Tmnt 5 Core 2: 10-20 cm"/>
    <x v="7"/>
    <x v="3"/>
    <n v="0.1"/>
    <n v="0.2"/>
    <x v="6"/>
    <x v="2"/>
    <x v="2"/>
    <m/>
    <m/>
    <m/>
    <m/>
    <m/>
    <m/>
    <s v="-----"/>
    <s v="-----"/>
    <s v="-----"/>
    <n v="0.5"/>
    <n v="0.5"/>
    <n v="3"/>
    <n v="2"/>
    <n v="3.5"/>
    <s v="-----"/>
    <s v="-----"/>
    <s v="-----"/>
    <s v="-----"/>
    <m/>
    <m/>
    <m/>
    <m/>
    <m/>
  </r>
  <r>
    <s v="15-0879-0078"/>
    <n v="78"/>
    <s v="P2R2 Silkwood Tmnt 5 Core 2: 20-30 cm"/>
    <x v="7"/>
    <x v="4"/>
    <n v="0.2"/>
    <n v="0.3"/>
    <x v="6"/>
    <x v="2"/>
    <x v="2"/>
    <m/>
    <m/>
    <m/>
    <m/>
    <m/>
    <m/>
    <s v="-----"/>
    <s v="-----"/>
    <s v="-----"/>
    <n v="2"/>
    <n v="0.5"/>
    <n v="0.5"/>
    <n v="0.5"/>
    <n v="2.5"/>
    <s v="-----"/>
    <s v="-----"/>
    <s v="-----"/>
    <s v="-----"/>
    <m/>
    <m/>
    <m/>
    <m/>
    <m/>
  </r>
  <r>
    <s v="15-0879-0079"/>
    <n v="79"/>
    <s v="P2R2 Silkwood Tmnt 5 Core 2: 30-60 cm"/>
    <x v="7"/>
    <x v="5"/>
    <n v="0.3"/>
    <n v="0.6"/>
    <x v="6"/>
    <x v="2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80"/>
    <n v="80"/>
    <s v="P2R2 Silkwood Tmnt 5 Core 2: 60-90 cm"/>
    <x v="7"/>
    <x v="6"/>
    <n v="0.6"/>
    <n v="0.9"/>
    <x v="6"/>
    <x v="2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81"/>
    <n v="81"/>
    <s v="P2R2 Silkwood Tmnt 5 Core 3: 0-10 cm"/>
    <x v="7"/>
    <x v="2"/>
    <n v="0"/>
    <n v="0.1"/>
    <x v="6"/>
    <x v="3"/>
    <x v="2"/>
    <m/>
    <m/>
    <m/>
    <m/>
    <m/>
    <m/>
    <n v="114"/>
    <s v="-----"/>
    <s v="-----"/>
    <n v="0.5"/>
    <n v="0.5"/>
    <n v="0.5"/>
    <n v="0.5"/>
    <n v="1"/>
    <n v="0.96699999999999997"/>
    <n v="0.14699999999999999"/>
    <n v="0.19700000000000001"/>
    <s v="&lt;0.080"/>
    <m/>
    <m/>
    <m/>
    <m/>
    <m/>
  </r>
  <r>
    <s v="15-0879-0082"/>
    <n v="82"/>
    <s v="P2R2 Silkwood Tmnt 5 Core 3: 10-20 cm"/>
    <x v="7"/>
    <x v="3"/>
    <n v="0.1"/>
    <n v="0.2"/>
    <x v="6"/>
    <x v="3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83"/>
    <n v="83"/>
    <s v="P2R2 Silkwood Tmnt 5 Core 3: 20-30 cm"/>
    <x v="7"/>
    <x v="4"/>
    <n v="0.2"/>
    <n v="0.3"/>
    <x v="6"/>
    <x v="3"/>
    <x v="2"/>
    <m/>
    <m/>
    <m/>
    <m/>
    <m/>
    <m/>
    <s v="-----"/>
    <s v="-----"/>
    <s v="-----"/>
    <n v="0.5"/>
    <n v="0.5"/>
    <n v="3"/>
    <n v="2"/>
    <n v="3.5"/>
    <s v="-----"/>
    <s v="-----"/>
    <s v="-----"/>
    <s v="-----"/>
    <m/>
    <m/>
    <m/>
    <m/>
    <m/>
  </r>
  <r>
    <s v="15-0879-0084"/>
    <n v="84"/>
    <s v="P2R2 Silkwood Tmnt 5 Core 3: 30-60 cm"/>
    <x v="7"/>
    <x v="5"/>
    <n v="0.3"/>
    <n v="0.6"/>
    <x v="6"/>
    <x v="3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879-0085"/>
    <n v="85"/>
    <s v="P2R2 Silkwood Tmnt 5 Core 3: 60-90 cm"/>
    <x v="7"/>
    <x v="6"/>
    <n v="0.6"/>
    <n v="0.9"/>
    <x v="6"/>
    <x v="3"/>
    <x v="2"/>
    <m/>
    <m/>
    <m/>
    <m/>
    <m/>
    <m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5-0937-0001"/>
    <n v="1"/>
    <s v="P2R2 Silkwood Tmnt 1: 0.25cm Surface Row (Composite)"/>
    <x v="8"/>
    <x v="8"/>
    <n v="0"/>
    <n v="2.5000000000000001E-2"/>
    <x v="2"/>
    <x v="4"/>
    <x v="3"/>
    <m/>
    <m/>
    <m/>
    <m/>
    <m/>
    <m/>
    <m/>
    <m/>
    <m/>
    <n v="77"/>
    <n v="58"/>
    <n v="4"/>
    <n v="3"/>
    <n v="81"/>
    <m/>
    <m/>
    <m/>
    <m/>
    <m/>
    <m/>
    <m/>
    <m/>
    <m/>
  </r>
  <r>
    <s v="15-0937-0002"/>
    <n v="2"/>
    <s v="P2R2 Silkwood Tmnt 1: 0.25cm Surface IR (Composite)"/>
    <x v="8"/>
    <x v="8"/>
    <n v="0"/>
    <n v="2.5000000000000001E-2"/>
    <x v="2"/>
    <x v="4"/>
    <x v="4"/>
    <m/>
    <m/>
    <m/>
    <m/>
    <m/>
    <m/>
    <m/>
    <m/>
    <m/>
    <n v="4"/>
    <n v="3"/>
    <n v="0.5"/>
    <n v="0.5"/>
    <n v="4.5"/>
    <m/>
    <m/>
    <m/>
    <m/>
    <m/>
    <m/>
    <m/>
    <m/>
    <m/>
  </r>
  <r>
    <s v="15-0937-0003"/>
    <n v="3"/>
    <s v="P2R2 Silkwood Tmnt 1 Core 1: 0-10 cm"/>
    <x v="8"/>
    <x v="2"/>
    <n v="0"/>
    <n v="0.1"/>
    <x v="2"/>
    <x v="1"/>
    <x v="2"/>
    <m/>
    <m/>
    <m/>
    <m/>
    <m/>
    <m/>
    <m/>
    <m/>
    <m/>
    <n v="11"/>
    <n v="8"/>
    <n v="6"/>
    <n v="4"/>
    <n v="17"/>
    <m/>
    <m/>
    <m/>
    <m/>
    <m/>
    <m/>
    <m/>
    <m/>
    <m/>
  </r>
  <r>
    <s v="15-0937-0004"/>
    <n v="4"/>
    <s v="P2R2 Silkwood Tmnt 1 Core 1: 10-30 cm"/>
    <x v="8"/>
    <x v="7"/>
    <n v="0.1"/>
    <n v="0.3"/>
    <x v="2"/>
    <x v="1"/>
    <x v="2"/>
    <m/>
    <m/>
    <m/>
    <m/>
    <m/>
    <m/>
    <m/>
    <m/>
    <m/>
    <n v="5"/>
    <n v="4"/>
    <n v="4"/>
    <n v="3"/>
    <n v="9"/>
    <m/>
    <m/>
    <m/>
    <m/>
    <m/>
    <m/>
    <m/>
    <m/>
    <m/>
  </r>
  <r>
    <s v="15-0937-0005"/>
    <n v="5"/>
    <s v="P2R2 Silkwood Tmnt 1 Core 2: 0-10 cm"/>
    <x v="8"/>
    <x v="2"/>
    <n v="0"/>
    <n v="0.1"/>
    <x v="2"/>
    <x v="2"/>
    <x v="2"/>
    <m/>
    <m/>
    <m/>
    <m/>
    <m/>
    <m/>
    <m/>
    <m/>
    <m/>
    <n v="4"/>
    <n v="3"/>
    <n v="5"/>
    <n v="4"/>
    <n v="9"/>
    <m/>
    <m/>
    <m/>
    <m/>
    <m/>
    <m/>
    <m/>
    <m/>
    <m/>
  </r>
  <r>
    <s v="15-0937-0006"/>
    <n v="6"/>
    <s v="P2R2 Silkwood Tmnt 1 Core 2: 10-30 cm"/>
    <x v="8"/>
    <x v="7"/>
    <n v="0.1"/>
    <n v="0.3"/>
    <x v="2"/>
    <x v="2"/>
    <x v="2"/>
    <m/>
    <m/>
    <m/>
    <m/>
    <m/>
    <m/>
    <m/>
    <m/>
    <m/>
    <n v="4"/>
    <n v="3"/>
    <n v="7"/>
    <n v="5"/>
    <n v="11"/>
    <m/>
    <m/>
    <m/>
    <m/>
    <m/>
    <m/>
    <m/>
    <m/>
    <m/>
  </r>
  <r>
    <s v="15-0937-0007"/>
    <n v="7"/>
    <s v="P2R2 Silkwood Tmnt 1 Core 3: 0-10 cm"/>
    <x v="8"/>
    <x v="2"/>
    <n v="0"/>
    <n v="0.1"/>
    <x v="2"/>
    <x v="3"/>
    <x v="2"/>
    <m/>
    <m/>
    <m/>
    <m/>
    <m/>
    <m/>
    <m/>
    <m/>
    <m/>
    <n v="6"/>
    <n v="5"/>
    <n v="5"/>
    <n v="4"/>
    <n v="11"/>
    <m/>
    <m/>
    <m/>
    <m/>
    <m/>
    <m/>
    <m/>
    <m/>
    <m/>
  </r>
  <r>
    <s v="15-0937-0008"/>
    <n v="8"/>
    <s v="P2R2 Silkwood Tmnt 1 Core 3: 10-30 cm"/>
    <x v="8"/>
    <x v="7"/>
    <n v="0.1"/>
    <n v="0.3"/>
    <x v="2"/>
    <x v="3"/>
    <x v="2"/>
    <m/>
    <m/>
    <m/>
    <m/>
    <m/>
    <m/>
    <m/>
    <m/>
    <m/>
    <n v="6"/>
    <n v="5"/>
    <n v="7"/>
    <n v="5"/>
    <n v="13"/>
    <m/>
    <m/>
    <m/>
    <m/>
    <m/>
    <m/>
    <m/>
    <m/>
    <m/>
  </r>
  <r>
    <s v="15-0937-0009"/>
    <n v="9"/>
    <s v="P2R2 Silkwood Tmnt 2: 0.25cm Surface Row (Composite)"/>
    <x v="8"/>
    <x v="8"/>
    <n v="0"/>
    <n v="2.5000000000000001E-2"/>
    <x v="3"/>
    <x v="4"/>
    <x v="3"/>
    <m/>
    <m/>
    <m/>
    <m/>
    <m/>
    <m/>
    <m/>
    <m/>
    <m/>
    <n v="3"/>
    <n v="0.5"/>
    <n v="0.5"/>
    <n v="0.5"/>
    <n v="3.5"/>
    <m/>
    <m/>
    <m/>
    <m/>
    <m/>
    <m/>
    <m/>
    <m/>
    <m/>
  </r>
  <r>
    <s v="15-0937-0010"/>
    <n v="10"/>
    <s v="P2R2 Silkwood Tmnt 2: 0.25cm Surface IR (Composite)"/>
    <x v="8"/>
    <x v="8"/>
    <n v="0"/>
    <n v="2.5000000000000001E-2"/>
    <x v="3"/>
    <x v="4"/>
    <x v="4"/>
    <m/>
    <m/>
    <m/>
    <m/>
    <m/>
    <m/>
    <m/>
    <m/>
    <m/>
    <n v="4"/>
    <n v="3"/>
    <n v="0.5"/>
    <n v="0.5"/>
    <n v="4.5"/>
    <m/>
    <m/>
    <m/>
    <m/>
    <m/>
    <m/>
    <m/>
    <m/>
    <m/>
  </r>
  <r>
    <s v="15-0937-0011"/>
    <n v="11"/>
    <s v="P2R2 Silkwood Tmnt 2 Core 1: 0-10 cm"/>
    <x v="8"/>
    <x v="2"/>
    <n v="0"/>
    <n v="0.1"/>
    <x v="3"/>
    <x v="1"/>
    <x v="2"/>
    <m/>
    <m/>
    <m/>
    <m/>
    <m/>
    <m/>
    <m/>
    <m/>
    <m/>
    <n v="3"/>
    <n v="0.5"/>
    <n v="0.5"/>
    <n v="0.5"/>
    <n v="3.5"/>
    <m/>
    <m/>
    <m/>
    <m/>
    <m/>
    <m/>
    <m/>
    <m/>
    <m/>
  </r>
  <r>
    <s v="15-0937-0012"/>
    <n v="12"/>
    <s v="P2R2 Silkwood Tmnt 2 Core 1: 10-30 cm"/>
    <x v="8"/>
    <x v="7"/>
    <n v="0.1"/>
    <n v="0.3"/>
    <x v="3"/>
    <x v="1"/>
    <x v="2"/>
    <m/>
    <m/>
    <m/>
    <m/>
    <m/>
    <m/>
    <m/>
    <m/>
    <m/>
    <n v="3"/>
    <n v="0.5"/>
    <n v="3"/>
    <n v="2"/>
    <n v="6"/>
    <m/>
    <m/>
    <m/>
    <m/>
    <m/>
    <m/>
    <m/>
    <m/>
    <m/>
  </r>
  <r>
    <s v="15-0937-0013"/>
    <n v="13"/>
    <s v="P2R2 Silkwood Tmnt 2 Core 2: 0-10 cm"/>
    <x v="8"/>
    <x v="2"/>
    <n v="0"/>
    <n v="0.1"/>
    <x v="3"/>
    <x v="2"/>
    <x v="2"/>
    <m/>
    <m/>
    <m/>
    <m/>
    <m/>
    <m/>
    <m/>
    <m/>
    <m/>
    <n v="4"/>
    <n v="3"/>
    <n v="4"/>
    <n v="3"/>
    <n v="8"/>
    <m/>
    <m/>
    <m/>
    <m/>
    <m/>
    <m/>
    <m/>
    <m/>
    <m/>
  </r>
  <r>
    <s v="15-0937-0014"/>
    <n v="14"/>
    <s v="P2R2 Silkwood Tmnt 2 Core 2: 10-30 cm"/>
    <x v="8"/>
    <x v="7"/>
    <n v="0.1"/>
    <n v="0.3"/>
    <x v="3"/>
    <x v="2"/>
    <x v="2"/>
    <m/>
    <m/>
    <m/>
    <m/>
    <m/>
    <m/>
    <m/>
    <m/>
    <m/>
    <n v="3"/>
    <n v="2"/>
    <n v="5"/>
    <n v="3"/>
    <n v="8"/>
    <m/>
    <m/>
    <m/>
    <m/>
    <m/>
    <m/>
    <m/>
    <m/>
    <m/>
  </r>
  <r>
    <s v="15-0937-0015"/>
    <n v="15"/>
    <s v="P2R2 Silkwood Tmnt 2 Core 3: 0-10 cm"/>
    <x v="8"/>
    <x v="2"/>
    <n v="0"/>
    <n v="0.1"/>
    <x v="3"/>
    <x v="3"/>
    <x v="2"/>
    <m/>
    <m/>
    <m/>
    <m/>
    <m/>
    <m/>
    <m/>
    <m/>
    <m/>
    <n v="5"/>
    <n v="3"/>
    <n v="3"/>
    <n v="0.5"/>
    <n v="8"/>
    <m/>
    <m/>
    <m/>
    <m/>
    <m/>
    <m/>
    <m/>
    <m/>
    <m/>
  </r>
  <r>
    <s v="15-0937-0016"/>
    <n v="16"/>
    <s v="P2R2 Silkwood Tmnt 2 Core 3: 10-30 cm"/>
    <x v="8"/>
    <x v="7"/>
    <n v="0.1"/>
    <n v="0.3"/>
    <x v="3"/>
    <x v="3"/>
    <x v="2"/>
    <m/>
    <m/>
    <m/>
    <m/>
    <m/>
    <m/>
    <m/>
    <m/>
    <m/>
    <n v="4"/>
    <n v="3"/>
    <n v="2"/>
    <n v="0.5"/>
    <n v="6"/>
    <m/>
    <m/>
    <m/>
    <m/>
    <m/>
    <m/>
    <m/>
    <m/>
    <m/>
  </r>
  <r>
    <s v="15-0937-0017"/>
    <n v="17"/>
    <s v="P2R2 Silkwood Tmnt 3: 0.25cm Surface Row (Composite)"/>
    <x v="8"/>
    <x v="8"/>
    <n v="0"/>
    <n v="2.5000000000000001E-2"/>
    <x v="4"/>
    <x v="4"/>
    <x v="3"/>
    <m/>
    <m/>
    <m/>
    <m/>
    <m/>
    <m/>
    <m/>
    <m/>
    <m/>
    <n v="4"/>
    <n v="3"/>
    <n v="0.5"/>
    <n v="0.5"/>
    <n v="4.5"/>
    <m/>
    <m/>
    <m/>
    <m/>
    <m/>
    <m/>
    <m/>
    <m/>
    <m/>
  </r>
  <r>
    <s v="15-0937-0018"/>
    <n v="18"/>
    <s v="P2R2 Silkwood Tmnt 3: 0.25cm Surface IR (Composite)"/>
    <x v="8"/>
    <x v="8"/>
    <n v="0"/>
    <n v="2.5000000000000001E-2"/>
    <x v="4"/>
    <x v="4"/>
    <x v="4"/>
    <m/>
    <m/>
    <m/>
    <m/>
    <m/>
    <m/>
    <m/>
    <m/>
    <m/>
    <n v="4"/>
    <n v="3"/>
    <n v="0.5"/>
    <n v="0.5"/>
    <n v="4.5"/>
    <m/>
    <m/>
    <m/>
    <m/>
    <m/>
    <m/>
    <m/>
    <m/>
    <m/>
  </r>
  <r>
    <s v="15-0937-0019"/>
    <n v="19"/>
    <s v="P2R2 Silkwood Tmnt 3 Core 1: 0-10 cm"/>
    <x v="8"/>
    <x v="2"/>
    <n v="0"/>
    <n v="0.1"/>
    <x v="4"/>
    <x v="1"/>
    <x v="2"/>
    <m/>
    <m/>
    <m/>
    <m/>
    <m/>
    <m/>
    <m/>
    <m/>
    <m/>
    <n v="3"/>
    <n v="3"/>
    <n v="0.5"/>
    <n v="0.5"/>
    <n v="3.5"/>
    <m/>
    <m/>
    <m/>
    <m/>
    <m/>
    <m/>
    <m/>
    <m/>
    <m/>
  </r>
  <r>
    <s v="15-0937-0020"/>
    <n v="20"/>
    <s v="P2R2 Silkwood Tmnt 3 Core 1: 10-30 cm"/>
    <x v="8"/>
    <x v="7"/>
    <n v="0.1"/>
    <n v="0.3"/>
    <x v="4"/>
    <x v="1"/>
    <x v="2"/>
    <m/>
    <m/>
    <m/>
    <m/>
    <m/>
    <m/>
    <m/>
    <m/>
    <m/>
    <n v="4"/>
    <n v="3"/>
    <n v="0.5"/>
    <n v="0.5"/>
    <n v="4.5"/>
    <m/>
    <m/>
    <m/>
    <m/>
    <m/>
    <m/>
    <m/>
    <m/>
    <m/>
  </r>
  <r>
    <s v="15-0937-0021"/>
    <n v="21"/>
    <s v="P2R2 Silkwood Tmnt 3 Core 2: 0-10 cm"/>
    <x v="8"/>
    <x v="2"/>
    <n v="0"/>
    <n v="0.1"/>
    <x v="4"/>
    <x v="2"/>
    <x v="2"/>
    <m/>
    <m/>
    <m/>
    <m/>
    <m/>
    <m/>
    <m/>
    <m/>
    <m/>
    <n v="3"/>
    <n v="2"/>
    <n v="0.5"/>
    <n v="0.5"/>
    <n v="3.5"/>
    <m/>
    <m/>
    <m/>
    <m/>
    <m/>
    <m/>
    <m/>
    <m/>
    <m/>
  </r>
  <r>
    <s v="15-0937-0022"/>
    <n v="22"/>
    <s v="P2R2 Silkwood Tmnt 3 Core 2: 10-30 cm"/>
    <x v="8"/>
    <x v="7"/>
    <n v="0.1"/>
    <n v="0.3"/>
    <x v="4"/>
    <x v="2"/>
    <x v="2"/>
    <m/>
    <m/>
    <m/>
    <m/>
    <m/>
    <m/>
    <m/>
    <m/>
    <m/>
    <n v="3"/>
    <n v="3"/>
    <n v="0.5"/>
    <n v="0.5"/>
    <n v="3.5"/>
    <m/>
    <m/>
    <m/>
    <m/>
    <m/>
    <m/>
    <m/>
    <m/>
    <m/>
  </r>
  <r>
    <s v="15-0937-0023"/>
    <n v="23"/>
    <s v="P2R2 Silkwood Tmnt 3 Core 3: 0-10 cm"/>
    <x v="8"/>
    <x v="2"/>
    <n v="0"/>
    <n v="0.1"/>
    <x v="4"/>
    <x v="3"/>
    <x v="2"/>
    <m/>
    <m/>
    <m/>
    <m/>
    <m/>
    <m/>
    <m/>
    <m/>
    <m/>
    <n v="2"/>
    <n v="0.5"/>
    <n v="3"/>
    <n v="0.5"/>
    <n v="5"/>
    <m/>
    <m/>
    <m/>
    <m/>
    <m/>
    <m/>
    <m/>
    <m/>
    <m/>
  </r>
  <r>
    <s v="15-0937-0024"/>
    <n v="24"/>
    <s v="P2R2 Silkwood Tmnt 3 Core 3: 10-30 cm"/>
    <x v="8"/>
    <x v="7"/>
    <n v="0.1"/>
    <n v="0.3"/>
    <x v="4"/>
    <x v="3"/>
    <x v="2"/>
    <m/>
    <m/>
    <m/>
    <m/>
    <m/>
    <m/>
    <m/>
    <m/>
    <m/>
    <n v="0.5"/>
    <n v="0.5"/>
    <n v="4"/>
    <n v="3"/>
    <n v="4.5"/>
    <m/>
    <m/>
    <m/>
    <m/>
    <m/>
    <m/>
    <m/>
    <m/>
    <m/>
  </r>
  <r>
    <s v="15-0937-0025"/>
    <n v="25"/>
    <s v="P2R2 Silkwood Tmnt 4: 0.25cm Surface Row (Composite)"/>
    <x v="8"/>
    <x v="8"/>
    <n v="0"/>
    <n v="2.5000000000000001E-2"/>
    <x v="5"/>
    <x v="4"/>
    <x v="3"/>
    <m/>
    <m/>
    <m/>
    <m/>
    <m/>
    <m/>
    <m/>
    <m/>
    <m/>
    <n v="3"/>
    <n v="2"/>
    <n v="2"/>
    <n v="0.5"/>
    <n v="5"/>
    <m/>
    <m/>
    <m/>
    <m/>
    <m/>
    <m/>
    <m/>
    <m/>
    <m/>
  </r>
  <r>
    <s v="15-0937-0026"/>
    <n v="26"/>
    <s v="P2R2 Silkwood Tmnt 4: 0.25cm Surface IR (Composite)"/>
    <x v="8"/>
    <x v="8"/>
    <n v="0"/>
    <n v="2.5000000000000001E-2"/>
    <x v="5"/>
    <x v="4"/>
    <x v="4"/>
    <m/>
    <m/>
    <m/>
    <m/>
    <m/>
    <m/>
    <m/>
    <m/>
    <m/>
    <n v="5"/>
    <n v="4"/>
    <n v="0.5"/>
    <n v="0.5"/>
    <n v="5.5"/>
    <m/>
    <m/>
    <m/>
    <m/>
    <m/>
    <m/>
    <m/>
    <m/>
    <m/>
  </r>
  <r>
    <s v="15-0937-0027"/>
    <n v="27"/>
    <s v="P2R2 Silkwood Tmnt 4 Core 1: 0-10 cm"/>
    <x v="8"/>
    <x v="2"/>
    <n v="0"/>
    <n v="0.1"/>
    <x v="5"/>
    <x v="1"/>
    <x v="2"/>
    <m/>
    <m/>
    <m/>
    <m/>
    <m/>
    <m/>
    <m/>
    <m/>
    <m/>
    <n v="1330"/>
    <n v="1030"/>
    <n v="48"/>
    <n v="37"/>
    <n v="1378"/>
    <m/>
    <m/>
    <m/>
    <m/>
    <m/>
    <m/>
    <m/>
    <m/>
    <m/>
  </r>
  <r>
    <s v="15-0937-0028"/>
    <n v="28"/>
    <s v="P2R2 Silkwood Tmnt 4 Core 1: 10-30 cm"/>
    <x v="8"/>
    <x v="7"/>
    <n v="0.1"/>
    <n v="0.3"/>
    <x v="5"/>
    <x v="1"/>
    <x v="2"/>
    <m/>
    <m/>
    <m/>
    <m/>
    <m/>
    <m/>
    <m/>
    <m/>
    <m/>
    <n v="148"/>
    <n v="111"/>
    <n v="33"/>
    <n v="25"/>
    <n v="181"/>
    <m/>
    <m/>
    <m/>
    <m/>
    <m/>
    <m/>
    <m/>
    <m/>
    <m/>
  </r>
  <r>
    <s v="15-0937-0029"/>
    <n v="29"/>
    <s v="P2R2 Silkwood Tmnt 4 Core 2: 0-10 cm"/>
    <x v="8"/>
    <x v="2"/>
    <n v="0"/>
    <n v="0.1"/>
    <x v="5"/>
    <x v="2"/>
    <x v="2"/>
    <m/>
    <m/>
    <m/>
    <m/>
    <m/>
    <m/>
    <m/>
    <m/>
    <m/>
    <n v="11"/>
    <n v="8"/>
    <n v="3"/>
    <n v="2"/>
    <n v="14"/>
    <m/>
    <m/>
    <m/>
    <m/>
    <m/>
    <m/>
    <m/>
    <m/>
    <m/>
  </r>
  <r>
    <s v="15-0937-0030"/>
    <n v="30"/>
    <s v="P2R2 Silkwood Tmnt 4 Core 2: 10-30 cm"/>
    <x v="8"/>
    <x v="7"/>
    <n v="0.1"/>
    <n v="0.3"/>
    <x v="5"/>
    <x v="2"/>
    <x v="2"/>
    <m/>
    <m/>
    <m/>
    <m/>
    <m/>
    <m/>
    <m/>
    <m/>
    <m/>
    <n v="8"/>
    <n v="6"/>
    <n v="2"/>
    <n v="0.5"/>
    <n v="10"/>
    <m/>
    <m/>
    <m/>
    <m/>
    <m/>
    <m/>
    <m/>
    <m/>
    <m/>
  </r>
  <r>
    <s v="15-0937-0031"/>
    <n v="31"/>
    <s v="P2R2 Silkwood Tmnt 4 Core 3: 0-10 cm"/>
    <x v="8"/>
    <x v="2"/>
    <n v="0"/>
    <n v="0.1"/>
    <x v="5"/>
    <x v="3"/>
    <x v="2"/>
    <m/>
    <m/>
    <m/>
    <m/>
    <m/>
    <m/>
    <m/>
    <m/>
    <m/>
    <n v="3"/>
    <n v="2"/>
    <n v="3"/>
    <n v="2"/>
    <n v="6"/>
    <m/>
    <m/>
    <m/>
    <m/>
    <m/>
    <m/>
    <m/>
    <m/>
    <m/>
  </r>
  <r>
    <s v="15-0937-0032"/>
    <n v="32"/>
    <s v="P2R2 Silkwood Tmnt 4 Core 3: 10-30 cm"/>
    <x v="8"/>
    <x v="7"/>
    <n v="0.1"/>
    <n v="0.3"/>
    <x v="5"/>
    <x v="3"/>
    <x v="2"/>
    <m/>
    <m/>
    <m/>
    <m/>
    <m/>
    <m/>
    <m/>
    <m/>
    <m/>
    <n v="3"/>
    <n v="2"/>
    <n v="2"/>
    <n v="0.5"/>
    <n v="5"/>
    <m/>
    <m/>
    <m/>
    <m/>
    <m/>
    <m/>
    <m/>
    <m/>
    <m/>
  </r>
  <r>
    <s v="15-0937-0033"/>
    <n v="33"/>
    <s v="P2R2 Silkwood Tmnt 5: 0.25cm Surface Row (Composite)"/>
    <x v="8"/>
    <x v="8"/>
    <n v="0"/>
    <n v="2.5000000000000001E-2"/>
    <x v="6"/>
    <x v="4"/>
    <x v="3"/>
    <m/>
    <m/>
    <m/>
    <m/>
    <m/>
    <m/>
    <m/>
    <m/>
    <m/>
    <n v="2"/>
    <n v="0.5"/>
    <n v="2"/>
    <n v="0.5"/>
    <n v="4"/>
    <m/>
    <m/>
    <m/>
    <m/>
    <m/>
    <m/>
    <m/>
    <m/>
    <m/>
  </r>
  <r>
    <s v="15-0937-0034"/>
    <n v="34"/>
    <s v="P2R2 Silkwood Tmnt 5: 0.25cm Surface IR (Composite)"/>
    <x v="8"/>
    <x v="8"/>
    <n v="0"/>
    <n v="2.5000000000000001E-2"/>
    <x v="6"/>
    <x v="4"/>
    <x v="4"/>
    <m/>
    <m/>
    <m/>
    <m/>
    <m/>
    <m/>
    <m/>
    <m/>
    <m/>
    <n v="6"/>
    <n v="5"/>
    <n v="0.5"/>
    <n v="0.5"/>
    <n v="6.5"/>
    <m/>
    <m/>
    <m/>
    <m/>
    <m/>
    <m/>
    <m/>
    <m/>
    <m/>
  </r>
  <r>
    <s v="15-0937-0035"/>
    <n v="35"/>
    <s v="P2R2 Silkwood Tmnt 5 Core 1: 0-10 cm"/>
    <x v="8"/>
    <x v="2"/>
    <n v="0"/>
    <n v="0.1"/>
    <x v="6"/>
    <x v="1"/>
    <x v="2"/>
    <m/>
    <m/>
    <m/>
    <m/>
    <m/>
    <m/>
    <m/>
    <m/>
    <m/>
    <n v="3"/>
    <n v="2"/>
    <n v="0.5"/>
    <n v="0.5"/>
    <n v="3.5"/>
    <m/>
    <m/>
    <m/>
    <m/>
    <m/>
    <m/>
    <m/>
    <m/>
    <m/>
  </r>
  <r>
    <s v="15-0937-0036"/>
    <n v="36"/>
    <s v="P2R2 Silkwood Tmnt 5 Core 1: 10-30 cm"/>
    <x v="8"/>
    <x v="7"/>
    <n v="0.1"/>
    <n v="0.3"/>
    <x v="6"/>
    <x v="1"/>
    <x v="2"/>
    <m/>
    <m/>
    <m/>
    <m/>
    <m/>
    <m/>
    <m/>
    <m/>
    <m/>
    <n v="5"/>
    <n v="3"/>
    <n v="2"/>
    <n v="0.5"/>
    <n v="7"/>
    <m/>
    <m/>
    <m/>
    <m/>
    <m/>
    <m/>
    <m/>
    <m/>
    <m/>
  </r>
  <r>
    <s v="15-0937-0037"/>
    <n v="37"/>
    <s v="P2R2 Silkwood Tmnt 5 Core 2: 0-10 cm"/>
    <x v="8"/>
    <x v="2"/>
    <n v="0"/>
    <n v="0.1"/>
    <x v="6"/>
    <x v="2"/>
    <x v="2"/>
    <m/>
    <m/>
    <m/>
    <m/>
    <m/>
    <m/>
    <m/>
    <m/>
    <m/>
    <n v="2"/>
    <n v="0.5"/>
    <n v="0.5"/>
    <n v="0.5"/>
    <n v="2.5"/>
    <m/>
    <m/>
    <m/>
    <m/>
    <m/>
    <m/>
    <m/>
    <m/>
    <m/>
  </r>
  <r>
    <s v="15-0937-0038"/>
    <n v="38"/>
    <s v="P2R2 Silkwood Tmnt 5 Core 2: 10-30 cm"/>
    <x v="8"/>
    <x v="7"/>
    <n v="0.1"/>
    <n v="0.3"/>
    <x v="6"/>
    <x v="2"/>
    <x v="2"/>
    <m/>
    <m/>
    <m/>
    <m/>
    <m/>
    <m/>
    <m/>
    <m/>
    <m/>
    <n v="3"/>
    <n v="2"/>
    <n v="0.5"/>
    <n v="0.5"/>
    <n v="3.5"/>
    <m/>
    <m/>
    <m/>
    <m/>
    <m/>
    <m/>
    <m/>
    <m/>
    <m/>
  </r>
  <r>
    <s v="15-0937-0039"/>
    <n v="39"/>
    <s v="P2R2 Silkwood Tmnt 5 Core 3: 0-10 cm"/>
    <x v="8"/>
    <x v="2"/>
    <n v="0"/>
    <n v="0.1"/>
    <x v="6"/>
    <x v="3"/>
    <x v="2"/>
    <m/>
    <m/>
    <m/>
    <m/>
    <m/>
    <m/>
    <m/>
    <m/>
    <m/>
    <n v="2"/>
    <n v="0.5"/>
    <n v="4"/>
    <n v="3"/>
    <n v="6"/>
    <m/>
    <m/>
    <m/>
    <m/>
    <m/>
    <m/>
    <m/>
    <m/>
    <m/>
  </r>
  <r>
    <s v="15-0937-0040"/>
    <n v="40"/>
    <s v="P2R2 Silkwood Tmnt 5 Core 3: 10-30 cm"/>
    <x v="8"/>
    <x v="7"/>
    <n v="0.1"/>
    <n v="0.3"/>
    <x v="6"/>
    <x v="3"/>
    <x v="2"/>
    <m/>
    <m/>
    <m/>
    <m/>
    <m/>
    <m/>
    <m/>
    <m/>
    <m/>
    <n v="2"/>
    <n v="0.5"/>
    <n v="5"/>
    <n v="4"/>
    <n v="7"/>
    <m/>
    <m/>
    <m/>
    <m/>
    <m/>
    <m/>
    <m/>
    <m/>
    <m/>
  </r>
  <r>
    <s v="16-0005-0001"/>
    <n v="1"/>
    <s v="P2R2 Silkwood Tmnt 1: 0.25cm Surface Row (Composite)"/>
    <x v="9"/>
    <x v="8"/>
    <n v="0"/>
    <n v="2.5000000000000001E-2"/>
    <x v="2"/>
    <x v="4"/>
    <x v="3"/>
    <m/>
    <m/>
    <m/>
    <m/>
    <m/>
    <m/>
    <m/>
    <m/>
    <m/>
    <n v="19"/>
    <n v="13"/>
    <n v="10"/>
    <n v="7"/>
    <n v="29"/>
    <m/>
    <m/>
    <m/>
    <m/>
    <m/>
    <m/>
    <m/>
    <m/>
    <m/>
  </r>
  <r>
    <s v="16-0005-0002"/>
    <n v="2"/>
    <s v="P2R2 Silkwood Tmnt 1: 0.25cm Surface IR (Composite)"/>
    <x v="9"/>
    <x v="8"/>
    <n v="0"/>
    <n v="2.5000000000000001E-2"/>
    <x v="2"/>
    <x v="4"/>
    <x v="4"/>
    <m/>
    <m/>
    <m/>
    <m/>
    <m/>
    <m/>
    <m/>
    <m/>
    <m/>
    <n v="22"/>
    <n v="15"/>
    <n v="0.5"/>
    <n v="0.5"/>
    <n v="22.5"/>
    <m/>
    <m/>
    <m/>
    <m/>
    <m/>
    <m/>
    <m/>
    <m/>
    <m/>
  </r>
  <r>
    <s v="16-0005-0003"/>
    <n v="3"/>
    <s v="P2R2 Silkwood Tmnt 1 Core 1: 0-10 cm"/>
    <x v="9"/>
    <x v="2"/>
    <n v="0"/>
    <n v="0.1"/>
    <x v="2"/>
    <x v="1"/>
    <x v="2"/>
    <m/>
    <m/>
    <m/>
    <m/>
    <m/>
    <m/>
    <m/>
    <m/>
    <m/>
    <n v="57"/>
    <n v="36"/>
    <n v="35"/>
    <n v="22"/>
    <n v="92"/>
    <m/>
    <m/>
    <m/>
    <m/>
    <m/>
    <m/>
    <m/>
    <m/>
    <m/>
  </r>
  <r>
    <s v="16-0005-0004"/>
    <n v="4"/>
    <s v="P2R2 Silkwood Tmnt 1 Core 1: 10-30 cm"/>
    <x v="9"/>
    <x v="7"/>
    <n v="0.1"/>
    <n v="0.3"/>
    <x v="2"/>
    <x v="1"/>
    <x v="2"/>
    <m/>
    <m/>
    <m/>
    <m/>
    <m/>
    <m/>
    <m/>
    <m/>
    <m/>
    <n v="21"/>
    <n v="13"/>
    <n v="8"/>
    <n v="5"/>
    <n v="29"/>
    <m/>
    <m/>
    <m/>
    <m/>
    <m/>
    <m/>
    <m/>
    <m/>
    <m/>
  </r>
  <r>
    <s v="16-0005-0005"/>
    <n v="5"/>
    <s v="P2R2 Silkwood Tmnt 1 Core 2: 0-10 cm"/>
    <x v="9"/>
    <x v="2"/>
    <n v="0"/>
    <n v="0.1"/>
    <x v="2"/>
    <x v="2"/>
    <x v="2"/>
    <m/>
    <m/>
    <m/>
    <m/>
    <m/>
    <m/>
    <m/>
    <m/>
    <m/>
    <n v="128"/>
    <n v="81"/>
    <n v="31"/>
    <n v="20"/>
    <n v="159"/>
    <m/>
    <m/>
    <m/>
    <m/>
    <m/>
    <m/>
    <m/>
    <m/>
    <m/>
  </r>
  <r>
    <s v="16-0005-0006"/>
    <n v="6"/>
    <s v="P2R2 Silkwood Tmnt 1 Core 2: 10-30 cm"/>
    <x v="9"/>
    <x v="7"/>
    <n v="0.1"/>
    <n v="0.3"/>
    <x v="2"/>
    <x v="2"/>
    <x v="2"/>
    <m/>
    <m/>
    <m/>
    <m/>
    <m/>
    <m/>
    <m/>
    <m/>
    <m/>
    <n v="70"/>
    <n v="42"/>
    <n v="12"/>
    <n v="7"/>
    <n v="82"/>
    <m/>
    <m/>
    <m/>
    <m/>
    <m/>
    <m/>
    <m/>
    <m/>
    <m/>
  </r>
  <r>
    <s v="16-0005-0007"/>
    <n v="7"/>
    <s v="P2R2 Silkwood Tmnt 1 Core 3: 0-10 cm"/>
    <x v="9"/>
    <x v="2"/>
    <n v="0"/>
    <n v="0.1"/>
    <x v="2"/>
    <x v="3"/>
    <x v="2"/>
    <m/>
    <m/>
    <m/>
    <m/>
    <m/>
    <m/>
    <m/>
    <m/>
    <m/>
    <n v="15"/>
    <n v="10"/>
    <n v="15"/>
    <n v="10"/>
    <n v="30"/>
    <m/>
    <m/>
    <m/>
    <m/>
    <m/>
    <m/>
    <m/>
    <m/>
    <m/>
  </r>
  <r>
    <s v="16-0005-0008"/>
    <n v="8"/>
    <s v="P2R2 Silkwood Tmnt 1 Core 3: 10-30 cm"/>
    <x v="9"/>
    <x v="7"/>
    <n v="0.1"/>
    <n v="0.3"/>
    <x v="2"/>
    <x v="3"/>
    <x v="2"/>
    <m/>
    <m/>
    <m/>
    <m/>
    <m/>
    <m/>
    <m/>
    <m/>
    <m/>
    <n v="14"/>
    <n v="9"/>
    <n v="9"/>
    <n v="5"/>
    <n v="23"/>
    <m/>
    <m/>
    <m/>
    <m/>
    <m/>
    <m/>
    <m/>
    <m/>
    <m/>
  </r>
  <r>
    <s v="16-0005-0009"/>
    <n v="9"/>
    <s v="P2R2 Silkwood Tmnt 2: 0.25cm Surface Row (Composite)"/>
    <x v="9"/>
    <x v="8"/>
    <n v="0"/>
    <n v="2.5000000000000001E-2"/>
    <x v="3"/>
    <x v="4"/>
    <x v="3"/>
    <m/>
    <m/>
    <m/>
    <m/>
    <m/>
    <m/>
    <m/>
    <m/>
    <m/>
    <n v="5"/>
    <n v="4"/>
    <n v="6"/>
    <n v="4"/>
    <n v="11"/>
    <m/>
    <m/>
    <m/>
    <m/>
    <m/>
    <m/>
    <m/>
    <m/>
    <m/>
  </r>
  <r>
    <s v="16-0005-0010"/>
    <n v="10"/>
    <s v="P2R2 Silkwood Tmnt 2: 0.25cm Surface IR (Composite)"/>
    <x v="9"/>
    <x v="8"/>
    <n v="0"/>
    <n v="2.5000000000000001E-2"/>
    <x v="3"/>
    <x v="4"/>
    <x v="4"/>
    <m/>
    <m/>
    <m/>
    <m/>
    <m/>
    <m/>
    <m/>
    <m/>
    <m/>
    <n v="13"/>
    <n v="9"/>
    <n v="0.5"/>
    <n v="0.5"/>
    <n v="13.5"/>
    <m/>
    <m/>
    <m/>
    <m/>
    <m/>
    <m/>
    <m/>
    <m/>
    <m/>
  </r>
  <r>
    <s v="16-0005-0011"/>
    <n v="11"/>
    <s v="P2R2 Silkwood Tmnt 2 Core 1: 0-10 cm"/>
    <x v="9"/>
    <x v="2"/>
    <n v="0"/>
    <n v="0.1"/>
    <x v="3"/>
    <x v="1"/>
    <x v="2"/>
    <m/>
    <m/>
    <m/>
    <m/>
    <m/>
    <m/>
    <m/>
    <m/>
    <m/>
    <n v="10"/>
    <n v="6"/>
    <n v="7"/>
    <n v="4"/>
    <n v="17"/>
    <m/>
    <m/>
    <m/>
    <m/>
    <m/>
    <m/>
    <m/>
    <m/>
    <m/>
  </r>
  <r>
    <s v="16-0005-0012"/>
    <n v="12"/>
    <s v="P2R2 Silkwood Tmnt 2 Core 1: 10-30 cm"/>
    <x v="9"/>
    <x v="7"/>
    <n v="0.1"/>
    <n v="0.3"/>
    <x v="3"/>
    <x v="1"/>
    <x v="2"/>
    <m/>
    <m/>
    <m/>
    <m/>
    <m/>
    <m/>
    <m/>
    <m/>
    <m/>
    <n v="6"/>
    <n v="4"/>
    <n v="5"/>
    <n v="3"/>
    <n v="11"/>
    <m/>
    <m/>
    <m/>
    <m/>
    <m/>
    <m/>
    <m/>
    <m/>
    <m/>
  </r>
  <r>
    <s v="16-0005-0013"/>
    <n v="13"/>
    <s v="P2R2 Silkwood Tmnt 2 Core 2: 0-10 cm"/>
    <x v="9"/>
    <x v="2"/>
    <n v="0"/>
    <n v="0.1"/>
    <x v="3"/>
    <x v="2"/>
    <x v="2"/>
    <m/>
    <m/>
    <m/>
    <m/>
    <m/>
    <m/>
    <m/>
    <m/>
    <m/>
    <n v="16"/>
    <n v="10"/>
    <n v="6"/>
    <n v="4"/>
    <n v="22"/>
    <m/>
    <m/>
    <m/>
    <m/>
    <m/>
    <m/>
    <m/>
    <m/>
    <m/>
  </r>
  <r>
    <s v="16-0005-0014"/>
    <n v="14"/>
    <s v="P2R2 Silkwood Tmnt 2 Core 2: 10-30 cm"/>
    <x v="9"/>
    <x v="7"/>
    <n v="0.1"/>
    <n v="0.3"/>
    <x v="3"/>
    <x v="2"/>
    <x v="2"/>
    <m/>
    <m/>
    <m/>
    <m/>
    <m/>
    <m/>
    <m/>
    <m/>
    <m/>
    <n v="18"/>
    <n v="11"/>
    <n v="4"/>
    <n v="2"/>
    <n v="22"/>
    <m/>
    <m/>
    <m/>
    <m/>
    <m/>
    <m/>
    <m/>
    <m/>
    <m/>
  </r>
  <r>
    <s v="16-0005-0015"/>
    <n v="15"/>
    <s v="P2R2 Silkwood Tmnt 2 Core 3: 0-10 cm"/>
    <x v="9"/>
    <x v="2"/>
    <n v="0"/>
    <n v="0.1"/>
    <x v="3"/>
    <x v="3"/>
    <x v="2"/>
    <m/>
    <m/>
    <m/>
    <m/>
    <m/>
    <m/>
    <m/>
    <m/>
    <m/>
    <n v="11"/>
    <n v="7"/>
    <n v="6"/>
    <n v="4"/>
    <n v="17"/>
    <m/>
    <m/>
    <m/>
    <m/>
    <m/>
    <m/>
    <m/>
    <m/>
    <m/>
  </r>
  <r>
    <s v="16-0005-0016"/>
    <n v="16"/>
    <s v="P2R2 Silkwood Tmnt 2 Core 3: 10-30 cm"/>
    <x v="9"/>
    <x v="7"/>
    <n v="0.1"/>
    <n v="0.3"/>
    <x v="3"/>
    <x v="3"/>
    <x v="2"/>
    <m/>
    <m/>
    <m/>
    <m/>
    <m/>
    <m/>
    <m/>
    <m/>
    <m/>
    <n v="23"/>
    <n v="14"/>
    <n v="0.5"/>
    <n v="0.5"/>
    <n v="23.5"/>
    <m/>
    <m/>
    <m/>
    <m/>
    <m/>
    <m/>
    <m/>
    <m/>
    <m/>
  </r>
  <r>
    <s v="16-0005-0017"/>
    <n v="17"/>
    <s v="P2R2 Silkwood Tmnt 3: 0.25cm Surface Row (Composite)"/>
    <x v="9"/>
    <x v="8"/>
    <n v="0"/>
    <n v="2.5000000000000001E-2"/>
    <x v="4"/>
    <x v="4"/>
    <x v="3"/>
    <m/>
    <m/>
    <m/>
    <m/>
    <m/>
    <m/>
    <m/>
    <m/>
    <m/>
    <n v="7"/>
    <n v="5"/>
    <n v="7"/>
    <n v="5"/>
    <n v="14"/>
    <m/>
    <m/>
    <m/>
    <m/>
    <m/>
    <m/>
    <m/>
    <m/>
    <m/>
  </r>
  <r>
    <s v="16-0005-0018"/>
    <n v="18"/>
    <s v="P2R2 Silkwood Tmnt 3: 0.25cm Surface IR (Composite)"/>
    <x v="9"/>
    <x v="8"/>
    <n v="0"/>
    <n v="2.5000000000000001E-2"/>
    <x v="4"/>
    <x v="4"/>
    <x v="4"/>
    <m/>
    <m/>
    <m/>
    <m/>
    <m/>
    <m/>
    <m/>
    <m/>
    <m/>
    <n v="7"/>
    <n v="5"/>
    <n v="0.5"/>
    <n v="0.5"/>
    <n v="7.5"/>
    <m/>
    <m/>
    <m/>
    <m/>
    <m/>
    <m/>
    <m/>
    <m/>
    <m/>
  </r>
  <r>
    <s v="16-0005-0019"/>
    <n v="19"/>
    <s v="P2R2 Silkwood Tmnt 3 Core 1: 0-10 cm"/>
    <x v="9"/>
    <x v="2"/>
    <n v="0"/>
    <n v="0.1"/>
    <x v="4"/>
    <x v="1"/>
    <x v="2"/>
    <m/>
    <m/>
    <m/>
    <m/>
    <m/>
    <m/>
    <m/>
    <m/>
    <m/>
    <n v="17"/>
    <n v="12"/>
    <n v="4"/>
    <n v="3"/>
    <n v="21"/>
    <m/>
    <m/>
    <m/>
    <m/>
    <m/>
    <m/>
    <m/>
    <m/>
    <m/>
  </r>
  <r>
    <s v="16-0005-0020"/>
    <n v="20"/>
    <s v="P2R2 Silkwood Tmnt 3 Core 1: 10-30 cm"/>
    <x v="9"/>
    <x v="7"/>
    <n v="0.1"/>
    <n v="0.3"/>
    <x v="4"/>
    <x v="1"/>
    <x v="2"/>
    <m/>
    <m/>
    <m/>
    <m/>
    <m/>
    <m/>
    <m/>
    <m/>
    <m/>
    <n v="10"/>
    <n v="6"/>
    <n v="5"/>
    <n v="3"/>
    <n v="15"/>
    <m/>
    <m/>
    <m/>
    <m/>
    <m/>
    <m/>
    <m/>
    <m/>
    <m/>
  </r>
  <r>
    <s v="16-0005-0021"/>
    <n v="21"/>
    <s v="P2R2 Silkwood Tmnt 3 Core 2: 0-10 cm"/>
    <x v="9"/>
    <x v="2"/>
    <n v="0"/>
    <n v="0.1"/>
    <x v="4"/>
    <x v="2"/>
    <x v="2"/>
    <m/>
    <m/>
    <m/>
    <m/>
    <m/>
    <m/>
    <m/>
    <m/>
    <m/>
    <n v="23"/>
    <n v="16"/>
    <n v="0.5"/>
    <n v="0.5"/>
    <n v="23.5"/>
    <m/>
    <m/>
    <m/>
    <m/>
    <m/>
    <m/>
    <m/>
    <m/>
    <m/>
  </r>
  <r>
    <s v="16-0005-0022"/>
    <n v="22"/>
    <s v="P2R2 Silkwood Tmnt 3 Core 2: 10-30 cm"/>
    <x v="9"/>
    <x v="7"/>
    <n v="0.1"/>
    <n v="0.3"/>
    <x v="4"/>
    <x v="2"/>
    <x v="2"/>
    <m/>
    <m/>
    <m/>
    <m/>
    <m/>
    <m/>
    <m/>
    <m/>
    <m/>
    <n v="12"/>
    <n v="8"/>
    <n v="0.5"/>
    <n v="0.5"/>
    <n v="12.5"/>
    <m/>
    <m/>
    <m/>
    <m/>
    <m/>
    <m/>
    <m/>
    <m/>
    <m/>
  </r>
  <r>
    <s v="16-0005-0023"/>
    <n v="23"/>
    <s v="P2R2 Silkwood Tmnt 3 Core 3: 0-10 cm"/>
    <x v="9"/>
    <x v="2"/>
    <n v="0"/>
    <n v="0.1"/>
    <x v="4"/>
    <x v="3"/>
    <x v="2"/>
    <m/>
    <m/>
    <m/>
    <m/>
    <m/>
    <m/>
    <m/>
    <m/>
    <m/>
    <n v="7"/>
    <n v="5"/>
    <n v="4"/>
    <n v="3"/>
    <n v="11"/>
    <m/>
    <m/>
    <m/>
    <m/>
    <m/>
    <m/>
    <m/>
    <m/>
    <m/>
  </r>
  <r>
    <s v="16-0005-0024"/>
    <n v="24"/>
    <s v="P2R2 Silkwood Tmnt 3 Core 3: 10-30 cm"/>
    <x v="9"/>
    <x v="7"/>
    <n v="0.1"/>
    <n v="0.3"/>
    <x v="4"/>
    <x v="3"/>
    <x v="2"/>
    <m/>
    <m/>
    <m/>
    <m/>
    <m/>
    <m/>
    <m/>
    <m/>
    <m/>
    <n v="16"/>
    <n v="10"/>
    <n v="0.5"/>
    <n v="0.5"/>
    <n v="16.5"/>
    <m/>
    <m/>
    <m/>
    <m/>
    <m/>
    <m/>
    <m/>
    <m/>
    <m/>
  </r>
  <r>
    <s v="16-0005-0025"/>
    <n v="25"/>
    <s v="P2R2 Silkwood Tmnt 4: 0.25cm Surface Row (Composite)"/>
    <x v="9"/>
    <x v="8"/>
    <n v="0"/>
    <n v="2.5000000000000001E-2"/>
    <x v="5"/>
    <x v="4"/>
    <x v="3"/>
    <m/>
    <m/>
    <m/>
    <m/>
    <m/>
    <m/>
    <m/>
    <m/>
    <m/>
    <n v="9"/>
    <n v="6"/>
    <n v="3"/>
    <n v="2"/>
    <n v="12"/>
    <m/>
    <m/>
    <m/>
    <m/>
    <m/>
    <m/>
    <m/>
    <m/>
    <m/>
  </r>
  <r>
    <s v="16-0005-0026"/>
    <n v="26"/>
    <s v="P2R2 Silkwood Tmnt 4: 0.25cm Surface IR (Composite)"/>
    <x v="9"/>
    <x v="8"/>
    <n v="0"/>
    <n v="2.5000000000000001E-2"/>
    <x v="5"/>
    <x v="4"/>
    <x v="4"/>
    <m/>
    <m/>
    <m/>
    <m/>
    <m/>
    <m/>
    <m/>
    <m/>
    <m/>
    <n v="9"/>
    <n v="6"/>
    <n v="0.5"/>
    <n v="0.5"/>
    <n v="9.5"/>
    <m/>
    <m/>
    <m/>
    <m/>
    <m/>
    <m/>
    <m/>
    <m/>
    <m/>
  </r>
  <r>
    <s v="16-0005-0027"/>
    <n v="27"/>
    <s v="P2R2 Silkwood Tmnt 4 Core 1: 0-10 cm"/>
    <x v="9"/>
    <x v="2"/>
    <n v="0"/>
    <n v="0.1"/>
    <x v="5"/>
    <x v="1"/>
    <x v="2"/>
    <m/>
    <m/>
    <m/>
    <m/>
    <m/>
    <m/>
    <m/>
    <m/>
    <m/>
    <n v="26"/>
    <n v="17"/>
    <n v="0.5"/>
    <n v="0.5"/>
    <n v="26.5"/>
    <m/>
    <m/>
    <m/>
    <m/>
    <m/>
    <m/>
    <m/>
    <m/>
    <m/>
  </r>
  <r>
    <s v="16-0005-0028"/>
    <n v="28"/>
    <s v="P2R2 Silkwood Tmnt 4 Core 1: 10-30 cm"/>
    <x v="9"/>
    <x v="7"/>
    <n v="0.1"/>
    <n v="0.3"/>
    <x v="5"/>
    <x v="1"/>
    <x v="2"/>
    <m/>
    <m/>
    <m/>
    <m/>
    <m/>
    <m/>
    <m/>
    <m/>
    <m/>
    <n v="21"/>
    <n v="13"/>
    <n v="0.5"/>
    <n v="0.5"/>
    <n v="21.5"/>
    <m/>
    <m/>
    <m/>
    <m/>
    <m/>
    <m/>
    <m/>
    <m/>
    <m/>
  </r>
  <r>
    <s v="16-0005-0029"/>
    <n v="29"/>
    <s v="P2R2 Silkwood Tmnt 4 Core 2: 0-10 cm"/>
    <x v="9"/>
    <x v="2"/>
    <n v="0"/>
    <n v="0.1"/>
    <x v="5"/>
    <x v="2"/>
    <x v="2"/>
    <m/>
    <m/>
    <m/>
    <m/>
    <m/>
    <m/>
    <m/>
    <m/>
    <m/>
    <n v="5"/>
    <n v="3"/>
    <n v="0.5"/>
    <n v="0.5"/>
    <n v="5.5"/>
    <m/>
    <m/>
    <m/>
    <m/>
    <m/>
    <m/>
    <m/>
    <m/>
    <m/>
  </r>
  <r>
    <s v="16-0005-0030"/>
    <n v="30"/>
    <s v="P2R2 Silkwood Tmnt 4 Core 2: 10-30 cm"/>
    <x v="9"/>
    <x v="7"/>
    <n v="0.1"/>
    <n v="0.3"/>
    <x v="5"/>
    <x v="2"/>
    <x v="2"/>
    <m/>
    <m/>
    <m/>
    <m/>
    <m/>
    <m/>
    <m/>
    <m/>
    <m/>
    <n v="5"/>
    <n v="3"/>
    <n v="0.5"/>
    <n v="0.5"/>
    <n v="5.5"/>
    <m/>
    <m/>
    <m/>
    <m/>
    <m/>
    <m/>
    <m/>
    <m/>
    <m/>
  </r>
  <r>
    <s v="16-0005-0031"/>
    <n v="31"/>
    <s v="P2R2 Silkwood Tmnt 4 Core 3: 0-10 cm"/>
    <x v="9"/>
    <x v="2"/>
    <n v="0"/>
    <n v="0.1"/>
    <x v="5"/>
    <x v="3"/>
    <x v="2"/>
    <m/>
    <m/>
    <m/>
    <m/>
    <m/>
    <m/>
    <m/>
    <m/>
    <m/>
    <n v="10"/>
    <n v="6"/>
    <n v="0.5"/>
    <n v="0.5"/>
    <n v="10.5"/>
    <m/>
    <m/>
    <m/>
    <m/>
    <m/>
    <m/>
    <m/>
    <m/>
    <m/>
  </r>
  <r>
    <s v="16-0005-0032"/>
    <n v="32"/>
    <s v="P2R2 Silkwood Tmnt 4 Core 3: 10-30 cm"/>
    <x v="9"/>
    <x v="7"/>
    <n v="0.1"/>
    <n v="0.3"/>
    <x v="5"/>
    <x v="3"/>
    <x v="2"/>
    <m/>
    <m/>
    <m/>
    <m/>
    <m/>
    <m/>
    <m/>
    <m/>
    <m/>
    <n v="5"/>
    <n v="3"/>
    <n v="0.5"/>
    <n v="0.5"/>
    <n v="5.5"/>
    <m/>
    <m/>
    <m/>
    <m/>
    <m/>
    <m/>
    <m/>
    <m/>
    <m/>
  </r>
  <r>
    <s v="16-0005-0033"/>
    <n v="33"/>
    <s v="P2R2 Silkwood Tmnt 5: 0.25cm Surface Row (Composite)"/>
    <x v="9"/>
    <x v="8"/>
    <n v="0"/>
    <n v="2.5000000000000001E-2"/>
    <x v="6"/>
    <x v="4"/>
    <x v="3"/>
    <m/>
    <m/>
    <m/>
    <m/>
    <m/>
    <m/>
    <m/>
    <m/>
    <m/>
    <n v="3"/>
    <n v="2"/>
    <n v="3"/>
    <n v="3"/>
    <n v="6"/>
    <m/>
    <m/>
    <m/>
    <m/>
    <m/>
    <m/>
    <m/>
    <m/>
    <m/>
  </r>
  <r>
    <s v="16-0005-0034"/>
    <n v="34"/>
    <s v="P2R2 Silkwood Tmnt 5: 0.25cm Surface IR (Composite)"/>
    <x v="9"/>
    <x v="8"/>
    <n v="0"/>
    <n v="2.5000000000000001E-2"/>
    <x v="6"/>
    <x v="4"/>
    <x v="4"/>
    <m/>
    <m/>
    <m/>
    <m/>
    <m/>
    <m/>
    <m/>
    <m/>
    <m/>
    <n v="4"/>
    <n v="3"/>
    <n v="0.5"/>
    <n v="0.5"/>
    <n v="4.5"/>
    <m/>
    <m/>
    <m/>
    <m/>
    <m/>
    <m/>
    <m/>
    <m/>
    <m/>
  </r>
  <r>
    <s v="16-0005-0035"/>
    <n v="35"/>
    <s v="P2R2 Silkwood Tmnt 5 Core 1: 0-10 cm"/>
    <x v="9"/>
    <x v="2"/>
    <n v="0"/>
    <n v="0.1"/>
    <x v="6"/>
    <x v="1"/>
    <x v="2"/>
    <m/>
    <m/>
    <m/>
    <m/>
    <m/>
    <m/>
    <m/>
    <m/>
    <m/>
    <n v="5"/>
    <n v="4"/>
    <n v="0.5"/>
    <n v="0.5"/>
    <n v="5.5"/>
    <m/>
    <m/>
    <m/>
    <m/>
    <m/>
    <m/>
    <m/>
    <m/>
    <m/>
  </r>
  <r>
    <s v="16-0005-0036"/>
    <n v="36"/>
    <s v="P2R2 Silkwood Tmnt 5 Core 1: 10-30 cm"/>
    <x v="9"/>
    <x v="7"/>
    <n v="0.1"/>
    <n v="0.3"/>
    <x v="6"/>
    <x v="1"/>
    <x v="2"/>
    <m/>
    <m/>
    <m/>
    <m/>
    <m/>
    <m/>
    <m/>
    <m/>
    <m/>
    <n v="4"/>
    <n v="3"/>
    <n v="0.5"/>
    <n v="0.5"/>
    <n v="4.5"/>
    <m/>
    <m/>
    <m/>
    <m/>
    <m/>
    <m/>
    <m/>
    <m/>
    <m/>
  </r>
  <r>
    <s v="16-0005-0037"/>
    <n v="37"/>
    <s v="P2R2 Silkwood Tmnt 5 Core 2: 0-10 cm"/>
    <x v="9"/>
    <x v="2"/>
    <n v="0"/>
    <n v="0.1"/>
    <x v="6"/>
    <x v="2"/>
    <x v="2"/>
    <m/>
    <m/>
    <m/>
    <m/>
    <m/>
    <m/>
    <m/>
    <m/>
    <m/>
    <n v="3"/>
    <n v="2"/>
    <n v="0.5"/>
    <n v="0.5"/>
    <n v="3.5"/>
    <m/>
    <m/>
    <m/>
    <m/>
    <m/>
    <m/>
    <m/>
    <m/>
    <m/>
  </r>
  <r>
    <s v="16-0005-0038"/>
    <n v="38"/>
    <s v="P2R2 Silkwood Tmnt 5 Core 2: 10-30 cm"/>
    <x v="9"/>
    <x v="7"/>
    <n v="0.1"/>
    <n v="0.3"/>
    <x v="6"/>
    <x v="2"/>
    <x v="2"/>
    <m/>
    <m/>
    <m/>
    <m/>
    <m/>
    <m/>
    <m/>
    <m/>
    <m/>
    <n v="5"/>
    <n v="3"/>
    <n v="0.5"/>
    <n v="0.5"/>
    <n v="5.5"/>
    <m/>
    <m/>
    <m/>
    <m/>
    <m/>
    <m/>
    <m/>
    <m/>
    <m/>
  </r>
  <r>
    <s v="16-0005-0039"/>
    <n v="39"/>
    <s v="P2R2 Silkwood Tmnt 5 Core 3: 0-10 cm"/>
    <x v="9"/>
    <x v="2"/>
    <n v="0"/>
    <n v="0.1"/>
    <x v="6"/>
    <x v="3"/>
    <x v="2"/>
    <m/>
    <m/>
    <m/>
    <m/>
    <m/>
    <m/>
    <m/>
    <m/>
    <m/>
    <n v="10"/>
    <n v="8"/>
    <n v="7"/>
    <n v="5"/>
    <n v="17"/>
    <m/>
    <m/>
    <m/>
    <m/>
    <m/>
    <m/>
    <m/>
    <m/>
    <m/>
  </r>
  <r>
    <s v="16-0005-0040"/>
    <n v="40"/>
    <s v="P2R2 Silkwood Tmnt 5 Core 3: 10-30 cm"/>
    <x v="9"/>
    <x v="7"/>
    <n v="0.1"/>
    <n v="0.3"/>
    <x v="6"/>
    <x v="3"/>
    <x v="2"/>
    <m/>
    <m/>
    <m/>
    <m/>
    <m/>
    <m/>
    <m/>
    <m/>
    <m/>
    <n v="7"/>
    <n v="5"/>
    <n v="0.5"/>
    <n v="0.5"/>
    <n v="7.5"/>
    <m/>
    <m/>
    <m/>
    <m/>
    <m/>
    <m/>
    <m/>
    <m/>
    <m/>
  </r>
  <r>
    <s v="16-0149-0001"/>
    <n v="1"/>
    <s v="P2R2 Silkwood Tmnt 1: 0.25cm Surface Row (Composite)"/>
    <x v="10"/>
    <x v="8"/>
    <n v="0"/>
    <n v="2.5000000000000001E-2"/>
    <x v="2"/>
    <x v="4"/>
    <x v="3"/>
    <m/>
    <m/>
    <m/>
    <m/>
    <m/>
    <m/>
    <m/>
    <m/>
    <m/>
    <n v="6"/>
    <n v="4"/>
    <n v="32"/>
    <n v="24"/>
    <n v="38"/>
    <m/>
    <m/>
    <m/>
    <m/>
    <m/>
    <m/>
    <m/>
    <m/>
    <m/>
  </r>
  <r>
    <s v="16-0149-0002"/>
    <n v="2"/>
    <s v="P2R2 Silkwood Tmnt 1: 0.25cm Surface IR (Composite)"/>
    <x v="10"/>
    <x v="8"/>
    <n v="0"/>
    <n v="2.5000000000000001E-2"/>
    <x v="2"/>
    <x v="4"/>
    <x v="4"/>
    <m/>
    <m/>
    <m/>
    <m/>
    <m/>
    <m/>
    <m/>
    <m/>
    <m/>
    <n v="6"/>
    <n v="4"/>
    <n v="0.5"/>
    <n v="0.5"/>
    <n v="6.5"/>
    <m/>
    <m/>
    <m/>
    <m/>
    <m/>
    <m/>
    <m/>
    <m/>
    <m/>
  </r>
  <r>
    <s v="16-0149-0003"/>
    <n v="3"/>
    <s v="P2R2 Silkwood Tmnt 1 Core 1: 0-10 cm"/>
    <x v="10"/>
    <x v="2"/>
    <n v="0"/>
    <n v="0.1"/>
    <x v="2"/>
    <x v="1"/>
    <x v="2"/>
    <m/>
    <m/>
    <m/>
    <m/>
    <m/>
    <m/>
    <m/>
    <m/>
    <m/>
    <n v="3"/>
    <n v="2"/>
    <n v="41"/>
    <n v="28"/>
    <n v="44"/>
    <m/>
    <m/>
    <m/>
    <m/>
    <m/>
    <m/>
    <m/>
    <m/>
    <m/>
  </r>
  <r>
    <s v="16-0149-0004"/>
    <n v="4"/>
    <s v="P2R2 Silkwood Tmnt 1 Core 1: 10-30 cm"/>
    <x v="10"/>
    <x v="7"/>
    <n v="0.1"/>
    <n v="0.3"/>
    <x v="2"/>
    <x v="1"/>
    <x v="2"/>
    <m/>
    <m/>
    <m/>
    <m/>
    <m/>
    <m/>
    <m/>
    <m/>
    <m/>
    <n v="4"/>
    <n v="3"/>
    <n v="39"/>
    <n v="26"/>
    <n v="43"/>
    <m/>
    <m/>
    <m/>
    <m/>
    <m/>
    <m/>
    <m/>
    <m/>
    <m/>
  </r>
  <r>
    <s v="16-0149-0005"/>
    <n v="5"/>
    <s v="P2R2 Silkwood Tmnt 1 Core 2: 0-10 cm"/>
    <x v="10"/>
    <x v="2"/>
    <n v="0"/>
    <n v="0.1"/>
    <x v="2"/>
    <x v="2"/>
    <x v="2"/>
    <m/>
    <m/>
    <m/>
    <m/>
    <m/>
    <m/>
    <m/>
    <m/>
    <m/>
    <n v="4"/>
    <n v="3"/>
    <n v="6"/>
    <n v="4"/>
    <n v="10"/>
    <m/>
    <m/>
    <m/>
    <m/>
    <m/>
    <m/>
    <m/>
    <m/>
    <m/>
  </r>
  <r>
    <s v="16-0149-0006"/>
    <n v="6"/>
    <s v="P2R2 Silkwood Tmnt 1 Core 2: 10-30 cm"/>
    <x v="10"/>
    <x v="7"/>
    <n v="0.1"/>
    <n v="0.3"/>
    <x v="2"/>
    <x v="2"/>
    <x v="2"/>
    <m/>
    <m/>
    <m/>
    <m/>
    <m/>
    <m/>
    <m/>
    <m/>
    <m/>
    <n v="4"/>
    <n v="3"/>
    <n v="16"/>
    <n v="11"/>
    <n v="20"/>
    <m/>
    <m/>
    <m/>
    <m/>
    <m/>
    <m/>
    <m/>
    <m/>
    <m/>
  </r>
  <r>
    <s v="16-0149-0007"/>
    <n v="7"/>
    <s v="P2R2 Silkwood Tmnt 1 Core 3: 0-10 cm"/>
    <x v="10"/>
    <x v="2"/>
    <n v="0"/>
    <n v="0.1"/>
    <x v="2"/>
    <x v="3"/>
    <x v="2"/>
    <m/>
    <m/>
    <m/>
    <m/>
    <m/>
    <m/>
    <m/>
    <m/>
    <m/>
    <n v="3"/>
    <n v="2"/>
    <n v="31"/>
    <n v="23"/>
    <n v="34"/>
    <m/>
    <m/>
    <m/>
    <m/>
    <m/>
    <m/>
    <m/>
    <m/>
    <m/>
  </r>
  <r>
    <s v="16-0149-0008"/>
    <n v="8"/>
    <s v="P2R2 Silkwood Tmnt 1 Core 3: 10-30 cm"/>
    <x v="10"/>
    <x v="7"/>
    <n v="0.1"/>
    <n v="0.3"/>
    <x v="2"/>
    <x v="3"/>
    <x v="2"/>
    <m/>
    <m/>
    <m/>
    <m/>
    <m/>
    <m/>
    <m/>
    <m/>
    <m/>
    <n v="4"/>
    <n v="3"/>
    <n v="16"/>
    <n v="12"/>
    <n v="20"/>
    <m/>
    <m/>
    <m/>
    <m/>
    <m/>
    <m/>
    <m/>
    <m/>
    <m/>
  </r>
  <r>
    <s v="16-0149-0009"/>
    <n v="9"/>
    <s v="P2R2 Silkwood Tmnt 2: 0.25cm Surface Row (Composite)"/>
    <x v="10"/>
    <x v="8"/>
    <n v="0"/>
    <n v="2.5000000000000001E-2"/>
    <x v="3"/>
    <x v="4"/>
    <x v="3"/>
    <m/>
    <m/>
    <m/>
    <m/>
    <m/>
    <m/>
    <m/>
    <m/>
    <m/>
    <n v="5"/>
    <n v="4"/>
    <n v="0.5"/>
    <n v="0.5"/>
    <n v="5.5"/>
    <m/>
    <m/>
    <m/>
    <m/>
    <m/>
    <m/>
    <m/>
    <m/>
    <m/>
  </r>
  <r>
    <s v="16-0149-0010"/>
    <n v="10"/>
    <s v="P2R2 Silkwood Tmnt 2: 0.25cm Surface IR (Composite)"/>
    <x v="10"/>
    <x v="8"/>
    <n v="0"/>
    <n v="2.5000000000000001E-2"/>
    <x v="3"/>
    <x v="4"/>
    <x v="4"/>
    <m/>
    <m/>
    <m/>
    <m/>
    <m/>
    <m/>
    <m/>
    <m/>
    <m/>
    <n v="6"/>
    <n v="4"/>
    <n v="0.5"/>
    <n v="0.5"/>
    <n v="6.5"/>
    <m/>
    <m/>
    <m/>
    <m/>
    <m/>
    <m/>
    <m/>
    <m/>
    <m/>
  </r>
  <r>
    <s v="16-0149-0011"/>
    <n v="11"/>
    <s v="P2R2 Silkwood Tmnt 2 Core 1: 0-10 cm"/>
    <x v="10"/>
    <x v="2"/>
    <n v="0"/>
    <n v="0.1"/>
    <x v="3"/>
    <x v="1"/>
    <x v="2"/>
    <m/>
    <m/>
    <m/>
    <m/>
    <m/>
    <m/>
    <m/>
    <m/>
    <m/>
    <n v="6"/>
    <n v="4"/>
    <n v="0.5"/>
    <n v="0.5"/>
    <n v="6.5"/>
    <m/>
    <m/>
    <m/>
    <m/>
    <m/>
    <m/>
    <m/>
    <m/>
    <m/>
  </r>
  <r>
    <s v="16-0149-0012"/>
    <n v="12"/>
    <s v="P2R2 Silkwood Tmnt 2 Core 1: 10-30 cm"/>
    <x v="10"/>
    <x v="7"/>
    <n v="0.1"/>
    <n v="0.3"/>
    <x v="3"/>
    <x v="1"/>
    <x v="2"/>
    <m/>
    <m/>
    <m/>
    <m/>
    <m/>
    <m/>
    <m/>
    <m/>
    <m/>
    <n v="4"/>
    <n v="3"/>
    <n v="0.5"/>
    <n v="0.5"/>
    <n v="4.5"/>
    <m/>
    <m/>
    <m/>
    <m/>
    <m/>
    <m/>
    <m/>
    <m/>
    <m/>
  </r>
  <r>
    <s v="16-0149-0013"/>
    <n v="13"/>
    <s v="P2R2 Silkwood Tmnt 2 Core 2: 0-10 cm"/>
    <x v="10"/>
    <x v="2"/>
    <n v="0"/>
    <n v="0.1"/>
    <x v="3"/>
    <x v="2"/>
    <x v="2"/>
    <m/>
    <m/>
    <m/>
    <m/>
    <m/>
    <m/>
    <m/>
    <m/>
    <m/>
    <n v="3"/>
    <n v="0.5"/>
    <n v="0.5"/>
    <n v="0.5"/>
    <n v="3.5"/>
    <m/>
    <m/>
    <m/>
    <m/>
    <m/>
    <m/>
    <m/>
    <m/>
    <m/>
  </r>
  <r>
    <s v="16-0149-0014"/>
    <n v="14"/>
    <s v="P2R2 Silkwood Tmnt 2 Core 2: 10-30 cm"/>
    <x v="10"/>
    <x v="7"/>
    <n v="0.1"/>
    <n v="0.3"/>
    <x v="3"/>
    <x v="2"/>
    <x v="2"/>
    <m/>
    <m/>
    <m/>
    <m/>
    <m/>
    <m/>
    <m/>
    <m/>
    <m/>
    <n v="3"/>
    <n v="0.5"/>
    <n v="0.5"/>
    <n v="0.5"/>
    <n v="3.5"/>
    <m/>
    <m/>
    <m/>
    <m/>
    <m/>
    <m/>
    <m/>
    <m/>
    <m/>
  </r>
  <r>
    <s v="16-0149-0015"/>
    <n v="15"/>
    <s v="P2R2 Silkwood Tmnt 2 Core 3: 0-10 cm"/>
    <x v="10"/>
    <x v="2"/>
    <n v="0"/>
    <n v="0.1"/>
    <x v="3"/>
    <x v="3"/>
    <x v="2"/>
    <m/>
    <m/>
    <m/>
    <m/>
    <m/>
    <m/>
    <m/>
    <m/>
    <m/>
    <n v="4"/>
    <n v="3"/>
    <n v="0.5"/>
    <n v="0.5"/>
    <n v="4.5"/>
    <m/>
    <m/>
    <m/>
    <m/>
    <m/>
    <m/>
    <m/>
    <m/>
    <m/>
  </r>
  <r>
    <s v="16-0149-0016"/>
    <n v="16"/>
    <s v="P2R2 Silkwood Tmnt 2 Core 3: 10-30 cm"/>
    <x v="10"/>
    <x v="7"/>
    <n v="0.1"/>
    <n v="0.3"/>
    <x v="3"/>
    <x v="3"/>
    <x v="2"/>
    <m/>
    <m/>
    <m/>
    <m/>
    <m/>
    <m/>
    <m/>
    <m/>
    <m/>
    <n v="4"/>
    <n v="3"/>
    <n v="0.5"/>
    <n v="0.5"/>
    <n v="4.5"/>
    <m/>
    <m/>
    <m/>
    <m/>
    <m/>
    <m/>
    <m/>
    <m/>
    <m/>
  </r>
  <r>
    <s v="16-0149-0017"/>
    <n v="17"/>
    <s v="P2R2 Silkwood Tmnt 3: 0.25cm Surface Row (Composite)"/>
    <x v="10"/>
    <x v="8"/>
    <n v="0"/>
    <n v="2.5000000000000001E-2"/>
    <x v="4"/>
    <x v="4"/>
    <x v="3"/>
    <m/>
    <m/>
    <m/>
    <m/>
    <m/>
    <m/>
    <m/>
    <m/>
    <m/>
    <n v="7"/>
    <n v="6"/>
    <n v="26"/>
    <n v="19"/>
    <n v="33"/>
    <m/>
    <m/>
    <m/>
    <m/>
    <m/>
    <m/>
    <m/>
    <m/>
    <m/>
  </r>
  <r>
    <s v="16-0149-0018"/>
    <n v="18"/>
    <s v="P2R2 Silkwood Tmnt 3: 0.25cm Surface IR (Composite)"/>
    <x v="10"/>
    <x v="8"/>
    <n v="0"/>
    <n v="2.5000000000000001E-2"/>
    <x v="4"/>
    <x v="4"/>
    <x v="4"/>
    <m/>
    <m/>
    <m/>
    <m/>
    <m/>
    <m/>
    <m/>
    <m/>
    <m/>
    <n v="6"/>
    <n v="4"/>
    <n v="0.5"/>
    <n v="0.5"/>
    <n v="6.5"/>
    <m/>
    <m/>
    <m/>
    <m/>
    <m/>
    <m/>
    <m/>
    <m/>
    <m/>
  </r>
  <r>
    <s v="16-0149-0019"/>
    <n v="19"/>
    <s v="P2R2 Silkwood Tmnt 3 Core 1: 0-10 cm"/>
    <x v="10"/>
    <x v="2"/>
    <n v="0"/>
    <n v="0.1"/>
    <x v="4"/>
    <x v="1"/>
    <x v="2"/>
    <m/>
    <m/>
    <m/>
    <m/>
    <m/>
    <m/>
    <m/>
    <m/>
    <m/>
    <n v="4"/>
    <n v="3"/>
    <n v="0.5"/>
    <n v="0.5"/>
    <n v="4.5"/>
    <m/>
    <m/>
    <m/>
    <m/>
    <m/>
    <m/>
    <m/>
    <m/>
    <m/>
  </r>
  <r>
    <s v="16-0149-0020"/>
    <n v="20"/>
    <s v="P2R2 Silkwood Tmnt 3 Core 1: 10-30 cm"/>
    <x v="10"/>
    <x v="7"/>
    <n v="0.1"/>
    <n v="0.3"/>
    <x v="4"/>
    <x v="1"/>
    <x v="2"/>
    <m/>
    <m/>
    <m/>
    <m/>
    <m/>
    <m/>
    <m/>
    <m/>
    <m/>
    <n v="2"/>
    <n v="0.5"/>
    <n v="0.5"/>
    <n v="0.5"/>
    <n v="2.5"/>
    <m/>
    <m/>
    <m/>
    <m/>
    <m/>
    <m/>
    <m/>
    <m/>
    <m/>
  </r>
  <r>
    <s v="16-0149-0021"/>
    <n v="21"/>
    <s v="P2R2 Silkwood Tmnt 3 Core 2: 0-10 cm"/>
    <x v="10"/>
    <x v="2"/>
    <n v="0"/>
    <n v="0.1"/>
    <x v="4"/>
    <x v="2"/>
    <x v="2"/>
    <m/>
    <m/>
    <m/>
    <m/>
    <m/>
    <m/>
    <m/>
    <m/>
    <m/>
    <n v="2"/>
    <n v="0.5"/>
    <n v="0.5"/>
    <n v="0.5"/>
    <n v="2.5"/>
    <m/>
    <m/>
    <m/>
    <m/>
    <m/>
    <m/>
    <m/>
    <m/>
    <m/>
  </r>
  <r>
    <s v="16-0149-0022"/>
    <n v="22"/>
    <s v="P2R2 Silkwood Tmnt 3 Core 2: 10-30 cm"/>
    <x v="10"/>
    <x v="7"/>
    <n v="0.1"/>
    <n v="0.3"/>
    <x v="4"/>
    <x v="2"/>
    <x v="2"/>
    <m/>
    <m/>
    <m/>
    <m/>
    <m/>
    <m/>
    <m/>
    <m/>
    <m/>
    <n v="3"/>
    <n v="2"/>
    <n v="0.5"/>
    <n v="0.5"/>
    <n v="3.5"/>
    <m/>
    <m/>
    <m/>
    <m/>
    <m/>
    <m/>
    <m/>
    <m/>
    <m/>
  </r>
  <r>
    <s v="16-0149-0023"/>
    <n v="23"/>
    <s v="P2R2 Silkwood Tmnt 3 Core 3: 0-10 cm"/>
    <x v="10"/>
    <x v="2"/>
    <n v="0"/>
    <n v="0.1"/>
    <x v="4"/>
    <x v="3"/>
    <x v="2"/>
    <m/>
    <m/>
    <m/>
    <m/>
    <m/>
    <m/>
    <m/>
    <m/>
    <m/>
    <n v="5"/>
    <n v="4"/>
    <n v="0.5"/>
    <n v="0.5"/>
    <n v="5.5"/>
    <m/>
    <m/>
    <m/>
    <m/>
    <m/>
    <m/>
    <m/>
    <m/>
    <m/>
  </r>
  <r>
    <s v="16-0149-0024"/>
    <n v="24"/>
    <s v="P2R2 Silkwood Tmnt 3 Core 3: 10-30 cm"/>
    <x v="10"/>
    <x v="7"/>
    <n v="0.1"/>
    <n v="0.3"/>
    <x v="4"/>
    <x v="3"/>
    <x v="2"/>
    <m/>
    <m/>
    <m/>
    <m/>
    <m/>
    <m/>
    <m/>
    <m/>
    <m/>
    <n v="3"/>
    <n v="0.5"/>
    <n v="0.5"/>
    <n v="0.5"/>
    <n v="3.5"/>
    <m/>
    <m/>
    <m/>
    <m/>
    <m/>
    <m/>
    <m/>
    <m/>
    <m/>
  </r>
  <r>
    <s v="16-0149-0025"/>
    <n v="25"/>
    <s v="P2R2 Silkwood Tmnt 4: 0.25cm Surface Row (Composite)"/>
    <x v="10"/>
    <x v="8"/>
    <n v="0"/>
    <n v="2.5000000000000001E-2"/>
    <x v="5"/>
    <x v="4"/>
    <x v="3"/>
    <m/>
    <m/>
    <m/>
    <m/>
    <m/>
    <m/>
    <m/>
    <m/>
    <m/>
    <n v="4"/>
    <n v="3"/>
    <n v="0.5"/>
    <n v="0.5"/>
    <n v="4.5"/>
    <m/>
    <m/>
    <m/>
    <m/>
    <m/>
    <m/>
    <m/>
    <m/>
    <m/>
  </r>
  <r>
    <s v="16-0149-0026"/>
    <n v="26"/>
    <s v="P2R2 Silkwood Tmnt 4: 0.25cm Surface IR (Composite)"/>
    <x v="10"/>
    <x v="8"/>
    <n v="0"/>
    <n v="2.5000000000000001E-2"/>
    <x v="5"/>
    <x v="4"/>
    <x v="4"/>
    <m/>
    <m/>
    <m/>
    <m/>
    <m/>
    <m/>
    <m/>
    <m/>
    <m/>
    <n v="5"/>
    <n v="4"/>
    <n v="0.5"/>
    <n v="0.5"/>
    <n v="5.5"/>
    <m/>
    <m/>
    <m/>
    <m/>
    <m/>
    <m/>
    <m/>
    <m/>
    <m/>
  </r>
  <r>
    <s v="16-0149-0027"/>
    <n v="27"/>
    <s v="P2R2 Silkwood Tmnt 4 Core 1: 0-10 cm"/>
    <x v="10"/>
    <x v="2"/>
    <n v="0"/>
    <n v="0.1"/>
    <x v="5"/>
    <x v="1"/>
    <x v="2"/>
    <m/>
    <m/>
    <m/>
    <m/>
    <m/>
    <m/>
    <m/>
    <m/>
    <m/>
    <n v="3"/>
    <n v="2"/>
    <n v="0.5"/>
    <n v="0.5"/>
    <n v="3.5"/>
    <m/>
    <m/>
    <m/>
    <m/>
    <m/>
    <m/>
    <m/>
    <m/>
    <m/>
  </r>
  <r>
    <s v="16-0149-0028"/>
    <n v="28"/>
    <s v="P2R2 Silkwood Tmnt 4 Core 1: 10-30 cm"/>
    <x v="10"/>
    <x v="7"/>
    <n v="0.1"/>
    <n v="0.3"/>
    <x v="5"/>
    <x v="1"/>
    <x v="2"/>
    <m/>
    <m/>
    <m/>
    <m/>
    <m/>
    <m/>
    <m/>
    <m/>
    <m/>
    <n v="4"/>
    <n v="3"/>
    <n v="0.5"/>
    <n v="0.5"/>
    <n v="4.5"/>
    <m/>
    <m/>
    <m/>
    <m/>
    <m/>
    <m/>
    <m/>
    <m/>
    <m/>
  </r>
  <r>
    <s v="16-0149-0029"/>
    <n v="29"/>
    <s v="P2R2 Silkwood Tmnt 4 Core 2: 0-10 cm"/>
    <x v="10"/>
    <x v="2"/>
    <n v="0"/>
    <n v="0.1"/>
    <x v="5"/>
    <x v="2"/>
    <x v="2"/>
    <m/>
    <m/>
    <m/>
    <m/>
    <m/>
    <m/>
    <m/>
    <m/>
    <m/>
    <n v="3"/>
    <n v="0.5"/>
    <n v="0.5"/>
    <n v="0.5"/>
    <n v="3.5"/>
    <m/>
    <m/>
    <m/>
    <m/>
    <m/>
    <m/>
    <m/>
    <m/>
    <m/>
  </r>
  <r>
    <s v="16-0149-0030"/>
    <n v="30"/>
    <s v="P2R2 Silkwood Tmnt 4 Core 2: 10-30 cm"/>
    <x v="10"/>
    <x v="7"/>
    <n v="0.1"/>
    <n v="0.3"/>
    <x v="5"/>
    <x v="2"/>
    <x v="2"/>
    <m/>
    <m/>
    <m/>
    <m/>
    <m/>
    <m/>
    <m/>
    <m/>
    <m/>
    <n v="0.5"/>
    <n v="0.5"/>
    <n v="0.5"/>
    <n v="0.5"/>
    <n v="1"/>
    <m/>
    <m/>
    <m/>
    <m/>
    <m/>
    <m/>
    <m/>
    <m/>
    <m/>
  </r>
  <r>
    <s v="16-0149-0031"/>
    <n v="31"/>
    <s v="P2R2 Silkwood Tmnt 4 Core 3: 0-10 cm"/>
    <x v="10"/>
    <x v="2"/>
    <n v="0"/>
    <n v="0.1"/>
    <x v="5"/>
    <x v="3"/>
    <x v="2"/>
    <m/>
    <m/>
    <m/>
    <m/>
    <m/>
    <m/>
    <m/>
    <m/>
    <m/>
    <n v="4"/>
    <n v="3"/>
    <n v="0.5"/>
    <n v="0.5"/>
    <n v="4.5"/>
    <m/>
    <m/>
    <m/>
    <m/>
    <m/>
    <m/>
    <m/>
    <m/>
    <m/>
  </r>
  <r>
    <s v="16-0149-0032"/>
    <n v="32"/>
    <s v="P2R2 Silkwood Tmnt 4 Core 3: 10-30 cm"/>
    <x v="10"/>
    <x v="7"/>
    <n v="0.1"/>
    <n v="0.3"/>
    <x v="5"/>
    <x v="3"/>
    <x v="2"/>
    <m/>
    <m/>
    <m/>
    <m/>
    <m/>
    <m/>
    <m/>
    <m/>
    <m/>
    <n v="3"/>
    <n v="0.5"/>
    <n v="0.5"/>
    <n v="0.5"/>
    <n v="3.5"/>
    <m/>
    <m/>
    <m/>
    <m/>
    <m/>
    <m/>
    <m/>
    <m/>
    <m/>
  </r>
  <r>
    <s v="16-0149-0033"/>
    <n v="33"/>
    <s v="P2R2 Silkwood Tmnt 5: 0.25cm Surface Row (Composite)"/>
    <x v="10"/>
    <x v="8"/>
    <n v="0"/>
    <n v="2.5000000000000001E-2"/>
    <x v="6"/>
    <x v="4"/>
    <x v="3"/>
    <m/>
    <m/>
    <m/>
    <m/>
    <m/>
    <m/>
    <m/>
    <m/>
    <m/>
    <n v="4"/>
    <n v="3"/>
    <n v="3"/>
    <n v="2"/>
    <n v="7"/>
    <m/>
    <m/>
    <m/>
    <m/>
    <m/>
    <m/>
    <m/>
    <m/>
    <m/>
  </r>
  <r>
    <s v="16-0149-0034"/>
    <n v="34"/>
    <s v="P2R2 Silkwood Tmnt 5: 0.25cm Surface IR (Composite)"/>
    <x v="10"/>
    <x v="8"/>
    <n v="0"/>
    <n v="2.5000000000000001E-2"/>
    <x v="6"/>
    <x v="4"/>
    <x v="4"/>
    <m/>
    <m/>
    <m/>
    <m/>
    <m/>
    <m/>
    <m/>
    <m/>
    <m/>
    <n v="6"/>
    <n v="5"/>
    <n v="0.5"/>
    <n v="0.5"/>
    <n v="6.5"/>
    <m/>
    <m/>
    <m/>
    <m/>
    <m/>
    <m/>
    <m/>
    <m/>
    <m/>
  </r>
  <r>
    <s v="16-0149-0035"/>
    <n v="35"/>
    <s v="P2R2 Silkwood Tmnt 5 Core 1: 0-10 cm"/>
    <x v="10"/>
    <x v="2"/>
    <n v="0"/>
    <n v="0.1"/>
    <x v="6"/>
    <x v="1"/>
    <x v="2"/>
    <m/>
    <m/>
    <m/>
    <m/>
    <m/>
    <m/>
    <m/>
    <m/>
    <m/>
    <n v="2"/>
    <n v="0.5"/>
    <n v="0.5"/>
    <n v="0.5"/>
    <n v="2.5"/>
    <m/>
    <m/>
    <m/>
    <m/>
    <m/>
    <m/>
    <m/>
    <m/>
    <m/>
  </r>
  <r>
    <s v="16-0149-0036"/>
    <n v="36"/>
    <s v="P2R2 Silkwood Tmnt 5 Core 1: 10-30 cm"/>
    <x v="10"/>
    <x v="7"/>
    <n v="0.1"/>
    <n v="0.3"/>
    <x v="6"/>
    <x v="1"/>
    <x v="2"/>
    <m/>
    <m/>
    <m/>
    <m/>
    <m/>
    <m/>
    <m/>
    <m/>
    <m/>
    <n v="4"/>
    <n v="3"/>
    <n v="0.5"/>
    <n v="0.5"/>
    <n v="4.5"/>
    <m/>
    <m/>
    <m/>
    <m/>
    <m/>
    <m/>
    <m/>
    <m/>
    <m/>
  </r>
  <r>
    <s v="16-0149-0037"/>
    <n v="37"/>
    <s v="P2R2 Silkwood Tmnt 5 Core 2: 0-10 cm"/>
    <x v="10"/>
    <x v="2"/>
    <n v="0"/>
    <n v="0.1"/>
    <x v="6"/>
    <x v="2"/>
    <x v="2"/>
    <m/>
    <m/>
    <m/>
    <m/>
    <m/>
    <m/>
    <m/>
    <m/>
    <m/>
    <n v="2"/>
    <n v="0.5"/>
    <n v="0.5"/>
    <n v="0.5"/>
    <n v="2.5"/>
    <m/>
    <m/>
    <m/>
    <m/>
    <m/>
    <m/>
    <m/>
    <m/>
    <m/>
  </r>
  <r>
    <s v="16-0149-0038"/>
    <n v="38"/>
    <s v="P2R2 Silkwood Tmnt 5 Core 2: 10-30 cm"/>
    <x v="10"/>
    <x v="7"/>
    <n v="0.1"/>
    <n v="0.3"/>
    <x v="6"/>
    <x v="2"/>
    <x v="2"/>
    <m/>
    <m/>
    <m/>
    <m/>
    <m/>
    <m/>
    <m/>
    <m/>
    <m/>
    <n v="0.5"/>
    <n v="0.5"/>
    <n v="0.5"/>
    <n v="0.5"/>
    <n v="1"/>
    <m/>
    <m/>
    <m/>
    <m/>
    <m/>
    <m/>
    <m/>
    <m/>
    <m/>
  </r>
  <r>
    <s v="16-0149-0039"/>
    <n v="39"/>
    <s v="P2R2 Silkwood Tmnt 5 Core 3: 0-10 cm"/>
    <x v="10"/>
    <x v="2"/>
    <n v="0"/>
    <n v="0.1"/>
    <x v="6"/>
    <x v="3"/>
    <x v="2"/>
    <m/>
    <m/>
    <m/>
    <m/>
    <m/>
    <m/>
    <m/>
    <m/>
    <m/>
    <n v="3"/>
    <n v="0.5"/>
    <n v="0.5"/>
    <n v="0.5"/>
    <n v="3.5"/>
    <m/>
    <m/>
    <m/>
    <m/>
    <m/>
    <m/>
    <m/>
    <m/>
    <m/>
  </r>
  <r>
    <s v="16-0149-0040"/>
    <n v="40"/>
    <s v="P2R2 Silkwood Tmnt 5 Core 3: 10-30 cm"/>
    <x v="10"/>
    <x v="7"/>
    <n v="0.1"/>
    <n v="0.3"/>
    <x v="6"/>
    <x v="3"/>
    <x v="2"/>
    <m/>
    <m/>
    <m/>
    <m/>
    <m/>
    <m/>
    <m/>
    <m/>
    <m/>
    <n v="0.5"/>
    <n v="0.5"/>
    <n v="0.5"/>
    <n v="0.5"/>
    <n v="1"/>
    <m/>
    <m/>
    <m/>
    <m/>
    <m/>
    <m/>
    <m/>
    <m/>
    <m/>
  </r>
  <r>
    <s v="16-0536-0001"/>
    <n v="1"/>
    <s v="P2R2 Silkwood Tmnt 1: 0.25cm S"/>
    <x v="11"/>
    <x v="9"/>
    <n v="0"/>
    <n v="2.5000000000000001E-2"/>
    <x v="2"/>
    <x v="5"/>
    <x v="3"/>
    <m/>
    <m/>
    <m/>
    <m/>
    <m/>
    <m/>
    <m/>
    <m/>
    <m/>
    <n v="11"/>
    <n v="8"/>
    <n v="3"/>
    <n v="0.5"/>
    <n v="14"/>
    <m/>
    <m/>
    <m/>
    <m/>
    <m/>
    <m/>
    <m/>
    <m/>
    <m/>
  </r>
  <r>
    <s v="16-0536-0002"/>
    <n v="2"/>
    <s v="P2R2 Silkwood Tmnt 1: 0.25cm S"/>
    <x v="11"/>
    <x v="9"/>
    <n v="0"/>
    <n v="2.5000000000000001E-2"/>
    <x v="2"/>
    <x v="5"/>
    <x v="4"/>
    <m/>
    <m/>
    <m/>
    <m/>
    <m/>
    <m/>
    <m/>
    <m/>
    <m/>
    <n v="18"/>
    <n v="11"/>
    <n v="2"/>
    <n v="0.5"/>
    <n v="20"/>
    <m/>
    <m/>
    <m/>
    <m/>
    <m/>
    <m/>
    <m/>
    <m/>
    <m/>
  </r>
  <r>
    <s v="16-0536-0003"/>
    <n v="3"/>
    <s v="P2R2 Silkwood Tmnt 1 Core 1: 0"/>
    <x v="11"/>
    <x v="2"/>
    <n v="0"/>
    <n v="0.1"/>
    <x v="2"/>
    <x v="1"/>
    <x v="2"/>
    <n v="5.28"/>
    <n v="0.02"/>
    <n v="5"/>
    <n v="5"/>
    <n v="65"/>
    <n v="250"/>
    <n v="160"/>
    <n v="5.9"/>
    <n v="0.31"/>
    <n v="9"/>
    <n v="6"/>
    <n v="5"/>
    <n v="3"/>
    <n v="14"/>
    <n v="1.19"/>
    <n v="0.30299999999999999"/>
    <n v="0.25800000000000001"/>
    <n v="0.02"/>
    <m/>
    <m/>
    <m/>
    <m/>
    <m/>
  </r>
  <r>
    <s v="16-0536-0004"/>
    <n v="4"/>
    <s v="P2R2 Silkwood Tmnt 1 Core 1: 1"/>
    <x v="11"/>
    <x v="7"/>
    <n v="0.1"/>
    <n v="0.3"/>
    <x v="2"/>
    <x v="1"/>
    <x v="2"/>
    <m/>
    <m/>
    <m/>
    <m/>
    <m/>
    <m/>
    <m/>
    <m/>
    <m/>
    <n v="6"/>
    <n v="4"/>
    <n v="5"/>
    <n v="3"/>
    <n v="11"/>
    <m/>
    <m/>
    <m/>
    <m/>
    <m/>
    <m/>
    <m/>
    <m/>
    <m/>
  </r>
  <r>
    <s v="16-0536-0005"/>
    <n v="5"/>
    <s v="P2R2 Silkwood Tmnt 1 Core 2: 0"/>
    <x v="11"/>
    <x v="2"/>
    <n v="0"/>
    <n v="0.1"/>
    <x v="2"/>
    <x v="2"/>
    <x v="2"/>
    <m/>
    <m/>
    <m/>
    <m/>
    <m/>
    <m/>
    <m/>
    <m/>
    <m/>
    <n v="9"/>
    <n v="6"/>
    <n v="4"/>
    <n v="3"/>
    <n v="13"/>
    <m/>
    <m/>
    <m/>
    <m/>
    <m/>
    <m/>
    <m/>
    <m/>
    <m/>
  </r>
  <r>
    <s v="16-0536-0006"/>
    <n v="6"/>
    <s v="P2R2 Silkwood Tmnt 1 Core 2: 1"/>
    <x v="11"/>
    <x v="7"/>
    <n v="0.1"/>
    <n v="0.3"/>
    <x v="2"/>
    <x v="2"/>
    <x v="2"/>
    <m/>
    <m/>
    <m/>
    <m/>
    <m/>
    <m/>
    <m/>
    <m/>
    <m/>
    <n v="6"/>
    <n v="4"/>
    <n v="6"/>
    <n v="4"/>
    <n v="12"/>
    <m/>
    <m/>
    <m/>
    <m/>
    <m/>
    <m/>
    <m/>
    <m/>
    <m/>
  </r>
  <r>
    <s v="16-0536-0007"/>
    <n v="7"/>
    <s v="P2R2 Silkwood Tmnt 1 Core 3: 0"/>
    <x v="11"/>
    <x v="2"/>
    <n v="0"/>
    <n v="0.1"/>
    <x v="2"/>
    <x v="3"/>
    <x v="2"/>
    <m/>
    <m/>
    <m/>
    <m/>
    <m/>
    <m/>
    <m/>
    <m/>
    <m/>
    <n v="6"/>
    <n v="4"/>
    <n v="5"/>
    <n v="3"/>
    <n v="11"/>
    <m/>
    <m/>
    <m/>
    <m/>
    <m/>
    <m/>
    <m/>
    <m/>
    <m/>
  </r>
  <r>
    <s v="16-0536-0008"/>
    <n v="8"/>
    <s v="P2R2 Silkwood Tmnt 1 Core 3: 1"/>
    <x v="11"/>
    <x v="7"/>
    <n v="0.1"/>
    <n v="0.3"/>
    <x v="2"/>
    <x v="3"/>
    <x v="2"/>
    <m/>
    <m/>
    <m/>
    <m/>
    <m/>
    <m/>
    <m/>
    <m/>
    <m/>
    <n v="4"/>
    <n v="3"/>
    <n v="6"/>
    <n v="4"/>
    <n v="10"/>
    <m/>
    <m/>
    <m/>
    <m/>
    <m/>
    <m/>
    <m/>
    <m/>
    <m/>
  </r>
  <r>
    <s v="16-0536-0009"/>
    <n v="9"/>
    <s v="P2R2 Silkwood Tmnt 2: 0.25cm S"/>
    <x v="11"/>
    <x v="9"/>
    <n v="0"/>
    <n v="2.5000000000000001E-2"/>
    <x v="3"/>
    <x v="5"/>
    <x v="3"/>
    <m/>
    <m/>
    <m/>
    <m/>
    <m/>
    <m/>
    <m/>
    <m/>
    <m/>
    <n v="26"/>
    <n v="17"/>
    <n v="3"/>
    <n v="2"/>
    <n v="29"/>
    <m/>
    <m/>
    <m/>
    <m/>
    <m/>
    <m/>
    <m/>
    <m/>
    <m/>
  </r>
  <r>
    <s v="16-0536-0010"/>
    <n v="10"/>
    <s v="P2R2 Silkwood Tmnt 2: 0.25cm S"/>
    <x v="11"/>
    <x v="9"/>
    <n v="0"/>
    <n v="2.5000000000000001E-2"/>
    <x v="3"/>
    <x v="5"/>
    <x v="4"/>
    <m/>
    <m/>
    <m/>
    <m/>
    <m/>
    <m/>
    <m/>
    <m/>
    <m/>
    <n v="14"/>
    <n v="9"/>
    <n v="3"/>
    <n v="0.5"/>
    <n v="17"/>
    <m/>
    <m/>
    <m/>
    <m/>
    <m/>
    <m/>
    <m/>
    <m/>
    <m/>
  </r>
  <r>
    <s v="16-0536-0011"/>
    <n v="11"/>
    <s v="P2R2 Silkwood Tmnt 2 Core 1: 0"/>
    <x v="11"/>
    <x v="2"/>
    <n v="0"/>
    <n v="0.1"/>
    <x v="3"/>
    <x v="1"/>
    <x v="2"/>
    <n v="5.09"/>
    <n v="0.02"/>
    <n v="5"/>
    <n v="5"/>
    <n v="60"/>
    <n v="250"/>
    <n v="149"/>
    <n v="5.62"/>
    <n v="0.3"/>
    <n v="11"/>
    <n v="7"/>
    <n v="4"/>
    <n v="3"/>
    <n v="15"/>
    <n v="0.86099999999999999"/>
    <n v="0.104"/>
    <n v="0.22600000000000001"/>
    <n v="0.02"/>
    <m/>
    <m/>
    <m/>
    <m/>
    <m/>
  </r>
  <r>
    <s v="16-0536-0012"/>
    <n v="12"/>
    <s v="P2R2 Silkwood Tmnt 2 Core 1: 1"/>
    <x v="11"/>
    <x v="7"/>
    <n v="0.1"/>
    <n v="0.3"/>
    <x v="3"/>
    <x v="1"/>
    <x v="2"/>
    <m/>
    <m/>
    <m/>
    <m/>
    <m/>
    <m/>
    <m/>
    <m/>
    <m/>
    <n v="5"/>
    <n v="3"/>
    <n v="5"/>
    <n v="4"/>
    <n v="10"/>
    <m/>
    <m/>
    <m/>
    <m/>
    <m/>
    <m/>
    <m/>
    <m/>
    <m/>
  </r>
  <r>
    <s v="16-0536-0013"/>
    <n v="13"/>
    <s v="P2R2 Silkwood Tmnt 2 Core 2: 0"/>
    <x v="11"/>
    <x v="2"/>
    <n v="0"/>
    <n v="0.1"/>
    <x v="3"/>
    <x v="2"/>
    <x v="2"/>
    <m/>
    <m/>
    <m/>
    <m/>
    <m/>
    <m/>
    <m/>
    <m/>
    <m/>
    <n v="7"/>
    <n v="5"/>
    <n v="5"/>
    <n v="3"/>
    <n v="12"/>
    <m/>
    <m/>
    <m/>
    <m/>
    <m/>
    <m/>
    <m/>
    <m/>
    <m/>
  </r>
  <r>
    <s v="16-0536-0014"/>
    <n v="14"/>
    <s v="P2R2 Silkwood Tmnt 2 Core 2: 1"/>
    <x v="11"/>
    <x v="7"/>
    <n v="0.1"/>
    <n v="0.3"/>
    <x v="3"/>
    <x v="2"/>
    <x v="2"/>
    <m/>
    <m/>
    <m/>
    <m/>
    <m/>
    <m/>
    <m/>
    <m/>
    <m/>
    <n v="5"/>
    <n v="3"/>
    <n v="4"/>
    <n v="2"/>
    <n v="9"/>
    <m/>
    <m/>
    <m/>
    <m/>
    <m/>
    <m/>
    <m/>
    <m/>
    <m/>
  </r>
  <r>
    <s v="16-0536-0015"/>
    <n v="15"/>
    <s v="P2R2 Silkwood Tmnt 2 Core 3: 0"/>
    <x v="11"/>
    <x v="2"/>
    <n v="0"/>
    <n v="0.1"/>
    <x v="3"/>
    <x v="3"/>
    <x v="2"/>
    <m/>
    <m/>
    <m/>
    <m/>
    <m/>
    <m/>
    <m/>
    <m/>
    <m/>
    <n v="9"/>
    <n v="5"/>
    <n v="5"/>
    <n v="3"/>
    <n v="14"/>
    <m/>
    <m/>
    <m/>
    <m/>
    <m/>
    <m/>
    <m/>
    <m/>
    <m/>
  </r>
  <r>
    <s v="16-0536-0016"/>
    <n v="16"/>
    <s v="P2R2 Silkwood Tmnt 2 Core 3: 1"/>
    <x v="11"/>
    <x v="7"/>
    <n v="0.1"/>
    <n v="0.3"/>
    <x v="3"/>
    <x v="3"/>
    <x v="2"/>
    <m/>
    <m/>
    <m/>
    <m/>
    <m/>
    <m/>
    <m/>
    <m/>
    <m/>
    <n v="4"/>
    <n v="2"/>
    <n v="5"/>
    <n v="3"/>
    <n v="9"/>
    <m/>
    <m/>
    <m/>
    <m/>
    <m/>
    <m/>
    <m/>
    <m/>
    <m/>
  </r>
  <r>
    <s v="16-0536-0017"/>
    <n v="17"/>
    <s v="P2R2 Silkwood Tmnt 3: 0.25cm S"/>
    <x v="11"/>
    <x v="9"/>
    <n v="0"/>
    <n v="2.5000000000000001E-2"/>
    <x v="4"/>
    <x v="5"/>
    <x v="3"/>
    <m/>
    <m/>
    <m/>
    <m/>
    <m/>
    <m/>
    <m/>
    <m/>
    <m/>
    <n v="9"/>
    <n v="7"/>
    <n v="3"/>
    <n v="0.5"/>
    <n v="12"/>
    <m/>
    <m/>
    <m/>
    <m/>
    <m/>
    <m/>
    <m/>
    <m/>
    <m/>
  </r>
  <r>
    <s v="16-0536-0018"/>
    <n v="18"/>
    <s v="P2R2 Silkwood Tmnt 3: 0.25cm S"/>
    <x v="11"/>
    <x v="9"/>
    <n v="0"/>
    <n v="2.5000000000000001E-2"/>
    <x v="4"/>
    <x v="5"/>
    <x v="4"/>
    <m/>
    <m/>
    <m/>
    <m/>
    <m/>
    <m/>
    <m/>
    <m/>
    <m/>
    <n v="8"/>
    <n v="6"/>
    <n v="2"/>
    <n v="0.5"/>
    <n v="10"/>
    <m/>
    <m/>
    <m/>
    <m/>
    <m/>
    <m/>
    <m/>
    <m/>
    <m/>
  </r>
  <r>
    <s v="16-0536-0019"/>
    <n v="19"/>
    <s v="P2R2 Silkwood Tmnt 3 Core 1: 0"/>
    <x v="11"/>
    <x v="2"/>
    <n v="0"/>
    <n v="0.1"/>
    <x v="4"/>
    <x v="1"/>
    <x v="2"/>
    <n v="5.14"/>
    <n v="0.02"/>
    <n v="5"/>
    <n v="3"/>
    <n v="76"/>
    <n v="250"/>
    <n v="196"/>
    <n v="5.43"/>
    <n v="0.28000000000000003"/>
    <n v="4"/>
    <n v="3"/>
    <n v="3"/>
    <n v="2"/>
    <n v="7"/>
    <n v="0.80300000000000005"/>
    <n v="0.111"/>
    <n v="0.27800000000000002"/>
    <n v="0.02"/>
    <m/>
    <m/>
    <m/>
    <m/>
    <m/>
  </r>
  <r>
    <s v="16-0536-0020"/>
    <n v="20"/>
    <s v="P2R2 Silkwood Tmnt 3 Core 1: 1"/>
    <x v="11"/>
    <x v="7"/>
    <n v="0.1"/>
    <n v="0.3"/>
    <x v="4"/>
    <x v="1"/>
    <x v="2"/>
    <m/>
    <m/>
    <m/>
    <m/>
    <m/>
    <m/>
    <m/>
    <m/>
    <m/>
    <n v="2"/>
    <n v="0.5"/>
    <n v="5"/>
    <n v="3"/>
    <n v="7"/>
    <m/>
    <m/>
    <m/>
    <m/>
    <m/>
    <m/>
    <m/>
    <m/>
    <m/>
  </r>
  <r>
    <s v="16-0536-0021"/>
    <n v="21"/>
    <s v="P2R2 Silkwood Tmnt 3 Core 2: 0"/>
    <x v="11"/>
    <x v="2"/>
    <n v="0"/>
    <n v="0.1"/>
    <x v="4"/>
    <x v="2"/>
    <x v="2"/>
    <m/>
    <m/>
    <m/>
    <m/>
    <m/>
    <m/>
    <m/>
    <m/>
    <m/>
    <n v="5"/>
    <n v="3"/>
    <n v="3"/>
    <n v="0.5"/>
    <n v="8"/>
    <m/>
    <m/>
    <m/>
    <m/>
    <m/>
    <m/>
    <m/>
    <m/>
    <m/>
  </r>
  <r>
    <s v="16-0536-0022"/>
    <n v="22"/>
    <s v="P2R2 Silkwood Tmnt 3 Core 2: 1"/>
    <x v="11"/>
    <x v="7"/>
    <n v="0.1"/>
    <n v="0.3"/>
    <x v="4"/>
    <x v="2"/>
    <x v="2"/>
    <m/>
    <m/>
    <m/>
    <m/>
    <m/>
    <m/>
    <m/>
    <m/>
    <m/>
    <n v="2"/>
    <n v="0.5"/>
    <n v="4"/>
    <n v="2"/>
    <n v="6"/>
    <m/>
    <m/>
    <m/>
    <m/>
    <m/>
    <m/>
    <m/>
    <m/>
    <m/>
  </r>
  <r>
    <s v="16-0536-0023"/>
    <n v="23"/>
    <s v="P2R2 Silkwood Tmnt 3 Core 3: 0"/>
    <x v="11"/>
    <x v="2"/>
    <n v="0"/>
    <n v="0.1"/>
    <x v="4"/>
    <x v="3"/>
    <x v="2"/>
    <m/>
    <m/>
    <m/>
    <m/>
    <m/>
    <m/>
    <m/>
    <m/>
    <m/>
    <n v="4"/>
    <n v="3"/>
    <n v="0.5"/>
    <n v="0.5"/>
    <n v="4.5"/>
    <m/>
    <m/>
    <m/>
    <m/>
    <m/>
    <m/>
    <m/>
    <m/>
    <m/>
  </r>
  <r>
    <s v="16-0536-0024"/>
    <n v="24"/>
    <s v="P2R2 Silkwood Tmnt 3 Core 3: 1"/>
    <x v="11"/>
    <x v="7"/>
    <n v="0.1"/>
    <n v="0.3"/>
    <x v="4"/>
    <x v="3"/>
    <x v="2"/>
    <m/>
    <m/>
    <m/>
    <m/>
    <m/>
    <m/>
    <m/>
    <m/>
    <m/>
    <n v="3"/>
    <n v="0.5"/>
    <n v="3"/>
    <n v="0.5"/>
    <n v="6"/>
    <m/>
    <m/>
    <m/>
    <m/>
    <m/>
    <m/>
    <m/>
    <m/>
    <m/>
  </r>
  <r>
    <s v="16-0536-0025"/>
    <n v="25"/>
    <s v="P2R2 Silkwood Tmnt 4: 0.25cm S"/>
    <x v="11"/>
    <x v="9"/>
    <n v="0"/>
    <n v="2.5000000000000001E-2"/>
    <x v="5"/>
    <x v="5"/>
    <x v="3"/>
    <m/>
    <m/>
    <m/>
    <m/>
    <m/>
    <m/>
    <m/>
    <m/>
    <m/>
    <n v="9"/>
    <n v="6"/>
    <n v="3"/>
    <n v="0.5"/>
    <n v="12"/>
    <m/>
    <m/>
    <m/>
    <m/>
    <m/>
    <m/>
    <m/>
    <m/>
    <m/>
  </r>
  <r>
    <s v="16-0536-0026"/>
    <n v="26"/>
    <s v="P2R2 Silkwood Tmnt 4: 0.25cm S"/>
    <x v="11"/>
    <x v="9"/>
    <n v="0"/>
    <n v="2.5000000000000001E-2"/>
    <x v="5"/>
    <x v="5"/>
    <x v="4"/>
    <m/>
    <m/>
    <m/>
    <m/>
    <m/>
    <m/>
    <m/>
    <m/>
    <m/>
    <n v="9"/>
    <n v="6"/>
    <n v="0.5"/>
    <n v="0.5"/>
    <n v="9.5"/>
    <m/>
    <m/>
    <m/>
    <m/>
    <m/>
    <m/>
    <m/>
    <m/>
    <m/>
  </r>
  <r>
    <s v="16-0536-0027"/>
    <n v="27"/>
    <s v="P2R2 Silkwood Tmnt 4 Core 1: 0"/>
    <x v="11"/>
    <x v="2"/>
    <n v="0"/>
    <n v="0.1"/>
    <x v="5"/>
    <x v="1"/>
    <x v="2"/>
    <n v="5.35"/>
    <n v="0.02"/>
    <n v="5"/>
    <n v="4"/>
    <n v="45"/>
    <n v="250"/>
    <n v="113"/>
    <n v="5.45"/>
    <n v="0.28000000000000003"/>
    <n v="6"/>
    <n v="4"/>
    <n v="5"/>
    <n v="3"/>
    <n v="11"/>
    <n v="1.67"/>
    <n v="0.20899999999999999"/>
    <n v="0.13500000000000001"/>
    <n v="8.5999999999999993E-2"/>
    <m/>
    <m/>
    <m/>
    <m/>
    <m/>
  </r>
  <r>
    <s v="16-0536-0028"/>
    <n v="28"/>
    <s v="P2R2 Silkwood Tmnt 4 Core 1: 1"/>
    <x v="11"/>
    <x v="7"/>
    <n v="0.1"/>
    <n v="0.3"/>
    <x v="5"/>
    <x v="1"/>
    <x v="2"/>
    <m/>
    <m/>
    <m/>
    <m/>
    <m/>
    <m/>
    <m/>
    <m/>
    <m/>
    <n v="7"/>
    <n v="4"/>
    <n v="5"/>
    <n v="3"/>
    <n v="12"/>
    <m/>
    <m/>
    <m/>
    <m/>
    <m/>
    <m/>
    <m/>
    <m/>
    <m/>
  </r>
  <r>
    <s v="16-0536-0029"/>
    <n v="29"/>
    <s v="P2R2 Silkwood Tmnt 4 Core 2: 0"/>
    <x v="11"/>
    <x v="2"/>
    <n v="0"/>
    <n v="0.1"/>
    <x v="5"/>
    <x v="2"/>
    <x v="2"/>
    <m/>
    <m/>
    <m/>
    <m/>
    <m/>
    <m/>
    <m/>
    <m/>
    <m/>
    <n v="4"/>
    <n v="3"/>
    <n v="3"/>
    <n v="0.5"/>
    <n v="7"/>
    <m/>
    <m/>
    <m/>
    <m/>
    <m/>
    <m/>
    <m/>
    <m/>
    <m/>
  </r>
  <r>
    <s v="16-0536-0030"/>
    <n v="30"/>
    <s v="P2R2 Silkwood Tmnt 4 Core 2: 1"/>
    <x v="11"/>
    <x v="7"/>
    <n v="0.1"/>
    <n v="0.3"/>
    <x v="5"/>
    <x v="2"/>
    <x v="2"/>
    <m/>
    <m/>
    <m/>
    <m/>
    <m/>
    <m/>
    <m/>
    <m/>
    <m/>
    <n v="5"/>
    <n v="3"/>
    <n v="3"/>
    <n v="2"/>
    <n v="8"/>
    <m/>
    <m/>
    <m/>
    <m/>
    <m/>
    <m/>
    <m/>
    <m/>
    <m/>
  </r>
  <r>
    <s v="16-0536-0031"/>
    <n v="31"/>
    <s v="P2R2 Silkwood Tmnt 4 Core 3: 0"/>
    <x v="11"/>
    <x v="2"/>
    <n v="0"/>
    <n v="0.1"/>
    <x v="5"/>
    <x v="3"/>
    <x v="2"/>
    <m/>
    <m/>
    <m/>
    <m/>
    <m/>
    <m/>
    <m/>
    <m/>
    <m/>
    <n v="9"/>
    <n v="6"/>
    <n v="4"/>
    <n v="3"/>
    <n v="13"/>
    <m/>
    <m/>
    <m/>
    <m/>
    <m/>
    <m/>
    <m/>
    <m/>
    <m/>
  </r>
  <r>
    <s v="16-0536-0032"/>
    <n v="32"/>
    <s v="P2R2 Silkwood Tmnt 4 Core 3: 1"/>
    <x v="11"/>
    <x v="7"/>
    <n v="0.1"/>
    <n v="0.3"/>
    <x v="5"/>
    <x v="3"/>
    <x v="2"/>
    <m/>
    <m/>
    <m/>
    <m/>
    <m/>
    <m/>
    <m/>
    <m/>
    <m/>
    <n v="4"/>
    <n v="3"/>
    <n v="4"/>
    <n v="3"/>
    <n v="8"/>
    <m/>
    <m/>
    <m/>
    <m/>
    <m/>
    <m/>
    <m/>
    <m/>
    <m/>
  </r>
  <r>
    <s v="16-0536-0033"/>
    <n v="33"/>
    <s v="P2R2 Silkwood Tmnt 5: 0.25cm S"/>
    <x v="11"/>
    <x v="9"/>
    <n v="0"/>
    <n v="2.5000000000000001E-2"/>
    <x v="6"/>
    <x v="5"/>
    <x v="3"/>
    <m/>
    <m/>
    <m/>
    <m/>
    <m/>
    <m/>
    <m/>
    <m/>
    <m/>
    <n v="10"/>
    <n v="7"/>
    <n v="0.5"/>
    <n v="0.5"/>
    <n v="10.5"/>
    <m/>
    <m/>
    <m/>
    <m/>
    <m/>
    <m/>
    <m/>
    <m/>
    <m/>
  </r>
  <r>
    <s v="16-0536-0034"/>
    <n v="34"/>
    <s v="P2R2 Silkwood Tmnt 5: 0.25cm S"/>
    <x v="11"/>
    <x v="9"/>
    <n v="0"/>
    <n v="2.5000000000000001E-2"/>
    <x v="6"/>
    <x v="5"/>
    <x v="4"/>
    <m/>
    <m/>
    <m/>
    <m/>
    <m/>
    <m/>
    <m/>
    <m/>
    <m/>
    <n v="12"/>
    <n v="8"/>
    <n v="0.5"/>
    <n v="0.5"/>
    <n v="12.5"/>
    <m/>
    <m/>
    <m/>
    <m/>
    <m/>
    <m/>
    <m/>
    <m/>
    <m/>
  </r>
  <r>
    <s v="16-0536-0035"/>
    <n v="35"/>
    <s v="P2R2 Silkwood Tmnt 5 Core 1: 0"/>
    <x v="11"/>
    <x v="2"/>
    <n v="0"/>
    <n v="0.1"/>
    <x v="6"/>
    <x v="1"/>
    <x v="2"/>
    <n v="5.56"/>
    <n v="0.03"/>
    <n v="5"/>
    <n v="3"/>
    <n v="50"/>
    <n v="751"/>
    <n v="118"/>
    <n v="4.3899999999999997"/>
    <n v="0.23"/>
    <n v="10"/>
    <n v="7"/>
    <n v="3"/>
    <n v="2"/>
    <n v="13"/>
    <n v="1.81"/>
    <n v="0.54"/>
    <n v="0.628"/>
    <n v="8.1000000000000003E-2"/>
    <m/>
    <m/>
    <m/>
    <m/>
    <m/>
  </r>
  <r>
    <s v="16-0536-0036"/>
    <n v="36"/>
    <s v="P2R2 Silkwood Tmnt 5 Core 1: 1"/>
    <x v="11"/>
    <x v="7"/>
    <n v="0.1"/>
    <n v="0.3"/>
    <x v="6"/>
    <x v="1"/>
    <x v="2"/>
    <m/>
    <m/>
    <m/>
    <m/>
    <m/>
    <m/>
    <m/>
    <m/>
    <m/>
    <n v="8"/>
    <n v="5"/>
    <n v="4"/>
    <n v="3"/>
    <n v="12"/>
    <m/>
    <m/>
    <m/>
    <m/>
    <m/>
    <m/>
    <m/>
    <m/>
    <m/>
  </r>
  <r>
    <s v="16-0536-0037"/>
    <n v="37"/>
    <s v="P2R2 Silkwood Tmnt 5 Core 2: 0"/>
    <x v="11"/>
    <x v="2"/>
    <n v="0"/>
    <n v="0.1"/>
    <x v="6"/>
    <x v="2"/>
    <x v="2"/>
    <m/>
    <m/>
    <m/>
    <m/>
    <m/>
    <m/>
    <m/>
    <m/>
    <m/>
    <n v="6"/>
    <n v="5"/>
    <n v="2"/>
    <n v="0.5"/>
    <n v="8"/>
    <m/>
    <m/>
    <m/>
    <m/>
    <m/>
    <m/>
    <m/>
    <m/>
    <m/>
  </r>
  <r>
    <s v="16-0536-0038"/>
    <n v="38"/>
    <s v="P2R2 Silkwood Tmnt 5 Core 2: 1"/>
    <x v="11"/>
    <x v="7"/>
    <n v="0.1"/>
    <n v="0.3"/>
    <x v="6"/>
    <x v="2"/>
    <x v="2"/>
    <m/>
    <m/>
    <m/>
    <m/>
    <m/>
    <m/>
    <m/>
    <m/>
    <m/>
    <n v="3"/>
    <n v="2"/>
    <n v="4"/>
    <n v="3"/>
    <n v="7"/>
    <m/>
    <m/>
    <m/>
    <m/>
    <m/>
    <m/>
    <m/>
    <m/>
    <m/>
  </r>
  <r>
    <s v="16-0536-0039"/>
    <n v="39"/>
    <s v="P2R2 Silkwood Tmnt 5 Core 3: 0"/>
    <x v="11"/>
    <x v="2"/>
    <n v="0"/>
    <n v="0.1"/>
    <x v="6"/>
    <x v="3"/>
    <x v="2"/>
    <m/>
    <m/>
    <m/>
    <m/>
    <m/>
    <m/>
    <m/>
    <m/>
    <m/>
    <n v="8"/>
    <n v="6"/>
    <n v="3"/>
    <n v="2"/>
    <n v="11"/>
    <m/>
    <m/>
    <m/>
    <m/>
    <m/>
    <m/>
    <m/>
    <m/>
    <m/>
  </r>
  <r>
    <s v="16-0536-0040"/>
    <n v="40"/>
    <s v="P2R2 Silkwood Tmnt 5 Core 3: 1"/>
    <x v="11"/>
    <x v="7"/>
    <n v="0.1"/>
    <n v="0.3"/>
    <x v="6"/>
    <x v="3"/>
    <x v="2"/>
    <m/>
    <m/>
    <m/>
    <m/>
    <m/>
    <m/>
    <m/>
    <m/>
    <m/>
    <n v="7"/>
    <n v="5"/>
    <n v="4"/>
    <n v="3"/>
    <n v="11"/>
    <m/>
    <m/>
    <m/>
    <m/>
    <m/>
    <m/>
    <m/>
    <m/>
    <m/>
  </r>
  <r>
    <s v="16-1029-0001"/>
    <n v="1"/>
    <s v="P2R2 Silkwood Tmnt 1: 0.25cm Row surface"/>
    <x v="12"/>
    <x v="8"/>
    <n v="0"/>
    <n v="2.5000000000000001E-2"/>
    <x v="2"/>
    <x v="5"/>
    <x v="3"/>
    <m/>
    <m/>
    <m/>
    <m/>
    <s v="-----"/>
    <s v="-----"/>
    <s v="-----"/>
    <s v="-----"/>
    <s v="-----"/>
    <n v="8"/>
    <n v="6"/>
    <n v="2"/>
    <n v="0.5"/>
    <n v="10"/>
    <s v="-----"/>
    <s v="-----"/>
    <s v="-----"/>
    <s v="-----"/>
    <m/>
    <m/>
    <m/>
    <m/>
    <m/>
  </r>
  <r>
    <s v="16-1029-0002"/>
    <n v="2"/>
    <s v="P2R2 Silkwood Tmnt 1: 0.25cm IR surface"/>
    <x v="12"/>
    <x v="8"/>
    <n v="0"/>
    <n v="2.5000000000000001E-2"/>
    <x v="2"/>
    <x v="5"/>
    <x v="4"/>
    <m/>
    <m/>
    <m/>
    <m/>
    <s v="-----"/>
    <s v="-----"/>
    <s v="-----"/>
    <s v="-----"/>
    <s v="-----"/>
    <n v="18"/>
    <n v="14"/>
    <n v="4"/>
    <n v="3"/>
    <n v="22"/>
    <s v="-----"/>
    <s v="-----"/>
    <s v="-----"/>
    <s v="-----"/>
    <m/>
    <m/>
    <m/>
    <m/>
    <m/>
  </r>
  <r>
    <s v="16-1029-0003"/>
    <n v="3"/>
    <s v="P2R2 Silkwood Tmnt 2: 0.25cm Row surface"/>
    <x v="12"/>
    <x v="8"/>
    <n v="0"/>
    <n v="2.5000000000000001E-2"/>
    <x v="3"/>
    <x v="5"/>
    <x v="3"/>
    <m/>
    <m/>
    <m/>
    <m/>
    <s v="-----"/>
    <s v="-----"/>
    <s v="-----"/>
    <s v="-----"/>
    <s v="-----"/>
    <n v="7"/>
    <n v="5"/>
    <n v="0.5"/>
    <n v="0.5"/>
    <n v="7.5"/>
    <s v="-----"/>
    <s v="-----"/>
    <s v="-----"/>
    <s v="-----"/>
    <m/>
    <m/>
    <m/>
    <m/>
    <m/>
  </r>
  <r>
    <s v="16-1029-0004"/>
    <n v="4"/>
    <s v="P2R2 Silkwood Tmnt 2: 0.25cm IR surface"/>
    <x v="12"/>
    <x v="8"/>
    <n v="0"/>
    <n v="2.5000000000000001E-2"/>
    <x v="3"/>
    <x v="5"/>
    <x v="4"/>
    <m/>
    <m/>
    <m/>
    <m/>
    <s v="-----"/>
    <s v="-----"/>
    <s v="-----"/>
    <s v="-----"/>
    <s v="-----"/>
    <n v="13"/>
    <n v="9"/>
    <n v="0.5"/>
    <n v="0.5"/>
    <n v="13.5"/>
    <s v="-----"/>
    <s v="-----"/>
    <s v="-----"/>
    <s v="-----"/>
    <m/>
    <m/>
    <m/>
    <m/>
    <m/>
  </r>
  <r>
    <s v="16-1029-0005"/>
    <n v="5"/>
    <s v="P2R2 Silkwood Tmnt 3: 0.25cm Row surface"/>
    <x v="12"/>
    <x v="8"/>
    <n v="0"/>
    <n v="2.5000000000000001E-2"/>
    <x v="4"/>
    <x v="5"/>
    <x v="3"/>
    <m/>
    <m/>
    <m/>
    <m/>
    <s v="-----"/>
    <s v="-----"/>
    <s v="-----"/>
    <s v="-----"/>
    <s v="-----"/>
    <n v="6"/>
    <n v="5"/>
    <n v="0.5"/>
    <n v="0.5"/>
    <n v="6.5"/>
    <s v="-----"/>
    <s v="-----"/>
    <s v="-----"/>
    <s v="-----"/>
    <m/>
    <m/>
    <m/>
    <m/>
    <m/>
  </r>
  <r>
    <s v="16-1029-0006"/>
    <n v="6"/>
    <s v="P2R2 Silkwood Tmnt 3: 0.25cm IR surface"/>
    <x v="12"/>
    <x v="8"/>
    <n v="0"/>
    <n v="2.5000000000000001E-2"/>
    <x v="4"/>
    <x v="5"/>
    <x v="4"/>
    <m/>
    <m/>
    <m/>
    <m/>
    <s v="-----"/>
    <s v="-----"/>
    <s v="-----"/>
    <s v="-----"/>
    <s v="-----"/>
    <n v="9"/>
    <n v="7"/>
    <n v="0.5"/>
    <n v="0.5"/>
    <n v="9.5"/>
    <s v="-----"/>
    <s v="-----"/>
    <s v="-----"/>
    <s v="-----"/>
    <m/>
    <m/>
    <m/>
    <m/>
    <m/>
  </r>
  <r>
    <s v="16-1029-0007"/>
    <n v="7"/>
    <s v="P2R2 Silkwood Tmnt 4: 0.25cm Row surface"/>
    <x v="12"/>
    <x v="8"/>
    <n v="0"/>
    <n v="2.5000000000000001E-2"/>
    <x v="5"/>
    <x v="5"/>
    <x v="3"/>
    <m/>
    <m/>
    <m/>
    <m/>
    <s v="-----"/>
    <s v="-----"/>
    <s v="-----"/>
    <s v="-----"/>
    <s v="-----"/>
    <n v="8"/>
    <n v="6"/>
    <n v="0.5"/>
    <n v="0.5"/>
    <n v="8.5"/>
    <s v="-----"/>
    <s v="-----"/>
    <s v="-----"/>
    <s v="-----"/>
    <m/>
    <m/>
    <m/>
    <m/>
    <m/>
  </r>
  <r>
    <s v="16-1029-0008"/>
    <n v="8"/>
    <s v="P2R2 Silkwood Tmnt 4: 0.25cm IR surface"/>
    <x v="12"/>
    <x v="8"/>
    <n v="0"/>
    <n v="2.5000000000000001E-2"/>
    <x v="5"/>
    <x v="5"/>
    <x v="4"/>
    <m/>
    <m/>
    <m/>
    <m/>
    <s v="-----"/>
    <s v="-----"/>
    <s v="-----"/>
    <s v="-----"/>
    <s v="-----"/>
    <n v="17"/>
    <n v="13"/>
    <n v="0.5"/>
    <n v="0.5"/>
    <n v="17.5"/>
    <s v="-----"/>
    <s v="-----"/>
    <s v="-----"/>
    <s v="-----"/>
    <m/>
    <m/>
    <m/>
    <m/>
    <m/>
  </r>
  <r>
    <s v="16-1029-0009"/>
    <n v="9"/>
    <s v="P2R2 Silkwood Tmnt 5: 0.25cm Row surface"/>
    <x v="12"/>
    <x v="8"/>
    <n v="0"/>
    <n v="2.5000000000000001E-2"/>
    <x v="6"/>
    <x v="5"/>
    <x v="3"/>
    <m/>
    <m/>
    <m/>
    <m/>
    <s v="-----"/>
    <s v="-----"/>
    <s v="-----"/>
    <s v="-----"/>
    <s v="-----"/>
    <n v="6"/>
    <n v="5"/>
    <n v="0.5"/>
    <n v="0.5"/>
    <n v="6.5"/>
    <s v="-----"/>
    <s v="-----"/>
    <s v="-----"/>
    <s v="-----"/>
    <m/>
    <m/>
    <m/>
    <m/>
    <m/>
  </r>
  <r>
    <s v="16-1029-0010"/>
    <n v="10"/>
    <s v="P2R2 Silkwood Tmnt 5: 0.25cm IR surface"/>
    <x v="12"/>
    <x v="8"/>
    <n v="0"/>
    <n v="2.5000000000000001E-2"/>
    <x v="6"/>
    <x v="5"/>
    <x v="4"/>
    <m/>
    <m/>
    <m/>
    <m/>
    <s v="-----"/>
    <s v="-----"/>
    <s v="-----"/>
    <s v="-----"/>
    <s v="-----"/>
    <n v="12"/>
    <n v="10"/>
    <n v="0.5"/>
    <n v="0.5"/>
    <n v="12.5"/>
    <s v="-----"/>
    <s v="-----"/>
    <s v="-----"/>
    <s v="-----"/>
    <m/>
    <m/>
    <m/>
    <m/>
    <m/>
  </r>
  <r>
    <s v="16-1029-0011"/>
    <n v="11"/>
    <s v="P2R2 Silkwood Tmnt 1 Core 1: 0-10 cm"/>
    <x v="12"/>
    <x v="2"/>
    <n v="0"/>
    <n v="0.1"/>
    <x v="2"/>
    <x v="1"/>
    <x v="2"/>
    <m/>
    <m/>
    <m/>
    <m/>
    <s v="69"/>
    <s v="250"/>
    <s v="144"/>
    <s v="6.74"/>
    <s v="0.34"/>
    <n v="6"/>
    <n v="5"/>
    <n v="2"/>
    <n v="0.5"/>
    <n v="8"/>
    <n v="0.60399999999999998"/>
    <n v="0.14000000000000001"/>
    <n v="0.26600000000000001"/>
    <n v="0.02"/>
    <m/>
    <m/>
    <m/>
    <m/>
    <m/>
  </r>
  <r>
    <s v="16-1029-0012"/>
    <n v="12"/>
    <s v="P2R2 Silkwood Tmnt 1 Core 1: 10-20 cm"/>
    <x v="12"/>
    <x v="3"/>
    <n v="0.1"/>
    <n v="0.2"/>
    <x v="2"/>
    <x v="1"/>
    <x v="2"/>
    <m/>
    <m/>
    <m/>
    <m/>
    <s v="-----"/>
    <s v="-----"/>
    <s v="-----"/>
    <s v="-----"/>
    <s v="-----"/>
    <n v="6"/>
    <n v="4"/>
    <n v="3"/>
    <n v="2"/>
    <n v="9"/>
    <s v="-----"/>
    <s v="-----"/>
    <s v="-----"/>
    <s v="-----"/>
    <m/>
    <m/>
    <m/>
    <m/>
    <m/>
  </r>
  <r>
    <s v="16-1029-0013"/>
    <n v="13"/>
    <s v="P2R2 Silkwood Tmnt 1 Core 1: 20-30 cm"/>
    <x v="12"/>
    <x v="4"/>
    <n v="0.2"/>
    <n v="0.3"/>
    <x v="2"/>
    <x v="1"/>
    <x v="2"/>
    <m/>
    <m/>
    <m/>
    <m/>
    <s v="-----"/>
    <s v="-----"/>
    <s v="-----"/>
    <s v="-----"/>
    <s v="-----"/>
    <n v="7"/>
    <n v="5"/>
    <n v="3"/>
    <n v="2"/>
    <n v="10"/>
    <s v="-----"/>
    <s v="-----"/>
    <s v="-----"/>
    <s v="-----"/>
    <m/>
    <m/>
    <m/>
    <m/>
    <m/>
  </r>
  <r>
    <s v="16-1029-0014"/>
    <n v="14"/>
    <s v="P2R2 Silkwood Tmnt 1 Core 1: 30-60 cm"/>
    <x v="12"/>
    <x v="5"/>
    <n v="0.3"/>
    <n v="0.6"/>
    <x v="2"/>
    <x v="1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15"/>
    <n v="15"/>
    <s v="P2R2 Silkwood Tmnt 1 Core 1: 60-90 cm"/>
    <x v="12"/>
    <x v="6"/>
    <n v="0.6"/>
    <n v="0.9"/>
    <x v="2"/>
    <x v="1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16"/>
    <n v="16"/>
    <s v="P2R2 Silkwood Tmnt 1 Core 2: 0-10 cm"/>
    <x v="12"/>
    <x v="2"/>
    <n v="0"/>
    <n v="0.1"/>
    <x v="2"/>
    <x v="2"/>
    <x v="2"/>
    <m/>
    <m/>
    <m/>
    <m/>
    <s v="68"/>
    <s v="250"/>
    <s v="139"/>
    <s v="5.39"/>
    <s v="0.28"/>
    <n v="5"/>
    <n v="4"/>
    <n v="0.5"/>
    <n v="0.5"/>
    <n v="5.5"/>
    <n v="0.77100000000000002"/>
    <n v="0.161"/>
    <n v="0.24299999999999999"/>
    <n v="0.02"/>
    <m/>
    <m/>
    <m/>
    <m/>
    <m/>
  </r>
  <r>
    <s v="16-1029-0017"/>
    <n v="17"/>
    <s v="P2R2 Silkwood Tmnt 1 Core 2: 10-20 cm"/>
    <x v="12"/>
    <x v="3"/>
    <n v="0.1"/>
    <n v="0.2"/>
    <x v="2"/>
    <x v="2"/>
    <x v="2"/>
    <m/>
    <m/>
    <m/>
    <m/>
    <s v="-----"/>
    <s v="-----"/>
    <s v="-----"/>
    <s v="-----"/>
    <s v="-----"/>
    <n v="6"/>
    <n v="4"/>
    <n v="2"/>
    <n v="0.5"/>
    <n v="8"/>
    <s v="-----"/>
    <s v="-----"/>
    <s v="-----"/>
    <s v="-----"/>
    <m/>
    <m/>
    <m/>
    <m/>
    <m/>
  </r>
  <r>
    <s v="16-1029-0018"/>
    <n v="18"/>
    <s v="P2R2 Silkwood Tmnt 1 Core 2: 20-30 cm"/>
    <x v="12"/>
    <x v="4"/>
    <n v="0.2"/>
    <n v="0.3"/>
    <x v="2"/>
    <x v="2"/>
    <x v="2"/>
    <m/>
    <m/>
    <m/>
    <m/>
    <s v="-----"/>
    <s v="-----"/>
    <s v="-----"/>
    <s v="-----"/>
    <s v="-----"/>
    <n v="5"/>
    <n v="3"/>
    <n v="3"/>
    <n v="0.5"/>
    <n v="8"/>
    <s v="-----"/>
    <s v="-----"/>
    <s v="-----"/>
    <s v="-----"/>
    <m/>
    <m/>
    <m/>
    <m/>
    <m/>
  </r>
  <r>
    <s v="16-1029-0019"/>
    <n v="19"/>
    <s v="P2R2 Silkwood Tmnt 1 Core 2: 30-60 cm"/>
    <x v="12"/>
    <x v="5"/>
    <n v="0.3"/>
    <n v="0.6"/>
    <x v="2"/>
    <x v="2"/>
    <x v="2"/>
    <m/>
    <m/>
    <m/>
    <m/>
    <s v="-----"/>
    <s v="-----"/>
    <s v="-----"/>
    <s v="-----"/>
    <s v="-----"/>
    <n v="2"/>
    <n v="0.5"/>
    <n v="0.5"/>
    <n v="0.5"/>
    <n v="2.5"/>
    <s v="-----"/>
    <s v="-----"/>
    <s v="-----"/>
    <s v="-----"/>
    <m/>
    <m/>
    <m/>
    <m/>
    <m/>
  </r>
  <r>
    <s v="16-1029-0020"/>
    <n v="20"/>
    <s v="P2R2 Silkwood Tmnt 1 Core 2: 60-90 cm"/>
    <x v="12"/>
    <x v="6"/>
    <n v="0.6"/>
    <n v="0.9"/>
    <x v="2"/>
    <x v="2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21"/>
    <n v="21"/>
    <s v="P2R2 Silkwood Tmnt 1 Core 3: 0-10 cm"/>
    <x v="12"/>
    <x v="2"/>
    <n v="0"/>
    <n v="0.1"/>
    <x v="2"/>
    <x v="3"/>
    <x v="2"/>
    <m/>
    <m/>
    <m/>
    <m/>
    <s v="61"/>
    <s v="250"/>
    <s v="136"/>
    <s v="5.77"/>
    <s v="0.30"/>
    <n v="5"/>
    <n v="4"/>
    <n v="0.5"/>
    <n v="0.5"/>
    <n v="5.5"/>
    <n v="0.81899999999999995"/>
    <n v="0.16700000000000001"/>
    <n v="0.34699999999999998"/>
    <n v="0.02"/>
    <m/>
    <m/>
    <m/>
    <m/>
    <m/>
  </r>
  <r>
    <s v="16-1029-0022"/>
    <n v="22"/>
    <s v="P2R2 Silkwood Tmnt 1 Core 3: 10-20 cm"/>
    <x v="12"/>
    <x v="3"/>
    <n v="0.1"/>
    <n v="0.2"/>
    <x v="2"/>
    <x v="3"/>
    <x v="2"/>
    <m/>
    <m/>
    <m/>
    <m/>
    <s v="-----"/>
    <s v="-----"/>
    <s v="-----"/>
    <s v="-----"/>
    <s v="-----"/>
    <n v="7"/>
    <n v="6"/>
    <n v="2"/>
    <n v="0.5"/>
    <n v="9"/>
    <s v="-----"/>
    <s v="-----"/>
    <s v="-----"/>
    <s v="-----"/>
    <m/>
    <m/>
    <m/>
    <m/>
    <m/>
  </r>
  <r>
    <s v="16-1029-0023"/>
    <n v="23"/>
    <s v="P2R2 Silkwood Tmnt 1 Core 3: 20-30 cm"/>
    <x v="12"/>
    <x v="4"/>
    <n v="0.2"/>
    <n v="0.3"/>
    <x v="2"/>
    <x v="3"/>
    <x v="2"/>
    <m/>
    <m/>
    <m/>
    <m/>
    <s v="-----"/>
    <s v="-----"/>
    <s v="-----"/>
    <s v="-----"/>
    <s v="-----"/>
    <n v="6"/>
    <n v="5"/>
    <n v="3"/>
    <n v="2"/>
    <n v="9"/>
    <s v="-----"/>
    <s v="-----"/>
    <s v="-----"/>
    <s v="-----"/>
    <m/>
    <m/>
    <m/>
    <m/>
    <m/>
  </r>
  <r>
    <s v="16-1029-0024"/>
    <n v="24"/>
    <s v="P2R2 Silkwood Tmnt 1 Core 3: 30-60 cm"/>
    <x v="12"/>
    <x v="5"/>
    <n v="0.3"/>
    <n v="0.6"/>
    <x v="2"/>
    <x v="3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25"/>
    <n v="25"/>
    <s v="P2R2 Silkwood Tmnt 1 Core 3: 60-90 cm"/>
    <x v="12"/>
    <x v="6"/>
    <n v="0.6"/>
    <n v="0.9"/>
    <x v="2"/>
    <x v="3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26"/>
    <n v="26"/>
    <s v="P2R2 Silkwood Tmnt 2 Core 1: 0-10 cm"/>
    <x v="12"/>
    <x v="2"/>
    <n v="0"/>
    <n v="0.1"/>
    <x v="3"/>
    <x v="1"/>
    <x v="2"/>
    <m/>
    <m/>
    <m/>
    <m/>
    <s v="54"/>
    <s v="250"/>
    <s v="115"/>
    <s v="6.27"/>
    <s v="0.32"/>
    <n v="6"/>
    <n v="5"/>
    <n v="2"/>
    <n v="0.5"/>
    <n v="8"/>
    <n v="0.63500000000000001"/>
    <n v="9.2999999999999999E-2"/>
    <n v="0.22600000000000001"/>
    <n v="0.02"/>
    <m/>
    <m/>
    <m/>
    <m/>
    <m/>
  </r>
  <r>
    <s v="16-1029-0027"/>
    <n v="27"/>
    <s v="P2R2 Silkwood Tmnt 2 Core 1: 10-20 cm"/>
    <x v="12"/>
    <x v="3"/>
    <n v="0.1"/>
    <n v="0.2"/>
    <x v="3"/>
    <x v="1"/>
    <x v="2"/>
    <m/>
    <m/>
    <m/>
    <m/>
    <s v="-----"/>
    <s v="-----"/>
    <s v="-----"/>
    <s v="-----"/>
    <s v="-----"/>
    <n v="5"/>
    <n v="4"/>
    <n v="2"/>
    <n v="0.5"/>
    <n v="7"/>
    <s v="-----"/>
    <s v="-----"/>
    <s v="-----"/>
    <s v="-----"/>
    <m/>
    <m/>
    <m/>
    <m/>
    <m/>
  </r>
  <r>
    <s v="16-1029-0028"/>
    <n v="28"/>
    <s v="P2R2 Silkwood Tmnt 2 Core 1: 20-30 cm"/>
    <x v="12"/>
    <x v="4"/>
    <n v="0.2"/>
    <n v="0.3"/>
    <x v="3"/>
    <x v="1"/>
    <x v="2"/>
    <m/>
    <m/>
    <m/>
    <m/>
    <s v="-----"/>
    <s v="-----"/>
    <s v="-----"/>
    <s v="-----"/>
    <s v="-----"/>
    <n v="5"/>
    <n v="4"/>
    <n v="3"/>
    <n v="0.5"/>
    <n v="8"/>
    <s v="-----"/>
    <s v="-----"/>
    <s v="-----"/>
    <s v="-----"/>
    <m/>
    <m/>
    <m/>
    <m/>
    <m/>
  </r>
  <r>
    <s v="16-1029-0029"/>
    <n v="29"/>
    <s v="P2R2 Silkwood Tmnt 2 Core 1: 30-60 cm"/>
    <x v="12"/>
    <x v="5"/>
    <n v="0.3"/>
    <n v="0.6"/>
    <x v="3"/>
    <x v="1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30"/>
    <n v="30"/>
    <s v="P2R2 Silkwood Tmnt 2 Core 1: 60-90 cm"/>
    <x v="12"/>
    <x v="6"/>
    <n v="0.6"/>
    <n v="0.9"/>
    <x v="3"/>
    <x v="1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31"/>
    <n v="31"/>
    <s v="P2R2 Silkwood Tmnt 2 Core 2: 0-10 cm"/>
    <x v="12"/>
    <x v="2"/>
    <n v="0"/>
    <n v="0.1"/>
    <x v="3"/>
    <x v="2"/>
    <x v="2"/>
    <m/>
    <m/>
    <m/>
    <m/>
    <s v="44"/>
    <s v="250"/>
    <s v="107"/>
    <s v="5.83"/>
    <s v="0.30"/>
    <n v="6"/>
    <n v="5"/>
    <n v="0.5"/>
    <n v="0.5"/>
    <n v="6.5"/>
    <n v="0.96099999999999997"/>
    <n v="0.13800000000000001"/>
    <n v="0.26300000000000001"/>
    <n v="0.02"/>
    <m/>
    <m/>
    <m/>
    <m/>
    <m/>
  </r>
  <r>
    <s v="16-1029-0032"/>
    <n v="32"/>
    <s v="P2R2 Silkwood Tmnt 2 Core 2: 10-20 cm"/>
    <x v="12"/>
    <x v="3"/>
    <n v="0.1"/>
    <n v="0.2"/>
    <x v="3"/>
    <x v="2"/>
    <x v="2"/>
    <m/>
    <m/>
    <m/>
    <m/>
    <s v="-----"/>
    <s v="-----"/>
    <s v="-----"/>
    <s v="-----"/>
    <s v="-----"/>
    <n v="7"/>
    <n v="5"/>
    <n v="0.5"/>
    <n v="0.5"/>
    <n v="7.5"/>
    <s v="-----"/>
    <s v="-----"/>
    <s v="-----"/>
    <s v="-----"/>
    <m/>
    <m/>
    <m/>
    <m/>
    <m/>
  </r>
  <r>
    <s v="16-1029-0033"/>
    <n v="33"/>
    <s v="P2R2 Silkwood Tmnt 2 Core 2: 20-30 cm"/>
    <x v="12"/>
    <x v="4"/>
    <n v="0.2"/>
    <n v="0.3"/>
    <x v="3"/>
    <x v="2"/>
    <x v="2"/>
    <m/>
    <m/>
    <m/>
    <m/>
    <s v="-----"/>
    <s v="-----"/>
    <s v="-----"/>
    <s v="-----"/>
    <s v="-----"/>
    <n v="6"/>
    <n v="5"/>
    <n v="3"/>
    <n v="2"/>
    <n v="9"/>
    <s v="-----"/>
    <s v="-----"/>
    <s v="-----"/>
    <s v="-----"/>
    <m/>
    <m/>
    <m/>
    <m/>
    <m/>
  </r>
  <r>
    <s v="16-1029-0034"/>
    <n v="34"/>
    <s v="P2R2 Silkwood Tmnt 2 Core 2: 30-60 cm"/>
    <x v="12"/>
    <x v="5"/>
    <n v="0.3"/>
    <n v="0.6"/>
    <x v="3"/>
    <x v="2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35"/>
    <n v="35"/>
    <s v="P2R2 Silkwood Tmnt 2 Core 2: 60-90 cm"/>
    <x v="12"/>
    <x v="6"/>
    <n v="0.6"/>
    <n v="0.9"/>
    <x v="3"/>
    <x v="2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36"/>
    <n v="36"/>
    <s v="P2R2 Silkwood Tmnt 2 Core 3: 0-10 cm"/>
    <x v="12"/>
    <x v="2"/>
    <n v="0"/>
    <n v="0.1"/>
    <x v="3"/>
    <x v="3"/>
    <x v="2"/>
    <m/>
    <m/>
    <m/>
    <m/>
    <s v="66"/>
    <s v="250"/>
    <s v="138"/>
    <s v="6.62"/>
    <s v="0.34"/>
    <n v="6"/>
    <n v="5"/>
    <n v="0.5"/>
    <n v="0.5"/>
    <n v="6.5"/>
    <n v="0.41099999999999998"/>
    <n v="9.1999999999999998E-2"/>
    <n v="0.27100000000000002"/>
    <n v="0.02"/>
    <m/>
    <m/>
    <m/>
    <m/>
    <m/>
  </r>
  <r>
    <s v="16-1029-0037"/>
    <n v="37"/>
    <s v="P2R2 Silkwood Tmnt 2 Core 3: 10-20 cm"/>
    <x v="12"/>
    <x v="3"/>
    <n v="0.1"/>
    <n v="0.2"/>
    <x v="3"/>
    <x v="3"/>
    <x v="2"/>
    <m/>
    <m/>
    <m/>
    <m/>
    <s v="-----"/>
    <s v="-----"/>
    <s v="-----"/>
    <s v="-----"/>
    <s v="-----"/>
    <n v="5"/>
    <n v="3"/>
    <n v="2"/>
    <n v="0.5"/>
    <n v="7"/>
    <s v="-----"/>
    <s v="-----"/>
    <s v="-----"/>
    <s v="-----"/>
    <m/>
    <m/>
    <m/>
    <m/>
    <m/>
  </r>
  <r>
    <s v="16-1029-0038"/>
    <n v="38"/>
    <s v="P2R2 Silkwood Tmnt 2 Core 3: 20-30 cm"/>
    <x v="12"/>
    <x v="4"/>
    <n v="0.2"/>
    <n v="0.3"/>
    <x v="3"/>
    <x v="3"/>
    <x v="2"/>
    <m/>
    <m/>
    <m/>
    <m/>
    <s v="-----"/>
    <s v="-----"/>
    <s v="-----"/>
    <s v="-----"/>
    <s v="-----"/>
    <n v="3"/>
    <n v="2"/>
    <n v="2"/>
    <n v="0.5"/>
    <n v="5"/>
    <s v="-----"/>
    <s v="-----"/>
    <s v="-----"/>
    <s v="-----"/>
    <m/>
    <m/>
    <m/>
    <m/>
    <m/>
  </r>
  <r>
    <s v="16-1029-0039"/>
    <n v="39"/>
    <s v="P2R2 Silkwood Tmnt 2 Core 3: 30-60 cm"/>
    <x v="12"/>
    <x v="5"/>
    <n v="0.3"/>
    <n v="0.6"/>
    <x v="3"/>
    <x v="3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40"/>
    <n v="40"/>
    <s v="P2R2 Silkwood Tmnt 2 Core 3: 60-90 cm"/>
    <x v="12"/>
    <x v="6"/>
    <n v="0.6"/>
    <n v="0.9"/>
    <x v="3"/>
    <x v="3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41"/>
    <n v="41"/>
    <s v="P2R2 Silkwood Tmnt 3 Core 1: 0-10 cm"/>
    <x v="12"/>
    <x v="2"/>
    <n v="0"/>
    <n v="0.1"/>
    <x v="4"/>
    <x v="1"/>
    <x v="2"/>
    <m/>
    <m/>
    <m/>
    <m/>
    <s v="58"/>
    <s v="250"/>
    <s v="127"/>
    <s v="5.33"/>
    <s v="0.27"/>
    <n v="3"/>
    <n v="3"/>
    <n v="0.5"/>
    <n v="0.5"/>
    <n v="3.5"/>
    <n v="0.73"/>
    <n v="7.6999999999999999E-2"/>
    <n v="0.183"/>
    <n v="0.02"/>
    <m/>
    <m/>
    <m/>
    <m/>
    <m/>
  </r>
  <r>
    <s v="16-1029-0042"/>
    <n v="42"/>
    <s v="P2R2 Silkwood Tmnt 3 Core 1: 10-20 cm"/>
    <x v="12"/>
    <x v="3"/>
    <n v="0.1"/>
    <n v="0.2"/>
    <x v="4"/>
    <x v="1"/>
    <x v="2"/>
    <m/>
    <m/>
    <m/>
    <m/>
    <s v="-----"/>
    <s v="-----"/>
    <s v="-----"/>
    <s v="-----"/>
    <s v="-----"/>
    <n v="4"/>
    <n v="3"/>
    <n v="2"/>
    <n v="0.5"/>
    <n v="6"/>
    <s v="-----"/>
    <s v="-----"/>
    <s v="-----"/>
    <s v="-----"/>
    <m/>
    <m/>
    <m/>
    <m/>
    <m/>
  </r>
  <r>
    <s v="16-1029-0043"/>
    <n v="43"/>
    <s v="P2R2 Silkwood Tmnt 3 Core 1: 20-30 cm"/>
    <x v="12"/>
    <x v="4"/>
    <n v="0.2"/>
    <n v="0.3"/>
    <x v="4"/>
    <x v="1"/>
    <x v="2"/>
    <m/>
    <m/>
    <m/>
    <m/>
    <s v="-----"/>
    <s v="-----"/>
    <s v="-----"/>
    <s v="-----"/>
    <s v="-----"/>
    <n v="3"/>
    <n v="2"/>
    <n v="2"/>
    <n v="0.5"/>
    <n v="5"/>
    <s v="-----"/>
    <s v="-----"/>
    <s v="-----"/>
    <s v="-----"/>
    <m/>
    <m/>
    <m/>
    <m/>
    <m/>
  </r>
  <r>
    <s v="16-1029-0044"/>
    <n v="44"/>
    <s v="P2R2 Silkwood Tmnt 3 Core 1: 30-60 cm"/>
    <x v="12"/>
    <x v="5"/>
    <n v="0.3"/>
    <n v="0.6"/>
    <x v="4"/>
    <x v="1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45"/>
    <n v="45"/>
    <s v="P2R2 Silkwood Tmnt 3 Core 1: 60-90 cm"/>
    <x v="12"/>
    <x v="6"/>
    <n v="0.6"/>
    <n v="0.9"/>
    <x v="4"/>
    <x v="1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46"/>
    <n v="46"/>
    <s v="P2R2 Silkwood Tmnt 3 Core 2: 0-10 cm"/>
    <x v="12"/>
    <x v="2"/>
    <n v="0"/>
    <n v="0.1"/>
    <x v="4"/>
    <x v="2"/>
    <x v="2"/>
    <m/>
    <m/>
    <m/>
    <m/>
    <s v="45"/>
    <s v="250"/>
    <s v="120"/>
    <s v="5.14"/>
    <s v="0.26"/>
    <n v="6"/>
    <n v="5"/>
    <n v="2"/>
    <n v="0.5"/>
    <n v="8"/>
    <n v="1.1200000000000001"/>
    <n v="0.16300000000000001"/>
    <n v="0.27100000000000002"/>
    <n v="0.02"/>
    <m/>
    <m/>
    <m/>
    <m/>
    <m/>
  </r>
  <r>
    <s v="16-1029-0047"/>
    <n v="47"/>
    <s v="P2R2 Silkwood Tmnt 3 Core 2: 10-20 cm"/>
    <x v="12"/>
    <x v="3"/>
    <n v="0.1"/>
    <n v="0.2"/>
    <x v="4"/>
    <x v="2"/>
    <x v="2"/>
    <m/>
    <m/>
    <m/>
    <m/>
    <s v="-----"/>
    <s v="-----"/>
    <s v="-----"/>
    <s v="-----"/>
    <s v="-----"/>
    <n v="6"/>
    <n v="4"/>
    <n v="3"/>
    <n v="2"/>
    <n v="9"/>
    <s v="-----"/>
    <s v="-----"/>
    <s v="-----"/>
    <s v="-----"/>
    <m/>
    <m/>
    <m/>
    <m/>
    <m/>
  </r>
  <r>
    <s v="16-1029-0048"/>
    <n v="48"/>
    <s v="P2R2 Silkwood Tmnt 3 Core 2: 20-30 cm"/>
    <x v="12"/>
    <x v="4"/>
    <n v="0.2"/>
    <n v="0.3"/>
    <x v="4"/>
    <x v="2"/>
    <x v="2"/>
    <m/>
    <m/>
    <m/>
    <m/>
    <s v="-----"/>
    <s v="-----"/>
    <s v="-----"/>
    <s v="-----"/>
    <s v="-----"/>
    <n v="3"/>
    <n v="0.5"/>
    <n v="0.5"/>
    <n v="0.5"/>
    <n v="3.5"/>
    <s v="-----"/>
    <s v="-----"/>
    <s v="-----"/>
    <s v="-----"/>
    <m/>
    <m/>
    <m/>
    <m/>
    <m/>
  </r>
  <r>
    <s v="16-1029-0049"/>
    <n v="49"/>
    <s v="P2R2 Silkwood Tmnt 3 Core 2: 30-60 cm"/>
    <x v="12"/>
    <x v="5"/>
    <n v="0.3"/>
    <n v="0.6"/>
    <x v="4"/>
    <x v="2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50"/>
    <n v="50"/>
    <s v="P2R2 Silkwood Tmnt 3 Core 2: 60-90 cm"/>
    <x v="12"/>
    <x v="6"/>
    <n v="0.6"/>
    <n v="0.9"/>
    <x v="4"/>
    <x v="2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51"/>
    <n v="51"/>
    <s v="P2R2 Silkwood Tmnt 3 Core 3: 0-10 cm"/>
    <x v="12"/>
    <x v="2"/>
    <n v="0"/>
    <n v="0.1"/>
    <x v="4"/>
    <x v="3"/>
    <x v="2"/>
    <m/>
    <m/>
    <m/>
    <m/>
    <s v="48"/>
    <s v="250"/>
    <s v="125"/>
    <s v="5.13"/>
    <s v="0.26"/>
    <n v="6"/>
    <n v="4"/>
    <n v="0.5"/>
    <n v="0.5"/>
    <n v="6.5"/>
    <n v="0.85299999999999998"/>
    <n v="0.158"/>
    <n v="0.33900000000000002"/>
    <n v="0.02"/>
    <m/>
    <m/>
    <m/>
    <m/>
    <m/>
  </r>
  <r>
    <s v="16-1029-0052"/>
    <n v="52"/>
    <s v="P2R2 Silkwood Tmnt 3 Core 3: 10-20 cm"/>
    <x v="12"/>
    <x v="3"/>
    <n v="0.1"/>
    <n v="0.2"/>
    <x v="4"/>
    <x v="3"/>
    <x v="2"/>
    <m/>
    <m/>
    <m/>
    <m/>
    <s v="-----"/>
    <s v="-----"/>
    <s v="-----"/>
    <s v="-----"/>
    <s v="-----"/>
    <n v="4"/>
    <n v="3"/>
    <n v="0.5"/>
    <n v="0.5"/>
    <n v="4.5"/>
    <s v="-----"/>
    <s v="-----"/>
    <s v="-----"/>
    <s v="-----"/>
    <m/>
    <m/>
    <m/>
    <m/>
    <m/>
  </r>
  <r>
    <s v="16-1029-0053"/>
    <n v="53"/>
    <s v="P2R2 Silkwood Tmnt 3 Core 3: 20-30 cm"/>
    <x v="12"/>
    <x v="4"/>
    <n v="0.2"/>
    <n v="0.3"/>
    <x v="4"/>
    <x v="3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54"/>
    <n v="54"/>
    <s v="P2R2 Silkwood Tmnt 3 Core 3: 30-60 cm"/>
    <x v="12"/>
    <x v="5"/>
    <n v="0.3"/>
    <n v="0.6"/>
    <x v="4"/>
    <x v="3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55"/>
    <n v="55"/>
    <s v="P2R2 Silkwood Tmnt 3 Core 3: 60-90 cm"/>
    <x v="12"/>
    <x v="6"/>
    <n v="0.6"/>
    <n v="0.9"/>
    <x v="4"/>
    <x v="3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56"/>
    <n v="56"/>
    <s v="P2R2 Silkwood Tmnt 4 Core 1: 0-10 cm"/>
    <x v="12"/>
    <x v="2"/>
    <n v="0"/>
    <n v="0.1"/>
    <x v="5"/>
    <x v="1"/>
    <x v="2"/>
    <m/>
    <m/>
    <m/>
    <m/>
    <s v="54"/>
    <s v="250"/>
    <s v="110"/>
    <s v="6.24"/>
    <s v="0.32"/>
    <n v="8"/>
    <n v="6"/>
    <n v="0.5"/>
    <n v="0.5"/>
    <n v="8.5"/>
    <n v="0.745"/>
    <n v="0.14599999999999999"/>
    <n v="0.24299999999999999"/>
    <n v="8.7999999999999995E-2"/>
    <m/>
    <m/>
    <m/>
    <m/>
    <m/>
  </r>
  <r>
    <s v="16-1029-0057"/>
    <n v="57"/>
    <s v="P2R2 Silkwood Tmnt 4 Core 1: 10-20 cm"/>
    <x v="12"/>
    <x v="3"/>
    <n v="0.1"/>
    <n v="0.2"/>
    <x v="5"/>
    <x v="1"/>
    <x v="2"/>
    <m/>
    <m/>
    <m/>
    <m/>
    <s v="-----"/>
    <s v="-----"/>
    <s v="-----"/>
    <s v="-----"/>
    <s v="-----"/>
    <n v="7"/>
    <n v="6"/>
    <n v="0.5"/>
    <n v="0.5"/>
    <n v="7.5"/>
    <s v="-----"/>
    <s v="-----"/>
    <s v="-----"/>
    <s v="-----"/>
    <m/>
    <m/>
    <m/>
    <m/>
    <m/>
  </r>
  <r>
    <s v="16-1029-0058"/>
    <n v="58"/>
    <s v="P2R2 Silkwood Tmnt 4 Core 1: 20-30 cm"/>
    <x v="12"/>
    <x v="4"/>
    <n v="0.2"/>
    <n v="0.3"/>
    <x v="5"/>
    <x v="1"/>
    <x v="2"/>
    <m/>
    <m/>
    <m/>
    <m/>
    <s v="-----"/>
    <s v="-----"/>
    <s v="-----"/>
    <s v="-----"/>
    <s v="-----"/>
    <n v="7"/>
    <n v="5"/>
    <n v="3"/>
    <n v="2"/>
    <n v="10"/>
    <s v="-----"/>
    <s v="-----"/>
    <s v="-----"/>
    <s v="-----"/>
    <m/>
    <m/>
    <m/>
    <m/>
    <m/>
  </r>
  <r>
    <s v="16-1029-0059"/>
    <n v="59"/>
    <s v="P2R2 Silkwood Tmnt 4 Core 1: 30-60 cm"/>
    <x v="12"/>
    <x v="5"/>
    <n v="0.3"/>
    <n v="0.6"/>
    <x v="5"/>
    <x v="1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60"/>
    <n v="60"/>
    <s v="P2R2 Silkwood Tmnt 4 Core 1: 60-90 cm"/>
    <x v="12"/>
    <x v="6"/>
    <n v="0.6"/>
    <n v="0.9"/>
    <x v="5"/>
    <x v="1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61"/>
    <n v="61"/>
    <s v="P2R2 Silkwood Tmnt 4 Core 2: 0-10 cm"/>
    <x v="12"/>
    <x v="2"/>
    <n v="0"/>
    <n v="0.1"/>
    <x v="5"/>
    <x v="2"/>
    <x v="2"/>
    <m/>
    <m/>
    <m/>
    <m/>
    <s v="57"/>
    <s v="250"/>
    <s v="135"/>
    <s v="5.49"/>
    <s v="0.28"/>
    <n v="7"/>
    <n v="5"/>
    <n v="3"/>
    <n v="2"/>
    <n v="10"/>
    <n v="1.06"/>
    <n v="0.12"/>
    <n v="0.19900000000000001"/>
    <n v="0.02"/>
    <m/>
    <m/>
    <m/>
    <m/>
    <m/>
  </r>
  <r>
    <s v="16-1029-0062"/>
    <n v="62"/>
    <s v="P2R2 Silkwood Tmnt 4 Core 2: 10-20 cm"/>
    <x v="12"/>
    <x v="3"/>
    <n v="0.1"/>
    <n v="0.2"/>
    <x v="5"/>
    <x v="2"/>
    <x v="2"/>
    <m/>
    <m/>
    <m/>
    <m/>
    <s v="-----"/>
    <s v="-----"/>
    <s v="-----"/>
    <s v="-----"/>
    <s v="-----"/>
    <n v="7"/>
    <n v="6"/>
    <n v="3"/>
    <n v="2"/>
    <n v="10"/>
    <s v="-----"/>
    <s v="-----"/>
    <s v="-----"/>
    <s v="-----"/>
    <m/>
    <m/>
    <m/>
    <m/>
    <m/>
  </r>
  <r>
    <s v="16-1029-0063"/>
    <n v="63"/>
    <s v="P2R2 Silkwood Tmnt 4 Core 2: 20-30 cm"/>
    <x v="12"/>
    <x v="4"/>
    <n v="0.2"/>
    <n v="0.3"/>
    <x v="5"/>
    <x v="2"/>
    <x v="2"/>
    <m/>
    <m/>
    <m/>
    <m/>
    <s v="-----"/>
    <s v="-----"/>
    <s v="-----"/>
    <s v="-----"/>
    <s v="-----"/>
    <n v="4"/>
    <n v="3"/>
    <n v="3"/>
    <n v="2"/>
    <n v="7"/>
    <s v="-----"/>
    <s v="-----"/>
    <s v="-----"/>
    <s v="-----"/>
    <m/>
    <m/>
    <m/>
    <m/>
    <m/>
  </r>
  <r>
    <s v="16-1029-0064"/>
    <n v="64"/>
    <s v="P2R2 Silkwood Tmnt 4 Core 2: 30-60 cm"/>
    <x v="12"/>
    <x v="5"/>
    <n v="0.3"/>
    <n v="0.6"/>
    <x v="5"/>
    <x v="2"/>
    <x v="2"/>
    <m/>
    <m/>
    <m/>
    <m/>
    <s v="-----"/>
    <s v="-----"/>
    <s v="-----"/>
    <s v="-----"/>
    <s v="-----"/>
    <n v="0.5"/>
    <n v="0.5"/>
    <n v="2"/>
    <n v="0.5"/>
    <n v="2.5"/>
    <s v="-----"/>
    <s v="-----"/>
    <s v="-----"/>
    <s v="-----"/>
    <m/>
    <m/>
    <m/>
    <m/>
    <m/>
  </r>
  <r>
    <s v="16-1029-0065"/>
    <n v="65"/>
    <s v="P2R2 Silkwood Tmnt 4 Core 2: 60-90 cm"/>
    <x v="12"/>
    <x v="6"/>
    <n v="0.6"/>
    <n v="0.9"/>
    <x v="5"/>
    <x v="2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66"/>
    <n v="66"/>
    <s v="P2R2 Silkwood Tmnt 4 Core 3: 0-10 cm"/>
    <x v="12"/>
    <x v="2"/>
    <n v="0"/>
    <n v="0.1"/>
    <x v="5"/>
    <x v="3"/>
    <x v="2"/>
    <m/>
    <m/>
    <m/>
    <m/>
    <s v="54"/>
    <s v="250"/>
    <s v="123"/>
    <s v="6.13"/>
    <s v="0.31"/>
    <n v="7"/>
    <n v="5"/>
    <n v="4"/>
    <n v="3"/>
    <n v="11"/>
    <n v="1.59"/>
    <n v="0.26300000000000001"/>
    <n v="0.33900000000000002"/>
    <n v="0.02"/>
    <m/>
    <m/>
    <m/>
    <m/>
    <m/>
  </r>
  <r>
    <s v="16-1029-0067"/>
    <n v="67"/>
    <s v="P2R2 Silkwood Tmnt 4 Core 3: 10-20 cm"/>
    <x v="12"/>
    <x v="3"/>
    <n v="0.1"/>
    <n v="0.2"/>
    <x v="5"/>
    <x v="3"/>
    <x v="2"/>
    <m/>
    <m/>
    <m/>
    <m/>
    <s v="-----"/>
    <s v="-----"/>
    <s v="-----"/>
    <s v="-----"/>
    <s v="-----"/>
    <n v="6"/>
    <n v="5"/>
    <n v="3"/>
    <n v="2"/>
    <n v="9"/>
    <s v="-----"/>
    <s v="-----"/>
    <s v="-----"/>
    <s v="-----"/>
    <m/>
    <m/>
    <m/>
    <m/>
    <m/>
  </r>
  <r>
    <s v="16-1029-0068"/>
    <n v="68"/>
    <s v="P2R2 Silkwood Tmnt 4 Core 3: 20-30 cm"/>
    <x v="12"/>
    <x v="4"/>
    <n v="0.2"/>
    <n v="0.3"/>
    <x v="5"/>
    <x v="3"/>
    <x v="2"/>
    <m/>
    <m/>
    <m/>
    <m/>
    <s v="-----"/>
    <s v="-----"/>
    <s v="-----"/>
    <s v="-----"/>
    <s v="-----"/>
    <n v="4"/>
    <n v="3"/>
    <n v="3"/>
    <n v="2"/>
    <n v="7"/>
    <s v="-----"/>
    <s v="-----"/>
    <s v="-----"/>
    <s v="-----"/>
    <m/>
    <m/>
    <m/>
    <m/>
    <m/>
  </r>
  <r>
    <s v="16-1029-0069"/>
    <n v="69"/>
    <s v="P2R2 Silkwood Tmnt 4 Core 3: 30-60 cm"/>
    <x v="12"/>
    <x v="5"/>
    <n v="0.3"/>
    <n v="0.6"/>
    <x v="5"/>
    <x v="3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70"/>
    <n v="70"/>
    <s v="P2R2 Silkwood Tmnt 4 Core 3: 60-90 cm"/>
    <x v="12"/>
    <x v="6"/>
    <n v="0.6"/>
    <n v="0.9"/>
    <x v="5"/>
    <x v="3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71"/>
    <n v="71"/>
    <s v="P2R2 Silkwood Tmnt 5 Core 1: 0-10 cm"/>
    <x v="12"/>
    <x v="2"/>
    <n v="0"/>
    <n v="0.1"/>
    <x v="6"/>
    <x v="1"/>
    <x v="2"/>
    <m/>
    <m/>
    <m/>
    <m/>
    <s v="36"/>
    <s v="907"/>
    <s v="79"/>
    <s v="5.05"/>
    <s v="0.24"/>
    <n v="6"/>
    <n v="5"/>
    <n v="0.5"/>
    <n v="0.5"/>
    <n v="6.5"/>
    <n v="1.39"/>
    <n v="0.22800000000000001"/>
    <n v="0.24299999999999999"/>
    <n v="0.02"/>
    <m/>
    <m/>
    <m/>
    <m/>
    <m/>
  </r>
  <r>
    <s v="16-1029-0072"/>
    <n v="72"/>
    <s v="P2R2 Silkwood Tmnt 5 Core 1: 10-20 cm"/>
    <x v="12"/>
    <x v="3"/>
    <n v="0.1"/>
    <n v="0.2"/>
    <x v="6"/>
    <x v="1"/>
    <x v="2"/>
    <m/>
    <m/>
    <m/>
    <m/>
    <s v="-----"/>
    <s v="-----"/>
    <s v="-----"/>
    <s v="-----"/>
    <s v="-----"/>
    <n v="5"/>
    <n v="4"/>
    <n v="2"/>
    <n v="0.5"/>
    <n v="7"/>
    <s v="-----"/>
    <s v="-----"/>
    <s v="-----"/>
    <s v="-----"/>
    <m/>
    <m/>
    <m/>
    <m/>
    <m/>
  </r>
  <r>
    <s v="16-1029-0073"/>
    <n v="73"/>
    <s v="P2R2 Silkwood Tmnt 5 Core 1: 20-30 cm"/>
    <x v="12"/>
    <x v="4"/>
    <n v="0.2"/>
    <n v="0.3"/>
    <x v="6"/>
    <x v="1"/>
    <x v="2"/>
    <m/>
    <m/>
    <m/>
    <m/>
    <s v="-----"/>
    <s v="-----"/>
    <s v="-----"/>
    <s v="-----"/>
    <s v="-----"/>
    <n v="3"/>
    <n v="0.5"/>
    <n v="2"/>
    <n v="0.5"/>
    <n v="5"/>
    <s v="-----"/>
    <s v="-----"/>
    <s v="-----"/>
    <s v="-----"/>
    <m/>
    <m/>
    <m/>
    <m/>
    <m/>
  </r>
  <r>
    <s v="16-1029-0074"/>
    <n v="74"/>
    <s v="P2R2 Silkwood Tmnt 5 Core 1: 30-60 cm"/>
    <x v="12"/>
    <x v="5"/>
    <n v="0.3"/>
    <n v="0.6"/>
    <x v="6"/>
    <x v="1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75"/>
    <n v="75"/>
    <s v="P2R2 Silkwood Tmnt 5 Core 1: 60-90 cm"/>
    <x v="12"/>
    <x v="6"/>
    <n v="0.6"/>
    <n v="0.9"/>
    <x v="6"/>
    <x v="1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76"/>
    <n v="76"/>
    <s v="P2R2 Silkwood Tmnt 5 Core 2: 0-10 cm"/>
    <x v="12"/>
    <x v="2"/>
    <n v="0"/>
    <n v="0.1"/>
    <x v="6"/>
    <x v="2"/>
    <x v="2"/>
    <m/>
    <m/>
    <m/>
    <m/>
    <s v="47"/>
    <s v="931"/>
    <s v="92"/>
    <s v="5.68"/>
    <s v="0.28"/>
    <n v="6"/>
    <n v="5"/>
    <n v="0.5"/>
    <n v="0.5"/>
    <n v="6.5"/>
    <n v="1.39"/>
    <n v="0.36"/>
    <n v="0.34399999999999997"/>
    <n v="0.02"/>
    <m/>
    <m/>
    <m/>
    <m/>
    <m/>
  </r>
  <r>
    <s v="16-1029-0077"/>
    <n v="77"/>
    <s v="P2R2 Silkwood Tmnt 5 Core 2: 10-20 cm"/>
    <x v="12"/>
    <x v="3"/>
    <n v="0.1"/>
    <n v="0.2"/>
    <x v="6"/>
    <x v="2"/>
    <x v="2"/>
    <m/>
    <m/>
    <m/>
    <m/>
    <s v="-----"/>
    <s v="-----"/>
    <s v="-----"/>
    <s v="-----"/>
    <s v="-----"/>
    <n v="5"/>
    <n v="4"/>
    <n v="0.5"/>
    <n v="0.5"/>
    <n v="5.5"/>
    <s v="-----"/>
    <s v="-----"/>
    <s v="-----"/>
    <s v="-----"/>
    <m/>
    <m/>
    <m/>
    <m/>
    <m/>
  </r>
  <r>
    <s v="16-1029-0078"/>
    <n v="78"/>
    <s v="P2R2 Silkwood Tmnt 5 Core 2: 20-30 cm"/>
    <x v="12"/>
    <x v="4"/>
    <n v="0.2"/>
    <n v="0.3"/>
    <x v="6"/>
    <x v="2"/>
    <x v="2"/>
    <m/>
    <m/>
    <m/>
    <m/>
    <s v="-----"/>
    <s v="-----"/>
    <s v="-----"/>
    <s v="-----"/>
    <s v="-----"/>
    <n v="3"/>
    <n v="2"/>
    <n v="0.5"/>
    <n v="0.5"/>
    <n v="3.5"/>
    <s v="-----"/>
    <s v="-----"/>
    <s v="-----"/>
    <s v="-----"/>
    <m/>
    <m/>
    <m/>
    <m/>
    <m/>
  </r>
  <r>
    <s v="16-1029-0079"/>
    <n v="79"/>
    <s v="P2R2 Silkwood Tmnt 5 Core 2: 30-60 cm"/>
    <x v="12"/>
    <x v="5"/>
    <n v="0.3"/>
    <n v="0.6"/>
    <x v="6"/>
    <x v="2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80"/>
    <n v="80"/>
    <s v="P2R2 Silkwood Tmnt 5 Core 2: 60-90 cm"/>
    <x v="12"/>
    <x v="6"/>
    <n v="0.6"/>
    <n v="0.9"/>
    <x v="6"/>
    <x v="2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81"/>
    <n v="81"/>
    <s v="P2R2 Silkwood Tmnt 5 Core 3: 0-10 cm"/>
    <x v="12"/>
    <x v="2"/>
    <n v="0"/>
    <n v="0.1"/>
    <x v="6"/>
    <x v="3"/>
    <x v="2"/>
    <m/>
    <m/>
    <m/>
    <m/>
    <s v="48"/>
    <s v="250"/>
    <s v="99"/>
    <s v="5.48"/>
    <s v="0.28"/>
    <n v="5"/>
    <n v="4"/>
    <n v="0.5"/>
    <n v="0.5"/>
    <n v="5.5"/>
    <n v="0.68700000000000006"/>
    <n v="0.13300000000000001"/>
    <n v="0.317"/>
    <n v="0.02"/>
    <m/>
    <m/>
    <m/>
    <m/>
    <m/>
  </r>
  <r>
    <s v="16-1029-0082"/>
    <n v="82"/>
    <s v="P2R2 Silkwood Tmnt 5 Core 3: 10-20 cm"/>
    <x v="12"/>
    <x v="3"/>
    <n v="0.1"/>
    <n v="0.2"/>
    <x v="6"/>
    <x v="3"/>
    <x v="2"/>
    <m/>
    <m/>
    <m/>
    <m/>
    <s v="-----"/>
    <s v="-----"/>
    <s v="-----"/>
    <s v="-----"/>
    <s v="-----"/>
    <n v="5"/>
    <n v="4"/>
    <n v="2"/>
    <n v="0.5"/>
    <n v="7"/>
    <s v="-----"/>
    <s v="-----"/>
    <s v="-----"/>
    <s v="-----"/>
    <m/>
    <m/>
    <m/>
    <m/>
    <m/>
  </r>
  <r>
    <s v="16-1029-0083"/>
    <n v="83"/>
    <s v="P2R2 Silkwood Tmnt 5 Core 3: 20-30 cm"/>
    <x v="12"/>
    <x v="4"/>
    <n v="0.2"/>
    <n v="0.3"/>
    <x v="6"/>
    <x v="3"/>
    <x v="2"/>
    <m/>
    <m/>
    <m/>
    <m/>
    <s v="-----"/>
    <s v="-----"/>
    <s v="-----"/>
    <s v="-----"/>
    <s v="-----"/>
    <n v="5"/>
    <n v="4"/>
    <n v="2"/>
    <n v="0.5"/>
    <n v="7"/>
    <s v="-----"/>
    <s v="-----"/>
    <s v="-----"/>
    <s v="-----"/>
    <m/>
    <m/>
    <m/>
    <m/>
    <m/>
  </r>
  <r>
    <s v="16-1029-0084"/>
    <n v="84"/>
    <s v="P2R2 Silkwood Tmnt 5 Core 3: 30-60 cm"/>
    <x v="12"/>
    <x v="5"/>
    <n v="0.3"/>
    <n v="0.6"/>
    <x v="6"/>
    <x v="3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  <r>
    <s v="16-1029-0085"/>
    <n v="85"/>
    <s v="P2R2 Silkwood Tmnt 5 Core 3: 60-90 cm"/>
    <x v="12"/>
    <x v="6"/>
    <n v="0.6"/>
    <n v="0.9"/>
    <x v="6"/>
    <x v="3"/>
    <x v="2"/>
    <m/>
    <m/>
    <m/>
    <m/>
    <s v="-----"/>
    <s v="-----"/>
    <s v="-----"/>
    <s v="-----"/>
    <s v="-----"/>
    <n v="0.5"/>
    <n v="0.5"/>
    <n v="0.5"/>
    <n v="0.5"/>
    <n v="1"/>
    <s v="-----"/>
    <s v="-----"/>
    <s v="-----"/>
    <s v="-----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outline="1" outlineData="1" multipleFieldFilters="0">
  <location ref="A3:K15" firstHeaderRow="1" firstDataRow="3" firstDataCol="1"/>
  <pivotFields count="33">
    <pivotField showAll="0"/>
    <pivotField showAll="0"/>
    <pivotField showAll="0"/>
    <pivotField axis="axisRow" numFmtId="164" showAll="0" sortType="ascending">
      <items count="14">
        <item sd="0" x="1"/>
        <item sd="0" x="0"/>
        <item sd="0" x="2"/>
        <item sd="0" x="4"/>
        <item sd="0" x="3"/>
        <item sd="0" x="5"/>
        <item sd="0" x="6"/>
        <item sd="0" x="7"/>
        <item sd="0" x="8"/>
        <item sd="0" x="9"/>
        <item sd="0" x="10"/>
        <item sd="0" x="11"/>
        <item x="12"/>
        <item t="default"/>
      </items>
    </pivotField>
    <pivotField axis="axisRow" showAll="0">
      <items count="12">
        <item sd="0" x="2"/>
        <item h="1" sd="0" x="3"/>
        <item h="1" sd="0" x="4"/>
        <item h="1" sd="0" x="5"/>
        <item h="1" sd="0" x="6"/>
        <item h="1" x="0"/>
        <item h="1" x="1"/>
        <item h="1" sd="0" x="7"/>
        <item h="1" sd="0" x="8"/>
        <item h="1" m="1" x="10"/>
        <item h="1" x="9"/>
        <item t="default"/>
      </items>
    </pivotField>
    <pivotField numFmtId="2" showAll="0"/>
    <pivotField numFmtId="2" showAll="0"/>
    <pivotField axis="axisCol" showAll="0">
      <items count="8">
        <item x="2"/>
        <item x="3"/>
        <item x="4"/>
        <item x="5"/>
        <item x="6"/>
        <item x="0"/>
        <item x="1"/>
        <item t="default"/>
      </items>
    </pivotField>
    <pivotField axis="axisRow"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7">
        <item x="0"/>
        <item x="1"/>
        <item x="2"/>
        <item x="4"/>
        <item x="3"/>
        <item m="1" x="5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/>
    <pivotField showAll="0" defaultSubtotal="0"/>
    <pivotField showAll="0"/>
    <pivotField showAll="0"/>
    <pivotField dataField="1" showAll="0" defaultSubtotal="0"/>
    <pivotField showAll="0"/>
    <pivotField dataField="1" showAll="0" defaultSubtota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3"/>
    <field x="4"/>
    <field x="8"/>
  </rowFields>
  <rowItems count="10">
    <i>
      <x v="2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 r="1">
      <x/>
    </i>
  </rowItems>
  <colFields count="2">
    <field x="7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</colItems>
  <dataFields count="2">
    <dataField name="Average of NH4-N AD" fld="19" subtotal="average" baseField="3" baseItem="2"/>
    <dataField name="Average of NO3-N AD" fld="21" subtotal="average" baseField="3" baseItem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493"/>
  <sheetViews>
    <sheetView tabSelected="1" zoomScale="80" zoomScaleNormal="80" workbookViewId="0">
      <pane xSplit="10" ySplit="4" topLeftCell="AD128" activePane="bottomRight" state="frozen"/>
      <selection pane="topRight" activeCell="K1" sqref="K1"/>
      <selection pane="bottomLeft" activeCell="A5" sqref="A5"/>
      <selection pane="bottomRight" activeCell="T101" sqref="T101"/>
    </sheetView>
  </sheetViews>
  <sheetFormatPr defaultColWidth="9.140625" defaultRowHeight="15" x14ac:dyDescent="0.25"/>
  <cols>
    <col min="1" max="1" width="13.42578125" style="2" bestFit="1" customWidth="1"/>
    <col min="2" max="2" width="9.28515625" style="2" bestFit="1" customWidth="1"/>
    <col min="3" max="3" width="36.7109375" style="38" customWidth="1"/>
    <col min="4" max="4" width="15.5703125" style="2" bestFit="1" customWidth="1"/>
    <col min="5" max="5" width="7.140625" style="38" customWidth="1"/>
    <col min="6" max="6" width="7.5703125" style="2" customWidth="1"/>
    <col min="7" max="7" width="6.85546875" style="2" customWidth="1"/>
    <col min="8" max="8" width="7.42578125" style="2" customWidth="1"/>
    <col min="9" max="9" width="6.28515625" style="2" customWidth="1"/>
    <col min="10" max="10" width="8.140625" style="156" customWidth="1"/>
    <col min="11" max="11" width="12.28515625" style="155" bestFit="1" customWidth="1"/>
    <col min="12" max="12" width="12.28515625" style="2" bestFit="1" customWidth="1"/>
    <col min="13" max="14" width="12.7109375" style="2" bestFit="1" customWidth="1"/>
    <col min="15" max="15" width="14.140625" style="2" bestFit="1" customWidth="1"/>
    <col min="16" max="16" width="9.140625" style="2" bestFit="1" customWidth="1"/>
    <col min="17" max="17" width="11.28515625" style="7" bestFit="1" customWidth="1"/>
    <col min="18" max="19" width="12.85546875" style="2" bestFit="1" customWidth="1"/>
    <col min="20" max="20" width="15" style="2" bestFit="1" customWidth="1"/>
    <col min="21" max="21" width="17.42578125" style="2" bestFit="1" customWidth="1"/>
    <col min="22" max="22" width="15.140625" style="2" bestFit="1" customWidth="1"/>
    <col min="23" max="23" width="17.7109375" style="2" bestFit="1" customWidth="1"/>
    <col min="24" max="24" width="17.7109375" style="2" customWidth="1"/>
    <col min="25" max="28" width="12.42578125" style="2" bestFit="1" customWidth="1"/>
    <col min="29" max="29" width="13.42578125" style="2" bestFit="1" customWidth="1"/>
    <col min="30" max="30" width="13.85546875" style="2" bestFit="1" customWidth="1"/>
    <col min="31" max="31" width="11.28515625" style="2" bestFit="1" customWidth="1"/>
    <col min="32" max="33" width="10" style="2" bestFit="1" customWidth="1"/>
    <col min="34" max="34" width="13.85546875" style="2" customWidth="1"/>
    <col min="35" max="35" width="13.85546875" style="2" bestFit="1" customWidth="1"/>
    <col min="36" max="36" width="9.140625" style="2"/>
    <col min="37" max="37" width="10.7109375" style="2" bestFit="1" customWidth="1"/>
    <col min="38" max="16384" width="9.140625" style="2"/>
  </cols>
  <sheetData>
    <row r="1" spans="1:37" x14ac:dyDescent="0.25">
      <c r="K1" s="12" t="s">
        <v>107</v>
      </c>
      <c r="L1" s="11" t="s">
        <v>107</v>
      </c>
      <c r="M1" s="11" t="s">
        <v>108</v>
      </c>
      <c r="N1" s="11" t="s">
        <v>108</v>
      </c>
      <c r="O1" s="11" t="s">
        <v>109</v>
      </c>
      <c r="P1" s="11" t="s">
        <v>110</v>
      </c>
      <c r="Q1" s="12" t="s">
        <v>0</v>
      </c>
      <c r="R1" s="11" t="s">
        <v>1</v>
      </c>
      <c r="S1" s="11" t="s">
        <v>1</v>
      </c>
      <c r="T1" s="11" t="s">
        <v>2</v>
      </c>
      <c r="U1" s="11" t="s">
        <v>2</v>
      </c>
      <c r="V1" s="11" t="s">
        <v>2</v>
      </c>
      <c r="W1" s="11" t="s">
        <v>2</v>
      </c>
      <c r="X1" s="11" t="s">
        <v>1330</v>
      </c>
      <c r="Y1" s="11" t="s">
        <v>123</v>
      </c>
      <c r="Z1" s="11" t="s">
        <v>123</v>
      </c>
      <c r="AA1" s="11" t="s">
        <v>123</v>
      </c>
      <c r="AB1" s="11" t="s">
        <v>123</v>
      </c>
      <c r="AC1" s="11" t="s">
        <v>124</v>
      </c>
      <c r="AD1" s="11" t="s">
        <v>125</v>
      </c>
      <c r="AE1" s="11" t="s">
        <v>125</v>
      </c>
      <c r="AF1" s="11" t="s">
        <v>125</v>
      </c>
      <c r="AG1" s="11" t="s">
        <v>125</v>
      </c>
      <c r="AH1" s="84" t="s">
        <v>162</v>
      </c>
      <c r="AI1" s="84" t="s">
        <v>162</v>
      </c>
      <c r="AJ1" s="85" t="s">
        <v>574</v>
      </c>
      <c r="AK1" s="85" t="s">
        <v>574</v>
      </c>
    </row>
    <row r="2" spans="1:37" x14ac:dyDescent="0.25">
      <c r="A2" s="13"/>
      <c r="B2" s="13"/>
      <c r="C2" s="44"/>
      <c r="D2" s="13"/>
      <c r="E2" s="44"/>
      <c r="F2" s="13"/>
      <c r="G2" s="13"/>
      <c r="H2" s="13"/>
      <c r="I2" s="13"/>
      <c r="J2" s="158"/>
      <c r="K2" s="12" t="s">
        <v>111</v>
      </c>
      <c r="L2" s="11" t="s">
        <v>112</v>
      </c>
      <c r="M2" s="11" t="s">
        <v>113</v>
      </c>
      <c r="N2" s="11" t="s">
        <v>114</v>
      </c>
      <c r="O2" s="11" t="s">
        <v>3</v>
      </c>
      <c r="P2" s="11" t="s">
        <v>115</v>
      </c>
      <c r="Q2" s="12" t="s">
        <v>3</v>
      </c>
      <c r="R2" s="11" t="s">
        <v>4</v>
      </c>
      <c r="S2" s="11" t="s">
        <v>5</v>
      </c>
      <c r="T2" s="11" t="s">
        <v>6</v>
      </c>
      <c r="U2" s="11" t="s">
        <v>18</v>
      </c>
      <c r="V2" s="11" t="s">
        <v>7</v>
      </c>
      <c r="W2" s="11" t="s">
        <v>19</v>
      </c>
      <c r="X2" s="11" t="s">
        <v>1331</v>
      </c>
      <c r="Y2" s="11" t="s">
        <v>126</v>
      </c>
      <c r="Z2" s="11" t="s">
        <v>127</v>
      </c>
      <c r="AA2" s="11" t="s">
        <v>129</v>
      </c>
      <c r="AB2" s="11" t="s">
        <v>128</v>
      </c>
      <c r="AC2" s="11" t="s">
        <v>130</v>
      </c>
      <c r="AD2" s="11" t="s">
        <v>131</v>
      </c>
      <c r="AE2" s="11" t="s">
        <v>132</v>
      </c>
      <c r="AF2" s="11" t="s">
        <v>133</v>
      </c>
      <c r="AG2" s="11" t="s">
        <v>134</v>
      </c>
      <c r="AH2" s="84" t="s">
        <v>9</v>
      </c>
      <c r="AI2" s="84" t="s">
        <v>9</v>
      </c>
      <c r="AJ2" s="85" t="s">
        <v>573</v>
      </c>
      <c r="AK2" s="85" t="s">
        <v>1312</v>
      </c>
    </row>
    <row r="3" spans="1:37" x14ac:dyDescent="0.25">
      <c r="A3" s="13"/>
      <c r="B3" s="13"/>
      <c r="C3" s="44"/>
      <c r="D3" s="13"/>
      <c r="E3" s="44"/>
      <c r="F3" s="13"/>
      <c r="G3" s="13"/>
      <c r="H3" s="13"/>
      <c r="I3" s="13"/>
      <c r="J3" s="158"/>
      <c r="K3" s="27" t="s">
        <v>116</v>
      </c>
      <c r="L3" s="26" t="s">
        <v>117</v>
      </c>
      <c r="M3" s="26" t="s">
        <v>8</v>
      </c>
      <c r="N3" s="26" t="s">
        <v>8</v>
      </c>
      <c r="O3" s="26" t="s">
        <v>8</v>
      </c>
      <c r="P3" s="26"/>
      <c r="Q3" s="27" t="s">
        <v>8</v>
      </c>
      <c r="R3" s="26" t="s">
        <v>9</v>
      </c>
      <c r="S3" s="26" t="s">
        <v>9</v>
      </c>
      <c r="T3" s="26" t="s">
        <v>8</v>
      </c>
      <c r="U3" s="26" t="s">
        <v>8</v>
      </c>
      <c r="V3" s="26" t="s">
        <v>8</v>
      </c>
      <c r="W3" s="26" t="s">
        <v>8</v>
      </c>
      <c r="X3" s="26" t="s">
        <v>8</v>
      </c>
      <c r="Y3" s="26" t="s">
        <v>135</v>
      </c>
      <c r="Z3" s="26" t="s">
        <v>135</v>
      </c>
      <c r="AA3" s="26" t="s">
        <v>135</v>
      </c>
      <c r="AB3" s="26" t="s">
        <v>135</v>
      </c>
      <c r="AC3" s="26" t="s">
        <v>9</v>
      </c>
      <c r="AD3" s="26" t="s">
        <v>9</v>
      </c>
      <c r="AE3" s="26" t="s">
        <v>9</v>
      </c>
      <c r="AF3" s="26" t="s">
        <v>9</v>
      </c>
      <c r="AG3" s="26" t="s">
        <v>9</v>
      </c>
      <c r="AH3" s="86"/>
      <c r="AI3" s="86"/>
      <c r="AJ3" s="85" t="s">
        <v>9</v>
      </c>
      <c r="AK3" s="85" t="s">
        <v>9</v>
      </c>
    </row>
    <row r="4" spans="1:37" s="30" customFormat="1" ht="36.75" x14ac:dyDescent="0.25">
      <c r="A4" s="24" t="s">
        <v>10</v>
      </c>
      <c r="B4" s="24" t="s">
        <v>24</v>
      </c>
      <c r="C4" s="220" t="s">
        <v>11</v>
      </c>
      <c r="D4" s="24" t="s">
        <v>26</v>
      </c>
      <c r="E4" s="24" t="s">
        <v>12</v>
      </c>
      <c r="F4" s="24" t="s">
        <v>151</v>
      </c>
      <c r="G4" s="24" t="s">
        <v>152</v>
      </c>
      <c r="H4" s="24" t="s">
        <v>153</v>
      </c>
      <c r="I4" s="24" t="s">
        <v>154</v>
      </c>
      <c r="J4" s="159" t="s">
        <v>155</v>
      </c>
      <c r="K4" s="12" t="s">
        <v>111</v>
      </c>
      <c r="L4" s="11" t="s">
        <v>112</v>
      </c>
      <c r="M4" s="11" t="s">
        <v>113</v>
      </c>
      <c r="N4" s="11" t="s">
        <v>114</v>
      </c>
      <c r="O4" s="11" t="s">
        <v>3</v>
      </c>
      <c r="P4" s="11" t="s">
        <v>115</v>
      </c>
      <c r="Q4" s="12" t="s">
        <v>3</v>
      </c>
      <c r="R4" s="11" t="s">
        <v>4</v>
      </c>
      <c r="S4" s="11" t="s">
        <v>5</v>
      </c>
      <c r="T4" s="11" t="s">
        <v>6</v>
      </c>
      <c r="U4" s="11" t="s">
        <v>18</v>
      </c>
      <c r="V4" s="11" t="s">
        <v>7</v>
      </c>
      <c r="W4" s="11" t="s">
        <v>19</v>
      </c>
      <c r="X4" s="11" t="s">
        <v>1332</v>
      </c>
      <c r="Y4" s="11" t="s">
        <v>126</v>
      </c>
      <c r="Z4" s="11" t="s">
        <v>127</v>
      </c>
      <c r="AA4" s="11" t="s">
        <v>129</v>
      </c>
      <c r="AB4" s="11" t="s">
        <v>128</v>
      </c>
      <c r="AC4" s="11" t="s">
        <v>130</v>
      </c>
      <c r="AD4" s="11" t="s">
        <v>131</v>
      </c>
      <c r="AE4" s="11" t="s">
        <v>132</v>
      </c>
      <c r="AF4" s="11" t="s">
        <v>133</v>
      </c>
      <c r="AG4" s="11" t="s">
        <v>134</v>
      </c>
      <c r="AH4" s="43" t="s">
        <v>695</v>
      </c>
      <c r="AI4" s="43" t="s">
        <v>163</v>
      </c>
      <c r="AJ4" s="87" t="s">
        <v>573</v>
      </c>
      <c r="AK4" s="87" t="s">
        <v>1312</v>
      </c>
    </row>
    <row r="5" spans="1:37" s="4" customFormat="1" hidden="1" x14ac:dyDescent="0.25">
      <c r="A5" s="4" t="s">
        <v>13</v>
      </c>
      <c r="B5" s="4">
        <v>1</v>
      </c>
      <c r="C5" s="4" t="s">
        <v>14</v>
      </c>
      <c r="D5" s="40">
        <v>41787</v>
      </c>
      <c r="E5" s="45" t="s">
        <v>15</v>
      </c>
      <c r="F5" s="14">
        <v>0</v>
      </c>
      <c r="G5" s="14">
        <v>0.2</v>
      </c>
      <c r="H5" s="4" t="s">
        <v>159</v>
      </c>
      <c r="I5" s="14"/>
      <c r="J5" s="160" t="s">
        <v>157</v>
      </c>
      <c r="K5" s="3"/>
      <c r="L5" s="3"/>
      <c r="M5" s="3"/>
      <c r="N5" s="3"/>
      <c r="O5" s="3"/>
      <c r="P5" s="3"/>
      <c r="Q5" s="4">
        <v>124</v>
      </c>
      <c r="R5" s="4">
        <v>6.58</v>
      </c>
      <c r="S5" s="4">
        <v>0.35</v>
      </c>
      <c r="T5" s="4">
        <v>3</v>
      </c>
      <c r="U5" s="4">
        <v>3</v>
      </c>
      <c r="V5" s="4">
        <v>5</v>
      </c>
      <c r="W5" s="4">
        <v>5</v>
      </c>
    </row>
    <row r="6" spans="1:37" hidden="1" x14ac:dyDescent="0.25">
      <c r="A6" s="2" t="s">
        <v>16</v>
      </c>
      <c r="B6" s="2">
        <v>2</v>
      </c>
      <c r="C6" s="2" t="s">
        <v>17</v>
      </c>
      <c r="D6" s="40">
        <v>41787</v>
      </c>
      <c r="E6" s="46" t="s">
        <v>15</v>
      </c>
      <c r="F6" s="15">
        <v>0</v>
      </c>
      <c r="G6" s="15">
        <v>0.2</v>
      </c>
      <c r="H6" s="20" t="s">
        <v>160</v>
      </c>
      <c r="I6" s="15"/>
      <c r="J6" s="161" t="s">
        <v>157</v>
      </c>
      <c r="K6" s="6"/>
      <c r="L6" s="5"/>
      <c r="M6" s="5"/>
      <c r="N6" s="5"/>
      <c r="O6" s="5"/>
      <c r="P6" s="5"/>
      <c r="Q6" s="7">
        <v>116</v>
      </c>
      <c r="R6" s="2">
        <v>5.77</v>
      </c>
      <c r="S6" s="2">
        <v>0.3</v>
      </c>
      <c r="T6" s="2">
        <v>3</v>
      </c>
      <c r="U6" s="2">
        <v>3</v>
      </c>
      <c r="V6" s="2">
        <v>4</v>
      </c>
      <c r="W6" s="2">
        <v>4</v>
      </c>
    </row>
    <row r="7" spans="1:37" hidden="1" x14ac:dyDescent="0.25">
      <c r="A7" s="2" t="s">
        <v>20</v>
      </c>
      <c r="B7" s="2">
        <v>3</v>
      </c>
      <c r="C7" s="2" t="s">
        <v>14</v>
      </c>
      <c r="D7" s="40">
        <v>41613</v>
      </c>
      <c r="E7" s="46" t="s">
        <v>15</v>
      </c>
      <c r="F7" s="15">
        <v>0</v>
      </c>
      <c r="G7" s="15">
        <v>0.2</v>
      </c>
      <c r="H7" s="2" t="s">
        <v>159</v>
      </c>
      <c r="I7" s="15"/>
      <c r="J7" s="161" t="s">
        <v>158</v>
      </c>
      <c r="K7" s="6"/>
      <c r="L7" s="5"/>
      <c r="M7" s="5"/>
      <c r="N7" s="5"/>
      <c r="O7" s="5"/>
      <c r="P7" s="5"/>
      <c r="Q7" s="7">
        <v>104</v>
      </c>
      <c r="R7" s="2">
        <v>6.35</v>
      </c>
      <c r="S7" s="2">
        <v>0.34</v>
      </c>
      <c r="T7" s="2">
        <v>15</v>
      </c>
      <c r="U7" s="2">
        <v>15</v>
      </c>
      <c r="V7" s="2">
        <v>16</v>
      </c>
      <c r="W7" s="2">
        <v>16</v>
      </c>
    </row>
    <row r="8" spans="1:37" hidden="1" x14ac:dyDescent="0.25">
      <c r="A8" s="2" t="s">
        <v>21</v>
      </c>
      <c r="B8" s="2">
        <v>4</v>
      </c>
      <c r="C8" s="2" t="s">
        <v>14</v>
      </c>
      <c r="D8" s="40">
        <v>41613</v>
      </c>
      <c r="E8" s="46" t="s">
        <v>25</v>
      </c>
      <c r="F8" s="15">
        <v>0.2</v>
      </c>
      <c r="G8" s="15">
        <v>0.4</v>
      </c>
      <c r="H8" s="2" t="s">
        <v>159</v>
      </c>
      <c r="I8" s="15"/>
      <c r="J8" s="161" t="s">
        <v>158</v>
      </c>
      <c r="K8" s="6"/>
      <c r="L8" s="5"/>
      <c r="M8" s="5"/>
      <c r="N8" s="5"/>
      <c r="O8" s="5"/>
      <c r="P8" s="5"/>
      <c r="Q8" s="7">
        <v>72</v>
      </c>
      <c r="R8" s="2">
        <v>5.57</v>
      </c>
      <c r="S8" s="2">
        <v>0.3</v>
      </c>
      <c r="T8" s="2">
        <v>5</v>
      </c>
      <c r="U8" s="2">
        <v>5</v>
      </c>
      <c r="V8" s="2">
        <v>21</v>
      </c>
      <c r="W8" s="2">
        <v>21</v>
      </c>
    </row>
    <row r="9" spans="1:37" hidden="1" x14ac:dyDescent="0.25">
      <c r="A9" s="2" t="s">
        <v>22</v>
      </c>
      <c r="B9" s="2">
        <v>5</v>
      </c>
      <c r="C9" s="2" t="s">
        <v>17</v>
      </c>
      <c r="D9" s="40">
        <v>41613</v>
      </c>
      <c r="E9" s="46" t="s">
        <v>15</v>
      </c>
      <c r="F9" s="15">
        <v>0</v>
      </c>
      <c r="G9" s="15">
        <v>0.2</v>
      </c>
      <c r="H9" s="20" t="s">
        <v>160</v>
      </c>
      <c r="I9" s="15"/>
      <c r="J9" s="161" t="s">
        <v>158</v>
      </c>
      <c r="K9" s="6"/>
      <c r="L9" s="5"/>
      <c r="M9" s="5"/>
      <c r="N9" s="5"/>
      <c r="O9" s="5"/>
      <c r="P9" s="5"/>
      <c r="Q9" s="7">
        <v>102</v>
      </c>
      <c r="R9" s="2">
        <v>5.78</v>
      </c>
      <c r="S9" s="2">
        <v>0.31</v>
      </c>
      <c r="T9" s="2">
        <v>14</v>
      </c>
      <c r="U9" s="2">
        <v>14</v>
      </c>
      <c r="V9" s="2">
        <v>18</v>
      </c>
      <c r="W9" s="2">
        <v>18</v>
      </c>
    </row>
    <row r="10" spans="1:37" s="7" customFormat="1" hidden="1" x14ac:dyDescent="0.25">
      <c r="A10" s="7" t="s">
        <v>23</v>
      </c>
      <c r="B10" s="7">
        <v>6</v>
      </c>
      <c r="C10" s="7" t="s">
        <v>17</v>
      </c>
      <c r="D10" s="40">
        <v>41613</v>
      </c>
      <c r="E10" s="47" t="s">
        <v>25</v>
      </c>
      <c r="F10" s="16">
        <v>0.2</v>
      </c>
      <c r="G10" s="16">
        <v>0.4</v>
      </c>
      <c r="H10" s="20" t="s">
        <v>160</v>
      </c>
      <c r="I10" s="16"/>
      <c r="J10" s="161" t="s">
        <v>158</v>
      </c>
      <c r="K10" s="6"/>
      <c r="L10" s="6"/>
      <c r="M10" s="6"/>
      <c r="N10" s="6"/>
      <c r="O10" s="6"/>
      <c r="P10" s="6"/>
      <c r="Q10" s="7">
        <v>66</v>
      </c>
      <c r="R10" s="7">
        <v>4.42</v>
      </c>
      <c r="S10" s="7">
        <v>0.24</v>
      </c>
      <c r="T10" s="7">
        <v>5</v>
      </c>
      <c r="U10" s="7">
        <v>5</v>
      </c>
      <c r="V10" s="7">
        <v>12</v>
      </c>
      <c r="W10" s="7">
        <v>12</v>
      </c>
      <c r="X10" s="167"/>
    </row>
    <row r="11" spans="1:37" s="4" customFormat="1" hidden="1" x14ac:dyDescent="0.25">
      <c r="A11" s="4" t="s">
        <v>27</v>
      </c>
      <c r="B11" s="4">
        <v>1</v>
      </c>
      <c r="C11" s="31" t="s">
        <v>136</v>
      </c>
      <c r="D11" s="40">
        <v>41841</v>
      </c>
      <c r="E11" s="45" t="s">
        <v>102</v>
      </c>
      <c r="F11" s="19">
        <v>0</v>
      </c>
      <c r="G11" s="19">
        <v>0.1</v>
      </c>
      <c r="H11" s="4">
        <v>1</v>
      </c>
      <c r="I11" s="4">
        <v>1</v>
      </c>
      <c r="J11" s="160" t="s">
        <v>156</v>
      </c>
      <c r="O11" s="4">
        <v>67</v>
      </c>
      <c r="P11" s="4">
        <v>1409</v>
      </c>
      <c r="Q11" s="4">
        <v>142</v>
      </c>
      <c r="T11" s="4">
        <v>8</v>
      </c>
      <c r="U11" s="4">
        <v>8</v>
      </c>
      <c r="V11" s="4">
        <v>7</v>
      </c>
      <c r="W11" s="4">
        <v>7</v>
      </c>
    </row>
    <row r="12" spans="1:37" hidden="1" x14ac:dyDescent="0.25">
      <c r="A12" s="2" t="s">
        <v>28</v>
      </c>
      <c r="B12" s="2">
        <v>2</v>
      </c>
      <c r="C12" s="32" t="s">
        <v>136</v>
      </c>
      <c r="D12" s="40">
        <v>41841</v>
      </c>
      <c r="E12" s="46" t="s">
        <v>103</v>
      </c>
      <c r="F12" s="17">
        <v>0.1</v>
      </c>
      <c r="G12" s="17">
        <v>0.2</v>
      </c>
      <c r="H12" s="20">
        <v>1</v>
      </c>
      <c r="I12" s="20">
        <v>1</v>
      </c>
      <c r="J12" s="161" t="s">
        <v>156</v>
      </c>
      <c r="Q12" s="2"/>
      <c r="T12" s="2">
        <v>3</v>
      </c>
      <c r="U12" s="2">
        <v>3</v>
      </c>
      <c r="V12" s="2">
        <v>9</v>
      </c>
      <c r="W12" s="2">
        <v>9</v>
      </c>
    </row>
    <row r="13" spans="1:37" hidden="1" x14ac:dyDescent="0.25">
      <c r="A13" s="2" t="s">
        <v>29</v>
      </c>
      <c r="B13" s="2">
        <v>3</v>
      </c>
      <c r="C13" s="32" t="s">
        <v>136</v>
      </c>
      <c r="D13" s="40">
        <v>41841</v>
      </c>
      <c r="E13" s="46" t="s">
        <v>104</v>
      </c>
      <c r="F13" s="17">
        <v>0.2</v>
      </c>
      <c r="G13" s="17">
        <v>0.3</v>
      </c>
      <c r="H13" s="2">
        <v>1</v>
      </c>
      <c r="I13" s="2">
        <v>1</v>
      </c>
      <c r="J13" s="161" t="s">
        <v>156</v>
      </c>
      <c r="Q13" s="2"/>
      <c r="T13" s="2">
        <v>2</v>
      </c>
      <c r="U13" s="2">
        <v>2</v>
      </c>
      <c r="V13" s="2">
        <v>11</v>
      </c>
      <c r="W13" s="2">
        <v>11</v>
      </c>
    </row>
    <row r="14" spans="1:37" hidden="1" x14ac:dyDescent="0.25">
      <c r="A14" s="2" t="s">
        <v>30</v>
      </c>
      <c r="B14" s="2">
        <v>4</v>
      </c>
      <c r="C14" s="32" t="s">
        <v>136</v>
      </c>
      <c r="D14" s="40">
        <v>41841</v>
      </c>
      <c r="E14" s="46" t="s">
        <v>105</v>
      </c>
      <c r="F14" s="17">
        <v>0.3</v>
      </c>
      <c r="G14" s="17">
        <v>0.6</v>
      </c>
      <c r="H14" s="2">
        <v>1</v>
      </c>
      <c r="I14" s="2">
        <v>1</v>
      </c>
      <c r="J14" s="161" t="s">
        <v>156</v>
      </c>
      <c r="Q14" s="2"/>
      <c r="T14" s="2" t="s">
        <v>120</v>
      </c>
      <c r="U14" s="2" t="s">
        <v>120</v>
      </c>
      <c r="V14" s="2">
        <v>4</v>
      </c>
      <c r="W14" s="2">
        <v>4</v>
      </c>
    </row>
    <row r="15" spans="1:37" hidden="1" x14ac:dyDescent="0.25">
      <c r="A15" s="2" t="s">
        <v>31</v>
      </c>
      <c r="B15" s="2">
        <v>5</v>
      </c>
      <c r="C15" s="32" t="s">
        <v>136</v>
      </c>
      <c r="D15" s="40">
        <v>41841</v>
      </c>
      <c r="E15" s="46" t="s">
        <v>106</v>
      </c>
      <c r="F15" s="17">
        <v>0.6</v>
      </c>
      <c r="G15" s="17">
        <v>0.9</v>
      </c>
      <c r="H15" s="2">
        <v>1</v>
      </c>
      <c r="I15" s="20">
        <v>1</v>
      </c>
      <c r="J15" s="161" t="s">
        <v>156</v>
      </c>
      <c r="Q15" s="2"/>
      <c r="T15" s="2" t="s">
        <v>120</v>
      </c>
      <c r="U15" s="2" t="s">
        <v>120</v>
      </c>
      <c r="V15" s="2">
        <v>2</v>
      </c>
      <c r="W15" s="2">
        <v>2</v>
      </c>
    </row>
    <row r="16" spans="1:37" hidden="1" x14ac:dyDescent="0.25">
      <c r="A16" s="2" t="s">
        <v>32</v>
      </c>
      <c r="B16" s="2">
        <v>6</v>
      </c>
      <c r="C16" s="32" t="s">
        <v>137</v>
      </c>
      <c r="D16" s="40">
        <v>41841</v>
      </c>
      <c r="E16" s="46" t="s">
        <v>102</v>
      </c>
      <c r="F16" s="17">
        <v>0</v>
      </c>
      <c r="G16" s="17">
        <v>0.1</v>
      </c>
      <c r="H16" s="20">
        <v>1</v>
      </c>
      <c r="I16" s="20">
        <v>2</v>
      </c>
      <c r="J16" s="161" t="s">
        <v>156</v>
      </c>
      <c r="K16" s="155">
        <v>5.2</v>
      </c>
      <c r="L16" s="2">
        <v>0.03</v>
      </c>
      <c r="M16" s="2">
        <v>20</v>
      </c>
      <c r="N16" s="2">
        <v>5</v>
      </c>
      <c r="O16" s="2">
        <v>48</v>
      </c>
      <c r="P16" s="2">
        <v>1384</v>
      </c>
      <c r="Q16" s="2">
        <v>124</v>
      </c>
      <c r="R16" s="2">
        <v>6.55</v>
      </c>
      <c r="S16" s="2">
        <v>0.34</v>
      </c>
      <c r="T16" s="2">
        <v>2</v>
      </c>
      <c r="U16" s="2">
        <v>2</v>
      </c>
      <c r="V16" s="2">
        <v>5</v>
      </c>
      <c r="W16" s="2">
        <v>5</v>
      </c>
      <c r="Y16" s="2">
        <v>1.23</v>
      </c>
      <c r="Z16" s="2">
        <v>0.30399999999999999</v>
      </c>
      <c r="AA16" s="2">
        <v>0.19400000000000001</v>
      </c>
      <c r="AB16" s="2">
        <v>9.8000000000000004E-2</v>
      </c>
      <c r="AC16" s="2">
        <v>4</v>
      </c>
      <c r="AD16" s="2">
        <v>6.1</v>
      </c>
      <c r="AE16" s="2">
        <v>27.8</v>
      </c>
      <c r="AF16" s="2">
        <v>28</v>
      </c>
      <c r="AG16" s="2">
        <v>39.1</v>
      </c>
    </row>
    <row r="17" spans="1:33" hidden="1" x14ac:dyDescent="0.25">
      <c r="A17" s="2" t="s">
        <v>33</v>
      </c>
      <c r="B17" s="2">
        <v>7</v>
      </c>
      <c r="C17" s="32" t="s">
        <v>137</v>
      </c>
      <c r="D17" s="40">
        <v>41841</v>
      </c>
      <c r="E17" s="46" t="s">
        <v>103</v>
      </c>
      <c r="F17" s="17">
        <v>0.1</v>
      </c>
      <c r="G17" s="17">
        <v>0.2</v>
      </c>
      <c r="H17" s="2">
        <v>1</v>
      </c>
      <c r="I17" s="20">
        <v>2</v>
      </c>
      <c r="J17" s="161" t="s">
        <v>156</v>
      </c>
      <c r="K17" s="155">
        <v>5.0999999999999996</v>
      </c>
      <c r="L17" s="2">
        <v>0.03</v>
      </c>
      <c r="M17" s="2" t="s">
        <v>118</v>
      </c>
      <c r="N17" s="2">
        <v>4</v>
      </c>
      <c r="Q17" s="2"/>
      <c r="R17" s="2">
        <v>6.92</v>
      </c>
      <c r="S17" s="2">
        <v>0.35</v>
      </c>
      <c r="T17" s="2">
        <v>3</v>
      </c>
      <c r="U17" s="2">
        <v>3</v>
      </c>
      <c r="V17" s="2">
        <v>5</v>
      </c>
      <c r="W17" s="2">
        <v>5</v>
      </c>
      <c r="Y17" s="2">
        <v>1.01</v>
      </c>
      <c r="Z17" s="2">
        <v>0.17499999999999999</v>
      </c>
      <c r="AA17" s="2">
        <v>0.19</v>
      </c>
      <c r="AB17" s="2" t="s">
        <v>121</v>
      </c>
      <c r="AC17" s="2">
        <v>4</v>
      </c>
      <c r="AD17" s="2">
        <v>6.3</v>
      </c>
      <c r="AE17" s="2">
        <v>28.2</v>
      </c>
      <c r="AF17" s="2">
        <v>28</v>
      </c>
      <c r="AG17" s="2">
        <v>39.1</v>
      </c>
    </row>
    <row r="18" spans="1:33" hidden="1" x14ac:dyDescent="0.25">
      <c r="A18" s="2" t="s">
        <v>34</v>
      </c>
      <c r="B18" s="2">
        <v>8</v>
      </c>
      <c r="C18" s="32" t="s">
        <v>137</v>
      </c>
      <c r="D18" s="40">
        <v>41841</v>
      </c>
      <c r="E18" s="46" t="s">
        <v>104</v>
      </c>
      <c r="F18" s="17">
        <v>0.2</v>
      </c>
      <c r="G18" s="17">
        <v>0.3</v>
      </c>
      <c r="H18" s="2">
        <v>1</v>
      </c>
      <c r="I18" s="20">
        <v>2</v>
      </c>
      <c r="J18" s="161" t="s">
        <v>156</v>
      </c>
      <c r="K18" s="155">
        <v>5.0999999999999996</v>
      </c>
      <c r="L18" s="2">
        <v>0.02</v>
      </c>
      <c r="M18" s="2" t="s">
        <v>118</v>
      </c>
      <c r="N18" s="2">
        <v>4</v>
      </c>
      <c r="Q18" s="2"/>
      <c r="R18" s="2">
        <v>6.18</v>
      </c>
      <c r="S18" s="2">
        <v>0.32</v>
      </c>
      <c r="T18" s="2" t="s">
        <v>120</v>
      </c>
      <c r="U18" s="2" t="s">
        <v>120</v>
      </c>
      <c r="V18" s="2">
        <v>4</v>
      </c>
      <c r="W18" s="2">
        <v>4</v>
      </c>
      <c r="Y18" s="2">
        <v>0.71</v>
      </c>
      <c r="Z18" s="2">
        <v>9.9000000000000005E-2</v>
      </c>
      <c r="AA18" s="2">
        <v>0.125</v>
      </c>
      <c r="AB18" s="2" t="s">
        <v>121</v>
      </c>
      <c r="AC18" s="2">
        <v>3.6</v>
      </c>
      <c r="AD18" s="2">
        <v>6</v>
      </c>
      <c r="AE18" s="2">
        <v>25.3</v>
      </c>
      <c r="AF18" s="2">
        <v>29.5</v>
      </c>
      <c r="AG18" s="2">
        <v>40.799999999999997</v>
      </c>
    </row>
    <row r="19" spans="1:33" hidden="1" x14ac:dyDescent="0.25">
      <c r="A19" s="2" t="s">
        <v>35</v>
      </c>
      <c r="B19" s="2">
        <v>9</v>
      </c>
      <c r="C19" s="32" t="s">
        <v>137</v>
      </c>
      <c r="D19" s="40">
        <v>41841</v>
      </c>
      <c r="E19" s="46" t="s">
        <v>105</v>
      </c>
      <c r="F19" s="17">
        <v>0.3</v>
      </c>
      <c r="G19" s="17">
        <v>0.6</v>
      </c>
      <c r="H19" s="2">
        <v>1</v>
      </c>
      <c r="I19" s="20">
        <v>2</v>
      </c>
      <c r="J19" s="161" t="s">
        <v>156</v>
      </c>
      <c r="K19" s="155">
        <v>5</v>
      </c>
      <c r="L19" s="2">
        <v>0.02</v>
      </c>
      <c r="M19" s="2" t="s">
        <v>118</v>
      </c>
      <c r="N19" s="2">
        <v>3</v>
      </c>
      <c r="Q19" s="2"/>
      <c r="R19" s="2">
        <v>3.78</v>
      </c>
      <c r="S19" s="2">
        <v>0.2</v>
      </c>
      <c r="T19" s="2" t="s">
        <v>120</v>
      </c>
      <c r="U19" s="2" t="s">
        <v>120</v>
      </c>
      <c r="V19" s="2">
        <v>3</v>
      </c>
      <c r="W19" s="2">
        <v>3</v>
      </c>
      <c r="Y19" s="2">
        <v>0.442</v>
      </c>
      <c r="Z19" s="2">
        <v>5.5E-2</v>
      </c>
      <c r="AA19" s="2">
        <v>8.4000000000000005E-2</v>
      </c>
      <c r="AB19" s="2" t="s">
        <v>121</v>
      </c>
      <c r="AC19" s="2">
        <v>2.8</v>
      </c>
      <c r="AD19" s="2">
        <v>5.0999999999999996</v>
      </c>
      <c r="AE19" s="2">
        <v>15.5</v>
      </c>
      <c r="AF19" s="2">
        <v>27.7</v>
      </c>
      <c r="AG19" s="2">
        <v>52.4</v>
      </c>
    </row>
    <row r="20" spans="1:33" hidden="1" x14ac:dyDescent="0.25">
      <c r="A20" s="2" t="s">
        <v>36</v>
      </c>
      <c r="B20" s="2">
        <v>10</v>
      </c>
      <c r="C20" s="32" t="s">
        <v>137</v>
      </c>
      <c r="D20" s="40">
        <v>41841</v>
      </c>
      <c r="E20" s="46" t="s">
        <v>106</v>
      </c>
      <c r="F20" s="17">
        <v>0.6</v>
      </c>
      <c r="G20" s="17">
        <v>0.9</v>
      </c>
      <c r="H20" s="20">
        <v>1</v>
      </c>
      <c r="I20" s="20">
        <v>2</v>
      </c>
      <c r="J20" s="161" t="s">
        <v>156</v>
      </c>
      <c r="K20" s="155">
        <v>4.8</v>
      </c>
      <c r="L20" s="2">
        <v>0.01</v>
      </c>
      <c r="M20" s="2" t="s">
        <v>118</v>
      </c>
      <c r="N20" s="2" t="s">
        <v>119</v>
      </c>
      <c r="Q20" s="2"/>
      <c r="R20" s="2">
        <v>1.54</v>
      </c>
      <c r="S20" s="2">
        <v>0.09</v>
      </c>
      <c r="T20" s="2" t="s">
        <v>120</v>
      </c>
      <c r="U20" s="2" t="s">
        <v>120</v>
      </c>
      <c r="V20" s="2">
        <v>2</v>
      </c>
      <c r="W20" s="2">
        <v>2</v>
      </c>
      <c r="Y20" s="2">
        <v>0.21099999999999999</v>
      </c>
      <c r="Z20" s="2">
        <v>0.06</v>
      </c>
      <c r="AA20" s="2">
        <v>6.3E-2</v>
      </c>
      <c r="AB20" s="2" t="s">
        <v>121</v>
      </c>
      <c r="AC20" s="2" t="s">
        <v>122</v>
      </c>
      <c r="AD20" s="2">
        <v>9.1</v>
      </c>
      <c r="AE20" s="2">
        <v>27.4</v>
      </c>
      <c r="AF20" s="2">
        <v>22.4</v>
      </c>
      <c r="AG20" s="2">
        <v>43.3</v>
      </c>
    </row>
    <row r="21" spans="1:33" hidden="1" x14ac:dyDescent="0.25">
      <c r="A21" s="2" t="s">
        <v>37</v>
      </c>
      <c r="B21" s="2">
        <v>11</v>
      </c>
      <c r="C21" s="32" t="s">
        <v>138</v>
      </c>
      <c r="D21" s="40">
        <v>41841</v>
      </c>
      <c r="E21" s="46" t="s">
        <v>102</v>
      </c>
      <c r="F21" s="17">
        <v>0</v>
      </c>
      <c r="G21" s="17">
        <v>0.1</v>
      </c>
      <c r="H21" s="2">
        <v>1</v>
      </c>
      <c r="I21" s="20">
        <v>3</v>
      </c>
      <c r="J21" s="161" t="s">
        <v>156</v>
      </c>
      <c r="O21" s="2">
        <v>76</v>
      </c>
      <c r="P21" s="2">
        <v>1421</v>
      </c>
      <c r="Q21" s="2">
        <v>145</v>
      </c>
      <c r="T21" s="2">
        <v>3</v>
      </c>
      <c r="U21" s="2">
        <v>3</v>
      </c>
      <c r="V21" s="2">
        <v>11</v>
      </c>
      <c r="W21" s="2">
        <v>11</v>
      </c>
    </row>
    <row r="22" spans="1:33" hidden="1" x14ac:dyDescent="0.25">
      <c r="A22" s="2" t="s">
        <v>38</v>
      </c>
      <c r="B22" s="2">
        <v>12</v>
      </c>
      <c r="C22" s="32" t="s">
        <v>138</v>
      </c>
      <c r="D22" s="40">
        <v>41841</v>
      </c>
      <c r="E22" s="46" t="s">
        <v>103</v>
      </c>
      <c r="F22" s="17">
        <v>0.1</v>
      </c>
      <c r="G22" s="17">
        <v>0.2</v>
      </c>
      <c r="H22" s="2">
        <v>1</v>
      </c>
      <c r="I22" s="20">
        <v>3</v>
      </c>
      <c r="J22" s="161" t="s">
        <v>156</v>
      </c>
      <c r="Q22" s="2"/>
      <c r="T22" s="2">
        <v>3</v>
      </c>
      <c r="U22" s="2">
        <v>3</v>
      </c>
      <c r="V22" s="2">
        <v>11</v>
      </c>
      <c r="W22" s="2">
        <v>11</v>
      </c>
    </row>
    <row r="23" spans="1:33" hidden="1" x14ac:dyDescent="0.25">
      <c r="A23" s="2" t="s">
        <v>39</v>
      </c>
      <c r="B23" s="2">
        <v>13</v>
      </c>
      <c r="C23" s="32" t="s">
        <v>138</v>
      </c>
      <c r="D23" s="40">
        <v>41841</v>
      </c>
      <c r="E23" s="46" t="s">
        <v>104</v>
      </c>
      <c r="F23" s="17">
        <v>0.2</v>
      </c>
      <c r="G23" s="17">
        <v>0.3</v>
      </c>
      <c r="H23" s="2">
        <v>1</v>
      </c>
      <c r="I23" s="20">
        <v>3</v>
      </c>
      <c r="J23" s="161" t="s">
        <v>156</v>
      </c>
      <c r="Q23" s="2"/>
      <c r="T23" s="2">
        <v>2</v>
      </c>
      <c r="U23" s="2">
        <v>2</v>
      </c>
      <c r="V23" s="2">
        <v>9</v>
      </c>
      <c r="W23" s="2">
        <v>9</v>
      </c>
    </row>
    <row r="24" spans="1:33" s="22" customFormat="1" hidden="1" x14ac:dyDescent="0.25">
      <c r="A24" s="22" t="s">
        <v>40</v>
      </c>
      <c r="B24" s="22">
        <v>14</v>
      </c>
      <c r="C24" s="33" t="s">
        <v>138</v>
      </c>
      <c r="D24" s="40">
        <v>41841</v>
      </c>
      <c r="E24" s="48" t="s">
        <v>105</v>
      </c>
      <c r="F24" s="18">
        <v>0.3</v>
      </c>
      <c r="G24" s="18">
        <v>0.6</v>
      </c>
      <c r="H24" s="21">
        <v>1</v>
      </c>
      <c r="I24" s="21">
        <v>3</v>
      </c>
      <c r="J24" s="162" t="s">
        <v>156</v>
      </c>
      <c r="K24" s="67"/>
      <c r="T24" s="22" t="s">
        <v>120</v>
      </c>
      <c r="U24" s="22" t="s">
        <v>120</v>
      </c>
      <c r="V24" s="22">
        <v>5</v>
      </c>
      <c r="W24" s="22">
        <v>5</v>
      </c>
    </row>
    <row r="25" spans="1:33" hidden="1" x14ac:dyDescent="0.25">
      <c r="A25" s="2" t="s">
        <v>41</v>
      </c>
      <c r="B25" s="2">
        <v>15</v>
      </c>
      <c r="C25" s="32" t="s">
        <v>138</v>
      </c>
      <c r="D25" s="40">
        <v>41841</v>
      </c>
      <c r="E25" s="46" t="s">
        <v>106</v>
      </c>
      <c r="F25" s="17">
        <v>0.6</v>
      </c>
      <c r="G25" s="17">
        <v>0.9</v>
      </c>
      <c r="H25" s="2">
        <v>1</v>
      </c>
      <c r="I25" s="20">
        <v>3</v>
      </c>
      <c r="J25" s="161" t="s">
        <v>156</v>
      </c>
      <c r="Q25" s="2"/>
      <c r="T25" s="2" t="s">
        <v>120</v>
      </c>
      <c r="U25" s="2" t="s">
        <v>120</v>
      </c>
      <c r="V25" s="2">
        <v>2</v>
      </c>
      <c r="W25" s="2">
        <v>2</v>
      </c>
    </row>
    <row r="26" spans="1:33" x14ac:dyDescent="0.25">
      <c r="A26" s="2" t="s">
        <v>42</v>
      </c>
      <c r="B26" s="2">
        <v>16</v>
      </c>
      <c r="C26" s="221" t="s">
        <v>139</v>
      </c>
      <c r="D26" s="40">
        <v>41841</v>
      </c>
      <c r="E26" s="46" t="s">
        <v>102</v>
      </c>
      <c r="F26" s="17">
        <v>0</v>
      </c>
      <c r="G26" s="17">
        <v>0.1</v>
      </c>
      <c r="H26" s="20">
        <v>2</v>
      </c>
      <c r="I26" s="2">
        <v>1</v>
      </c>
      <c r="J26" s="161" t="s">
        <v>156</v>
      </c>
      <c r="O26" s="2">
        <v>42</v>
      </c>
      <c r="P26" s="2">
        <v>1376</v>
      </c>
      <c r="Q26" s="2">
        <v>98</v>
      </c>
      <c r="T26" s="2">
        <v>3</v>
      </c>
      <c r="U26" s="2">
        <v>3</v>
      </c>
      <c r="V26" s="2">
        <v>9</v>
      </c>
      <c r="W26" s="2">
        <v>9</v>
      </c>
    </row>
    <row r="27" spans="1:33" x14ac:dyDescent="0.25">
      <c r="A27" s="2" t="s">
        <v>43</v>
      </c>
      <c r="B27" s="2">
        <v>17</v>
      </c>
      <c r="C27" s="221" t="s">
        <v>139</v>
      </c>
      <c r="D27" s="40">
        <v>41841</v>
      </c>
      <c r="E27" s="46" t="s">
        <v>103</v>
      </c>
      <c r="F27" s="17">
        <v>0.1</v>
      </c>
      <c r="G27" s="17">
        <v>0.2</v>
      </c>
      <c r="H27" s="20">
        <v>2</v>
      </c>
      <c r="I27" s="20">
        <v>1</v>
      </c>
      <c r="J27" s="161" t="s">
        <v>156</v>
      </c>
      <c r="Q27" s="2"/>
      <c r="T27" s="2">
        <v>2</v>
      </c>
      <c r="U27" s="2">
        <v>2</v>
      </c>
      <c r="V27" s="2">
        <v>8</v>
      </c>
      <c r="W27" s="2">
        <v>8</v>
      </c>
    </row>
    <row r="28" spans="1:33" x14ac:dyDescent="0.25">
      <c r="A28" s="2" t="s">
        <v>44</v>
      </c>
      <c r="B28" s="2">
        <v>18</v>
      </c>
      <c r="C28" s="221" t="s">
        <v>139</v>
      </c>
      <c r="D28" s="40">
        <v>41841</v>
      </c>
      <c r="E28" s="46" t="s">
        <v>104</v>
      </c>
      <c r="F28" s="17">
        <v>0.2</v>
      </c>
      <c r="G28" s="17">
        <v>0.3</v>
      </c>
      <c r="H28" s="20">
        <v>2</v>
      </c>
      <c r="I28" s="2">
        <v>1</v>
      </c>
      <c r="J28" s="161" t="s">
        <v>156</v>
      </c>
      <c r="Q28" s="2"/>
      <c r="T28" s="2" t="s">
        <v>120</v>
      </c>
      <c r="U28" s="2" t="s">
        <v>120</v>
      </c>
      <c r="V28" s="2">
        <v>6</v>
      </c>
      <c r="W28" s="2">
        <v>6</v>
      </c>
    </row>
    <row r="29" spans="1:33" x14ac:dyDescent="0.25">
      <c r="A29" s="2" t="s">
        <v>45</v>
      </c>
      <c r="B29" s="2">
        <v>19</v>
      </c>
      <c r="C29" s="221" t="s">
        <v>139</v>
      </c>
      <c r="D29" s="40">
        <v>41841</v>
      </c>
      <c r="E29" s="46" t="s">
        <v>105</v>
      </c>
      <c r="F29" s="17">
        <v>0.3</v>
      </c>
      <c r="G29" s="17">
        <v>0.6</v>
      </c>
      <c r="H29" s="20">
        <v>2</v>
      </c>
      <c r="I29" s="2">
        <v>1</v>
      </c>
      <c r="J29" s="161" t="s">
        <v>156</v>
      </c>
      <c r="Q29" s="2"/>
      <c r="T29" s="2" t="s">
        <v>120</v>
      </c>
      <c r="U29" s="2" t="s">
        <v>120</v>
      </c>
      <c r="V29" s="2">
        <v>3</v>
      </c>
      <c r="W29" s="2">
        <v>3</v>
      </c>
    </row>
    <row r="30" spans="1:33" x14ac:dyDescent="0.25">
      <c r="A30" s="2" t="s">
        <v>46</v>
      </c>
      <c r="B30" s="2">
        <v>20</v>
      </c>
      <c r="C30" s="221" t="s">
        <v>139</v>
      </c>
      <c r="D30" s="40">
        <v>41841</v>
      </c>
      <c r="E30" s="46" t="s">
        <v>106</v>
      </c>
      <c r="F30" s="17">
        <v>0.6</v>
      </c>
      <c r="G30" s="17">
        <v>0.9</v>
      </c>
      <c r="H30" s="20">
        <v>2</v>
      </c>
      <c r="I30" s="20">
        <v>1</v>
      </c>
      <c r="J30" s="161" t="s">
        <v>156</v>
      </c>
      <c r="Q30" s="2"/>
      <c r="T30" s="2" t="s">
        <v>120</v>
      </c>
      <c r="U30" s="2" t="s">
        <v>120</v>
      </c>
      <c r="V30" s="2">
        <v>3</v>
      </c>
      <c r="W30" s="2">
        <v>3</v>
      </c>
    </row>
    <row r="31" spans="1:33" x14ac:dyDescent="0.25">
      <c r="A31" s="2" t="s">
        <v>47</v>
      </c>
      <c r="B31" s="2">
        <v>21</v>
      </c>
      <c r="C31" s="221" t="s">
        <v>140</v>
      </c>
      <c r="D31" s="40">
        <v>41841</v>
      </c>
      <c r="E31" s="46" t="s">
        <v>102</v>
      </c>
      <c r="F31" s="17">
        <v>0</v>
      </c>
      <c r="G31" s="17">
        <v>0.1</v>
      </c>
      <c r="H31" s="20">
        <v>2</v>
      </c>
      <c r="I31" s="20">
        <v>2</v>
      </c>
      <c r="J31" s="161" t="s">
        <v>156</v>
      </c>
      <c r="K31" s="155">
        <v>5</v>
      </c>
      <c r="L31" s="2">
        <v>0.04</v>
      </c>
      <c r="M31" s="2">
        <v>21</v>
      </c>
      <c r="N31" s="2">
        <v>9</v>
      </c>
      <c r="O31" s="2">
        <v>50</v>
      </c>
      <c r="P31" s="2">
        <v>1387</v>
      </c>
      <c r="Q31" s="2">
        <v>107</v>
      </c>
      <c r="R31" s="2">
        <v>6.28</v>
      </c>
      <c r="S31" s="2">
        <v>0.33</v>
      </c>
      <c r="T31" s="2">
        <v>3</v>
      </c>
      <c r="U31" s="2">
        <v>3</v>
      </c>
      <c r="V31" s="2">
        <v>9</v>
      </c>
      <c r="W31" s="2">
        <v>9</v>
      </c>
      <c r="Y31" s="2">
        <v>1.61</v>
      </c>
      <c r="Z31" s="2">
        <v>0.22700000000000001</v>
      </c>
      <c r="AA31" s="2">
        <v>0.186</v>
      </c>
      <c r="AB31" s="2">
        <v>8.3000000000000004E-2</v>
      </c>
      <c r="AC31" s="2">
        <v>4.0999999999999996</v>
      </c>
      <c r="AD31" s="2">
        <v>5.3</v>
      </c>
      <c r="AE31" s="2">
        <v>26.7</v>
      </c>
      <c r="AF31" s="2">
        <v>28.2</v>
      </c>
      <c r="AG31" s="2">
        <v>40.799999999999997</v>
      </c>
    </row>
    <row r="32" spans="1:33" x14ac:dyDescent="0.25">
      <c r="A32" s="2" t="s">
        <v>48</v>
      </c>
      <c r="B32" s="2">
        <v>22</v>
      </c>
      <c r="C32" s="221" t="s">
        <v>140</v>
      </c>
      <c r="D32" s="40">
        <v>41841</v>
      </c>
      <c r="E32" s="46" t="s">
        <v>103</v>
      </c>
      <c r="F32" s="17">
        <v>0.1</v>
      </c>
      <c r="G32" s="17">
        <v>0.2</v>
      </c>
      <c r="H32" s="20">
        <v>2</v>
      </c>
      <c r="I32" s="20">
        <v>2</v>
      </c>
      <c r="J32" s="161" t="s">
        <v>156</v>
      </c>
      <c r="K32" s="155">
        <v>5.0999999999999996</v>
      </c>
      <c r="L32" s="2">
        <v>0.04</v>
      </c>
      <c r="M32" s="2">
        <v>23</v>
      </c>
      <c r="N32" s="2">
        <v>8</v>
      </c>
      <c r="Q32" s="2"/>
      <c r="R32" s="2">
        <v>6.69</v>
      </c>
      <c r="S32" s="2">
        <v>0.35</v>
      </c>
      <c r="T32" s="2">
        <v>3</v>
      </c>
      <c r="U32" s="2">
        <v>3</v>
      </c>
      <c r="V32" s="2">
        <v>8</v>
      </c>
      <c r="W32" s="2">
        <v>8</v>
      </c>
      <c r="Y32" s="2">
        <v>1.62</v>
      </c>
      <c r="Z32" s="2">
        <v>0.24299999999999999</v>
      </c>
      <c r="AA32" s="2">
        <v>0.214</v>
      </c>
      <c r="AB32" s="2">
        <v>8.4000000000000005E-2</v>
      </c>
      <c r="AC32" s="2">
        <v>3.4</v>
      </c>
      <c r="AD32" s="2">
        <v>5.4</v>
      </c>
      <c r="AE32" s="2">
        <v>25.8</v>
      </c>
      <c r="AF32" s="2">
        <v>29.7</v>
      </c>
      <c r="AG32" s="2">
        <v>40.5</v>
      </c>
    </row>
    <row r="33" spans="1:33" x14ac:dyDescent="0.25">
      <c r="A33" s="2" t="s">
        <v>49</v>
      </c>
      <c r="B33" s="2">
        <v>23</v>
      </c>
      <c r="C33" s="221" t="s">
        <v>140</v>
      </c>
      <c r="D33" s="40">
        <v>41841</v>
      </c>
      <c r="E33" s="46" t="s">
        <v>104</v>
      </c>
      <c r="F33" s="17">
        <v>0.2</v>
      </c>
      <c r="G33" s="17">
        <v>0.3</v>
      </c>
      <c r="H33" s="20">
        <v>2</v>
      </c>
      <c r="I33" s="20">
        <v>2</v>
      </c>
      <c r="J33" s="161" t="s">
        <v>156</v>
      </c>
      <c r="K33" s="155">
        <v>5.0999999999999996</v>
      </c>
      <c r="L33" s="2">
        <v>0.03</v>
      </c>
      <c r="M33" s="2" t="s">
        <v>118</v>
      </c>
      <c r="N33" s="2">
        <v>8</v>
      </c>
      <c r="Q33" s="2"/>
      <c r="R33" s="2">
        <v>6.16</v>
      </c>
      <c r="S33" s="2">
        <v>0.32</v>
      </c>
      <c r="T33" s="2">
        <v>2</v>
      </c>
      <c r="U33" s="2">
        <v>2</v>
      </c>
      <c r="V33" s="2">
        <v>8</v>
      </c>
      <c r="W33" s="2">
        <v>8</v>
      </c>
      <c r="Y33" s="2">
        <v>1.33</v>
      </c>
      <c r="Z33" s="2">
        <v>0.17799999999999999</v>
      </c>
      <c r="AA33" s="2">
        <v>0.161</v>
      </c>
      <c r="AB33" s="2" t="s">
        <v>121</v>
      </c>
      <c r="AC33" s="2">
        <v>3.3</v>
      </c>
      <c r="AD33" s="2">
        <v>4.8</v>
      </c>
      <c r="AE33" s="2">
        <v>25.4</v>
      </c>
      <c r="AF33" s="2">
        <v>29.7</v>
      </c>
      <c r="AG33" s="2">
        <v>40.4</v>
      </c>
    </row>
    <row r="34" spans="1:33" x14ac:dyDescent="0.25">
      <c r="A34" s="2" t="s">
        <v>50</v>
      </c>
      <c r="B34" s="2">
        <v>24</v>
      </c>
      <c r="C34" s="221" t="s">
        <v>140</v>
      </c>
      <c r="D34" s="40">
        <v>41841</v>
      </c>
      <c r="E34" s="46" t="s">
        <v>105</v>
      </c>
      <c r="F34" s="17">
        <v>0.3</v>
      </c>
      <c r="G34" s="17">
        <v>0.6</v>
      </c>
      <c r="H34" s="20">
        <v>2</v>
      </c>
      <c r="I34" s="20">
        <v>2</v>
      </c>
      <c r="J34" s="161" t="s">
        <v>156</v>
      </c>
      <c r="K34" s="155">
        <v>5</v>
      </c>
      <c r="L34" s="2">
        <v>0.02</v>
      </c>
      <c r="M34" s="2" t="s">
        <v>118</v>
      </c>
      <c r="N34" s="2">
        <v>2</v>
      </c>
      <c r="Q34" s="2"/>
      <c r="R34" s="2">
        <v>2.6</v>
      </c>
      <c r="S34" s="2">
        <v>0.14000000000000001</v>
      </c>
      <c r="T34" s="2" t="s">
        <v>120</v>
      </c>
      <c r="U34" s="2" t="s">
        <v>120</v>
      </c>
      <c r="V34" s="2">
        <v>5</v>
      </c>
      <c r="W34" s="2">
        <v>5</v>
      </c>
      <c r="Y34" s="2">
        <v>0.45800000000000002</v>
      </c>
      <c r="Z34" s="2">
        <v>6.2E-2</v>
      </c>
      <c r="AA34" s="2">
        <v>7.6999999999999999E-2</v>
      </c>
      <c r="AB34" s="2" t="s">
        <v>121</v>
      </c>
      <c r="AC34" s="2">
        <v>1.7</v>
      </c>
      <c r="AD34" s="2">
        <v>3.8</v>
      </c>
      <c r="AE34" s="2">
        <v>23</v>
      </c>
      <c r="AF34" s="2">
        <v>22.5</v>
      </c>
      <c r="AG34" s="2">
        <v>49.9</v>
      </c>
    </row>
    <row r="35" spans="1:33" x14ac:dyDescent="0.25">
      <c r="A35" s="2" t="s">
        <v>51</v>
      </c>
      <c r="B35" s="2">
        <v>25</v>
      </c>
      <c r="C35" s="221" t="s">
        <v>140</v>
      </c>
      <c r="D35" s="40">
        <v>41841</v>
      </c>
      <c r="E35" s="46" t="s">
        <v>106</v>
      </c>
      <c r="F35" s="17">
        <v>0.6</v>
      </c>
      <c r="G35" s="17">
        <v>0.9</v>
      </c>
      <c r="H35" s="20">
        <v>2</v>
      </c>
      <c r="I35" s="20">
        <v>2</v>
      </c>
      <c r="J35" s="161" t="s">
        <v>156</v>
      </c>
      <c r="K35" s="155">
        <v>4.8</v>
      </c>
      <c r="L35" s="2">
        <v>0.01</v>
      </c>
      <c r="M35" s="2" t="s">
        <v>118</v>
      </c>
      <c r="N35" s="2" t="s">
        <v>119</v>
      </c>
      <c r="Q35" s="2"/>
      <c r="R35" s="2">
        <v>0.48</v>
      </c>
      <c r="S35" s="2" t="s">
        <v>263</v>
      </c>
      <c r="T35" s="2" t="s">
        <v>120</v>
      </c>
      <c r="U35" s="2" t="s">
        <v>120</v>
      </c>
      <c r="V35" s="2">
        <v>3</v>
      </c>
      <c r="W35" s="2">
        <v>3</v>
      </c>
      <c r="Y35" s="2">
        <v>0.38600000000000001</v>
      </c>
      <c r="Z35" s="2">
        <v>0.14799999999999999</v>
      </c>
      <c r="AA35" s="2">
        <v>0.04</v>
      </c>
      <c r="AB35" s="2" t="s">
        <v>121</v>
      </c>
      <c r="AC35" s="2" t="s">
        <v>122</v>
      </c>
      <c r="AD35" s="2">
        <v>7.6</v>
      </c>
      <c r="AE35" s="2">
        <v>48.3</v>
      </c>
      <c r="AF35" s="2">
        <v>19.2</v>
      </c>
      <c r="AG35" s="2">
        <v>29.3</v>
      </c>
    </row>
    <row r="36" spans="1:33" x14ac:dyDescent="0.25">
      <c r="A36" s="2" t="s">
        <v>52</v>
      </c>
      <c r="B36" s="2">
        <v>26</v>
      </c>
      <c r="C36" s="221" t="s">
        <v>141</v>
      </c>
      <c r="D36" s="40">
        <v>41841</v>
      </c>
      <c r="E36" s="46" t="s">
        <v>102</v>
      </c>
      <c r="F36" s="17">
        <v>0</v>
      </c>
      <c r="G36" s="17">
        <v>0.1</v>
      </c>
      <c r="H36" s="20">
        <v>2</v>
      </c>
      <c r="I36" s="20">
        <v>3</v>
      </c>
      <c r="J36" s="161" t="s">
        <v>156</v>
      </c>
      <c r="O36" s="2">
        <v>62</v>
      </c>
      <c r="P36" s="2">
        <v>1402</v>
      </c>
      <c r="Q36" s="2">
        <v>121</v>
      </c>
      <c r="T36" s="2">
        <v>2</v>
      </c>
      <c r="U36" s="2">
        <v>2</v>
      </c>
      <c r="V36" s="2">
        <v>7</v>
      </c>
      <c r="W36" s="2">
        <v>7</v>
      </c>
    </row>
    <row r="37" spans="1:33" x14ac:dyDescent="0.25">
      <c r="A37" s="2" t="s">
        <v>53</v>
      </c>
      <c r="B37" s="2">
        <v>27</v>
      </c>
      <c r="C37" s="221" t="s">
        <v>141</v>
      </c>
      <c r="D37" s="40">
        <v>41841</v>
      </c>
      <c r="E37" s="46" t="s">
        <v>103</v>
      </c>
      <c r="F37" s="17">
        <v>0.1</v>
      </c>
      <c r="G37" s="17">
        <v>0.2</v>
      </c>
      <c r="H37" s="20">
        <v>2</v>
      </c>
      <c r="I37" s="20">
        <v>3</v>
      </c>
      <c r="J37" s="161" t="s">
        <v>156</v>
      </c>
      <c r="Q37" s="2"/>
      <c r="T37" s="2">
        <v>2</v>
      </c>
      <c r="U37" s="2">
        <v>2</v>
      </c>
      <c r="V37" s="2">
        <v>9</v>
      </c>
      <c r="W37" s="2">
        <v>9</v>
      </c>
    </row>
    <row r="38" spans="1:33" x14ac:dyDescent="0.25">
      <c r="A38" s="2" t="s">
        <v>54</v>
      </c>
      <c r="B38" s="2">
        <v>28</v>
      </c>
      <c r="C38" s="221" t="s">
        <v>141</v>
      </c>
      <c r="D38" s="40">
        <v>41841</v>
      </c>
      <c r="E38" s="46" t="s">
        <v>104</v>
      </c>
      <c r="F38" s="17">
        <v>0.2</v>
      </c>
      <c r="G38" s="17">
        <v>0.3</v>
      </c>
      <c r="H38" s="20">
        <v>2</v>
      </c>
      <c r="I38" s="20">
        <v>3</v>
      </c>
      <c r="J38" s="161" t="s">
        <v>156</v>
      </c>
      <c r="Q38" s="2"/>
      <c r="T38" s="2" t="s">
        <v>120</v>
      </c>
      <c r="U38" s="2" t="s">
        <v>120</v>
      </c>
      <c r="V38" s="2">
        <v>6</v>
      </c>
      <c r="W38" s="2">
        <v>6</v>
      </c>
    </row>
    <row r="39" spans="1:33" x14ac:dyDescent="0.25">
      <c r="A39" s="2" t="s">
        <v>55</v>
      </c>
      <c r="B39" s="2">
        <v>29</v>
      </c>
      <c r="C39" s="221" t="s">
        <v>141</v>
      </c>
      <c r="D39" s="40">
        <v>41841</v>
      </c>
      <c r="E39" s="46" t="s">
        <v>105</v>
      </c>
      <c r="F39" s="17">
        <v>0.3</v>
      </c>
      <c r="G39" s="17">
        <v>0.6</v>
      </c>
      <c r="H39" s="20">
        <v>2</v>
      </c>
      <c r="I39" s="20">
        <v>3</v>
      </c>
      <c r="J39" s="161" t="s">
        <v>156</v>
      </c>
      <c r="Q39" s="2"/>
      <c r="T39" s="2" t="s">
        <v>120</v>
      </c>
      <c r="U39" s="2" t="s">
        <v>120</v>
      </c>
      <c r="V39" s="2">
        <v>4</v>
      </c>
      <c r="W39" s="2">
        <v>4</v>
      </c>
    </row>
    <row r="40" spans="1:33" x14ac:dyDescent="0.25">
      <c r="A40" s="2" t="s">
        <v>56</v>
      </c>
      <c r="B40" s="2">
        <v>30</v>
      </c>
      <c r="C40" s="221" t="s">
        <v>141</v>
      </c>
      <c r="D40" s="40">
        <v>41841</v>
      </c>
      <c r="E40" s="46" t="s">
        <v>106</v>
      </c>
      <c r="F40" s="17">
        <v>0.6</v>
      </c>
      <c r="G40" s="17">
        <v>0.9</v>
      </c>
      <c r="H40" s="20">
        <v>2</v>
      </c>
      <c r="I40" s="20">
        <v>3</v>
      </c>
      <c r="J40" s="161" t="s">
        <v>156</v>
      </c>
      <c r="Q40" s="2"/>
      <c r="T40" s="2" t="s">
        <v>120</v>
      </c>
      <c r="U40" s="2" t="s">
        <v>120</v>
      </c>
      <c r="V40" s="2">
        <v>3</v>
      </c>
      <c r="W40" s="2">
        <v>3</v>
      </c>
    </row>
    <row r="41" spans="1:33" hidden="1" x14ac:dyDescent="0.25">
      <c r="A41" s="2" t="s">
        <v>57</v>
      </c>
      <c r="B41" s="2">
        <v>31</v>
      </c>
      <c r="C41" s="32" t="s">
        <v>142</v>
      </c>
      <c r="D41" s="40">
        <v>41841</v>
      </c>
      <c r="E41" s="46" t="s">
        <v>102</v>
      </c>
      <c r="F41" s="17">
        <v>0</v>
      </c>
      <c r="G41" s="17">
        <v>0.1</v>
      </c>
      <c r="H41" s="2">
        <v>3</v>
      </c>
      <c r="I41" s="2">
        <v>1</v>
      </c>
      <c r="J41" s="161" t="s">
        <v>156</v>
      </c>
      <c r="O41" s="2">
        <v>39</v>
      </c>
      <c r="P41" s="2">
        <v>1372</v>
      </c>
      <c r="Q41" s="2">
        <v>106</v>
      </c>
      <c r="T41" s="2">
        <v>2</v>
      </c>
      <c r="U41" s="2">
        <v>2</v>
      </c>
      <c r="V41" s="2">
        <v>7</v>
      </c>
      <c r="W41" s="2">
        <v>7</v>
      </c>
    </row>
    <row r="42" spans="1:33" hidden="1" x14ac:dyDescent="0.25">
      <c r="A42" s="2" t="s">
        <v>58</v>
      </c>
      <c r="B42" s="2">
        <v>32</v>
      </c>
      <c r="C42" s="32" t="s">
        <v>142</v>
      </c>
      <c r="D42" s="40">
        <v>41841</v>
      </c>
      <c r="E42" s="46" t="s">
        <v>103</v>
      </c>
      <c r="F42" s="17">
        <v>0.1</v>
      </c>
      <c r="G42" s="17">
        <v>0.2</v>
      </c>
      <c r="H42" s="2">
        <v>3</v>
      </c>
      <c r="I42" s="20">
        <v>1</v>
      </c>
      <c r="J42" s="161" t="s">
        <v>156</v>
      </c>
      <c r="Q42" s="2"/>
      <c r="T42" s="2">
        <v>2</v>
      </c>
      <c r="U42" s="2">
        <v>2</v>
      </c>
      <c r="V42" s="2">
        <v>6</v>
      </c>
      <c r="W42" s="2">
        <v>6</v>
      </c>
    </row>
    <row r="43" spans="1:33" hidden="1" x14ac:dyDescent="0.25">
      <c r="A43" s="2" t="s">
        <v>59</v>
      </c>
      <c r="B43" s="2">
        <v>33</v>
      </c>
      <c r="C43" s="32" t="s">
        <v>142</v>
      </c>
      <c r="D43" s="40">
        <v>41841</v>
      </c>
      <c r="E43" s="46" t="s">
        <v>104</v>
      </c>
      <c r="F43" s="17">
        <v>0.2</v>
      </c>
      <c r="G43" s="17">
        <v>0.3</v>
      </c>
      <c r="H43" s="2">
        <v>3</v>
      </c>
      <c r="I43" s="2">
        <v>1</v>
      </c>
      <c r="J43" s="161" t="s">
        <v>156</v>
      </c>
      <c r="Q43" s="2"/>
      <c r="T43" s="2">
        <v>3</v>
      </c>
      <c r="U43" s="2">
        <v>3</v>
      </c>
      <c r="V43" s="2">
        <v>5</v>
      </c>
      <c r="W43" s="2">
        <v>5</v>
      </c>
    </row>
    <row r="44" spans="1:33" hidden="1" x14ac:dyDescent="0.25">
      <c r="A44" s="2" t="s">
        <v>60</v>
      </c>
      <c r="B44" s="2">
        <v>34</v>
      </c>
      <c r="C44" s="32" t="s">
        <v>142</v>
      </c>
      <c r="D44" s="40">
        <v>41841</v>
      </c>
      <c r="E44" s="46" t="s">
        <v>105</v>
      </c>
      <c r="F44" s="17">
        <v>0.3</v>
      </c>
      <c r="G44" s="17">
        <v>0.6</v>
      </c>
      <c r="H44" s="2">
        <v>3</v>
      </c>
      <c r="I44" s="2">
        <v>1</v>
      </c>
      <c r="J44" s="161" t="s">
        <v>156</v>
      </c>
      <c r="Q44" s="2"/>
      <c r="T44" s="2" t="s">
        <v>120</v>
      </c>
      <c r="U44" s="2" t="s">
        <v>120</v>
      </c>
      <c r="V44" s="2">
        <v>3</v>
      </c>
      <c r="W44" s="2">
        <v>3</v>
      </c>
    </row>
    <row r="45" spans="1:33" hidden="1" x14ac:dyDescent="0.25">
      <c r="A45" s="2" t="s">
        <v>61</v>
      </c>
      <c r="B45" s="2">
        <v>35</v>
      </c>
      <c r="C45" s="32" t="s">
        <v>142</v>
      </c>
      <c r="D45" s="40">
        <v>41841</v>
      </c>
      <c r="E45" s="46" t="s">
        <v>106</v>
      </c>
      <c r="F45" s="17">
        <v>0.6</v>
      </c>
      <c r="G45" s="17">
        <v>0.9</v>
      </c>
      <c r="H45" s="2">
        <v>3</v>
      </c>
      <c r="I45" s="20">
        <v>1</v>
      </c>
      <c r="J45" s="161" t="s">
        <v>156</v>
      </c>
      <c r="Q45" s="2"/>
      <c r="T45" s="2" t="s">
        <v>120</v>
      </c>
      <c r="U45" s="2" t="s">
        <v>120</v>
      </c>
      <c r="V45" s="2">
        <v>3</v>
      </c>
      <c r="W45" s="2">
        <v>3</v>
      </c>
    </row>
    <row r="46" spans="1:33" hidden="1" x14ac:dyDescent="0.25">
      <c r="A46" s="2" t="s">
        <v>62</v>
      </c>
      <c r="B46" s="2">
        <v>36</v>
      </c>
      <c r="C46" s="32" t="s">
        <v>143</v>
      </c>
      <c r="D46" s="40">
        <v>41841</v>
      </c>
      <c r="E46" s="46" t="s">
        <v>102</v>
      </c>
      <c r="F46" s="17">
        <v>0</v>
      </c>
      <c r="G46" s="17">
        <v>0.1</v>
      </c>
      <c r="H46" s="2">
        <v>3</v>
      </c>
      <c r="I46" s="20">
        <v>2</v>
      </c>
      <c r="J46" s="161" t="s">
        <v>156</v>
      </c>
      <c r="K46" s="155">
        <v>5.0999999999999996</v>
      </c>
      <c r="L46" s="2">
        <v>0.03</v>
      </c>
      <c r="M46" s="2">
        <v>21</v>
      </c>
      <c r="N46" s="2">
        <v>6</v>
      </c>
      <c r="O46" s="2">
        <v>54</v>
      </c>
      <c r="P46" s="2">
        <v>1391</v>
      </c>
      <c r="Q46" s="2">
        <v>129</v>
      </c>
      <c r="R46" s="2">
        <v>4.97</v>
      </c>
      <c r="S46" s="2">
        <v>0.26</v>
      </c>
      <c r="T46" s="2">
        <v>2</v>
      </c>
      <c r="U46" s="2">
        <v>2</v>
      </c>
      <c r="V46" s="2">
        <v>7</v>
      </c>
      <c r="W46" s="2">
        <v>7</v>
      </c>
      <c r="Y46" s="2">
        <v>1.76</v>
      </c>
      <c r="Z46" s="2">
        <v>0.254</v>
      </c>
      <c r="AA46" s="2">
        <v>0.192</v>
      </c>
      <c r="AB46" s="2">
        <v>8.3000000000000004E-2</v>
      </c>
      <c r="AC46" s="2">
        <v>3.2</v>
      </c>
      <c r="AD46" s="2">
        <v>4.8</v>
      </c>
      <c r="AE46" s="2">
        <v>26</v>
      </c>
      <c r="AF46" s="2">
        <v>27.8</v>
      </c>
      <c r="AG46" s="2">
        <v>40.4</v>
      </c>
    </row>
    <row r="47" spans="1:33" hidden="1" x14ac:dyDescent="0.25">
      <c r="A47" s="2" t="s">
        <v>63</v>
      </c>
      <c r="B47" s="2">
        <v>37</v>
      </c>
      <c r="C47" s="32" t="s">
        <v>143</v>
      </c>
      <c r="D47" s="40">
        <v>41841</v>
      </c>
      <c r="E47" s="46" t="s">
        <v>103</v>
      </c>
      <c r="F47" s="17">
        <v>0.1</v>
      </c>
      <c r="G47" s="17">
        <v>0.2</v>
      </c>
      <c r="H47" s="2">
        <v>3</v>
      </c>
      <c r="I47" s="20">
        <v>2</v>
      </c>
      <c r="J47" s="161" t="s">
        <v>156</v>
      </c>
      <c r="K47" s="155">
        <v>5.0999999999999996</v>
      </c>
      <c r="L47" s="2">
        <v>0.03</v>
      </c>
      <c r="M47" s="2" t="s">
        <v>118</v>
      </c>
      <c r="N47" s="2">
        <v>7</v>
      </c>
      <c r="Q47" s="2"/>
      <c r="R47" s="2">
        <v>5.42</v>
      </c>
      <c r="S47" s="2">
        <v>0.27</v>
      </c>
      <c r="T47" s="2" t="s">
        <v>120</v>
      </c>
      <c r="U47" s="2" t="s">
        <v>120</v>
      </c>
      <c r="V47" s="2">
        <v>6</v>
      </c>
      <c r="W47" s="2">
        <v>6</v>
      </c>
      <c r="Y47" s="2">
        <v>1.66</v>
      </c>
      <c r="Z47" s="2">
        <v>0.20599999999999999</v>
      </c>
      <c r="AA47" s="2">
        <v>0.17599999999999999</v>
      </c>
      <c r="AB47" s="2" t="s">
        <v>121</v>
      </c>
      <c r="AC47" s="2">
        <v>3.4</v>
      </c>
      <c r="AD47" s="2">
        <v>4.7</v>
      </c>
      <c r="AE47" s="2">
        <v>28.7</v>
      </c>
      <c r="AF47" s="2">
        <v>26.1</v>
      </c>
      <c r="AG47" s="2">
        <v>42.1</v>
      </c>
    </row>
    <row r="48" spans="1:33" hidden="1" x14ac:dyDescent="0.25">
      <c r="A48" s="2" t="s">
        <v>64</v>
      </c>
      <c r="B48" s="2">
        <v>38</v>
      </c>
      <c r="C48" s="32" t="s">
        <v>143</v>
      </c>
      <c r="D48" s="40">
        <v>41841</v>
      </c>
      <c r="E48" s="46" t="s">
        <v>104</v>
      </c>
      <c r="F48" s="17">
        <v>0.2</v>
      </c>
      <c r="G48" s="17">
        <v>0.3</v>
      </c>
      <c r="H48" s="2">
        <v>3</v>
      </c>
      <c r="I48" s="20">
        <v>2</v>
      </c>
      <c r="J48" s="161" t="s">
        <v>156</v>
      </c>
      <c r="K48" s="155">
        <v>5.0999999999999996</v>
      </c>
      <c r="L48" s="2">
        <v>0.02</v>
      </c>
      <c r="M48" s="2" t="s">
        <v>118</v>
      </c>
      <c r="N48" s="2">
        <v>5</v>
      </c>
      <c r="Q48" s="2"/>
      <c r="R48" s="2">
        <v>4.6500000000000004</v>
      </c>
      <c r="S48" s="2">
        <v>0.24</v>
      </c>
      <c r="T48" s="2" t="s">
        <v>120</v>
      </c>
      <c r="U48" s="2" t="s">
        <v>120</v>
      </c>
      <c r="V48" s="2">
        <v>5</v>
      </c>
      <c r="W48" s="2">
        <v>5</v>
      </c>
      <c r="Y48" s="2">
        <v>1.1000000000000001</v>
      </c>
      <c r="Z48" s="2">
        <v>0.14799999999999999</v>
      </c>
      <c r="AA48" s="2">
        <v>0.13600000000000001</v>
      </c>
      <c r="AB48" s="2" t="s">
        <v>121</v>
      </c>
      <c r="AC48" s="2">
        <v>3</v>
      </c>
      <c r="AD48" s="2">
        <v>4.2</v>
      </c>
      <c r="AE48" s="2">
        <v>26.3</v>
      </c>
      <c r="AF48" s="2">
        <v>25.5</v>
      </c>
      <c r="AG48" s="2">
        <v>44.1</v>
      </c>
    </row>
    <row r="49" spans="1:33" hidden="1" x14ac:dyDescent="0.25">
      <c r="A49" s="2" t="s">
        <v>65</v>
      </c>
      <c r="B49" s="2">
        <v>39</v>
      </c>
      <c r="C49" s="32" t="s">
        <v>143</v>
      </c>
      <c r="D49" s="40">
        <v>41841</v>
      </c>
      <c r="E49" s="46" t="s">
        <v>105</v>
      </c>
      <c r="F49" s="17">
        <v>0.3</v>
      </c>
      <c r="G49" s="17">
        <v>0.6</v>
      </c>
      <c r="H49" s="2">
        <v>3</v>
      </c>
      <c r="I49" s="20">
        <v>2</v>
      </c>
      <c r="J49" s="161" t="s">
        <v>156</v>
      </c>
      <c r="K49" s="155">
        <v>5</v>
      </c>
      <c r="L49" s="2">
        <v>0.02</v>
      </c>
      <c r="M49" s="2" t="s">
        <v>118</v>
      </c>
      <c r="N49" s="2">
        <v>2</v>
      </c>
      <c r="Q49" s="2"/>
      <c r="R49" s="2">
        <v>2.44</v>
      </c>
      <c r="S49" s="2">
        <v>0.13</v>
      </c>
      <c r="T49" s="2" t="s">
        <v>120</v>
      </c>
      <c r="U49" s="2" t="s">
        <v>120</v>
      </c>
      <c r="V49" s="2">
        <v>3</v>
      </c>
      <c r="W49" s="2">
        <v>3</v>
      </c>
      <c r="Y49" s="2">
        <v>0.55900000000000005</v>
      </c>
      <c r="Z49" s="2">
        <v>6.4000000000000001E-2</v>
      </c>
      <c r="AA49" s="2">
        <v>8.5000000000000006E-2</v>
      </c>
      <c r="AB49" s="2" t="s">
        <v>121</v>
      </c>
      <c r="AC49" s="2">
        <v>2.4</v>
      </c>
      <c r="AD49" s="2">
        <v>2.2000000000000002</v>
      </c>
      <c r="AE49" s="2">
        <v>17.399999999999999</v>
      </c>
      <c r="AF49" s="2">
        <v>29.3</v>
      </c>
      <c r="AG49" s="2">
        <v>55.5</v>
      </c>
    </row>
    <row r="50" spans="1:33" hidden="1" x14ac:dyDescent="0.25">
      <c r="A50" s="2" t="s">
        <v>66</v>
      </c>
      <c r="B50" s="2">
        <v>40</v>
      </c>
      <c r="C50" s="32" t="s">
        <v>143</v>
      </c>
      <c r="D50" s="40">
        <v>41841</v>
      </c>
      <c r="E50" s="46" t="s">
        <v>106</v>
      </c>
      <c r="F50" s="17">
        <v>0.6</v>
      </c>
      <c r="G50" s="17">
        <v>0.9</v>
      </c>
      <c r="H50" s="2">
        <v>3</v>
      </c>
      <c r="I50" s="20">
        <v>2</v>
      </c>
      <c r="J50" s="161" t="s">
        <v>156</v>
      </c>
      <c r="K50" s="155">
        <v>4.8</v>
      </c>
      <c r="L50" s="2">
        <v>0.02</v>
      </c>
      <c r="M50" s="2">
        <v>23</v>
      </c>
      <c r="N50" s="2" t="s">
        <v>119</v>
      </c>
      <c r="Q50" s="2"/>
      <c r="R50" s="2">
        <v>1.22</v>
      </c>
      <c r="S50" s="2">
        <v>0.08</v>
      </c>
      <c r="T50" s="2" t="s">
        <v>120</v>
      </c>
      <c r="U50" s="2" t="s">
        <v>120</v>
      </c>
      <c r="V50" s="2">
        <v>3</v>
      </c>
      <c r="W50" s="2">
        <v>3</v>
      </c>
      <c r="Y50" s="2">
        <v>0.33</v>
      </c>
      <c r="Z50" s="2">
        <v>6.4000000000000001E-2</v>
      </c>
      <c r="AA50" s="2">
        <v>6.5000000000000002E-2</v>
      </c>
      <c r="AB50" s="2" t="s">
        <v>121</v>
      </c>
      <c r="AC50" s="2" t="s">
        <v>122</v>
      </c>
      <c r="AD50" s="2">
        <v>4.2</v>
      </c>
      <c r="AE50" s="2">
        <v>29.2</v>
      </c>
      <c r="AF50" s="2">
        <v>22.2</v>
      </c>
      <c r="AG50" s="2">
        <v>46.5</v>
      </c>
    </row>
    <row r="51" spans="1:33" hidden="1" x14ac:dyDescent="0.25">
      <c r="A51" s="2" t="s">
        <v>67</v>
      </c>
      <c r="B51" s="2">
        <v>41</v>
      </c>
      <c r="C51" s="32" t="s">
        <v>144</v>
      </c>
      <c r="D51" s="40">
        <v>41841</v>
      </c>
      <c r="E51" s="46" t="s">
        <v>102</v>
      </c>
      <c r="F51" s="17">
        <v>0</v>
      </c>
      <c r="G51" s="17">
        <v>0.1</v>
      </c>
      <c r="H51" s="2">
        <v>3</v>
      </c>
      <c r="I51" s="20">
        <v>3</v>
      </c>
      <c r="J51" s="161" t="s">
        <v>156</v>
      </c>
      <c r="O51" s="2">
        <v>84</v>
      </c>
      <c r="P51" s="2">
        <v>1004</v>
      </c>
      <c r="Q51" s="2">
        <v>170</v>
      </c>
      <c r="T51" s="2">
        <v>3</v>
      </c>
      <c r="U51" s="2">
        <v>3</v>
      </c>
      <c r="V51" s="2">
        <v>9</v>
      </c>
      <c r="W51" s="2">
        <v>9</v>
      </c>
    </row>
    <row r="52" spans="1:33" hidden="1" x14ac:dyDescent="0.25">
      <c r="A52" s="2" t="s">
        <v>68</v>
      </c>
      <c r="B52" s="2">
        <v>42</v>
      </c>
      <c r="C52" s="32" t="s">
        <v>144</v>
      </c>
      <c r="D52" s="40">
        <v>41841</v>
      </c>
      <c r="E52" s="46" t="s">
        <v>103</v>
      </c>
      <c r="F52" s="17">
        <v>0.1</v>
      </c>
      <c r="G52" s="17">
        <v>0.2</v>
      </c>
      <c r="H52" s="2">
        <v>3</v>
      </c>
      <c r="I52" s="20">
        <v>3</v>
      </c>
      <c r="J52" s="161" t="s">
        <v>156</v>
      </c>
      <c r="Q52" s="2"/>
      <c r="T52" s="2" t="s">
        <v>120</v>
      </c>
      <c r="U52" s="2" t="s">
        <v>120</v>
      </c>
      <c r="V52" s="2">
        <v>8</v>
      </c>
      <c r="W52" s="2">
        <v>8</v>
      </c>
    </row>
    <row r="53" spans="1:33" hidden="1" x14ac:dyDescent="0.25">
      <c r="A53" s="2" t="s">
        <v>69</v>
      </c>
      <c r="B53" s="2">
        <v>43</v>
      </c>
      <c r="C53" s="32" t="s">
        <v>144</v>
      </c>
      <c r="D53" s="40">
        <v>41841</v>
      </c>
      <c r="E53" s="46" t="s">
        <v>104</v>
      </c>
      <c r="F53" s="17">
        <v>0.2</v>
      </c>
      <c r="G53" s="17">
        <v>0.3</v>
      </c>
      <c r="H53" s="2">
        <v>3</v>
      </c>
      <c r="I53" s="20">
        <v>3</v>
      </c>
      <c r="J53" s="161" t="s">
        <v>156</v>
      </c>
      <c r="Q53" s="2"/>
      <c r="T53" s="2" t="s">
        <v>120</v>
      </c>
      <c r="U53" s="2" t="s">
        <v>120</v>
      </c>
      <c r="V53" s="2">
        <v>6</v>
      </c>
      <c r="W53" s="2">
        <v>6</v>
      </c>
    </row>
    <row r="54" spans="1:33" s="22" customFormat="1" hidden="1" x14ac:dyDescent="0.25">
      <c r="A54" s="22" t="s">
        <v>70</v>
      </c>
      <c r="B54" s="22">
        <v>44</v>
      </c>
      <c r="C54" s="33" t="s">
        <v>144</v>
      </c>
      <c r="D54" s="40">
        <v>41841</v>
      </c>
      <c r="E54" s="48" t="s">
        <v>105</v>
      </c>
      <c r="F54" s="18">
        <v>0.3</v>
      </c>
      <c r="G54" s="18">
        <v>0.6</v>
      </c>
      <c r="H54" s="22">
        <v>3</v>
      </c>
      <c r="I54" s="21">
        <v>3</v>
      </c>
      <c r="J54" s="162" t="s">
        <v>156</v>
      </c>
      <c r="K54" s="67"/>
      <c r="T54" s="22" t="s">
        <v>120</v>
      </c>
      <c r="U54" s="22" t="s">
        <v>120</v>
      </c>
      <c r="V54" s="22">
        <v>3</v>
      </c>
      <c r="W54" s="22">
        <v>3</v>
      </c>
    </row>
    <row r="55" spans="1:33" hidden="1" x14ac:dyDescent="0.25">
      <c r="A55" s="2" t="s">
        <v>71</v>
      </c>
      <c r="B55" s="2">
        <v>45</v>
      </c>
      <c r="C55" s="32" t="s">
        <v>144</v>
      </c>
      <c r="D55" s="40">
        <v>41841</v>
      </c>
      <c r="E55" s="46" t="s">
        <v>106</v>
      </c>
      <c r="F55" s="17">
        <v>0.6</v>
      </c>
      <c r="G55" s="17">
        <v>0.9</v>
      </c>
      <c r="H55" s="2">
        <v>3</v>
      </c>
      <c r="I55" s="20">
        <v>3</v>
      </c>
      <c r="J55" s="161" t="s">
        <v>156</v>
      </c>
      <c r="Q55" s="2"/>
      <c r="T55" s="2" t="s">
        <v>120</v>
      </c>
      <c r="U55" s="2" t="s">
        <v>120</v>
      </c>
      <c r="V55" s="2">
        <v>3</v>
      </c>
      <c r="W55" s="2">
        <v>3</v>
      </c>
    </row>
    <row r="56" spans="1:33" hidden="1" x14ac:dyDescent="0.25">
      <c r="A56" s="2" t="s">
        <v>72</v>
      </c>
      <c r="B56" s="2">
        <v>46</v>
      </c>
      <c r="C56" s="32" t="s">
        <v>145</v>
      </c>
      <c r="D56" s="40">
        <v>41841</v>
      </c>
      <c r="E56" s="46" t="s">
        <v>102</v>
      </c>
      <c r="F56" s="17">
        <v>0</v>
      </c>
      <c r="G56" s="17">
        <v>0.1</v>
      </c>
      <c r="H56" s="2">
        <v>4</v>
      </c>
      <c r="I56" s="2">
        <v>1</v>
      </c>
      <c r="J56" s="161" t="s">
        <v>156</v>
      </c>
      <c r="O56" s="2">
        <v>59</v>
      </c>
      <c r="P56" s="2">
        <v>1399</v>
      </c>
      <c r="Q56" s="2">
        <v>130</v>
      </c>
      <c r="T56" s="2">
        <v>3</v>
      </c>
      <c r="U56" s="2">
        <v>3</v>
      </c>
      <c r="V56" s="2">
        <v>9</v>
      </c>
      <c r="W56" s="2">
        <v>9</v>
      </c>
    </row>
    <row r="57" spans="1:33" hidden="1" x14ac:dyDescent="0.25">
      <c r="A57" s="2" t="s">
        <v>73</v>
      </c>
      <c r="B57" s="2">
        <v>47</v>
      </c>
      <c r="C57" s="32" t="s">
        <v>145</v>
      </c>
      <c r="D57" s="40">
        <v>41841</v>
      </c>
      <c r="E57" s="46" t="s">
        <v>103</v>
      </c>
      <c r="F57" s="17">
        <v>0.1</v>
      </c>
      <c r="G57" s="17">
        <v>0.2</v>
      </c>
      <c r="H57" s="2">
        <v>4</v>
      </c>
      <c r="I57" s="20">
        <v>1</v>
      </c>
      <c r="J57" s="161" t="s">
        <v>156</v>
      </c>
      <c r="Q57" s="2"/>
      <c r="T57" s="2">
        <v>2</v>
      </c>
      <c r="U57" s="2">
        <v>2</v>
      </c>
      <c r="V57" s="2">
        <v>8</v>
      </c>
      <c r="W57" s="2">
        <v>8</v>
      </c>
    </row>
    <row r="58" spans="1:33" hidden="1" x14ac:dyDescent="0.25">
      <c r="A58" s="2" t="s">
        <v>74</v>
      </c>
      <c r="B58" s="2">
        <v>48</v>
      </c>
      <c r="C58" s="32" t="s">
        <v>145</v>
      </c>
      <c r="D58" s="40">
        <v>41841</v>
      </c>
      <c r="E58" s="46" t="s">
        <v>104</v>
      </c>
      <c r="F58" s="17">
        <v>0.2</v>
      </c>
      <c r="G58" s="17">
        <v>0.3</v>
      </c>
      <c r="H58" s="2">
        <v>4</v>
      </c>
      <c r="I58" s="2">
        <v>1</v>
      </c>
      <c r="J58" s="161" t="s">
        <v>156</v>
      </c>
      <c r="Q58" s="2"/>
      <c r="T58" s="2" t="s">
        <v>120</v>
      </c>
      <c r="U58" s="2" t="s">
        <v>120</v>
      </c>
      <c r="V58" s="2">
        <v>6</v>
      </c>
      <c r="W58" s="2">
        <v>6</v>
      </c>
    </row>
    <row r="59" spans="1:33" hidden="1" x14ac:dyDescent="0.25">
      <c r="A59" s="2" t="s">
        <v>75</v>
      </c>
      <c r="B59" s="2">
        <v>49</v>
      </c>
      <c r="C59" s="32" t="s">
        <v>145</v>
      </c>
      <c r="D59" s="40">
        <v>41841</v>
      </c>
      <c r="E59" s="46" t="s">
        <v>105</v>
      </c>
      <c r="F59" s="17">
        <v>0.3</v>
      </c>
      <c r="G59" s="17">
        <v>0.6</v>
      </c>
      <c r="H59" s="2">
        <v>4</v>
      </c>
      <c r="I59" s="2">
        <v>1</v>
      </c>
      <c r="J59" s="161" t="s">
        <v>156</v>
      </c>
      <c r="Q59" s="2"/>
      <c r="T59" s="2" t="s">
        <v>120</v>
      </c>
      <c r="U59" s="2" t="s">
        <v>120</v>
      </c>
      <c r="V59" s="2">
        <v>5</v>
      </c>
      <c r="W59" s="2">
        <v>5</v>
      </c>
    </row>
    <row r="60" spans="1:33" hidden="1" x14ac:dyDescent="0.25">
      <c r="A60" s="2" t="s">
        <v>76</v>
      </c>
      <c r="B60" s="2">
        <v>50</v>
      </c>
      <c r="C60" s="32" t="s">
        <v>145</v>
      </c>
      <c r="D60" s="40">
        <v>41841</v>
      </c>
      <c r="E60" s="46" t="s">
        <v>106</v>
      </c>
      <c r="F60" s="17">
        <v>0.6</v>
      </c>
      <c r="G60" s="17">
        <v>0.9</v>
      </c>
      <c r="H60" s="2">
        <v>4</v>
      </c>
      <c r="I60" s="20">
        <v>1</v>
      </c>
      <c r="J60" s="161" t="s">
        <v>156</v>
      </c>
      <c r="Q60" s="2"/>
      <c r="T60" s="2" t="s">
        <v>120</v>
      </c>
      <c r="U60" s="2" t="s">
        <v>120</v>
      </c>
      <c r="V60" s="2">
        <v>2</v>
      </c>
      <c r="W60" s="2">
        <v>2</v>
      </c>
    </row>
    <row r="61" spans="1:33" hidden="1" x14ac:dyDescent="0.25">
      <c r="A61" s="2" t="s">
        <v>77</v>
      </c>
      <c r="B61" s="2">
        <v>51</v>
      </c>
      <c r="C61" s="32" t="s">
        <v>146</v>
      </c>
      <c r="D61" s="40">
        <v>41841</v>
      </c>
      <c r="E61" s="46" t="s">
        <v>102</v>
      </c>
      <c r="F61" s="17">
        <v>0</v>
      </c>
      <c r="G61" s="17">
        <v>0.1</v>
      </c>
      <c r="H61" s="2">
        <v>4</v>
      </c>
      <c r="I61" s="20">
        <v>2</v>
      </c>
      <c r="J61" s="161" t="s">
        <v>156</v>
      </c>
      <c r="K61" s="155">
        <v>5.3</v>
      </c>
      <c r="L61" s="2">
        <v>0.03</v>
      </c>
      <c r="M61" s="2">
        <v>23</v>
      </c>
      <c r="N61" s="2">
        <v>7</v>
      </c>
      <c r="O61" s="2">
        <v>47</v>
      </c>
      <c r="P61" s="2">
        <v>1382</v>
      </c>
      <c r="Q61" s="2">
        <v>128</v>
      </c>
      <c r="R61" s="2">
        <v>5.71</v>
      </c>
      <c r="S61" s="2">
        <v>0.28999999999999998</v>
      </c>
      <c r="T61" s="2">
        <v>2</v>
      </c>
      <c r="U61" s="2">
        <v>2</v>
      </c>
      <c r="V61" s="2">
        <v>7</v>
      </c>
      <c r="W61" s="2">
        <v>7</v>
      </c>
      <c r="Y61" s="2">
        <v>2.85</v>
      </c>
      <c r="Z61" s="2">
        <v>0.245</v>
      </c>
      <c r="AA61" s="2">
        <v>0.16300000000000001</v>
      </c>
      <c r="AB61" s="2">
        <v>9.1999999999999998E-2</v>
      </c>
      <c r="AC61" s="2">
        <v>3.7</v>
      </c>
      <c r="AD61" s="2">
        <v>5.0999999999999996</v>
      </c>
      <c r="AE61" s="2">
        <v>28.4</v>
      </c>
      <c r="AF61" s="2">
        <v>24.3</v>
      </c>
      <c r="AG61" s="2">
        <v>42.5</v>
      </c>
    </row>
    <row r="62" spans="1:33" hidden="1" x14ac:dyDescent="0.25">
      <c r="A62" s="2" t="s">
        <v>78</v>
      </c>
      <c r="B62" s="2">
        <v>52</v>
      </c>
      <c r="C62" s="32" t="s">
        <v>146</v>
      </c>
      <c r="D62" s="40">
        <v>41841</v>
      </c>
      <c r="E62" s="46" t="s">
        <v>103</v>
      </c>
      <c r="F62" s="17">
        <v>0.1</v>
      </c>
      <c r="G62" s="17">
        <v>0.2</v>
      </c>
      <c r="H62" s="2">
        <v>4</v>
      </c>
      <c r="I62" s="20">
        <v>2</v>
      </c>
      <c r="J62" s="161" t="s">
        <v>156</v>
      </c>
      <c r="K62" s="155">
        <v>5.3</v>
      </c>
      <c r="L62" s="2">
        <v>0.03</v>
      </c>
      <c r="M62" s="2">
        <v>21</v>
      </c>
      <c r="N62" s="2">
        <v>8</v>
      </c>
      <c r="Q62" s="2"/>
      <c r="R62" s="2">
        <v>5.68</v>
      </c>
      <c r="S62" s="2">
        <v>0.28999999999999998</v>
      </c>
      <c r="T62" s="2">
        <v>2</v>
      </c>
      <c r="U62" s="2">
        <v>2</v>
      </c>
      <c r="V62" s="2">
        <v>7</v>
      </c>
      <c r="W62" s="2">
        <v>7</v>
      </c>
      <c r="Y62" s="2">
        <v>2.69</v>
      </c>
      <c r="Z62" s="2">
        <v>0.22900000000000001</v>
      </c>
      <c r="AA62" s="2">
        <v>0.153</v>
      </c>
      <c r="AB62" s="2">
        <v>8.8999999999999996E-2</v>
      </c>
      <c r="AC62" s="2">
        <v>3.4</v>
      </c>
      <c r="AD62" s="2">
        <v>4.8</v>
      </c>
      <c r="AE62" s="2">
        <v>29.8</v>
      </c>
      <c r="AF62" s="2">
        <v>24.3</v>
      </c>
      <c r="AG62" s="2">
        <v>40.6</v>
      </c>
    </row>
    <row r="63" spans="1:33" hidden="1" x14ac:dyDescent="0.25">
      <c r="A63" s="2" t="s">
        <v>79</v>
      </c>
      <c r="B63" s="2">
        <v>53</v>
      </c>
      <c r="C63" s="32" t="s">
        <v>146</v>
      </c>
      <c r="D63" s="40">
        <v>41841</v>
      </c>
      <c r="E63" s="46" t="s">
        <v>104</v>
      </c>
      <c r="F63" s="17">
        <v>0.2</v>
      </c>
      <c r="G63" s="17">
        <v>0.3</v>
      </c>
      <c r="H63" s="2">
        <v>4</v>
      </c>
      <c r="I63" s="20">
        <v>2</v>
      </c>
      <c r="J63" s="161" t="s">
        <v>156</v>
      </c>
      <c r="K63" s="155">
        <v>5.3</v>
      </c>
      <c r="L63" s="2">
        <v>0.02</v>
      </c>
      <c r="M63" s="2" t="s">
        <v>118</v>
      </c>
      <c r="N63" s="2">
        <v>5</v>
      </c>
      <c r="Q63" s="2"/>
      <c r="R63" s="2">
        <v>5.42</v>
      </c>
      <c r="S63" s="2">
        <v>0.27</v>
      </c>
      <c r="T63" s="2" t="s">
        <v>120</v>
      </c>
      <c r="U63" s="2" t="s">
        <v>120</v>
      </c>
      <c r="V63" s="2">
        <v>5</v>
      </c>
      <c r="W63" s="2">
        <v>5</v>
      </c>
      <c r="Y63" s="2">
        <v>2.34</v>
      </c>
      <c r="Z63" s="2">
        <v>0.16600000000000001</v>
      </c>
      <c r="AA63" s="2">
        <v>0.11600000000000001</v>
      </c>
      <c r="AB63" s="2" t="s">
        <v>121</v>
      </c>
      <c r="AC63" s="2">
        <v>2.9</v>
      </c>
      <c r="AD63" s="2">
        <v>4.4000000000000004</v>
      </c>
      <c r="AE63" s="2">
        <v>29.2</v>
      </c>
      <c r="AF63" s="2">
        <v>27.6</v>
      </c>
      <c r="AG63" s="2">
        <v>40.299999999999997</v>
      </c>
    </row>
    <row r="64" spans="1:33" hidden="1" x14ac:dyDescent="0.25">
      <c r="A64" s="2" t="s">
        <v>80</v>
      </c>
      <c r="B64" s="2">
        <v>54</v>
      </c>
      <c r="C64" s="32" t="s">
        <v>146</v>
      </c>
      <c r="D64" s="40">
        <v>41841</v>
      </c>
      <c r="E64" s="46" t="s">
        <v>105</v>
      </c>
      <c r="F64" s="17">
        <v>0.3</v>
      </c>
      <c r="G64" s="17">
        <v>0.6</v>
      </c>
      <c r="H64" s="2">
        <v>4</v>
      </c>
      <c r="I64" s="20">
        <v>2</v>
      </c>
      <c r="J64" s="161" t="s">
        <v>156</v>
      </c>
      <c r="K64" s="155">
        <v>5.0999999999999996</v>
      </c>
      <c r="L64" s="2">
        <v>0.02</v>
      </c>
      <c r="M64" s="2" t="s">
        <v>118</v>
      </c>
      <c r="N64" s="2">
        <v>2</v>
      </c>
      <c r="Q64" s="2"/>
      <c r="R64" s="2">
        <v>3.06</v>
      </c>
      <c r="S64" s="2">
        <v>0.17</v>
      </c>
      <c r="T64" s="2" t="s">
        <v>120</v>
      </c>
      <c r="U64" s="2" t="s">
        <v>120</v>
      </c>
      <c r="V64" s="2">
        <v>3</v>
      </c>
      <c r="W64" s="2">
        <v>3</v>
      </c>
      <c r="Y64" s="2">
        <v>0.97</v>
      </c>
      <c r="Z64" s="2">
        <v>6.7000000000000004E-2</v>
      </c>
      <c r="AA64" s="2">
        <v>8.5000000000000006E-2</v>
      </c>
      <c r="AB64" s="2" t="s">
        <v>121</v>
      </c>
      <c r="AC64" s="2">
        <v>1.6</v>
      </c>
      <c r="AD64" s="2">
        <v>3.3</v>
      </c>
      <c r="AE64" s="2">
        <v>23.5</v>
      </c>
      <c r="AF64" s="2">
        <v>27.8</v>
      </c>
      <c r="AG64" s="2">
        <v>49.9</v>
      </c>
    </row>
    <row r="65" spans="1:33" hidden="1" x14ac:dyDescent="0.25">
      <c r="A65" s="2" t="s">
        <v>81</v>
      </c>
      <c r="B65" s="2">
        <v>55</v>
      </c>
      <c r="C65" s="32" t="s">
        <v>146</v>
      </c>
      <c r="D65" s="40">
        <v>41841</v>
      </c>
      <c r="E65" s="46" t="s">
        <v>106</v>
      </c>
      <c r="F65" s="17">
        <v>0.6</v>
      </c>
      <c r="G65" s="17">
        <v>0.9</v>
      </c>
      <c r="H65" s="2">
        <v>4</v>
      </c>
      <c r="I65" s="20">
        <v>2</v>
      </c>
      <c r="J65" s="161" t="s">
        <v>156</v>
      </c>
      <c r="K65" s="155">
        <v>4.9000000000000004</v>
      </c>
      <c r="L65" s="2">
        <v>0.01</v>
      </c>
      <c r="M65" s="2" t="s">
        <v>118</v>
      </c>
      <c r="N65" s="2">
        <v>1</v>
      </c>
      <c r="Q65" s="2"/>
      <c r="R65" s="2">
        <v>0.76</v>
      </c>
      <c r="S65" s="2" t="s">
        <v>263</v>
      </c>
      <c r="T65" s="2" t="s">
        <v>120</v>
      </c>
      <c r="U65" s="2" t="s">
        <v>120</v>
      </c>
      <c r="V65" s="2">
        <v>3</v>
      </c>
      <c r="W65" s="2">
        <v>3</v>
      </c>
      <c r="Y65" s="2">
        <v>0.34200000000000003</v>
      </c>
      <c r="Z65" s="2">
        <v>5.5E-2</v>
      </c>
      <c r="AA65" s="2">
        <v>5.6000000000000001E-2</v>
      </c>
      <c r="AB65" s="2" t="s">
        <v>121</v>
      </c>
      <c r="AC65" s="2" t="s">
        <v>122</v>
      </c>
      <c r="AD65" s="2">
        <v>5.5</v>
      </c>
      <c r="AE65" s="2">
        <v>43.7</v>
      </c>
      <c r="AF65" s="2">
        <v>15.3</v>
      </c>
      <c r="AG65" s="2">
        <v>39.799999999999997</v>
      </c>
    </row>
    <row r="66" spans="1:33" hidden="1" x14ac:dyDescent="0.25">
      <c r="A66" s="2" t="s">
        <v>82</v>
      </c>
      <c r="B66" s="2">
        <v>56</v>
      </c>
      <c r="C66" s="32" t="s">
        <v>147</v>
      </c>
      <c r="D66" s="40">
        <v>41841</v>
      </c>
      <c r="E66" s="46" t="s">
        <v>102</v>
      </c>
      <c r="F66" s="17">
        <v>0</v>
      </c>
      <c r="G66" s="17">
        <v>0.1</v>
      </c>
      <c r="H66" s="2">
        <v>4</v>
      </c>
      <c r="I66" s="20">
        <v>3</v>
      </c>
      <c r="J66" s="161" t="s">
        <v>156</v>
      </c>
      <c r="O66" s="2">
        <v>57</v>
      </c>
      <c r="P66" s="2">
        <v>1396</v>
      </c>
      <c r="Q66" s="2">
        <v>130</v>
      </c>
      <c r="T66" s="2">
        <v>2</v>
      </c>
      <c r="U66" s="2">
        <v>2</v>
      </c>
      <c r="V66" s="2">
        <v>6</v>
      </c>
      <c r="W66" s="2">
        <v>6</v>
      </c>
    </row>
    <row r="67" spans="1:33" hidden="1" x14ac:dyDescent="0.25">
      <c r="A67" s="2" t="s">
        <v>83</v>
      </c>
      <c r="B67" s="2">
        <v>57</v>
      </c>
      <c r="C67" s="32" t="s">
        <v>147</v>
      </c>
      <c r="D67" s="40">
        <v>41841</v>
      </c>
      <c r="E67" s="46" t="s">
        <v>103</v>
      </c>
      <c r="F67" s="17">
        <v>0.1</v>
      </c>
      <c r="G67" s="17">
        <v>0.2</v>
      </c>
      <c r="H67" s="2">
        <v>4</v>
      </c>
      <c r="I67" s="20">
        <v>3</v>
      </c>
      <c r="J67" s="161" t="s">
        <v>156</v>
      </c>
      <c r="Q67" s="2"/>
      <c r="T67" s="2" t="s">
        <v>120</v>
      </c>
      <c r="U67" s="2" t="s">
        <v>120</v>
      </c>
      <c r="V67" s="2">
        <v>6</v>
      </c>
      <c r="W67" s="2">
        <v>6</v>
      </c>
    </row>
    <row r="68" spans="1:33" hidden="1" x14ac:dyDescent="0.25">
      <c r="A68" s="2" t="s">
        <v>84</v>
      </c>
      <c r="B68" s="2">
        <v>58</v>
      </c>
      <c r="C68" s="32" t="s">
        <v>147</v>
      </c>
      <c r="D68" s="40">
        <v>41841</v>
      </c>
      <c r="E68" s="46" t="s">
        <v>104</v>
      </c>
      <c r="F68" s="17">
        <v>0.2</v>
      </c>
      <c r="G68" s="17">
        <v>0.3</v>
      </c>
      <c r="H68" s="2">
        <v>4</v>
      </c>
      <c r="I68" s="20">
        <v>3</v>
      </c>
      <c r="J68" s="161" t="s">
        <v>156</v>
      </c>
      <c r="Q68" s="2"/>
      <c r="T68" s="2" t="s">
        <v>120</v>
      </c>
      <c r="U68" s="2" t="s">
        <v>120</v>
      </c>
      <c r="V68" s="2">
        <v>5</v>
      </c>
      <c r="W68" s="2">
        <v>5</v>
      </c>
    </row>
    <row r="69" spans="1:33" hidden="1" x14ac:dyDescent="0.25">
      <c r="A69" s="2" t="s">
        <v>85</v>
      </c>
      <c r="B69" s="2">
        <v>59</v>
      </c>
      <c r="C69" s="32" t="s">
        <v>147</v>
      </c>
      <c r="D69" s="40">
        <v>41841</v>
      </c>
      <c r="E69" s="46" t="s">
        <v>105</v>
      </c>
      <c r="F69" s="17">
        <v>0.3</v>
      </c>
      <c r="G69" s="17">
        <v>0.6</v>
      </c>
      <c r="H69" s="2">
        <v>4</v>
      </c>
      <c r="I69" s="20">
        <v>3</v>
      </c>
      <c r="J69" s="161" t="s">
        <v>156</v>
      </c>
      <c r="Q69" s="2"/>
      <c r="T69" s="2" t="s">
        <v>120</v>
      </c>
      <c r="U69" s="2" t="s">
        <v>120</v>
      </c>
      <c r="V69" s="2">
        <v>4</v>
      </c>
      <c r="W69" s="2">
        <v>4</v>
      </c>
    </row>
    <row r="70" spans="1:33" hidden="1" x14ac:dyDescent="0.25">
      <c r="A70" s="2" t="s">
        <v>86</v>
      </c>
      <c r="B70" s="2">
        <v>60</v>
      </c>
      <c r="C70" s="32" t="s">
        <v>147</v>
      </c>
      <c r="D70" s="40">
        <v>41841</v>
      </c>
      <c r="E70" s="46" t="s">
        <v>106</v>
      </c>
      <c r="F70" s="17">
        <v>0.6</v>
      </c>
      <c r="G70" s="17">
        <v>0.9</v>
      </c>
      <c r="H70" s="2">
        <v>4</v>
      </c>
      <c r="I70" s="20">
        <v>3</v>
      </c>
      <c r="J70" s="161" t="s">
        <v>156</v>
      </c>
      <c r="Q70" s="2"/>
      <c r="T70" s="2" t="s">
        <v>120</v>
      </c>
      <c r="U70" s="2" t="s">
        <v>120</v>
      </c>
      <c r="V70" s="2" t="s">
        <v>120</v>
      </c>
      <c r="W70" s="2" t="s">
        <v>120</v>
      </c>
    </row>
    <row r="71" spans="1:33" hidden="1" x14ac:dyDescent="0.25">
      <c r="A71" s="2" t="s">
        <v>87</v>
      </c>
      <c r="B71" s="2">
        <v>61</v>
      </c>
      <c r="C71" s="32" t="s">
        <v>148</v>
      </c>
      <c r="D71" s="40">
        <v>41841</v>
      </c>
      <c r="E71" s="46" t="s">
        <v>102</v>
      </c>
      <c r="F71" s="17">
        <v>0</v>
      </c>
      <c r="G71" s="17">
        <v>0.1</v>
      </c>
      <c r="H71" s="2">
        <v>5</v>
      </c>
      <c r="I71" s="2">
        <v>1</v>
      </c>
      <c r="J71" s="161" t="s">
        <v>156</v>
      </c>
      <c r="O71" s="2">
        <v>35</v>
      </c>
      <c r="P71" s="2">
        <v>1366</v>
      </c>
      <c r="Q71" s="2">
        <v>78</v>
      </c>
      <c r="T71" s="2" t="s">
        <v>120</v>
      </c>
      <c r="U71" s="2" t="s">
        <v>120</v>
      </c>
      <c r="V71" s="2">
        <v>10</v>
      </c>
      <c r="W71" s="2">
        <v>10</v>
      </c>
    </row>
    <row r="72" spans="1:33" hidden="1" x14ac:dyDescent="0.25">
      <c r="A72" s="2" t="s">
        <v>88</v>
      </c>
      <c r="B72" s="2">
        <v>62</v>
      </c>
      <c r="C72" s="32" t="s">
        <v>148</v>
      </c>
      <c r="D72" s="40">
        <v>41841</v>
      </c>
      <c r="E72" s="46" t="s">
        <v>103</v>
      </c>
      <c r="F72" s="17">
        <v>0.1</v>
      </c>
      <c r="G72" s="17">
        <v>0.2</v>
      </c>
      <c r="H72" s="2">
        <v>5</v>
      </c>
      <c r="I72" s="20">
        <v>1</v>
      </c>
      <c r="J72" s="161" t="s">
        <v>156</v>
      </c>
      <c r="Q72" s="2"/>
      <c r="T72" s="2" t="s">
        <v>120</v>
      </c>
      <c r="U72" s="2" t="s">
        <v>120</v>
      </c>
      <c r="V72" s="2">
        <v>9</v>
      </c>
      <c r="W72" s="2">
        <v>9</v>
      </c>
    </row>
    <row r="73" spans="1:33" hidden="1" x14ac:dyDescent="0.25">
      <c r="A73" s="2" t="s">
        <v>89</v>
      </c>
      <c r="B73" s="2">
        <v>63</v>
      </c>
      <c r="C73" s="32" t="s">
        <v>148</v>
      </c>
      <c r="D73" s="40">
        <v>41841</v>
      </c>
      <c r="E73" s="46" t="s">
        <v>104</v>
      </c>
      <c r="F73" s="17">
        <v>0.2</v>
      </c>
      <c r="G73" s="17">
        <v>0.3</v>
      </c>
      <c r="H73" s="2">
        <v>5</v>
      </c>
      <c r="I73" s="2">
        <v>1</v>
      </c>
      <c r="J73" s="161" t="s">
        <v>156</v>
      </c>
      <c r="Q73" s="2"/>
      <c r="T73" s="2" t="s">
        <v>120</v>
      </c>
      <c r="U73" s="2" t="s">
        <v>120</v>
      </c>
      <c r="V73" s="2">
        <v>8</v>
      </c>
      <c r="W73" s="2">
        <v>8</v>
      </c>
    </row>
    <row r="74" spans="1:33" hidden="1" x14ac:dyDescent="0.25">
      <c r="A74" s="2" t="s">
        <v>90</v>
      </c>
      <c r="B74" s="2">
        <v>64</v>
      </c>
      <c r="C74" s="32" t="s">
        <v>148</v>
      </c>
      <c r="D74" s="40">
        <v>41841</v>
      </c>
      <c r="E74" s="46" t="s">
        <v>105</v>
      </c>
      <c r="F74" s="17">
        <v>0.3</v>
      </c>
      <c r="G74" s="17">
        <v>0.6</v>
      </c>
      <c r="H74" s="2">
        <v>5</v>
      </c>
      <c r="I74" s="2">
        <v>1</v>
      </c>
      <c r="J74" s="161" t="s">
        <v>156</v>
      </c>
      <c r="Q74" s="2"/>
      <c r="T74" s="2" t="s">
        <v>120</v>
      </c>
      <c r="U74" s="2" t="s">
        <v>120</v>
      </c>
      <c r="V74" s="2">
        <v>5</v>
      </c>
      <c r="W74" s="2">
        <v>5</v>
      </c>
    </row>
    <row r="75" spans="1:33" hidden="1" x14ac:dyDescent="0.25">
      <c r="A75" s="2" t="s">
        <v>91</v>
      </c>
      <c r="B75" s="2">
        <v>65</v>
      </c>
      <c r="C75" s="32" t="s">
        <v>148</v>
      </c>
      <c r="D75" s="40">
        <v>41841</v>
      </c>
      <c r="E75" s="46" t="s">
        <v>106</v>
      </c>
      <c r="F75" s="17">
        <v>0.6</v>
      </c>
      <c r="G75" s="17">
        <v>0.9</v>
      </c>
      <c r="H75" s="2">
        <v>5</v>
      </c>
      <c r="I75" s="20">
        <v>1</v>
      </c>
      <c r="J75" s="161" t="s">
        <v>156</v>
      </c>
      <c r="Q75" s="2"/>
      <c r="T75" s="2" t="s">
        <v>120</v>
      </c>
      <c r="U75" s="2" t="s">
        <v>120</v>
      </c>
      <c r="V75" s="2">
        <v>2</v>
      </c>
      <c r="W75" s="2">
        <v>2</v>
      </c>
    </row>
    <row r="76" spans="1:33" hidden="1" x14ac:dyDescent="0.25">
      <c r="A76" s="2" t="s">
        <v>92</v>
      </c>
      <c r="B76" s="2">
        <v>66</v>
      </c>
      <c r="C76" s="32" t="s">
        <v>149</v>
      </c>
      <c r="D76" s="40">
        <v>41841</v>
      </c>
      <c r="E76" s="46" t="s">
        <v>102</v>
      </c>
      <c r="F76" s="17">
        <v>0</v>
      </c>
      <c r="G76" s="17">
        <v>0.1</v>
      </c>
      <c r="H76" s="2">
        <v>5</v>
      </c>
      <c r="I76" s="20">
        <v>2</v>
      </c>
      <c r="J76" s="161" t="s">
        <v>156</v>
      </c>
      <c r="K76" s="155">
        <v>5.2</v>
      </c>
      <c r="L76" s="2">
        <v>0.03</v>
      </c>
      <c r="M76" s="2" t="s">
        <v>118</v>
      </c>
      <c r="N76" s="2">
        <v>7</v>
      </c>
      <c r="O76" s="2">
        <v>65</v>
      </c>
      <c r="P76" s="2">
        <v>1406</v>
      </c>
      <c r="Q76" s="2">
        <v>129</v>
      </c>
      <c r="R76" s="2">
        <v>4.71</v>
      </c>
      <c r="S76" s="2">
        <v>0.24</v>
      </c>
      <c r="T76" s="2">
        <v>2</v>
      </c>
      <c r="U76" s="2">
        <v>2</v>
      </c>
      <c r="V76" s="2">
        <v>6</v>
      </c>
      <c r="W76" s="2">
        <v>6</v>
      </c>
      <c r="Y76" s="2">
        <v>2.08</v>
      </c>
      <c r="Z76" s="2">
        <v>0.28699999999999998</v>
      </c>
      <c r="AA76" s="2">
        <v>0.16500000000000001</v>
      </c>
      <c r="AB76" s="2" t="s">
        <v>121</v>
      </c>
      <c r="AC76" s="2">
        <v>2.6</v>
      </c>
      <c r="AD76" s="2">
        <v>9.6999999999999993</v>
      </c>
      <c r="AE76" s="2">
        <v>35.6</v>
      </c>
      <c r="AF76" s="2">
        <v>18.8</v>
      </c>
      <c r="AG76" s="2">
        <v>35</v>
      </c>
    </row>
    <row r="77" spans="1:33" hidden="1" x14ac:dyDescent="0.25">
      <c r="A77" s="2" t="s">
        <v>93</v>
      </c>
      <c r="B77" s="2">
        <v>67</v>
      </c>
      <c r="C77" s="32" t="s">
        <v>149</v>
      </c>
      <c r="D77" s="40">
        <v>41841</v>
      </c>
      <c r="E77" s="46" t="s">
        <v>103</v>
      </c>
      <c r="F77" s="17">
        <v>0.1</v>
      </c>
      <c r="G77" s="17">
        <v>0.2</v>
      </c>
      <c r="H77" s="2">
        <v>5</v>
      </c>
      <c r="I77" s="20">
        <v>2</v>
      </c>
      <c r="J77" s="161" t="s">
        <v>156</v>
      </c>
      <c r="K77" s="155">
        <v>5.2</v>
      </c>
      <c r="L77" s="2">
        <v>0.03</v>
      </c>
      <c r="M77" s="2" t="s">
        <v>118</v>
      </c>
      <c r="N77" s="2">
        <v>7</v>
      </c>
      <c r="Q77" s="2"/>
      <c r="R77" s="2">
        <v>5.1100000000000003</v>
      </c>
      <c r="S77" s="2">
        <v>0.26</v>
      </c>
      <c r="T77" s="2" t="s">
        <v>120</v>
      </c>
      <c r="U77" s="2" t="s">
        <v>120</v>
      </c>
      <c r="V77" s="2">
        <v>7</v>
      </c>
      <c r="W77" s="2">
        <v>7</v>
      </c>
      <c r="Y77" s="2">
        <v>2.06</v>
      </c>
      <c r="Z77" s="2">
        <v>0.27600000000000002</v>
      </c>
      <c r="AA77" s="2">
        <v>0.16800000000000001</v>
      </c>
      <c r="AB77" s="2" t="s">
        <v>121</v>
      </c>
      <c r="AC77" s="2">
        <v>2.7</v>
      </c>
      <c r="AD77" s="2">
        <v>9.4</v>
      </c>
      <c r="AE77" s="2">
        <v>35.700000000000003</v>
      </c>
      <c r="AF77" s="2">
        <v>20.6</v>
      </c>
      <c r="AG77" s="2">
        <v>35</v>
      </c>
    </row>
    <row r="78" spans="1:33" hidden="1" x14ac:dyDescent="0.25">
      <c r="A78" s="2" t="s">
        <v>94</v>
      </c>
      <c r="B78" s="2">
        <v>68</v>
      </c>
      <c r="C78" s="32" t="s">
        <v>149</v>
      </c>
      <c r="D78" s="40">
        <v>41841</v>
      </c>
      <c r="E78" s="46" t="s">
        <v>104</v>
      </c>
      <c r="F78" s="17">
        <v>0.2</v>
      </c>
      <c r="G78" s="17">
        <v>0.3</v>
      </c>
      <c r="H78" s="2">
        <v>5</v>
      </c>
      <c r="I78" s="20">
        <v>2</v>
      </c>
      <c r="J78" s="161" t="s">
        <v>156</v>
      </c>
      <c r="K78" s="155">
        <v>5.2</v>
      </c>
      <c r="L78" s="2">
        <v>0.02</v>
      </c>
      <c r="M78" s="2" t="s">
        <v>118</v>
      </c>
      <c r="N78" s="2">
        <v>7</v>
      </c>
      <c r="Q78" s="2"/>
      <c r="R78" s="2">
        <v>4.54</v>
      </c>
      <c r="S78" s="2">
        <v>0.23</v>
      </c>
      <c r="T78" s="2" t="s">
        <v>120</v>
      </c>
      <c r="U78" s="2" t="s">
        <v>120</v>
      </c>
      <c r="V78" s="2">
        <v>6</v>
      </c>
      <c r="W78" s="2">
        <v>6</v>
      </c>
      <c r="Y78" s="2">
        <v>1.62</v>
      </c>
      <c r="Z78" s="2">
        <v>0.14099999999999999</v>
      </c>
      <c r="AA78" s="2">
        <v>0.108</v>
      </c>
      <c r="AB78" s="2" t="s">
        <v>121</v>
      </c>
      <c r="AC78" s="2">
        <v>2.7</v>
      </c>
      <c r="AD78" s="2">
        <v>9.6</v>
      </c>
      <c r="AE78" s="2">
        <v>37</v>
      </c>
      <c r="AF78" s="2">
        <v>20.7</v>
      </c>
      <c r="AG78" s="2">
        <v>35</v>
      </c>
    </row>
    <row r="79" spans="1:33" hidden="1" x14ac:dyDescent="0.25">
      <c r="A79" s="2" t="s">
        <v>95</v>
      </c>
      <c r="B79" s="2">
        <v>69</v>
      </c>
      <c r="C79" s="32" t="s">
        <v>149</v>
      </c>
      <c r="D79" s="40">
        <v>41841</v>
      </c>
      <c r="E79" s="46" t="s">
        <v>105</v>
      </c>
      <c r="F79" s="17">
        <v>0.3</v>
      </c>
      <c r="G79" s="17">
        <v>0.6</v>
      </c>
      <c r="H79" s="2">
        <v>5</v>
      </c>
      <c r="I79" s="20">
        <v>2</v>
      </c>
      <c r="J79" s="161" t="s">
        <v>156</v>
      </c>
      <c r="K79" s="155">
        <v>5.2</v>
      </c>
      <c r="L79" s="2">
        <v>0.01</v>
      </c>
      <c r="M79" s="2" t="s">
        <v>118</v>
      </c>
      <c r="N79" s="2">
        <v>3</v>
      </c>
      <c r="Q79" s="2"/>
      <c r="R79" s="2">
        <v>2.23</v>
      </c>
      <c r="S79" s="2">
        <v>0.12</v>
      </c>
      <c r="T79" s="2" t="s">
        <v>120</v>
      </c>
      <c r="U79" s="2" t="s">
        <v>120</v>
      </c>
      <c r="V79" s="2">
        <v>3</v>
      </c>
      <c r="W79" s="2">
        <v>3</v>
      </c>
      <c r="Y79" s="2">
        <v>0.66200000000000003</v>
      </c>
      <c r="Z79" s="2">
        <v>0.04</v>
      </c>
      <c r="AA79" s="2">
        <v>5.3999999999999999E-2</v>
      </c>
      <c r="AB79" s="2" t="s">
        <v>121</v>
      </c>
      <c r="AC79" s="2" t="s">
        <v>122</v>
      </c>
      <c r="AD79" s="2">
        <v>9.9</v>
      </c>
      <c r="AE79" s="2">
        <v>39.700000000000003</v>
      </c>
      <c r="AF79" s="2">
        <v>16.899999999999999</v>
      </c>
      <c r="AG79" s="2">
        <v>38</v>
      </c>
    </row>
    <row r="80" spans="1:33" hidden="1" x14ac:dyDescent="0.25">
      <c r="A80" s="2" t="s">
        <v>96</v>
      </c>
      <c r="B80" s="2">
        <v>70</v>
      </c>
      <c r="C80" s="32" t="s">
        <v>149</v>
      </c>
      <c r="D80" s="40">
        <v>41841</v>
      </c>
      <c r="E80" s="46" t="s">
        <v>106</v>
      </c>
      <c r="F80" s="17">
        <v>0.6</v>
      </c>
      <c r="G80" s="17">
        <v>0.9</v>
      </c>
      <c r="H80" s="2">
        <v>5</v>
      </c>
      <c r="I80" s="20">
        <v>2</v>
      </c>
      <c r="J80" s="161" t="s">
        <v>156</v>
      </c>
      <c r="K80" s="155">
        <v>4.9000000000000004</v>
      </c>
      <c r="L80" s="2">
        <v>0.01</v>
      </c>
      <c r="M80" s="2" t="s">
        <v>118</v>
      </c>
      <c r="N80" s="2">
        <v>1</v>
      </c>
      <c r="Q80" s="2"/>
      <c r="R80" s="2">
        <v>0.55000000000000004</v>
      </c>
      <c r="S80" s="2" t="s">
        <v>263</v>
      </c>
      <c r="T80" s="2" t="s">
        <v>120</v>
      </c>
      <c r="U80" s="2" t="s">
        <v>120</v>
      </c>
      <c r="V80" s="2">
        <v>2</v>
      </c>
      <c r="W80" s="2">
        <v>2</v>
      </c>
      <c r="Y80" s="2">
        <v>0.36899999999999999</v>
      </c>
      <c r="Z80" s="2">
        <v>3.9E-2</v>
      </c>
      <c r="AA80" s="2">
        <v>0.04</v>
      </c>
      <c r="AB80" s="2" t="s">
        <v>121</v>
      </c>
      <c r="AC80" s="2" t="s">
        <v>122</v>
      </c>
      <c r="AD80" s="2">
        <v>12.1</v>
      </c>
      <c r="AE80" s="2">
        <v>51.1</v>
      </c>
      <c r="AF80" s="2">
        <v>13.6</v>
      </c>
      <c r="AG80" s="2">
        <v>27.8</v>
      </c>
    </row>
    <row r="81" spans="1:36" hidden="1" x14ac:dyDescent="0.25">
      <c r="A81" s="2" t="s">
        <v>97</v>
      </c>
      <c r="B81" s="2">
        <v>71</v>
      </c>
      <c r="C81" s="32" t="s">
        <v>150</v>
      </c>
      <c r="D81" s="40">
        <v>41841</v>
      </c>
      <c r="E81" s="46" t="s">
        <v>102</v>
      </c>
      <c r="F81" s="17">
        <v>0</v>
      </c>
      <c r="G81" s="17">
        <v>0.1</v>
      </c>
      <c r="H81" s="2">
        <v>5</v>
      </c>
      <c r="I81" s="20">
        <v>3</v>
      </c>
      <c r="J81" s="161" t="s">
        <v>156</v>
      </c>
      <c r="O81" s="2">
        <v>61</v>
      </c>
      <c r="P81" s="2">
        <v>798</v>
      </c>
      <c r="Q81" s="2">
        <v>116</v>
      </c>
      <c r="T81" s="2">
        <v>3</v>
      </c>
      <c r="U81" s="2">
        <v>3</v>
      </c>
      <c r="V81" s="2">
        <v>7</v>
      </c>
      <c r="W81" s="2">
        <v>7</v>
      </c>
    </row>
    <row r="82" spans="1:36" hidden="1" x14ac:dyDescent="0.25">
      <c r="A82" s="2" t="s">
        <v>98</v>
      </c>
      <c r="B82" s="2">
        <v>72</v>
      </c>
      <c r="C82" s="32" t="s">
        <v>150</v>
      </c>
      <c r="D82" s="40">
        <v>41841</v>
      </c>
      <c r="E82" s="46" t="s">
        <v>103</v>
      </c>
      <c r="F82" s="17">
        <v>0.1</v>
      </c>
      <c r="G82" s="17">
        <v>0.2</v>
      </c>
      <c r="H82" s="2">
        <v>5</v>
      </c>
      <c r="I82" s="20">
        <v>3</v>
      </c>
      <c r="J82" s="161" t="s">
        <v>156</v>
      </c>
      <c r="Q82" s="2"/>
      <c r="T82" s="2" t="s">
        <v>120</v>
      </c>
      <c r="U82" s="2" t="s">
        <v>120</v>
      </c>
      <c r="V82" s="2">
        <v>8</v>
      </c>
      <c r="W82" s="2">
        <v>8</v>
      </c>
    </row>
    <row r="83" spans="1:36" hidden="1" x14ac:dyDescent="0.25">
      <c r="A83" s="2" t="s">
        <v>99</v>
      </c>
      <c r="B83" s="2">
        <v>73</v>
      </c>
      <c r="C83" s="32" t="s">
        <v>150</v>
      </c>
      <c r="D83" s="40">
        <v>41841</v>
      </c>
      <c r="E83" s="46" t="s">
        <v>104</v>
      </c>
      <c r="F83" s="17">
        <v>0.2</v>
      </c>
      <c r="G83" s="17">
        <v>0.3</v>
      </c>
      <c r="H83" s="2">
        <v>5</v>
      </c>
      <c r="I83" s="20">
        <v>3</v>
      </c>
      <c r="J83" s="161" t="s">
        <v>156</v>
      </c>
      <c r="Q83" s="2"/>
      <c r="T83" s="2" t="s">
        <v>120</v>
      </c>
      <c r="U83" s="2" t="s">
        <v>120</v>
      </c>
      <c r="V83" s="2">
        <v>7</v>
      </c>
      <c r="W83" s="2">
        <v>7</v>
      </c>
    </row>
    <row r="84" spans="1:36" hidden="1" x14ac:dyDescent="0.25">
      <c r="A84" s="2" t="s">
        <v>100</v>
      </c>
      <c r="B84" s="2">
        <v>74</v>
      </c>
      <c r="C84" s="32" t="s">
        <v>150</v>
      </c>
      <c r="D84" s="40">
        <v>41841</v>
      </c>
      <c r="E84" s="46" t="s">
        <v>105</v>
      </c>
      <c r="F84" s="17">
        <v>0.3</v>
      </c>
      <c r="G84" s="17">
        <v>0.6</v>
      </c>
      <c r="H84" s="2">
        <v>5</v>
      </c>
      <c r="I84" s="20">
        <v>3</v>
      </c>
      <c r="J84" s="161" t="s">
        <v>156</v>
      </c>
      <c r="Q84" s="2"/>
      <c r="T84" s="2" t="s">
        <v>120</v>
      </c>
      <c r="U84" s="2" t="s">
        <v>120</v>
      </c>
      <c r="V84" s="2">
        <v>4</v>
      </c>
      <c r="W84" s="2">
        <v>4</v>
      </c>
    </row>
    <row r="85" spans="1:36" s="7" customFormat="1" hidden="1" x14ac:dyDescent="0.25">
      <c r="A85" s="7" t="s">
        <v>101</v>
      </c>
      <c r="B85" s="7">
        <v>75</v>
      </c>
      <c r="C85" s="32" t="s">
        <v>150</v>
      </c>
      <c r="D85" s="40">
        <v>41841</v>
      </c>
      <c r="E85" s="47" t="s">
        <v>106</v>
      </c>
      <c r="F85" s="17">
        <v>0.6</v>
      </c>
      <c r="G85" s="17">
        <v>0.9</v>
      </c>
      <c r="H85" s="2">
        <v>5</v>
      </c>
      <c r="I85" s="20">
        <v>3</v>
      </c>
      <c r="J85" s="161" t="s">
        <v>156</v>
      </c>
      <c r="K85" s="155"/>
      <c r="T85" s="7" t="s">
        <v>120</v>
      </c>
      <c r="U85" s="7" t="s">
        <v>120</v>
      </c>
      <c r="V85" s="7">
        <v>2</v>
      </c>
      <c r="W85" s="7">
        <v>2</v>
      </c>
      <c r="X85" s="167"/>
    </row>
    <row r="86" spans="1:36" hidden="1" x14ac:dyDescent="0.25">
      <c r="A86" s="38" t="s">
        <v>204</v>
      </c>
      <c r="B86" s="20">
        <v>1</v>
      </c>
      <c r="C86" s="39" t="s">
        <v>164</v>
      </c>
      <c r="D86" s="40">
        <v>42012</v>
      </c>
      <c r="E86" s="49" t="s">
        <v>246</v>
      </c>
      <c r="F86" s="17">
        <v>0</v>
      </c>
      <c r="G86" s="17">
        <v>0.1</v>
      </c>
      <c r="H86" s="2">
        <v>1</v>
      </c>
      <c r="J86" s="161" t="s">
        <v>156</v>
      </c>
      <c r="K86" s="41"/>
      <c r="T86" s="7">
        <v>8</v>
      </c>
      <c r="U86" s="7">
        <v>6</v>
      </c>
      <c r="V86" s="7">
        <v>4</v>
      </c>
      <c r="W86" s="7">
        <v>3</v>
      </c>
      <c r="X86" s="167"/>
      <c r="Y86" s="7"/>
      <c r="Z86" s="7"/>
      <c r="AA86" s="7"/>
      <c r="AB86" s="7"/>
      <c r="AC86" s="7">
        <v>45.5</v>
      </c>
      <c r="AD86" s="7"/>
      <c r="AE86" s="7"/>
      <c r="AF86" s="7"/>
      <c r="AG86" s="7"/>
      <c r="AH86" s="7"/>
      <c r="AI86" s="7">
        <v>41.5</v>
      </c>
      <c r="AJ86" s="7"/>
    </row>
    <row r="87" spans="1:36" hidden="1" x14ac:dyDescent="0.25">
      <c r="A87" s="38" t="s">
        <v>205</v>
      </c>
      <c r="B87" s="20">
        <v>2</v>
      </c>
      <c r="C87" s="39" t="s">
        <v>165</v>
      </c>
      <c r="D87" s="40">
        <v>42012</v>
      </c>
      <c r="E87" s="49" t="s">
        <v>245</v>
      </c>
      <c r="F87" s="17">
        <v>0.1</v>
      </c>
      <c r="G87" s="17">
        <v>0.3</v>
      </c>
      <c r="H87" s="20">
        <v>1</v>
      </c>
      <c r="I87" s="20"/>
      <c r="J87" s="161" t="s">
        <v>156</v>
      </c>
      <c r="K87" s="41"/>
      <c r="T87" s="7">
        <v>8</v>
      </c>
      <c r="U87" s="7">
        <v>6</v>
      </c>
      <c r="V87" s="7">
        <v>13</v>
      </c>
      <c r="W87" s="7">
        <v>9</v>
      </c>
      <c r="X87" s="167"/>
      <c r="Y87" s="7"/>
      <c r="Z87" s="7"/>
      <c r="AA87" s="7"/>
      <c r="AB87" s="7"/>
      <c r="AC87" s="7">
        <v>48.5</v>
      </c>
      <c r="AD87" s="7"/>
      <c r="AE87" s="7"/>
      <c r="AF87" s="7"/>
      <c r="AG87" s="7"/>
      <c r="AH87" s="7"/>
      <c r="AI87" s="7">
        <v>45</v>
      </c>
      <c r="AJ87" s="7"/>
    </row>
    <row r="88" spans="1:36" hidden="1" x14ac:dyDescent="0.25">
      <c r="A88" s="38" t="s">
        <v>206</v>
      </c>
      <c r="B88" s="20">
        <v>3</v>
      </c>
      <c r="C88" s="39" t="s">
        <v>166</v>
      </c>
      <c r="D88" s="40">
        <v>42012</v>
      </c>
      <c r="E88" s="49" t="s">
        <v>246</v>
      </c>
      <c r="F88" s="17">
        <v>0</v>
      </c>
      <c r="G88" s="17">
        <v>0.1</v>
      </c>
      <c r="H88" s="2">
        <v>1</v>
      </c>
      <c r="J88" s="161" t="s">
        <v>156</v>
      </c>
      <c r="K88" s="41"/>
      <c r="T88" s="7">
        <v>39</v>
      </c>
      <c r="U88" s="7">
        <v>26</v>
      </c>
      <c r="V88" s="7">
        <v>5</v>
      </c>
      <c r="W88" s="7">
        <v>4</v>
      </c>
      <c r="X88" s="167"/>
      <c r="Y88" s="7"/>
      <c r="Z88" s="7"/>
      <c r="AA88" s="7"/>
      <c r="AB88" s="7"/>
      <c r="AC88" s="7">
        <v>50.8</v>
      </c>
      <c r="AD88" s="7"/>
      <c r="AE88" s="7"/>
      <c r="AF88" s="7"/>
      <c r="AG88" s="7"/>
      <c r="AH88" s="7"/>
      <c r="AI88" s="7">
        <v>45.7</v>
      </c>
      <c r="AJ88" s="7"/>
    </row>
    <row r="89" spans="1:36" hidden="1" x14ac:dyDescent="0.25">
      <c r="A89" s="38" t="s">
        <v>207</v>
      </c>
      <c r="B89" s="20">
        <v>4</v>
      </c>
      <c r="C89" s="39" t="s">
        <v>167</v>
      </c>
      <c r="D89" s="40">
        <v>42012</v>
      </c>
      <c r="E89" s="49" t="s">
        <v>245</v>
      </c>
      <c r="F89" s="17">
        <v>0.1</v>
      </c>
      <c r="G89" s="17">
        <v>0.3</v>
      </c>
      <c r="H89" s="2">
        <v>1</v>
      </c>
      <c r="J89" s="161" t="s">
        <v>156</v>
      </c>
      <c r="K89" s="41"/>
      <c r="T89" s="7">
        <v>17</v>
      </c>
      <c r="U89" s="7">
        <v>11</v>
      </c>
      <c r="V89" s="7">
        <v>16</v>
      </c>
      <c r="W89" s="7">
        <v>11</v>
      </c>
      <c r="X89" s="167"/>
      <c r="Y89" s="7"/>
      <c r="Z89" s="7"/>
      <c r="AA89" s="7"/>
      <c r="AB89" s="7"/>
      <c r="AC89" s="7">
        <v>58.3</v>
      </c>
      <c r="AD89" s="7"/>
      <c r="AE89" s="7"/>
      <c r="AF89" s="7"/>
      <c r="AG89" s="7"/>
      <c r="AH89" s="7"/>
      <c r="AI89" s="7">
        <v>53.1</v>
      </c>
      <c r="AJ89" s="7"/>
    </row>
    <row r="90" spans="1:36" hidden="1" x14ac:dyDescent="0.25">
      <c r="A90" s="38" t="s">
        <v>208</v>
      </c>
      <c r="B90" s="20">
        <v>5</v>
      </c>
      <c r="C90" s="39" t="s">
        <v>168</v>
      </c>
      <c r="D90" s="40">
        <v>42012</v>
      </c>
      <c r="E90" s="49" t="s">
        <v>246</v>
      </c>
      <c r="F90" s="17">
        <v>0</v>
      </c>
      <c r="G90" s="17">
        <v>0.1</v>
      </c>
      <c r="H90" s="20">
        <v>1</v>
      </c>
      <c r="I90" s="20"/>
      <c r="J90" s="161" t="s">
        <v>156</v>
      </c>
      <c r="K90" s="41"/>
      <c r="T90" s="7">
        <v>5</v>
      </c>
      <c r="U90" s="7">
        <v>3</v>
      </c>
      <c r="V90" s="7">
        <v>13</v>
      </c>
      <c r="W90" s="7">
        <v>9</v>
      </c>
      <c r="X90" s="167"/>
      <c r="Y90" s="7"/>
      <c r="Z90" s="7"/>
      <c r="AA90" s="7"/>
      <c r="AB90" s="7"/>
      <c r="AC90" s="7">
        <v>45.7</v>
      </c>
      <c r="AD90" s="7"/>
      <c r="AE90" s="7"/>
      <c r="AF90" s="7"/>
      <c r="AG90" s="7"/>
      <c r="AH90" s="7"/>
      <c r="AI90" s="7">
        <v>41.2</v>
      </c>
      <c r="AJ90" s="7"/>
    </row>
    <row r="91" spans="1:36" hidden="1" x14ac:dyDescent="0.25">
      <c r="A91" s="38" t="s">
        <v>209</v>
      </c>
      <c r="B91" s="20">
        <v>6</v>
      </c>
      <c r="C91" s="39" t="s">
        <v>169</v>
      </c>
      <c r="D91" s="40">
        <v>42012</v>
      </c>
      <c r="E91" s="49" t="s">
        <v>245</v>
      </c>
      <c r="F91" s="17">
        <v>0.1</v>
      </c>
      <c r="G91" s="17">
        <v>0.3</v>
      </c>
      <c r="H91" s="20">
        <v>1</v>
      </c>
      <c r="I91" s="20"/>
      <c r="J91" s="161" t="s">
        <v>156</v>
      </c>
      <c r="K91" s="41"/>
      <c r="T91" s="7">
        <v>6</v>
      </c>
      <c r="U91" s="7">
        <v>4</v>
      </c>
      <c r="V91" s="7">
        <v>26</v>
      </c>
      <c r="W91" s="7">
        <v>17</v>
      </c>
      <c r="X91" s="167"/>
      <c r="Y91" s="7"/>
      <c r="Z91" s="7"/>
      <c r="AA91" s="7"/>
      <c r="AB91" s="7"/>
      <c r="AC91" s="7">
        <v>52.6</v>
      </c>
      <c r="AD91" s="7"/>
      <c r="AE91" s="7"/>
      <c r="AF91" s="7"/>
      <c r="AG91" s="7"/>
      <c r="AH91" s="7"/>
      <c r="AI91" s="7">
        <v>47.9</v>
      </c>
      <c r="AJ91" s="7"/>
    </row>
    <row r="92" spans="1:36" hidden="1" x14ac:dyDescent="0.25">
      <c r="A92" s="38" t="s">
        <v>210</v>
      </c>
      <c r="B92" s="20">
        <v>7</v>
      </c>
      <c r="C92" s="39" t="s">
        <v>170</v>
      </c>
      <c r="D92" s="40">
        <v>42012</v>
      </c>
      <c r="E92" s="49" t="s">
        <v>244</v>
      </c>
      <c r="F92" s="17">
        <v>0</v>
      </c>
      <c r="G92" s="42">
        <v>2.5000000000000001E-2</v>
      </c>
      <c r="H92" s="20">
        <v>1</v>
      </c>
      <c r="I92" s="79" t="s">
        <v>491</v>
      </c>
      <c r="J92" s="163" t="s">
        <v>283</v>
      </c>
      <c r="K92" s="41"/>
      <c r="T92" s="7">
        <v>126</v>
      </c>
      <c r="U92" s="7">
        <v>91</v>
      </c>
      <c r="V92" s="7">
        <v>5</v>
      </c>
      <c r="W92" s="7">
        <v>3</v>
      </c>
      <c r="X92" s="167"/>
      <c r="Y92" s="7"/>
      <c r="Z92" s="7"/>
      <c r="AA92" s="7"/>
      <c r="AB92" s="7"/>
      <c r="AC92" s="7">
        <v>42.4</v>
      </c>
      <c r="AD92" s="7"/>
      <c r="AE92" s="7"/>
      <c r="AF92" s="7"/>
      <c r="AG92" s="7"/>
      <c r="AH92" s="7"/>
      <c r="AI92" s="7">
        <v>38.799999999999997</v>
      </c>
      <c r="AJ92" s="7"/>
    </row>
    <row r="93" spans="1:36" hidden="1" x14ac:dyDescent="0.25">
      <c r="A93" s="38" t="s">
        <v>211</v>
      </c>
      <c r="B93" s="20">
        <v>8</v>
      </c>
      <c r="C93" s="39" t="s">
        <v>171</v>
      </c>
      <c r="D93" s="40">
        <v>42012</v>
      </c>
      <c r="E93" s="49" t="s">
        <v>244</v>
      </c>
      <c r="F93" s="17">
        <v>0</v>
      </c>
      <c r="G93" s="42">
        <v>2.5000000000000001E-2</v>
      </c>
      <c r="H93" s="20">
        <v>1</v>
      </c>
      <c r="I93" s="20"/>
      <c r="J93" s="161" t="s">
        <v>284</v>
      </c>
      <c r="K93" s="41"/>
      <c r="T93" s="7">
        <v>18</v>
      </c>
      <c r="U93" s="7">
        <v>12</v>
      </c>
      <c r="V93" s="7" t="s">
        <v>120</v>
      </c>
      <c r="W93" s="7" t="s">
        <v>120</v>
      </c>
      <c r="X93" s="167"/>
      <c r="Y93" s="7"/>
      <c r="Z93" s="7"/>
      <c r="AA93" s="7"/>
      <c r="AB93" s="7"/>
      <c r="AC93" s="7">
        <v>50</v>
      </c>
      <c r="AD93" s="7"/>
      <c r="AE93" s="7"/>
      <c r="AF93" s="7"/>
      <c r="AG93" s="7"/>
      <c r="AH93" s="7"/>
      <c r="AI93" s="7">
        <v>45.1</v>
      </c>
      <c r="AJ93" s="7"/>
    </row>
    <row r="94" spans="1:36" x14ac:dyDescent="0.25">
      <c r="A94" s="38" t="s">
        <v>212</v>
      </c>
      <c r="B94" s="20">
        <v>9</v>
      </c>
      <c r="C94" s="222" t="s">
        <v>172</v>
      </c>
      <c r="D94" s="40">
        <v>42012</v>
      </c>
      <c r="E94" s="49" t="s">
        <v>246</v>
      </c>
      <c r="F94" s="17">
        <v>0</v>
      </c>
      <c r="G94" s="17">
        <v>0.1</v>
      </c>
      <c r="H94" s="20">
        <v>2</v>
      </c>
      <c r="I94" s="20">
        <v>1</v>
      </c>
      <c r="J94" s="161" t="s">
        <v>156</v>
      </c>
      <c r="K94" s="41"/>
      <c r="T94" s="7">
        <v>17</v>
      </c>
      <c r="U94" s="7">
        <v>12</v>
      </c>
      <c r="V94" s="7">
        <v>4</v>
      </c>
      <c r="W94" s="7">
        <v>3</v>
      </c>
      <c r="X94" s="167"/>
      <c r="Y94" s="7"/>
      <c r="Z94" s="7"/>
      <c r="AA94" s="7"/>
      <c r="AB94" s="7"/>
      <c r="AC94" s="7">
        <v>41.5</v>
      </c>
      <c r="AD94" s="7"/>
      <c r="AE94" s="7"/>
      <c r="AF94" s="7"/>
      <c r="AG94" s="7"/>
      <c r="AH94" s="7"/>
      <c r="AI94" s="7">
        <v>37.6</v>
      </c>
      <c r="AJ94" s="7"/>
    </row>
    <row r="95" spans="1:36" x14ac:dyDescent="0.25">
      <c r="A95" s="38" t="s">
        <v>213</v>
      </c>
      <c r="B95" s="20">
        <v>10</v>
      </c>
      <c r="C95" s="222" t="s">
        <v>173</v>
      </c>
      <c r="D95" s="40">
        <v>42012</v>
      </c>
      <c r="E95" s="49" t="s">
        <v>245</v>
      </c>
      <c r="F95" s="17">
        <v>0.1</v>
      </c>
      <c r="G95" s="17">
        <v>0.3</v>
      </c>
      <c r="H95" s="20">
        <v>2</v>
      </c>
      <c r="I95" s="20">
        <v>1</v>
      </c>
      <c r="J95" s="161" t="s">
        <v>156</v>
      </c>
      <c r="K95" s="41"/>
      <c r="T95" s="7">
        <v>7</v>
      </c>
      <c r="U95" s="7">
        <v>5</v>
      </c>
      <c r="V95" s="7">
        <v>15</v>
      </c>
      <c r="W95" s="7">
        <v>11</v>
      </c>
      <c r="X95" s="167"/>
      <c r="Y95" s="7"/>
      <c r="Z95" s="7"/>
      <c r="AA95" s="7"/>
      <c r="AB95" s="7"/>
      <c r="AC95" s="7">
        <v>48.3</v>
      </c>
      <c r="AD95" s="7"/>
      <c r="AE95" s="7"/>
      <c r="AF95" s="7"/>
      <c r="AG95" s="7"/>
      <c r="AH95" s="7"/>
      <c r="AI95" s="7">
        <v>44.2</v>
      </c>
      <c r="AJ95" s="7"/>
    </row>
    <row r="96" spans="1:36" x14ac:dyDescent="0.25">
      <c r="A96" s="38" t="s">
        <v>214</v>
      </c>
      <c r="B96" s="20">
        <v>11</v>
      </c>
      <c r="C96" s="222" t="s">
        <v>174</v>
      </c>
      <c r="D96" s="40">
        <v>42012</v>
      </c>
      <c r="E96" s="49" t="s">
        <v>246</v>
      </c>
      <c r="F96" s="17">
        <v>0</v>
      </c>
      <c r="G96" s="17">
        <v>0.1</v>
      </c>
      <c r="H96" s="20">
        <v>2</v>
      </c>
      <c r="I96" s="20">
        <v>2</v>
      </c>
      <c r="J96" s="161" t="s">
        <v>156</v>
      </c>
      <c r="K96" s="41"/>
      <c r="T96" s="7">
        <v>12</v>
      </c>
      <c r="U96" s="7">
        <v>8</v>
      </c>
      <c r="V96" s="7">
        <v>5</v>
      </c>
      <c r="W96" s="7">
        <v>3</v>
      </c>
      <c r="X96" s="167"/>
      <c r="Y96" s="7"/>
      <c r="Z96" s="7"/>
      <c r="AA96" s="7"/>
      <c r="AB96" s="7"/>
      <c r="AC96" s="7">
        <v>49.8</v>
      </c>
      <c r="AD96" s="7"/>
      <c r="AE96" s="7"/>
      <c r="AF96" s="7"/>
      <c r="AG96" s="7"/>
      <c r="AH96" s="7"/>
      <c r="AI96" s="7">
        <v>45.8</v>
      </c>
      <c r="AJ96" s="7"/>
    </row>
    <row r="97" spans="1:36" x14ac:dyDescent="0.25">
      <c r="A97" s="38" t="s">
        <v>215</v>
      </c>
      <c r="B97" s="20">
        <v>12</v>
      </c>
      <c r="C97" s="222" t="s">
        <v>175</v>
      </c>
      <c r="D97" s="40">
        <v>42012</v>
      </c>
      <c r="E97" s="49" t="s">
        <v>245</v>
      </c>
      <c r="F97" s="17">
        <v>0.1</v>
      </c>
      <c r="G97" s="17">
        <v>0.3</v>
      </c>
      <c r="H97" s="20">
        <v>2</v>
      </c>
      <c r="I97" s="20">
        <v>2</v>
      </c>
      <c r="J97" s="161" t="s">
        <v>156</v>
      </c>
      <c r="K97" s="41"/>
      <c r="T97" s="7">
        <v>5</v>
      </c>
      <c r="U97" s="7">
        <v>3</v>
      </c>
      <c r="V97" s="7">
        <v>16</v>
      </c>
      <c r="W97" s="7">
        <v>10</v>
      </c>
      <c r="X97" s="167"/>
      <c r="Y97" s="7"/>
      <c r="Z97" s="7"/>
      <c r="AA97" s="7"/>
      <c r="AB97" s="7"/>
      <c r="AC97" s="7">
        <v>58</v>
      </c>
      <c r="AD97" s="7"/>
      <c r="AE97" s="7"/>
      <c r="AF97" s="7"/>
      <c r="AG97" s="7"/>
      <c r="AH97" s="7"/>
      <c r="AI97" s="7">
        <v>54.3</v>
      </c>
      <c r="AJ97" s="7"/>
    </row>
    <row r="98" spans="1:36" x14ac:dyDescent="0.25">
      <c r="A98" s="38" t="s">
        <v>216</v>
      </c>
      <c r="B98" s="20">
        <v>13</v>
      </c>
      <c r="C98" s="222" t="s">
        <v>176</v>
      </c>
      <c r="D98" s="40">
        <v>42012</v>
      </c>
      <c r="E98" s="49" t="s">
        <v>246</v>
      </c>
      <c r="F98" s="17">
        <v>0</v>
      </c>
      <c r="G98" s="17">
        <v>0.1</v>
      </c>
      <c r="H98" s="20">
        <v>2</v>
      </c>
      <c r="I98" s="20">
        <v>3</v>
      </c>
      <c r="J98" s="161" t="s">
        <v>156</v>
      </c>
      <c r="K98" s="41"/>
      <c r="T98" s="7">
        <v>9</v>
      </c>
      <c r="U98" s="7">
        <v>6</v>
      </c>
      <c r="V98" s="7">
        <v>3</v>
      </c>
      <c r="W98" s="7" t="s">
        <v>120</v>
      </c>
      <c r="X98" s="167"/>
      <c r="Y98" s="7"/>
      <c r="Z98" s="7"/>
      <c r="AA98" s="7"/>
      <c r="AB98" s="7"/>
      <c r="AC98" s="7">
        <v>48.7</v>
      </c>
      <c r="AD98" s="7"/>
      <c r="AE98" s="7"/>
      <c r="AF98" s="7"/>
      <c r="AG98" s="7"/>
      <c r="AH98" s="7"/>
      <c r="AI98" s="7">
        <v>44.8</v>
      </c>
      <c r="AJ98" s="7"/>
    </row>
    <row r="99" spans="1:36" x14ac:dyDescent="0.25">
      <c r="A99" s="38" t="s">
        <v>217</v>
      </c>
      <c r="B99" s="20">
        <v>14</v>
      </c>
      <c r="C99" s="222" t="s">
        <v>177</v>
      </c>
      <c r="D99" s="40">
        <v>42012</v>
      </c>
      <c r="E99" s="49" t="s">
        <v>245</v>
      </c>
      <c r="F99" s="17">
        <v>0.1</v>
      </c>
      <c r="G99" s="17">
        <v>0.3</v>
      </c>
      <c r="H99" s="20">
        <v>2</v>
      </c>
      <c r="I99" s="20">
        <v>3</v>
      </c>
      <c r="J99" s="161" t="s">
        <v>156</v>
      </c>
      <c r="K99" s="41"/>
      <c r="T99" s="7">
        <v>4</v>
      </c>
      <c r="U99" s="7">
        <v>3</v>
      </c>
      <c r="V99" s="7">
        <v>12</v>
      </c>
      <c r="W99" s="7">
        <v>8</v>
      </c>
      <c r="X99" s="167"/>
      <c r="Y99" s="7"/>
      <c r="Z99" s="7"/>
      <c r="AA99" s="7"/>
      <c r="AB99" s="7"/>
      <c r="AC99" s="7">
        <v>57.6</v>
      </c>
      <c r="AD99" s="7"/>
      <c r="AE99" s="7"/>
      <c r="AF99" s="7"/>
      <c r="AG99" s="7"/>
      <c r="AH99" s="7"/>
      <c r="AI99" s="7">
        <v>52.9</v>
      </c>
      <c r="AJ99" s="7"/>
    </row>
    <row r="100" spans="1:36" x14ac:dyDescent="0.25">
      <c r="A100" s="38" t="s">
        <v>218</v>
      </c>
      <c r="B100" s="20">
        <v>15</v>
      </c>
      <c r="C100" s="222" t="s">
        <v>178</v>
      </c>
      <c r="D100" s="40">
        <v>41647</v>
      </c>
      <c r="E100" s="49" t="s">
        <v>244</v>
      </c>
      <c r="F100" s="17">
        <v>0</v>
      </c>
      <c r="G100" s="42">
        <v>2.5000000000000001E-2</v>
      </c>
      <c r="H100" s="20">
        <v>2</v>
      </c>
      <c r="I100" s="79" t="s">
        <v>491</v>
      </c>
      <c r="J100" s="163" t="s">
        <v>283</v>
      </c>
      <c r="K100" s="41"/>
      <c r="T100" s="7">
        <v>27</v>
      </c>
      <c r="U100" s="7">
        <v>19</v>
      </c>
      <c r="V100" s="7">
        <v>2</v>
      </c>
      <c r="W100" s="7" t="s">
        <v>120</v>
      </c>
      <c r="X100" s="167"/>
      <c r="Y100" s="7"/>
      <c r="Z100" s="7"/>
      <c r="AA100" s="7"/>
      <c r="AB100" s="7"/>
      <c r="AC100" s="7">
        <v>42.7</v>
      </c>
      <c r="AD100" s="7"/>
      <c r="AE100" s="7"/>
      <c r="AF100" s="7"/>
      <c r="AG100" s="7"/>
      <c r="AH100" s="7"/>
      <c r="AI100" s="7">
        <v>39.200000000000003</v>
      </c>
      <c r="AJ100" s="7"/>
    </row>
    <row r="101" spans="1:36" x14ac:dyDescent="0.25">
      <c r="A101" s="38" t="s">
        <v>219</v>
      </c>
      <c r="B101" s="20">
        <v>16</v>
      </c>
      <c r="C101" s="222" t="s">
        <v>179</v>
      </c>
      <c r="D101" s="40">
        <v>42012</v>
      </c>
      <c r="E101" s="49" t="s">
        <v>244</v>
      </c>
      <c r="F101" s="17">
        <v>0</v>
      </c>
      <c r="G101" s="42">
        <v>2.5000000000000001E-2</v>
      </c>
      <c r="H101" s="20">
        <v>2</v>
      </c>
      <c r="I101" s="79" t="s">
        <v>491</v>
      </c>
      <c r="J101" s="161" t="s">
        <v>284</v>
      </c>
      <c r="K101" s="41"/>
      <c r="T101" s="7">
        <v>16</v>
      </c>
      <c r="U101" s="7">
        <v>11</v>
      </c>
      <c r="V101" s="7" t="s">
        <v>120</v>
      </c>
      <c r="W101" s="7" t="s">
        <v>120</v>
      </c>
      <c r="X101" s="167"/>
      <c r="Y101" s="7"/>
      <c r="Z101" s="7"/>
      <c r="AA101" s="7"/>
      <c r="AB101" s="7"/>
      <c r="AC101" s="7">
        <v>48</v>
      </c>
      <c r="AD101" s="7"/>
      <c r="AE101" s="7"/>
      <c r="AF101" s="7"/>
      <c r="AG101" s="7"/>
      <c r="AH101" s="7"/>
      <c r="AI101" s="7">
        <v>44.9</v>
      </c>
      <c r="AJ101" s="7"/>
    </row>
    <row r="102" spans="1:36" hidden="1" x14ac:dyDescent="0.25">
      <c r="A102" s="38" t="s">
        <v>220</v>
      </c>
      <c r="B102" s="20">
        <v>17</v>
      </c>
      <c r="C102" s="39" t="s">
        <v>180</v>
      </c>
      <c r="D102" s="40">
        <v>42012</v>
      </c>
      <c r="E102" s="49" t="s">
        <v>246</v>
      </c>
      <c r="F102" s="17">
        <v>0</v>
      </c>
      <c r="G102" s="17">
        <v>0.1</v>
      </c>
      <c r="H102" s="20">
        <v>3</v>
      </c>
      <c r="I102" s="20"/>
      <c r="J102" s="161" t="s">
        <v>156</v>
      </c>
      <c r="K102" s="41"/>
      <c r="T102" s="7">
        <v>12</v>
      </c>
      <c r="U102" s="7">
        <v>9</v>
      </c>
      <c r="V102" s="7">
        <v>3</v>
      </c>
      <c r="W102" s="7" t="s">
        <v>120</v>
      </c>
      <c r="X102" s="167"/>
      <c r="Y102" s="7"/>
      <c r="Z102" s="7"/>
      <c r="AA102" s="7"/>
      <c r="AB102" s="7"/>
      <c r="AC102" s="7">
        <v>38.799999999999997</v>
      </c>
      <c r="AD102" s="7"/>
      <c r="AE102" s="7"/>
      <c r="AF102" s="7"/>
      <c r="AG102" s="7"/>
      <c r="AH102" s="7"/>
      <c r="AI102" s="7">
        <v>36.9</v>
      </c>
      <c r="AJ102" s="7"/>
    </row>
    <row r="103" spans="1:36" hidden="1" x14ac:dyDescent="0.25">
      <c r="A103" s="38" t="s">
        <v>221</v>
      </c>
      <c r="B103" s="20">
        <v>18</v>
      </c>
      <c r="C103" s="39" t="s">
        <v>181</v>
      </c>
      <c r="D103" s="40">
        <v>42012</v>
      </c>
      <c r="E103" s="49" t="s">
        <v>245</v>
      </c>
      <c r="F103" s="17">
        <v>0.1</v>
      </c>
      <c r="G103" s="17">
        <v>0.3</v>
      </c>
      <c r="H103" s="20">
        <v>3</v>
      </c>
      <c r="I103" s="20"/>
      <c r="J103" s="161" t="s">
        <v>156</v>
      </c>
      <c r="K103" s="41"/>
      <c r="T103" s="7">
        <v>8</v>
      </c>
      <c r="U103" s="7">
        <v>6</v>
      </c>
      <c r="V103" s="7">
        <v>10</v>
      </c>
      <c r="W103" s="7">
        <v>7</v>
      </c>
      <c r="X103" s="167"/>
      <c r="Y103" s="7"/>
      <c r="Z103" s="7"/>
      <c r="AA103" s="7"/>
      <c r="AB103" s="7"/>
      <c r="AC103" s="7">
        <v>47.3</v>
      </c>
      <c r="AD103" s="7"/>
      <c r="AE103" s="7"/>
      <c r="AF103" s="7"/>
      <c r="AG103" s="7"/>
      <c r="AH103" s="7"/>
      <c r="AI103" s="7">
        <v>44.3</v>
      </c>
      <c r="AJ103" s="7"/>
    </row>
    <row r="104" spans="1:36" hidden="1" x14ac:dyDescent="0.25">
      <c r="A104" s="38" t="s">
        <v>222</v>
      </c>
      <c r="B104" s="20">
        <v>19</v>
      </c>
      <c r="C104" s="39" t="s">
        <v>182</v>
      </c>
      <c r="D104" s="40">
        <v>42012</v>
      </c>
      <c r="E104" s="49" t="s">
        <v>246</v>
      </c>
      <c r="F104" s="17">
        <v>0</v>
      </c>
      <c r="G104" s="17">
        <v>0.1</v>
      </c>
      <c r="H104" s="20">
        <v>3</v>
      </c>
      <c r="I104" s="20"/>
      <c r="J104" s="161" t="s">
        <v>156</v>
      </c>
      <c r="K104" s="41"/>
      <c r="T104" s="7">
        <v>38</v>
      </c>
      <c r="U104" s="7">
        <v>28</v>
      </c>
      <c r="V104" s="7">
        <v>9</v>
      </c>
      <c r="W104" s="7">
        <v>7</v>
      </c>
      <c r="X104" s="167"/>
      <c r="Y104" s="7"/>
      <c r="Z104" s="7"/>
      <c r="AA104" s="7"/>
      <c r="AB104" s="7"/>
      <c r="AC104" s="7">
        <v>39.4</v>
      </c>
      <c r="AD104" s="7"/>
      <c r="AE104" s="7"/>
      <c r="AF104" s="7"/>
      <c r="AG104" s="7"/>
      <c r="AH104" s="7"/>
      <c r="AI104" s="7">
        <v>36.200000000000003</v>
      </c>
      <c r="AJ104" s="7"/>
    </row>
    <row r="105" spans="1:36" hidden="1" x14ac:dyDescent="0.25">
      <c r="A105" s="38" t="s">
        <v>223</v>
      </c>
      <c r="B105" s="20">
        <v>20</v>
      </c>
      <c r="C105" s="39" t="s">
        <v>183</v>
      </c>
      <c r="D105" s="40">
        <v>42012</v>
      </c>
      <c r="E105" s="49" t="s">
        <v>245</v>
      </c>
      <c r="F105" s="17">
        <v>0.1</v>
      </c>
      <c r="G105" s="17">
        <v>0.3</v>
      </c>
      <c r="H105" s="20">
        <v>3</v>
      </c>
      <c r="I105" s="20"/>
      <c r="J105" s="161" t="s">
        <v>156</v>
      </c>
      <c r="K105" s="41"/>
      <c r="T105" s="7">
        <v>17</v>
      </c>
      <c r="U105" s="7">
        <v>12</v>
      </c>
      <c r="V105" s="7">
        <v>22</v>
      </c>
      <c r="W105" s="7">
        <v>15</v>
      </c>
      <c r="X105" s="167"/>
      <c r="Y105" s="7"/>
      <c r="Z105" s="7"/>
      <c r="AA105" s="7"/>
      <c r="AB105" s="7"/>
      <c r="AC105" s="7">
        <v>46.5</v>
      </c>
      <c r="AD105" s="7"/>
      <c r="AE105" s="7"/>
      <c r="AF105" s="7"/>
      <c r="AG105" s="7"/>
      <c r="AH105" s="7"/>
      <c r="AI105" s="7">
        <v>44</v>
      </c>
      <c r="AJ105" s="7"/>
    </row>
    <row r="106" spans="1:36" hidden="1" x14ac:dyDescent="0.25">
      <c r="A106" s="38" t="s">
        <v>224</v>
      </c>
      <c r="B106" s="20">
        <v>21</v>
      </c>
      <c r="C106" s="39" t="s">
        <v>184</v>
      </c>
      <c r="D106" s="40">
        <v>42012</v>
      </c>
      <c r="E106" s="49" t="s">
        <v>246</v>
      </c>
      <c r="F106" s="17">
        <v>0</v>
      </c>
      <c r="G106" s="17">
        <v>0.1</v>
      </c>
      <c r="H106" s="20">
        <v>3</v>
      </c>
      <c r="I106" s="20"/>
      <c r="J106" s="161" t="s">
        <v>156</v>
      </c>
      <c r="K106" s="41"/>
      <c r="T106" s="7">
        <v>19</v>
      </c>
      <c r="U106" s="7">
        <v>14</v>
      </c>
      <c r="V106" s="7">
        <v>8</v>
      </c>
      <c r="W106" s="7">
        <v>6</v>
      </c>
      <c r="X106" s="167"/>
      <c r="Y106" s="7"/>
      <c r="Z106" s="7"/>
      <c r="AA106" s="7"/>
      <c r="AB106" s="7"/>
      <c r="AC106" s="7">
        <v>38.799999999999997</v>
      </c>
      <c r="AD106" s="7"/>
      <c r="AE106" s="7"/>
      <c r="AF106" s="7"/>
      <c r="AG106" s="7"/>
      <c r="AH106" s="7"/>
      <c r="AI106" s="7">
        <v>37.299999999999997</v>
      </c>
      <c r="AJ106" s="7"/>
    </row>
    <row r="107" spans="1:36" hidden="1" x14ac:dyDescent="0.25">
      <c r="A107" s="38" t="s">
        <v>225</v>
      </c>
      <c r="B107" s="20">
        <v>22</v>
      </c>
      <c r="C107" s="39" t="s">
        <v>185</v>
      </c>
      <c r="D107" s="40">
        <v>42012</v>
      </c>
      <c r="E107" s="49" t="s">
        <v>245</v>
      </c>
      <c r="F107" s="17">
        <v>0.1</v>
      </c>
      <c r="G107" s="17">
        <v>0.3</v>
      </c>
      <c r="H107" s="20">
        <v>3</v>
      </c>
      <c r="I107" s="20"/>
      <c r="J107" s="161" t="s">
        <v>156</v>
      </c>
      <c r="K107" s="41"/>
      <c r="T107" s="7">
        <v>22</v>
      </c>
      <c r="U107" s="7">
        <v>16</v>
      </c>
      <c r="V107" s="7">
        <v>20</v>
      </c>
      <c r="W107" s="7">
        <v>14</v>
      </c>
      <c r="X107" s="167"/>
      <c r="Y107" s="7"/>
      <c r="Z107" s="7"/>
      <c r="AA107" s="7"/>
      <c r="AB107" s="7"/>
      <c r="AC107" s="7">
        <v>43.5</v>
      </c>
      <c r="AD107" s="7"/>
      <c r="AE107" s="7"/>
      <c r="AF107" s="7"/>
      <c r="AG107" s="7"/>
      <c r="AH107" s="7"/>
      <c r="AI107" s="7">
        <v>42.3</v>
      </c>
      <c r="AJ107" s="7"/>
    </row>
    <row r="108" spans="1:36" hidden="1" x14ac:dyDescent="0.25">
      <c r="A108" s="38" t="s">
        <v>226</v>
      </c>
      <c r="B108" s="20">
        <v>23</v>
      </c>
      <c r="C108" s="39" t="s">
        <v>186</v>
      </c>
      <c r="D108" s="40">
        <v>42012</v>
      </c>
      <c r="E108" s="49" t="s">
        <v>244</v>
      </c>
      <c r="F108" s="17">
        <v>0</v>
      </c>
      <c r="G108" s="42">
        <v>2.5000000000000001E-2</v>
      </c>
      <c r="H108" s="20">
        <v>3</v>
      </c>
      <c r="I108" s="79" t="s">
        <v>491</v>
      </c>
      <c r="J108" s="163" t="s">
        <v>283</v>
      </c>
      <c r="K108" s="41"/>
      <c r="T108" s="7">
        <v>31</v>
      </c>
      <c r="U108" s="7">
        <v>23</v>
      </c>
      <c r="V108" s="7" t="s">
        <v>120</v>
      </c>
      <c r="W108" s="7" t="s">
        <v>120</v>
      </c>
      <c r="X108" s="167"/>
      <c r="Y108" s="7"/>
      <c r="Z108" s="7"/>
      <c r="AA108" s="7"/>
      <c r="AB108" s="7"/>
      <c r="AC108" s="7">
        <v>38.799999999999997</v>
      </c>
      <c r="AD108" s="7"/>
      <c r="AE108" s="7"/>
      <c r="AF108" s="7"/>
      <c r="AG108" s="7"/>
      <c r="AH108" s="7"/>
      <c r="AI108" s="7">
        <v>36.6</v>
      </c>
      <c r="AJ108" s="7"/>
    </row>
    <row r="109" spans="1:36" hidden="1" x14ac:dyDescent="0.25">
      <c r="A109" s="38" t="s">
        <v>227</v>
      </c>
      <c r="B109" s="20">
        <v>24</v>
      </c>
      <c r="C109" s="39" t="s">
        <v>187</v>
      </c>
      <c r="D109" s="40">
        <v>42012</v>
      </c>
      <c r="E109" s="49" t="s">
        <v>244</v>
      </c>
      <c r="F109" s="17">
        <v>0</v>
      </c>
      <c r="G109" s="42">
        <v>2.5000000000000001E-2</v>
      </c>
      <c r="H109" s="20">
        <v>3</v>
      </c>
      <c r="I109" s="20"/>
      <c r="J109" s="161" t="s">
        <v>284</v>
      </c>
      <c r="K109" s="41"/>
      <c r="T109" s="7">
        <v>16</v>
      </c>
      <c r="U109" s="7">
        <v>12</v>
      </c>
      <c r="V109" s="7" t="s">
        <v>120</v>
      </c>
      <c r="W109" s="7" t="s">
        <v>120</v>
      </c>
      <c r="X109" s="167"/>
      <c r="Y109" s="7"/>
      <c r="Z109" s="7"/>
      <c r="AA109" s="7"/>
      <c r="AB109" s="7"/>
      <c r="AC109" s="7">
        <v>44</v>
      </c>
      <c r="AD109" s="7"/>
      <c r="AE109" s="7"/>
      <c r="AF109" s="7"/>
      <c r="AG109" s="7"/>
      <c r="AH109" s="7"/>
      <c r="AI109" s="7">
        <v>40.1</v>
      </c>
      <c r="AJ109" s="7"/>
    </row>
    <row r="110" spans="1:36" hidden="1" x14ac:dyDescent="0.25">
      <c r="A110" s="38" t="s">
        <v>228</v>
      </c>
      <c r="B110" s="20">
        <v>25</v>
      </c>
      <c r="C110" s="39" t="s">
        <v>188</v>
      </c>
      <c r="D110" s="40">
        <v>42012</v>
      </c>
      <c r="E110" s="49" t="s">
        <v>246</v>
      </c>
      <c r="F110" s="17">
        <v>0</v>
      </c>
      <c r="G110" s="17">
        <v>0.1</v>
      </c>
      <c r="H110" s="20">
        <v>4</v>
      </c>
      <c r="I110" s="20"/>
      <c r="J110" s="161" t="s">
        <v>156</v>
      </c>
      <c r="K110" s="41"/>
      <c r="T110" s="7">
        <v>14</v>
      </c>
      <c r="U110" s="7">
        <v>10</v>
      </c>
      <c r="V110" s="7">
        <v>4</v>
      </c>
      <c r="W110" s="7">
        <v>3</v>
      </c>
      <c r="X110" s="167"/>
      <c r="Y110" s="7"/>
      <c r="Z110" s="7"/>
      <c r="AA110" s="7"/>
      <c r="AB110" s="7"/>
      <c r="AC110" s="7">
        <v>41</v>
      </c>
      <c r="AD110" s="7"/>
      <c r="AE110" s="7"/>
      <c r="AF110" s="7"/>
      <c r="AG110" s="7"/>
      <c r="AH110" s="7"/>
      <c r="AI110" s="7">
        <v>37.4</v>
      </c>
      <c r="AJ110" s="7"/>
    </row>
    <row r="111" spans="1:36" hidden="1" x14ac:dyDescent="0.25">
      <c r="A111" s="38" t="s">
        <v>229</v>
      </c>
      <c r="B111" s="20">
        <v>26</v>
      </c>
      <c r="C111" s="39" t="s">
        <v>189</v>
      </c>
      <c r="D111" s="40">
        <v>42012</v>
      </c>
      <c r="E111" s="49" t="s">
        <v>245</v>
      </c>
      <c r="F111" s="17">
        <v>0.1</v>
      </c>
      <c r="G111" s="17">
        <v>0.3</v>
      </c>
      <c r="H111" s="20">
        <v>4</v>
      </c>
      <c r="I111" s="20"/>
      <c r="J111" s="161" t="s">
        <v>156</v>
      </c>
      <c r="K111" s="41"/>
      <c r="T111" s="7">
        <v>3</v>
      </c>
      <c r="U111" s="7">
        <v>2</v>
      </c>
      <c r="V111" s="7">
        <v>9</v>
      </c>
      <c r="W111" s="7">
        <v>6</v>
      </c>
      <c r="X111" s="167"/>
      <c r="Y111" s="7"/>
      <c r="Z111" s="7"/>
      <c r="AA111" s="7"/>
      <c r="AB111" s="7"/>
      <c r="AC111" s="7">
        <v>50.5</v>
      </c>
      <c r="AD111" s="7"/>
      <c r="AE111" s="7"/>
      <c r="AF111" s="7"/>
      <c r="AG111" s="7"/>
      <c r="AH111" s="7"/>
      <c r="AI111" s="7">
        <v>46.5</v>
      </c>
      <c r="AJ111" s="7"/>
    </row>
    <row r="112" spans="1:36" hidden="1" x14ac:dyDescent="0.25">
      <c r="A112" s="38" t="s">
        <v>230</v>
      </c>
      <c r="B112" s="20">
        <v>27</v>
      </c>
      <c r="C112" s="39" t="s">
        <v>190</v>
      </c>
      <c r="D112" s="40">
        <v>42012</v>
      </c>
      <c r="E112" s="49" t="s">
        <v>246</v>
      </c>
      <c r="F112" s="17">
        <v>0</v>
      </c>
      <c r="G112" s="17">
        <v>0.1</v>
      </c>
      <c r="H112" s="20">
        <v>4</v>
      </c>
      <c r="I112" s="20"/>
      <c r="J112" s="161" t="s">
        <v>156</v>
      </c>
      <c r="K112" s="41"/>
      <c r="T112" s="7">
        <v>11</v>
      </c>
      <c r="U112" s="7">
        <v>8</v>
      </c>
      <c r="V112" s="7">
        <v>11</v>
      </c>
      <c r="W112" s="7">
        <v>8</v>
      </c>
      <c r="X112" s="167"/>
      <c r="Y112" s="7"/>
      <c r="Z112" s="7"/>
      <c r="AA112" s="7"/>
      <c r="AB112" s="7"/>
      <c r="AC112" s="7">
        <v>40.799999999999997</v>
      </c>
      <c r="AD112" s="7"/>
      <c r="AE112" s="7"/>
      <c r="AF112" s="7"/>
      <c r="AG112" s="7"/>
      <c r="AH112" s="7"/>
      <c r="AI112" s="7">
        <v>36.4</v>
      </c>
      <c r="AJ112" s="7"/>
    </row>
    <row r="113" spans="1:36" hidden="1" x14ac:dyDescent="0.25">
      <c r="A113" s="38" t="s">
        <v>231</v>
      </c>
      <c r="B113" s="20">
        <v>28</v>
      </c>
      <c r="C113" s="39" t="s">
        <v>191</v>
      </c>
      <c r="D113" s="40">
        <v>42012</v>
      </c>
      <c r="E113" s="49" t="s">
        <v>245</v>
      </c>
      <c r="F113" s="17">
        <v>0.1</v>
      </c>
      <c r="G113" s="17">
        <v>0.3</v>
      </c>
      <c r="H113" s="20">
        <v>4</v>
      </c>
      <c r="I113" s="20"/>
      <c r="J113" s="161" t="s">
        <v>156</v>
      </c>
      <c r="K113" s="41"/>
      <c r="T113" s="7">
        <v>4</v>
      </c>
      <c r="U113" s="7">
        <v>3</v>
      </c>
      <c r="V113" s="7">
        <v>20</v>
      </c>
      <c r="W113" s="7">
        <v>14</v>
      </c>
      <c r="X113" s="167"/>
      <c r="Y113" s="7"/>
      <c r="Z113" s="7"/>
      <c r="AA113" s="7"/>
      <c r="AB113" s="7"/>
      <c r="AC113" s="7">
        <v>50.7</v>
      </c>
      <c r="AD113" s="7"/>
      <c r="AE113" s="7"/>
      <c r="AF113" s="7"/>
      <c r="AG113" s="7"/>
      <c r="AH113" s="7"/>
      <c r="AI113" s="7">
        <v>46.3</v>
      </c>
      <c r="AJ113" s="7"/>
    </row>
    <row r="114" spans="1:36" hidden="1" x14ac:dyDescent="0.25">
      <c r="A114" s="38" t="s">
        <v>232</v>
      </c>
      <c r="B114" s="20">
        <v>29</v>
      </c>
      <c r="C114" s="39" t="s">
        <v>192</v>
      </c>
      <c r="D114" s="40">
        <v>42012</v>
      </c>
      <c r="E114" s="49" t="s">
        <v>246</v>
      </c>
      <c r="F114" s="17">
        <v>0</v>
      </c>
      <c r="G114" s="17">
        <v>0.1</v>
      </c>
      <c r="H114" s="20">
        <v>4</v>
      </c>
      <c r="I114" s="20"/>
      <c r="J114" s="161" t="s">
        <v>156</v>
      </c>
      <c r="K114" s="41"/>
      <c r="T114" s="7">
        <v>11</v>
      </c>
      <c r="U114" s="7">
        <v>8</v>
      </c>
      <c r="V114" s="7">
        <v>5</v>
      </c>
      <c r="W114" s="7">
        <v>3</v>
      </c>
      <c r="X114" s="167"/>
      <c r="Y114" s="7"/>
      <c r="Z114" s="7"/>
      <c r="AA114" s="7"/>
      <c r="AB114" s="7"/>
      <c r="AC114" s="7">
        <v>43.4</v>
      </c>
      <c r="AD114" s="7"/>
      <c r="AE114" s="7"/>
      <c r="AF114" s="7"/>
      <c r="AG114" s="7"/>
      <c r="AH114" s="7"/>
      <c r="AI114" s="7">
        <v>39.9</v>
      </c>
      <c r="AJ114" s="7"/>
    </row>
    <row r="115" spans="1:36" hidden="1" x14ac:dyDescent="0.25">
      <c r="A115" s="38" t="s">
        <v>233</v>
      </c>
      <c r="B115" s="20">
        <v>30</v>
      </c>
      <c r="C115" s="39" t="s">
        <v>193</v>
      </c>
      <c r="D115" s="40">
        <v>42012</v>
      </c>
      <c r="E115" s="49" t="s">
        <v>245</v>
      </c>
      <c r="F115" s="17">
        <v>0.1</v>
      </c>
      <c r="G115" s="17">
        <v>0.3</v>
      </c>
      <c r="H115" s="20">
        <v>4</v>
      </c>
      <c r="I115" s="20"/>
      <c r="J115" s="161" t="s">
        <v>156</v>
      </c>
      <c r="K115" s="41"/>
      <c r="T115" s="7">
        <v>4</v>
      </c>
      <c r="U115" s="7">
        <v>3</v>
      </c>
      <c r="V115" s="7">
        <v>27</v>
      </c>
      <c r="W115" s="7">
        <v>18</v>
      </c>
      <c r="X115" s="167"/>
      <c r="Y115" s="7"/>
      <c r="Z115" s="7"/>
      <c r="AA115" s="7"/>
      <c r="AB115" s="7"/>
      <c r="AC115" s="7">
        <v>52.3</v>
      </c>
      <c r="AD115" s="7"/>
      <c r="AE115" s="7"/>
      <c r="AF115" s="7"/>
      <c r="AG115" s="7"/>
      <c r="AH115" s="7"/>
      <c r="AI115" s="7">
        <v>47.9</v>
      </c>
      <c r="AJ115" s="7"/>
    </row>
    <row r="116" spans="1:36" hidden="1" x14ac:dyDescent="0.25">
      <c r="A116" s="38" t="s">
        <v>234</v>
      </c>
      <c r="B116" s="20">
        <v>31</v>
      </c>
      <c r="C116" s="39" t="s">
        <v>194</v>
      </c>
      <c r="D116" s="40">
        <v>42012</v>
      </c>
      <c r="E116" s="49" t="s">
        <v>244</v>
      </c>
      <c r="F116" s="17">
        <v>0</v>
      </c>
      <c r="G116" s="42">
        <v>2.5000000000000001E-2</v>
      </c>
      <c r="H116" s="20">
        <v>4</v>
      </c>
      <c r="I116" s="79" t="s">
        <v>491</v>
      </c>
      <c r="J116" s="163" t="s">
        <v>283</v>
      </c>
      <c r="K116" s="41"/>
      <c r="T116" s="7">
        <v>29</v>
      </c>
      <c r="U116" s="7">
        <v>21</v>
      </c>
      <c r="V116" s="7" t="s">
        <v>120</v>
      </c>
      <c r="W116" s="7" t="s">
        <v>120</v>
      </c>
      <c r="X116" s="167"/>
      <c r="Y116" s="7"/>
      <c r="Z116" s="7"/>
      <c r="AA116" s="7"/>
      <c r="AB116" s="7"/>
      <c r="AC116" s="7">
        <v>42.8</v>
      </c>
      <c r="AD116" s="7"/>
      <c r="AE116" s="7"/>
      <c r="AF116" s="7"/>
      <c r="AG116" s="7"/>
      <c r="AH116" s="7"/>
      <c r="AI116" s="7">
        <v>38.799999999999997</v>
      </c>
      <c r="AJ116" s="7"/>
    </row>
    <row r="117" spans="1:36" hidden="1" x14ac:dyDescent="0.25">
      <c r="A117" s="38" t="s">
        <v>235</v>
      </c>
      <c r="B117" s="20">
        <v>32</v>
      </c>
      <c r="C117" s="39" t="s">
        <v>195</v>
      </c>
      <c r="D117" s="40">
        <v>42012</v>
      </c>
      <c r="E117" s="49" t="s">
        <v>244</v>
      </c>
      <c r="F117" s="17">
        <v>0</v>
      </c>
      <c r="G117" s="42">
        <v>2.5000000000000001E-2</v>
      </c>
      <c r="H117" s="20">
        <v>4</v>
      </c>
      <c r="I117" s="20"/>
      <c r="J117" s="161" t="s">
        <v>284</v>
      </c>
      <c r="K117" s="41"/>
      <c r="T117" s="7">
        <v>19</v>
      </c>
      <c r="U117" s="7">
        <v>13</v>
      </c>
      <c r="V117" s="7" t="s">
        <v>120</v>
      </c>
      <c r="W117" s="7" t="s">
        <v>120</v>
      </c>
      <c r="X117" s="167"/>
      <c r="Y117" s="7"/>
      <c r="Z117" s="7"/>
      <c r="AA117" s="7"/>
      <c r="AB117" s="7"/>
      <c r="AC117" s="7">
        <v>43.5</v>
      </c>
      <c r="AD117" s="7"/>
      <c r="AE117" s="7"/>
      <c r="AF117" s="7"/>
      <c r="AG117" s="7"/>
      <c r="AH117" s="7"/>
      <c r="AI117" s="7">
        <v>39.799999999999997</v>
      </c>
      <c r="AJ117" s="7"/>
    </row>
    <row r="118" spans="1:36" hidden="1" x14ac:dyDescent="0.25">
      <c r="A118" s="38" t="s">
        <v>236</v>
      </c>
      <c r="B118" s="20">
        <v>33</v>
      </c>
      <c r="C118" s="39" t="s">
        <v>196</v>
      </c>
      <c r="D118" s="40">
        <v>42012</v>
      </c>
      <c r="E118" s="49" t="s">
        <v>246</v>
      </c>
      <c r="F118" s="17">
        <v>0</v>
      </c>
      <c r="G118" s="17">
        <v>0.1</v>
      </c>
      <c r="H118" s="20">
        <v>5</v>
      </c>
      <c r="I118" s="20"/>
      <c r="J118" s="161" t="s">
        <v>156</v>
      </c>
      <c r="K118" s="41"/>
      <c r="T118" s="7">
        <v>7</v>
      </c>
      <c r="U118" s="7">
        <v>6</v>
      </c>
      <c r="V118" s="7">
        <v>4</v>
      </c>
      <c r="W118" s="7">
        <v>3</v>
      </c>
      <c r="X118" s="167"/>
      <c r="Y118" s="7"/>
      <c r="Z118" s="7"/>
      <c r="AA118" s="7"/>
      <c r="AB118" s="7"/>
      <c r="AC118" s="7">
        <v>36.5</v>
      </c>
      <c r="AD118" s="7"/>
      <c r="AE118" s="7"/>
      <c r="AF118" s="7"/>
      <c r="AG118" s="7"/>
      <c r="AH118" s="7"/>
      <c r="AI118" s="7">
        <v>33.4</v>
      </c>
      <c r="AJ118" s="7"/>
    </row>
    <row r="119" spans="1:36" hidden="1" x14ac:dyDescent="0.25">
      <c r="A119" s="38" t="s">
        <v>237</v>
      </c>
      <c r="B119" s="20">
        <v>34</v>
      </c>
      <c r="C119" s="39" t="s">
        <v>197</v>
      </c>
      <c r="D119" s="40">
        <v>42012</v>
      </c>
      <c r="E119" s="49" t="s">
        <v>245</v>
      </c>
      <c r="F119" s="17">
        <v>0.1</v>
      </c>
      <c r="G119" s="17">
        <v>0.3</v>
      </c>
      <c r="H119" s="20">
        <v>5</v>
      </c>
      <c r="I119" s="20"/>
      <c r="J119" s="161" t="s">
        <v>156</v>
      </c>
      <c r="K119" s="41"/>
      <c r="T119" s="7">
        <v>3</v>
      </c>
      <c r="U119" s="7" t="s">
        <v>120</v>
      </c>
      <c r="V119" s="7">
        <v>14</v>
      </c>
      <c r="W119" s="7">
        <v>10</v>
      </c>
      <c r="X119" s="167"/>
      <c r="Y119" s="7"/>
      <c r="Z119" s="7"/>
      <c r="AA119" s="7"/>
      <c r="AB119" s="7"/>
      <c r="AC119" s="7">
        <v>45.4</v>
      </c>
      <c r="AD119" s="7"/>
      <c r="AE119" s="7"/>
      <c r="AF119" s="7"/>
      <c r="AG119" s="7"/>
      <c r="AH119" s="7"/>
      <c r="AI119" s="7">
        <v>42.4</v>
      </c>
      <c r="AJ119" s="7"/>
    </row>
    <row r="120" spans="1:36" hidden="1" x14ac:dyDescent="0.25">
      <c r="A120" s="38" t="s">
        <v>238</v>
      </c>
      <c r="B120" s="20">
        <v>35</v>
      </c>
      <c r="C120" s="39" t="s">
        <v>198</v>
      </c>
      <c r="D120" s="40">
        <v>42012</v>
      </c>
      <c r="E120" s="49" t="s">
        <v>246</v>
      </c>
      <c r="F120" s="17">
        <v>0</v>
      </c>
      <c r="G120" s="17">
        <v>0.1</v>
      </c>
      <c r="H120" s="20">
        <v>5</v>
      </c>
      <c r="I120" s="20"/>
      <c r="J120" s="161" t="s">
        <v>156</v>
      </c>
      <c r="K120" s="41"/>
      <c r="T120" s="7">
        <v>11</v>
      </c>
      <c r="U120" s="7">
        <v>8</v>
      </c>
      <c r="V120" s="7">
        <v>4</v>
      </c>
      <c r="W120" s="7">
        <v>3</v>
      </c>
      <c r="X120" s="167"/>
      <c r="Y120" s="7"/>
      <c r="Z120" s="7"/>
      <c r="AA120" s="7"/>
      <c r="AB120" s="7"/>
      <c r="AC120" s="7">
        <v>37.799999999999997</v>
      </c>
      <c r="AD120" s="7"/>
      <c r="AE120" s="7"/>
      <c r="AF120" s="7"/>
      <c r="AG120" s="7"/>
      <c r="AH120" s="7"/>
      <c r="AI120" s="7">
        <v>34.6</v>
      </c>
      <c r="AJ120" s="7"/>
    </row>
    <row r="121" spans="1:36" hidden="1" x14ac:dyDescent="0.25">
      <c r="A121" s="38" t="s">
        <v>239</v>
      </c>
      <c r="B121" s="20">
        <v>36</v>
      </c>
      <c r="C121" s="39" t="s">
        <v>199</v>
      </c>
      <c r="D121" s="40">
        <v>42012</v>
      </c>
      <c r="E121" s="49" t="s">
        <v>245</v>
      </c>
      <c r="F121" s="17">
        <v>0.1</v>
      </c>
      <c r="G121" s="17">
        <v>0.3</v>
      </c>
      <c r="H121" s="20">
        <v>5</v>
      </c>
      <c r="I121" s="20"/>
      <c r="J121" s="161" t="s">
        <v>156</v>
      </c>
      <c r="K121" s="41"/>
      <c r="T121" s="7">
        <v>4</v>
      </c>
      <c r="U121" s="7">
        <v>3</v>
      </c>
      <c r="V121" s="7">
        <v>17</v>
      </c>
      <c r="W121" s="7">
        <v>12</v>
      </c>
      <c r="X121" s="167"/>
      <c r="Y121" s="7"/>
      <c r="Z121" s="7"/>
      <c r="AA121" s="7"/>
      <c r="AB121" s="7"/>
      <c r="AC121" s="7">
        <v>42.1</v>
      </c>
      <c r="AD121" s="7"/>
      <c r="AE121" s="7"/>
      <c r="AF121" s="7"/>
      <c r="AG121" s="7"/>
      <c r="AH121" s="7"/>
      <c r="AI121" s="7">
        <v>38.4</v>
      </c>
      <c r="AJ121" s="7"/>
    </row>
    <row r="122" spans="1:36" hidden="1" x14ac:dyDescent="0.25">
      <c r="A122" s="38" t="s">
        <v>240</v>
      </c>
      <c r="B122" s="20">
        <v>37</v>
      </c>
      <c r="C122" s="39" t="s">
        <v>200</v>
      </c>
      <c r="D122" s="40">
        <v>42012</v>
      </c>
      <c r="E122" s="49" t="s">
        <v>246</v>
      </c>
      <c r="F122" s="17">
        <v>0</v>
      </c>
      <c r="G122" s="17">
        <v>0.1</v>
      </c>
      <c r="H122" s="20">
        <v>5</v>
      </c>
      <c r="I122" s="20"/>
      <c r="J122" s="161" t="s">
        <v>156</v>
      </c>
      <c r="K122" s="41"/>
      <c r="T122" s="7">
        <v>6</v>
      </c>
      <c r="U122" s="7">
        <v>4</v>
      </c>
      <c r="V122" s="7">
        <v>3</v>
      </c>
      <c r="W122" s="7" t="s">
        <v>120</v>
      </c>
      <c r="X122" s="167"/>
      <c r="Y122" s="7"/>
      <c r="Z122" s="7"/>
      <c r="AA122" s="7"/>
      <c r="AB122" s="7"/>
      <c r="AC122" s="7">
        <v>36.6</v>
      </c>
      <c r="AD122" s="7"/>
      <c r="AE122" s="7"/>
      <c r="AF122" s="7"/>
      <c r="AG122" s="7"/>
      <c r="AH122" s="7"/>
      <c r="AI122" s="7">
        <v>33.200000000000003</v>
      </c>
      <c r="AJ122" s="7"/>
    </row>
    <row r="123" spans="1:36" hidden="1" x14ac:dyDescent="0.25">
      <c r="A123" s="38" t="s">
        <v>241</v>
      </c>
      <c r="B123" s="20">
        <v>38</v>
      </c>
      <c r="C123" s="39" t="s">
        <v>201</v>
      </c>
      <c r="D123" s="40">
        <v>42012</v>
      </c>
      <c r="E123" s="49" t="s">
        <v>245</v>
      </c>
      <c r="F123" s="17">
        <v>0.1</v>
      </c>
      <c r="G123" s="17">
        <v>0.3</v>
      </c>
      <c r="H123" s="20">
        <v>5</v>
      </c>
      <c r="I123" s="20"/>
      <c r="J123" s="161" t="s">
        <v>156</v>
      </c>
      <c r="K123" s="41"/>
      <c r="T123" s="7">
        <v>4</v>
      </c>
      <c r="U123" s="7">
        <v>3</v>
      </c>
      <c r="V123" s="7">
        <v>7</v>
      </c>
      <c r="W123" s="7">
        <v>5</v>
      </c>
      <c r="X123" s="167"/>
      <c r="Y123" s="7"/>
      <c r="Z123" s="7"/>
      <c r="AA123" s="7"/>
      <c r="AB123" s="7"/>
      <c r="AC123" s="7">
        <v>42.3</v>
      </c>
      <c r="AD123" s="7"/>
      <c r="AE123" s="7"/>
      <c r="AF123" s="7"/>
      <c r="AG123" s="7"/>
      <c r="AH123" s="7"/>
      <c r="AI123" s="7">
        <v>38.9</v>
      </c>
      <c r="AJ123" s="7"/>
    </row>
    <row r="124" spans="1:36" hidden="1" x14ac:dyDescent="0.25">
      <c r="A124" s="38" t="s">
        <v>242</v>
      </c>
      <c r="B124" s="20">
        <v>39</v>
      </c>
      <c r="C124" s="39" t="s">
        <v>202</v>
      </c>
      <c r="D124" s="40">
        <v>42012</v>
      </c>
      <c r="E124" s="49" t="s">
        <v>244</v>
      </c>
      <c r="F124" s="17">
        <v>0</v>
      </c>
      <c r="G124" s="42">
        <v>2.5000000000000001E-2</v>
      </c>
      <c r="H124" s="20">
        <v>5</v>
      </c>
      <c r="I124" s="79" t="s">
        <v>491</v>
      </c>
      <c r="J124" s="163" t="s">
        <v>283</v>
      </c>
      <c r="K124" s="41"/>
      <c r="T124" s="7">
        <v>17</v>
      </c>
      <c r="U124" s="7">
        <v>12</v>
      </c>
      <c r="V124" s="7" t="s">
        <v>120</v>
      </c>
      <c r="W124" s="7" t="s">
        <v>120</v>
      </c>
      <c r="X124" s="167"/>
      <c r="Y124" s="7"/>
      <c r="Z124" s="7"/>
      <c r="AA124" s="7"/>
      <c r="AB124" s="7"/>
      <c r="AC124" s="7">
        <v>39.6</v>
      </c>
      <c r="AD124" s="7"/>
      <c r="AE124" s="7"/>
      <c r="AF124" s="7"/>
      <c r="AG124" s="7"/>
      <c r="AH124" s="7"/>
      <c r="AI124" s="7">
        <v>36.200000000000003</v>
      </c>
      <c r="AJ124" s="7"/>
    </row>
    <row r="125" spans="1:36" hidden="1" x14ac:dyDescent="0.25">
      <c r="A125" s="38" t="s">
        <v>243</v>
      </c>
      <c r="B125" s="20">
        <v>40</v>
      </c>
      <c r="C125" s="39" t="s">
        <v>203</v>
      </c>
      <c r="D125" s="40">
        <v>42012</v>
      </c>
      <c r="E125" s="49" t="s">
        <v>244</v>
      </c>
      <c r="F125" s="17">
        <v>0</v>
      </c>
      <c r="G125" s="42">
        <v>2.5000000000000001E-2</v>
      </c>
      <c r="H125" s="20">
        <v>5</v>
      </c>
      <c r="I125" s="79" t="s">
        <v>491</v>
      </c>
      <c r="J125" s="161" t="s">
        <v>284</v>
      </c>
      <c r="K125" s="41"/>
      <c r="T125" s="7">
        <v>25</v>
      </c>
      <c r="U125" s="7">
        <v>19</v>
      </c>
      <c r="V125" s="7" t="s">
        <v>120</v>
      </c>
      <c r="W125" s="7" t="s">
        <v>120</v>
      </c>
      <c r="X125" s="167"/>
      <c r="Y125" s="7"/>
      <c r="Z125" s="7"/>
      <c r="AA125" s="7"/>
      <c r="AB125" s="7"/>
      <c r="AC125" s="7">
        <v>37.6</v>
      </c>
      <c r="AD125" s="7"/>
      <c r="AE125" s="7"/>
      <c r="AF125" s="7"/>
      <c r="AG125" s="7"/>
      <c r="AH125" s="7"/>
      <c r="AI125" s="7">
        <v>34.200000000000003</v>
      </c>
      <c r="AJ125" s="7"/>
    </row>
    <row r="126" spans="1:36" hidden="1" x14ac:dyDescent="0.25">
      <c r="A126" s="58" t="s">
        <v>264</v>
      </c>
      <c r="B126" s="58">
        <v>1</v>
      </c>
      <c r="C126" s="38" t="s">
        <v>170</v>
      </c>
      <c r="D126" s="59">
        <v>41989</v>
      </c>
      <c r="E126" s="6" t="s">
        <v>282</v>
      </c>
      <c r="F126" s="17">
        <v>0</v>
      </c>
      <c r="G126" s="42">
        <v>2.5000000000000001E-2</v>
      </c>
      <c r="H126" s="2">
        <v>1</v>
      </c>
      <c r="I126" s="79" t="s">
        <v>491</v>
      </c>
      <c r="J126" s="163" t="s">
        <v>283</v>
      </c>
      <c r="Q126" s="2"/>
      <c r="T126" s="7">
        <v>123</v>
      </c>
      <c r="U126" s="7">
        <v>123</v>
      </c>
      <c r="V126" s="7">
        <v>71</v>
      </c>
      <c r="W126" s="7">
        <v>71</v>
      </c>
      <c r="X126" s="167"/>
    </row>
    <row r="127" spans="1:36" hidden="1" x14ac:dyDescent="0.25">
      <c r="A127" s="38" t="s">
        <v>265</v>
      </c>
      <c r="B127" s="38">
        <v>2</v>
      </c>
      <c r="C127" s="38" t="s">
        <v>171</v>
      </c>
      <c r="D127" s="59">
        <v>42354</v>
      </c>
      <c r="E127" s="5" t="s">
        <v>282</v>
      </c>
      <c r="F127" s="17">
        <v>0</v>
      </c>
      <c r="G127" s="42">
        <v>2.5000000000000001E-2</v>
      </c>
      <c r="H127" s="2">
        <v>1</v>
      </c>
      <c r="I127" s="79" t="s">
        <v>491</v>
      </c>
      <c r="J127" s="156" t="s">
        <v>284</v>
      </c>
      <c r="Q127" s="2"/>
      <c r="T127" s="7">
        <v>43</v>
      </c>
      <c r="U127" s="7">
        <v>43</v>
      </c>
      <c r="V127" s="7">
        <v>151</v>
      </c>
      <c r="W127" s="7">
        <v>151</v>
      </c>
      <c r="X127" s="167"/>
    </row>
    <row r="128" spans="1:36" x14ac:dyDescent="0.25">
      <c r="A128" s="38" t="s">
        <v>266</v>
      </c>
      <c r="B128" s="38">
        <v>3</v>
      </c>
      <c r="C128" s="38" t="s">
        <v>178</v>
      </c>
      <c r="D128" s="59">
        <v>41989</v>
      </c>
      <c r="E128" s="5" t="s">
        <v>282</v>
      </c>
      <c r="F128" s="17">
        <v>0</v>
      </c>
      <c r="G128" s="42">
        <v>2.5000000000000001E-2</v>
      </c>
      <c r="H128" s="2">
        <v>2</v>
      </c>
      <c r="I128" s="79" t="s">
        <v>491</v>
      </c>
      <c r="J128" s="163" t="s">
        <v>283</v>
      </c>
      <c r="Q128" s="2"/>
      <c r="T128" s="7">
        <v>412</v>
      </c>
      <c r="U128" s="7">
        <v>412</v>
      </c>
      <c r="V128" s="7">
        <v>86</v>
      </c>
      <c r="W128" s="7">
        <v>86</v>
      </c>
      <c r="X128" s="167"/>
    </row>
    <row r="129" spans="1:24" x14ac:dyDescent="0.25">
      <c r="A129" s="38" t="s">
        <v>267</v>
      </c>
      <c r="B129" s="38">
        <v>4</v>
      </c>
      <c r="C129" s="38" t="s">
        <v>179</v>
      </c>
      <c r="D129" s="59">
        <v>42354</v>
      </c>
      <c r="E129" s="5" t="s">
        <v>282</v>
      </c>
      <c r="F129" s="17">
        <v>0</v>
      </c>
      <c r="G129" s="42">
        <v>2.5000000000000001E-2</v>
      </c>
      <c r="H129" s="2">
        <v>2</v>
      </c>
      <c r="I129" s="79" t="s">
        <v>491</v>
      </c>
      <c r="J129" s="156" t="s">
        <v>284</v>
      </c>
      <c r="Q129" s="2"/>
      <c r="T129" s="7">
        <v>33</v>
      </c>
      <c r="U129" s="7">
        <v>33</v>
      </c>
      <c r="V129" s="7">
        <v>154</v>
      </c>
      <c r="W129" s="7">
        <v>154</v>
      </c>
      <c r="X129" s="167"/>
    </row>
    <row r="130" spans="1:24" hidden="1" x14ac:dyDescent="0.25">
      <c r="A130" s="38" t="s">
        <v>268</v>
      </c>
      <c r="B130" s="38">
        <v>5</v>
      </c>
      <c r="C130" s="38" t="s">
        <v>186</v>
      </c>
      <c r="D130" s="59">
        <v>41989</v>
      </c>
      <c r="E130" s="5" t="s">
        <v>282</v>
      </c>
      <c r="F130" s="17">
        <v>0</v>
      </c>
      <c r="G130" s="42">
        <v>2.5000000000000001E-2</v>
      </c>
      <c r="H130" s="2">
        <v>3</v>
      </c>
      <c r="I130" s="79" t="s">
        <v>491</v>
      </c>
      <c r="J130" s="163" t="s">
        <v>283</v>
      </c>
      <c r="Q130" s="2"/>
      <c r="T130" s="7">
        <v>78</v>
      </c>
      <c r="U130" s="7">
        <v>78</v>
      </c>
      <c r="V130" s="7">
        <v>69</v>
      </c>
      <c r="W130" s="7">
        <v>69</v>
      </c>
      <c r="X130" s="167"/>
    </row>
    <row r="131" spans="1:24" hidden="1" x14ac:dyDescent="0.25">
      <c r="A131" s="38" t="s">
        <v>269</v>
      </c>
      <c r="B131" s="38">
        <v>6</v>
      </c>
      <c r="C131" s="38" t="s">
        <v>187</v>
      </c>
      <c r="D131" s="59">
        <v>42354</v>
      </c>
      <c r="E131" s="5" t="s">
        <v>282</v>
      </c>
      <c r="F131" s="17">
        <v>0</v>
      </c>
      <c r="G131" s="42">
        <v>2.5000000000000001E-2</v>
      </c>
      <c r="H131" s="2">
        <v>3</v>
      </c>
      <c r="I131" s="79" t="s">
        <v>491</v>
      </c>
      <c r="J131" s="161" t="s">
        <v>284</v>
      </c>
      <c r="Q131" s="2"/>
      <c r="T131" s="7">
        <v>29</v>
      </c>
      <c r="U131" s="7">
        <v>29</v>
      </c>
      <c r="V131" s="7">
        <v>179</v>
      </c>
      <c r="W131" s="7">
        <v>179</v>
      </c>
      <c r="X131" s="167"/>
    </row>
    <row r="132" spans="1:24" hidden="1" x14ac:dyDescent="0.25">
      <c r="A132" s="38" t="s">
        <v>270</v>
      </c>
      <c r="B132" s="38">
        <v>7</v>
      </c>
      <c r="C132" s="38" t="s">
        <v>194</v>
      </c>
      <c r="D132" s="59">
        <v>41989</v>
      </c>
      <c r="E132" s="5" t="s">
        <v>282</v>
      </c>
      <c r="F132" s="17">
        <v>0</v>
      </c>
      <c r="G132" s="42">
        <v>2.5000000000000001E-2</v>
      </c>
      <c r="H132" s="2">
        <v>4</v>
      </c>
      <c r="I132" s="79" t="s">
        <v>491</v>
      </c>
      <c r="J132" s="163" t="s">
        <v>283</v>
      </c>
      <c r="Q132" s="2"/>
      <c r="T132" s="7">
        <v>103</v>
      </c>
      <c r="U132" s="7">
        <v>103</v>
      </c>
      <c r="V132" s="7">
        <v>69</v>
      </c>
      <c r="W132" s="7">
        <v>69</v>
      </c>
      <c r="X132" s="167"/>
    </row>
    <row r="133" spans="1:24" hidden="1" x14ac:dyDescent="0.25">
      <c r="A133" s="38" t="s">
        <v>271</v>
      </c>
      <c r="B133" s="38">
        <v>8</v>
      </c>
      <c r="C133" s="38" t="s">
        <v>195</v>
      </c>
      <c r="D133" s="59">
        <v>42354</v>
      </c>
      <c r="E133" s="5" t="s">
        <v>282</v>
      </c>
      <c r="F133" s="17">
        <v>0</v>
      </c>
      <c r="G133" s="42">
        <v>2.5000000000000001E-2</v>
      </c>
      <c r="H133" s="2">
        <v>4</v>
      </c>
      <c r="I133" s="79" t="s">
        <v>491</v>
      </c>
      <c r="J133" s="156" t="s">
        <v>284</v>
      </c>
      <c r="Q133" s="2"/>
      <c r="T133" s="7">
        <v>33</v>
      </c>
      <c r="U133" s="7">
        <v>33</v>
      </c>
      <c r="V133" s="7">
        <v>143</v>
      </c>
      <c r="W133" s="7">
        <v>143</v>
      </c>
      <c r="X133" s="167"/>
    </row>
    <row r="134" spans="1:24" hidden="1" x14ac:dyDescent="0.25">
      <c r="A134" s="38" t="s">
        <v>272</v>
      </c>
      <c r="B134" s="38">
        <v>9</v>
      </c>
      <c r="C134" s="38" t="s">
        <v>170</v>
      </c>
      <c r="D134" s="59">
        <v>42044</v>
      </c>
      <c r="E134" s="5" t="s">
        <v>282</v>
      </c>
      <c r="F134" s="17">
        <v>0</v>
      </c>
      <c r="G134" s="42">
        <v>2.5000000000000001E-2</v>
      </c>
      <c r="H134" s="2">
        <v>1</v>
      </c>
      <c r="I134" s="79" t="s">
        <v>491</v>
      </c>
      <c r="J134" s="163" t="s">
        <v>283</v>
      </c>
      <c r="Q134" s="2"/>
      <c r="T134" s="7">
        <v>92</v>
      </c>
      <c r="U134" s="7">
        <v>92</v>
      </c>
      <c r="V134" s="7">
        <v>94</v>
      </c>
      <c r="W134" s="7">
        <v>94</v>
      </c>
      <c r="X134" s="167"/>
    </row>
    <row r="135" spans="1:24" hidden="1" x14ac:dyDescent="0.25">
      <c r="A135" s="38" t="s">
        <v>273</v>
      </c>
      <c r="B135" s="38">
        <v>10</v>
      </c>
      <c r="C135" s="38" t="s">
        <v>171</v>
      </c>
      <c r="D135" s="59">
        <v>42044</v>
      </c>
      <c r="E135" s="5" t="s">
        <v>282</v>
      </c>
      <c r="F135" s="17">
        <v>0</v>
      </c>
      <c r="G135" s="42">
        <v>2.5000000000000001E-2</v>
      </c>
      <c r="H135" s="2">
        <v>1</v>
      </c>
      <c r="I135" s="79" t="s">
        <v>491</v>
      </c>
      <c r="J135" s="156" t="s">
        <v>284</v>
      </c>
      <c r="Q135" s="2"/>
      <c r="T135" s="7">
        <v>8</v>
      </c>
      <c r="U135" s="7">
        <v>8</v>
      </c>
      <c r="V135" s="7">
        <v>7</v>
      </c>
      <c r="W135" s="7">
        <v>7</v>
      </c>
      <c r="X135" s="167"/>
    </row>
    <row r="136" spans="1:24" x14ac:dyDescent="0.25">
      <c r="A136" s="38" t="s">
        <v>274</v>
      </c>
      <c r="B136" s="38">
        <v>11</v>
      </c>
      <c r="C136" s="38" t="s">
        <v>178</v>
      </c>
      <c r="D136" s="59">
        <v>42044</v>
      </c>
      <c r="E136" s="5" t="s">
        <v>282</v>
      </c>
      <c r="F136" s="17">
        <v>0</v>
      </c>
      <c r="G136" s="42">
        <v>2.5000000000000001E-2</v>
      </c>
      <c r="H136" s="2">
        <v>2</v>
      </c>
      <c r="I136" s="79" t="s">
        <v>491</v>
      </c>
      <c r="J136" s="163" t="s">
        <v>283</v>
      </c>
      <c r="Q136" s="2"/>
      <c r="T136" s="7">
        <v>51</v>
      </c>
      <c r="U136" s="7">
        <v>51</v>
      </c>
      <c r="V136" s="7">
        <v>47</v>
      </c>
      <c r="W136" s="7">
        <v>47</v>
      </c>
      <c r="X136" s="167"/>
    </row>
    <row r="137" spans="1:24" x14ac:dyDescent="0.25">
      <c r="A137" s="38" t="s">
        <v>275</v>
      </c>
      <c r="B137" s="38">
        <v>12</v>
      </c>
      <c r="C137" s="38" t="s">
        <v>179</v>
      </c>
      <c r="D137" s="59">
        <v>42044</v>
      </c>
      <c r="E137" s="5" t="s">
        <v>282</v>
      </c>
      <c r="F137" s="17">
        <v>0</v>
      </c>
      <c r="G137" s="42">
        <v>2.5000000000000001E-2</v>
      </c>
      <c r="H137" s="2">
        <v>2</v>
      </c>
      <c r="I137" s="79" t="s">
        <v>491</v>
      </c>
      <c r="J137" s="161" t="s">
        <v>284</v>
      </c>
      <c r="Q137" s="2"/>
      <c r="T137" s="7">
        <v>8</v>
      </c>
      <c r="U137" s="7">
        <v>8</v>
      </c>
      <c r="V137" s="7">
        <v>5</v>
      </c>
      <c r="W137" s="7">
        <v>5</v>
      </c>
      <c r="X137" s="167"/>
    </row>
    <row r="138" spans="1:24" hidden="1" x14ac:dyDescent="0.25">
      <c r="A138" s="38" t="s">
        <v>276</v>
      </c>
      <c r="B138" s="38">
        <v>13</v>
      </c>
      <c r="C138" s="38" t="s">
        <v>186</v>
      </c>
      <c r="D138" s="59">
        <v>42044</v>
      </c>
      <c r="E138" s="5" t="s">
        <v>282</v>
      </c>
      <c r="F138" s="17">
        <v>0</v>
      </c>
      <c r="G138" s="42">
        <v>2.5000000000000001E-2</v>
      </c>
      <c r="H138" s="2">
        <v>3</v>
      </c>
      <c r="I138" s="79" t="s">
        <v>491</v>
      </c>
      <c r="J138" s="163" t="s">
        <v>283</v>
      </c>
      <c r="Q138" s="2"/>
      <c r="T138" s="7">
        <v>50</v>
      </c>
      <c r="U138" s="7">
        <v>50</v>
      </c>
      <c r="V138" s="7">
        <v>24</v>
      </c>
      <c r="W138" s="7">
        <v>24</v>
      </c>
      <c r="X138" s="167"/>
    </row>
    <row r="139" spans="1:24" hidden="1" x14ac:dyDescent="0.25">
      <c r="A139" s="38" t="s">
        <v>277</v>
      </c>
      <c r="B139" s="38">
        <v>14</v>
      </c>
      <c r="C139" s="38" t="s">
        <v>187</v>
      </c>
      <c r="D139" s="59">
        <v>42044</v>
      </c>
      <c r="E139" s="5" t="s">
        <v>282</v>
      </c>
      <c r="F139" s="17">
        <v>0</v>
      </c>
      <c r="G139" s="42">
        <v>2.5000000000000001E-2</v>
      </c>
      <c r="H139" s="2">
        <v>3</v>
      </c>
      <c r="I139" s="79" t="s">
        <v>491</v>
      </c>
      <c r="J139" s="156" t="s">
        <v>284</v>
      </c>
      <c r="Q139" s="2"/>
      <c r="T139" s="7">
        <v>7</v>
      </c>
      <c r="U139" s="7">
        <v>7</v>
      </c>
      <c r="V139" s="7">
        <v>5</v>
      </c>
      <c r="W139" s="7">
        <v>5</v>
      </c>
      <c r="X139" s="167"/>
    </row>
    <row r="140" spans="1:24" hidden="1" x14ac:dyDescent="0.25">
      <c r="A140" s="38" t="s">
        <v>278</v>
      </c>
      <c r="B140" s="38">
        <v>15</v>
      </c>
      <c r="C140" s="38" t="s">
        <v>194</v>
      </c>
      <c r="D140" s="59">
        <v>42044</v>
      </c>
      <c r="E140" s="5" t="s">
        <v>282</v>
      </c>
      <c r="F140" s="17">
        <v>0</v>
      </c>
      <c r="G140" s="42">
        <v>2.5000000000000001E-2</v>
      </c>
      <c r="H140" s="2">
        <v>4</v>
      </c>
      <c r="I140" s="79" t="s">
        <v>491</v>
      </c>
      <c r="J140" s="163" t="s">
        <v>283</v>
      </c>
      <c r="Q140" s="2"/>
      <c r="T140" s="7">
        <v>34</v>
      </c>
      <c r="U140" s="7">
        <v>34</v>
      </c>
      <c r="V140" s="7">
        <v>35</v>
      </c>
      <c r="W140" s="7">
        <v>35</v>
      </c>
      <c r="X140" s="167"/>
    </row>
    <row r="141" spans="1:24" hidden="1" x14ac:dyDescent="0.25">
      <c r="A141" s="38" t="s">
        <v>279</v>
      </c>
      <c r="B141" s="38">
        <v>16</v>
      </c>
      <c r="C141" s="38" t="s">
        <v>195</v>
      </c>
      <c r="D141" s="59">
        <v>42044</v>
      </c>
      <c r="E141" s="5" t="s">
        <v>282</v>
      </c>
      <c r="F141" s="17">
        <v>0</v>
      </c>
      <c r="G141" s="42">
        <v>2.5000000000000001E-2</v>
      </c>
      <c r="H141" s="2">
        <v>4</v>
      </c>
      <c r="I141" s="79" t="s">
        <v>491</v>
      </c>
      <c r="J141" s="156" t="s">
        <v>284</v>
      </c>
      <c r="Q141" s="2"/>
      <c r="T141" s="7">
        <v>8</v>
      </c>
      <c r="U141" s="7">
        <v>8</v>
      </c>
      <c r="V141" s="7">
        <v>2</v>
      </c>
      <c r="W141" s="7">
        <v>2</v>
      </c>
      <c r="X141" s="167"/>
    </row>
    <row r="142" spans="1:24" hidden="1" x14ac:dyDescent="0.25">
      <c r="A142" s="38" t="s">
        <v>280</v>
      </c>
      <c r="B142" s="38">
        <v>17</v>
      </c>
      <c r="C142" s="38" t="s">
        <v>202</v>
      </c>
      <c r="D142" s="59">
        <v>42044</v>
      </c>
      <c r="E142" s="5" t="s">
        <v>282</v>
      </c>
      <c r="F142" s="17">
        <v>0</v>
      </c>
      <c r="G142" s="42">
        <v>2.5000000000000001E-2</v>
      </c>
      <c r="H142" s="2">
        <v>5</v>
      </c>
      <c r="I142" s="79" t="s">
        <v>491</v>
      </c>
      <c r="J142" s="163" t="s">
        <v>283</v>
      </c>
      <c r="Q142" s="2"/>
      <c r="T142" s="7">
        <v>21</v>
      </c>
      <c r="U142" s="7">
        <v>21</v>
      </c>
      <c r="V142" s="7">
        <v>16</v>
      </c>
      <c r="W142" s="7">
        <v>16</v>
      </c>
      <c r="X142" s="167"/>
    </row>
    <row r="143" spans="1:24" hidden="1" x14ac:dyDescent="0.25">
      <c r="A143" s="38" t="s">
        <v>281</v>
      </c>
      <c r="B143" s="38">
        <v>18</v>
      </c>
      <c r="C143" s="38" t="s">
        <v>203</v>
      </c>
      <c r="D143" s="59">
        <v>42044</v>
      </c>
      <c r="E143" s="5" t="s">
        <v>282</v>
      </c>
      <c r="F143" s="17">
        <v>0</v>
      </c>
      <c r="G143" s="42">
        <v>2.5000000000000001E-2</v>
      </c>
      <c r="H143" s="2">
        <v>5</v>
      </c>
      <c r="I143" s="79" t="s">
        <v>491</v>
      </c>
      <c r="J143" s="156" t="s">
        <v>284</v>
      </c>
      <c r="Q143" s="2"/>
      <c r="T143" s="7">
        <v>13</v>
      </c>
      <c r="U143" s="7">
        <v>13</v>
      </c>
      <c r="V143" s="7">
        <v>4</v>
      </c>
      <c r="W143" s="7">
        <v>4</v>
      </c>
      <c r="X143" s="167"/>
    </row>
    <row r="144" spans="1:24" hidden="1" x14ac:dyDescent="0.25">
      <c r="A144" t="s">
        <v>286</v>
      </c>
      <c r="B144" s="64">
        <v>1</v>
      </c>
      <c r="C144" s="38" t="s">
        <v>306</v>
      </c>
      <c r="D144" s="59">
        <v>42087</v>
      </c>
      <c r="E144" s="38" t="s">
        <v>316</v>
      </c>
      <c r="F144" s="17">
        <v>0</v>
      </c>
      <c r="G144" s="42">
        <v>0.1</v>
      </c>
      <c r="H144" s="2">
        <v>1</v>
      </c>
      <c r="J144" s="161" t="s">
        <v>156</v>
      </c>
      <c r="Q144" s="2"/>
      <c r="T144" s="2">
        <v>4</v>
      </c>
      <c r="U144" s="2">
        <v>4</v>
      </c>
      <c r="V144" s="2">
        <v>15</v>
      </c>
      <c r="W144" s="2">
        <v>15</v>
      </c>
    </row>
    <row r="145" spans="1:23" hidden="1" x14ac:dyDescent="0.25">
      <c r="A145" t="s">
        <v>287</v>
      </c>
      <c r="B145" s="38">
        <v>2</v>
      </c>
      <c r="C145" s="38" t="s">
        <v>307</v>
      </c>
      <c r="D145" s="59">
        <v>42087</v>
      </c>
      <c r="E145" s="38" t="s">
        <v>317</v>
      </c>
      <c r="F145" s="17">
        <v>0.1</v>
      </c>
      <c r="G145" s="42">
        <v>0.3</v>
      </c>
      <c r="H145" s="2">
        <v>1</v>
      </c>
      <c r="J145" s="161" t="s">
        <v>156</v>
      </c>
      <c r="Q145" s="2"/>
      <c r="T145" s="2">
        <v>3</v>
      </c>
      <c r="U145" s="2">
        <v>3</v>
      </c>
      <c r="V145" s="2">
        <v>11</v>
      </c>
      <c r="W145" s="2">
        <v>11</v>
      </c>
    </row>
    <row r="146" spans="1:23" hidden="1" x14ac:dyDescent="0.25">
      <c r="A146" t="s">
        <v>288</v>
      </c>
      <c r="B146" s="38">
        <v>3</v>
      </c>
      <c r="C146" s="38" t="s">
        <v>170</v>
      </c>
      <c r="D146" s="59">
        <v>42087</v>
      </c>
      <c r="E146" s="38" t="s">
        <v>282</v>
      </c>
      <c r="F146" s="17">
        <v>0</v>
      </c>
      <c r="G146" s="42">
        <v>2.5000000000000001E-2</v>
      </c>
      <c r="H146" s="2">
        <v>1</v>
      </c>
      <c r="I146" s="79" t="s">
        <v>491</v>
      </c>
      <c r="J146" s="163" t="s">
        <v>283</v>
      </c>
      <c r="Q146" s="2"/>
      <c r="T146" s="2">
        <v>5</v>
      </c>
      <c r="U146" s="2">
        <v>5</v>
      </c>
      <c r="V146" s="2">
        <v>34</v>
      </c>
      <c r="W146" s="2">
        <v>34</v>
      </c>
    </row>
    <row r="147" spans="1:23" hidden="1" x14ac:dyDescent="0.25">
      <c r="A147" t="s">
        <v>289</v>
      </c>
      <c r="B147" s="38">
        <v>4</v>
      </c>
      <c r="C147" s="38" t="s">
        <v>171</v>
      </c>
      <c r="D147" s="59">
        <v>42087</v>
      </c>
      <c r="E147" s="38" t="s">
        <v>282</v>
      </c>
      <c r="F147" s="17">
        <v>0</v>
      </c>
      <c r="G147" s="42">
        <v>2.5000000000000001E-2</v>
      </c>
      <c r="H147" s="2">
        <v>1</v>
      </c>
      <c r="I147" s="79" t="s">
        <v>491</v>
      </c>
      <c r="J147" s="156" t="s">
        <v>284</v>
      </c>
      <c r="Q147" s="2"/>
      <c r="T147" s="2">
        <v>3</v>
      </c>
      <c r="U147" s="2">
        <v>3</v>
      </c>
      <c r="V147" s="2">
        <v>8</v>
      </c>
      <c r="W147" s="2">
        <v>8</v>
      </c>
    </row>
    <row r="148" spans="1:23" x14ac:dyDescent="0.25">
      <c r="A148" t="s">
        <v>290</v>
      </c>
      <c r="B148" s="38">
        <v>5</v>
      </c>
      <c r="C148" s="38" t="s">
        <v>308</v>
      </c>
      <c r="D148" s="59">
        <v>42087</v>
      </c>
      <c r="E148" s="38" t="s">
        <v>316</v>
      </c>
      <c r="F148" s="17">
        <v>0</v>
      </c>
      <c r="G148" s="42">
        <v>0.1</v>
      </c>
      <c r="H148" s="2">
        <v>2</v>
      </c>
      <c r="I148" s="2">
        <v>1</v>
      </c>
      <c r="J148" s="161" t="s">
        <v>156</v>
      </c>
      <c r="Q148" s="2"/>
      <c r="T148" s="2">
        <v>3</v>
      </c>
      <c r="U148" s="2">
        <v>3</v>
      </c>
      <c r="V148" s="2">
        <v>7</v>
      </c>
      <c r="W148" s="2">
        <v>7</v>
      </c>
    </row>
    <row r="149" spans="1:23" x14ac:dyDescent="0.25">
      <c r="A149" t="s">
        <v>291</v>
      </c>
      <c r="B149" s="38">
        <v>6</v>
      </c>
      <c r="C149" s="38" t="s">
        <v>309</v>
      </c>
      <c r="D149" s="59">
        <v>42087</v>
      </c>
      <c r="E149" s="38" t="s">
        <v>317</v>
      </c>
      <c r="F149" s="17">
        <v>0.1</v>
      </c>
      <c r="G149" s="42">
        <v>0.3</v>
      </c>
      <c r="H149" s="2">
        <v>2</v>
      </c>
      <c r="I149" s="2">
        <v>1</v>
      </c>
      <c r="J149" s="161" t="s">
        <v>156</v>
      </c>
      <c r="Q149" s="2"/>
      <c r="T149" s="2">
        <v>3</v>
      </c>
      <c r="U149" s="2">
        <v>3</v>
      </c>
      <c r="V149" s="2">
        <v>7</v>
      </c>
      <c r="W149" s="2">
        <v>7</v>
      </c>
    </row>
    <row r="150" spans="1:23" x14ac:dyDescent="0.25">
      <c r="A150" t="s">
        <v>292</v>
      </c>
      <c r="B150" s="38">
        <v>7</v>
      </c>
      <c r="C150" s="38" t="s">
        <v>178</v>
      </c>
      <c r="D150" s="59">
        <v>42087</v>
      </c>
      <c r="E150" s="38" t="s">
        <v>282</v>
      </c>
      <c r="F150" s="17">
        <v>0</v>
      </c>
      <c r="G150" s="42">
        <v>2.5000000000000001E-2</v>
      </c>
      <c r="H150" s="2">
        <v>2</v>
      </c>
      <c r="I150" s="79" t="s">
        <v>491</v>
      </c>
      <c r="J150" s="163" t="s">
        <v>283</v>
      </c>
      <c r="Q150" s="2"/>
      <c r="T150" s="2">
        <v>3</v>
      </c>
      <c r="U150" s="2">
        <v>3</v>
      </c>
      <c r="V150" s="2">
        <v>50</v>
      </c>
      <c r="W150" s="2">
        <v>50</v>
      </c>
    </row>
    <row r="151" spans="1:23" x14ac:dyDescent="0.25">
      <c r="A151" t="s">
        <v>293</v>
      </c>
      <c r="B151" s="38">
        <v>8</v>
      </c>
      <c r="C151" s="38" t="s">
        <v>179</v>
      </c>
      <c r="D151" s="59">
        <v>42087</v>
      </c>
      <c r="E151" s="38" t="s">
        <v>282</v>
      </c>
      <c r="F151" s="17">
        <v>0</v>
      </c>
      <c r="G151" s="42">
        <v>2.5000000000000001E-2</v>
      </c>
      <c r="H151" s="2">
        <v>2</v>
      </c>
      <c r="I151" s="79" t="s">
        <v>491</v>
      </c>
      <c r="J151" s="156" t="s">
        <v>284</v>
      </c>
      <c r="Q151" s="2"/>
      <c r="T151" s="2">
        <v>5</v>
      </c>
      <c r="U151" s="2">
        <v>5</v>
      </c>
      <c r="V151" s="2">
        <v>5</v>
      </c>
      <c r="W151" s="2">
        <v>5</v>
      </c>
    </row>
    <row r="152" spans="1:23" hidden="1" x14ac:dyDescent="0.25">
      <c r="A152" t="s">
        <v>294</v>
      </c>
      <c r="B152" s="38">
        <v>9</v>
      </c>
      <c r="C152" s="38" t="s">
        <v>310</v>
      </c>
      <c r="D152" s="59">
        <v>42087</v>
      </c>
      <c r="E152" s="38" t="s">
        <v>316</v>
      </c>
      <c r="F152" s="17">
        <v>0</v>
      </c>
      <c r="G152" s="42">
        <v>0.1</v>
      </c>
      <c r="H152" s="2">
        <v>3</v>
      </c>
      <c r="J152" s="156" t="s">
        <v>156</v>
      </c>
      <c r="Q152" s="2"/>
      <c r="T152" s="2">
        <v>2</v>
      </c>
      <c r="U152" s="2">
        <v>2</v>
      </c>
      <c r="V152" s="2">
        <v>14</v>
      </c>
      <c r="W152" s="2">
        <v>14</v>
      </c>
    </row>
    <row r="153" spans="1:23" hidden="1" x14ac:dyDescent="0.25">
      <c r="A153" t="s">
        <v>295</v>
      </c>
      <c r="B153" s="38">
        <v>10</v>
      </c>
      <c r="C153" s="38" t="s">
        <v>311</v>
      </c>
      <c r="D153" s="59">
        <v>42087</v>
      </c>
      <c r="E153" s="38" t="s">
        <v>317</v>
      </c>
      <c r="F153" s="17">
        <v>0.1</v>
      </c>
      <c r="G153" s="42">
        <v>0.3</v>
      </c>
      <c r="H153" s="2">
        <v>3</v>
      </c>
      <c r="J153" s="156" t="s">
        <v>156</v>
      </c>
      <c r="Q153" s="2"/>
      <c r="T153" s="2">
        <v>2</v>
      </c>
      <c r="U153" s="2">
        <v>2</v>
      </c>
      <c r="V153" s="2">
        <v>8</v>
      </c>
      <c r="W153" s="2">
        <v>8</v>
      </c>
    </row>
    <row r="154" spans="1:23" hidden="1" x14ac:dyDescent="0.25">
      <c r="A154" t="s">
        <v>296</v>
      </c>
      <c r="B154" s="38">
        <v>11</v>
      </c>
      <c r="C154" s="38" t="s">
        <v>186</v>
      </c>
      <c r="D154" s="59">
        <v>42087</v>
      </c>
      <c r="E154" s="38" t="s">
        <v>282</v>
      </c>
      <c r="F154" s="17">
        <v>0</v>
      </c>
      <c r="G154" s="42">
        <v>2.5000000000000001E-2</v>
      </c>
      <c r="H154" s="2">
        <v>3</v>
      </c>
      <c r="I154" s="79" t="s">
        <v>491</v>
      </c>
      <c r="J154" s="163" t="s">
        <v>283</v>
      </c>
      <c r="Q154" s="2"/>
      <c r="T154" s="2">
        <v>3</v>
      </c>
      <c r="U154" s="2">
        <v>3</v>
      </c>
      <c r="V154" s="2">
        <v>16</v>
      </c>
      <c r="W154" s="2">
        <v>16</v>
      </c>
    </row>
    <row r="155" spans="1:23" hidden="1" x14ac:dyDescent="0.25">
      <c r="A155" t="s">
        <v>297</v>
      </c>
      <c r="B155" s="38">
        <v>12</v>
      </c>
      <c r="C155" s="38" t="s">
        <v>187</v>
      </c>
      <c r="D155" s="59">
        <v>42087</v>
      </c>
      <c r="E155" s="38" t="s">
        <v>282</v>
      </c>
      <c r="F155" s="17">
        <v>0</v>
      </c>
      <c r="G155" s="42">
        <v>2.5000000000000001E-2</v>
      </c>
      <c r="H155" s="2">
        <v>3</v>
      </c>
      <c r="I155" s="79" t="s">
        <v>491</v>
      </c>
      <c r="J155" s="156" t="s">
        <v>284</v>
      </c>
      <c r="Q155" s="2"/>
      <c r="T155" s="2">
        <v>4</v>
      </c>
      <c r="U155" s="2">
        <v>4</v>
      </c>
      <c r="V155" s="2">
        <v>5</v>
      </c>
      <c r="W155" s="2">
        <v>5</v>
      </c>
    </row>
    <row r="156" spans="1:23" hidden="1" x14ac:dyDescent="0.25">
      <c r="A156" t="s">
        <v>298</v>
      </c>
      <c r="B156" s="38">
        <v>13</v>
      </c>
      <c r="C156" s="38" t="s">
        <v>312</v>
      </c>
      <c r="D156" s="59">
        <v>42087</v>
      </c>
      <c r="E156" s="38" t="s">
        <v>316</v>
      </c>
      <c r="F156" s="17">
        <v>0</v>
      </c>
      <c r="G156" s="42">
        <v>0.1</v>
      </c>
      <c r="H156" s="2">
        <v>4</v>
      </c>
      <c r="J156" s="156" t="s">
        <v>156</v>
      </c>
      <c r="Q156" s="2"/>
      <c r="T156" s="2">
        <v>2</v>
      </c>
      <c r="U156" s="2">
        <v>2</v>
      </c>
      <c r="V156" s="2">
        <v>15</v>
      </c>
      <c r="W156" s="2">
        <v>15</v>
      </c>
    </row>
    <row r="157" spans="1:23" hidden="1" x14ac:dyDescent="0.25">
      <c r="A157" t="s">
        <v>299</v>
      </c>
      <c r="B157" s="38">
        <v>14</v>
      </c>
      <c r="C157" s="38" t="s">
        <v>313</v>
      </c>
      <c r="D157" s="59">
        <v>42087</v>
      </c>
      <c r="E157" s="38" t="s">
        <v>317</v>
      </c>
      <c r="F157" s="17">
        <v>0.1</v>
      </c>
      <c r="G157" s="42">
        <v>0.3</v>
      </c>
      <c r="H157" s="2">
        <v>4</v>
      </c>
      <c r="J157" s="156" t="s">
        <v>156</v>
      </c>
      <c r="Q157" s="2"/>
      <c r="T157" s="2">
        <v>2</v>
      </c>
      <c r="U157" s="2">
        <v>2</v>
      </c>
      <c r="V157" s="2">
        <v>8</v>
      </c>
      <c r="W157" s="2">
        <v>8</v>
      </c>
    </row>
    <row r="158" spans="1:23" hidden="1" x14ac:dyDescent="0.25">
      <c r="A158" t="s">
        <v>300</v>
      </c>
      <c r="B158" s="38">
        <v>15</v>
      </c>
      <c r="C158" s="38" t="s">
        <v>194</v>
      </c>
      <c r="D158" s="59">
        <v>42087</v>
      </c>
      <c r="E158" s="38" t="s">
        <v>282</v>
      </c>
      <c r="F158" s="17">
        <v>0</v>
      </c>
      <c r="G158" s="42">
        <v>2.5000000000000001E-2</v>
      </c>
      <c r="H158" s="2">
        <v>4</v>
      </c>
      <c r="I158" s="79" t="s">
        <v>491</v>
      </c>
      <c r="J158" s="163" t="s">
        <v>283</v>
      </c>
      <c r="Q158" s="2"/>
      <c r="T158" s="2">
        <v>4</v>
      </c>
      <c r="U158" s="2">
        <v>4</v>
      </c>
      <c r="V158" s="2">
        <v>39</v>
      </c>
      <c r="W158" s="2">
        <v>39</v>
      </c>
    </row>
    <row r="159" spans="1:23" hidden="1" x14ac:dyDescent="0.25">
      <c r="A159" t="s">
        <v>301</v>
      </c>
      <c r="B159" s="38">
        <v>16</v>
      </c>
      <c r="C159" s="38" t="s">
        <v>195</v>
      </c>
      <c r="D159" s="59">
        <v>42087</v>
      </c>
      <c r="E159" s="38" t="s">
        <v>282</v>
      </c>
      <c r="F159" s="17">
        <v>0</v>
      </c>
      <c r="G159" s="42">
        <v>2.5000000000000001E-2</v>
      </c>
      <c r="H159" s="2">
        <v>4</v>
      </c>
      <c r="I159" s="79" t="s">
        <v>491</v>
      </c>
      <c r="J159" s="156" t="s">
        <v>284</v>
      </c>
      <c r="Q159" s="2"/>
      <c r="T159" s="2">
        <v>4</v>
      </c>
      <c r="U159" s="2">
        <v>4</v>
      </c>
      <c r="V159" s="2">
        <v>4</v>
      </c>
      <c r="W159" s="2">
        <v>4</v>
      </c>
    </row>
    <row r="160" spans="1:23" hidden="1" x14ac:dyDescent="0.25">
      <c r="A160" t="s">
        <v>302</v>
      </c>
      <c r="B160" s="38">
        <v>17</v>
      </c>
      <c r="C160" s="38" t="s">
        <v>314</v>
      </c>
      <c r="D160" s="59">
        <v>42087</v>
      </c>
      <c r="E160" s="38" t="s">
        <v>316</v>
      </c>
      <c r="F160" s="17">
        <v>0</v>
      </c>
      <c r="G160" s="42">
        <v>0.1</v>
      </c>
      <c r="H160" s="2">
        <v>5</v>
      </c>
      <c r="J160" s="156" t="s">
        <v>156</v>
      </c>
      <c r="Q160" s="2"/>
      <c r="T160" s="2">
        <v>3</v>
      </c>
      <c r="U160" s="2">
        <v>3</v>
      </c>
      <c r="V160" s="2">
        <v>8</v>
      </c>
      <c r="W160" s="2">
        <v>8</v>
      </c>
    </row>
    <row r="161" spans="1:36" hidden="1" x14ac:dyDescent="0.25">
      <c r="A161" t="s">
        <v>303</v>
      </c>
      <c r="B161" s="38">
        <v>18</v>
      </c>
      <c r="C161" s="38" t="s">
        <v>315</v>
      </c>
      <c r="D161" s="59">
        <v>42087</v>
      </c>
      <c r="E161" s="38" t="s">
        <v>317</v>
      </c>
      <c r="F161" s="17">
        <v>0.1</v>
      </c>
      <c r="G161" s="42">
        <v>0.3</v>
      </c>
      <c r="H161" s="2">
        <v>5</v>
      </c>
      <c r="J161" s="156" t="s">
        <v>156</v>
      </c>
      <c r="Q161" s="2"/>
      <c r="T161" s="2">
        <v>4</v>
      </c>
      <c r="U161" s="2">
        <v>4</v>
      </c>
      <c r="V161" s="2">
        <v>31</v>
      </c>
      <c r="W161" s="2">
        <v>31</v>
      </c>
    </row>
    <row r="162" spans="1:36" hidden="1" x14ac:dyDescent="0.25">
      <c r="A162" t="s">
        <v>304</v>
      </c>
      <c r="B162" s="38">
        <v>19</v>
      </c>
      <c r="C162" s="38" t="s">
        <v>202</v>
      </c>
      <c r="D162" s="59">
        <v>42087</v>
      </c>
      <c r="E162" s="38" t="s">
        <v>282</v>
      </c>
      <c r="F162" s="17">
        <v>0</v>
      </c>
      <c r="G162" s="42">
        <v>2.5000000000000001E-2</v>
      </c>
      <c r="H162" s="2">
        <v>5</v>
      </c>
      <c r="I162" s="79" t="s">
        <v>491</v>
      </c>
      <c r="J162" s="163" t="s">
        <v>283</v>
      </c>
      <c r="Q162" s="2"/>
      <c r="T162" s="2">
        <v>3</v>
      </c>
      <c r="U162" s="2">
        <v>3</v>
      </c>
      <c r="V162" s="2">
        <v>9</v>
      </c>
      <c r="W162" s="2">
        <v>9</v>
      </c>
    </row>
    <row r="163" spans="1:36" hidden="1" x14ac:dyDescent="0.25">
      <c r="A163" t="s">
        <v>305</v>
      </c>
      <c r="B163" s="65">
        <v>20</v>
      </c>
      <c r="C163" s="38" t="s">
        <v>203</v>
      </c>
      <c r="D163" s="59">
        <v>42087</v>
      </c>
      <c r="E163" s="38" t="s">
        <v>282</v>
      </c>
      <c r="F163" s="17">
        <v>0</v>
      </c>
      <c r="G163" s="42">
        <v>2.5000000000000001E-2</v>
      </c>
      <c r="H163" s="2">
        <v>5</v>
      </c>
      <c r="I163" s="79" t="s">
        <v>491</v>
      </c>
      <c r="J163" s="156" t="s">
        <v>284</v>
      </c>
      <c r="Q163" s="2"/>
      <c r="T163" s="2">
        <v>5</v>
      </c>
      <c r="U163" s="2">
        <v>5</v>
      </c>
      <c r="V163" s="2">
        <v>6</v>
      </c>
      <c r="W163" s="2">
        <v>6</v>
      </c>
    </row>
    <row r="164" spans="1:36" hidden="1" x14ac:dyDescent="0.25">
      <c r="A164" s="38" t="s">
        <v>406</v>
      </c>
      <c r="B164" s="20">
        <v>1</v>
      </c>
      <c r="C164" s="39" t="s">
        <v>321</v>
      </c>
      <c r="D164" s="66">
        <v>42319</v>
      </c>
      <c r="E164" s="78" t="s">
        <v>282</v>
      </c>
      <c r="F164" s="17">
        <v>0</v>
      </c>
      <c r="G164" s="42">
        <v>2.5000000000000001E-2</v>
      </c>
      <c r="H164" s="20">
        <v>1</v>
      </c>
      <c r="I164" s="79" t="s">
        <v>491</v>
      </c>
      <c r="J164" s="163" t="s">
        <v>283</v>
      </c>
      <c r="Q164" s="82" t="s">
        <v>557</v>
      </c>
      <c r="R164" s="7"/>
      <c r="S164" s="7"/>
      <c r="T164" s="83" t="s">
        <v>647</v>
      </c>
      <c r="U164" s="83" t="s">
        <v>646</v>
      </c>
      <c r="V164" s="83" t="s">
        <v>120</v>
      </c>
      <c r="W164" s="83" t="s">
        <v>120</v>
      </c>
      <c r="X164" s="83"/>
      <c r="Y164" s="82" t="s">
        <v>557</v>
      </c>
      <c r="Z164" s="82" t="s">
        <v>557</v>
      </c>
      <c r="AA164" s="82" t="s">
        <v>557</v>
      </c>
      <c r="AB164" s="82" t="s">
        <v>557</v>
      </c>
      <c r="AC164" s="7"/>
      <c r="AD164" s="7"/>
      <c r="AE164" s="7"/>
      <c r="AF164" s="7"/>
      <c r="AG164" s="7"/>
      <c r="AH164" s="83" t="s">
        <v>696</v>
      </c>
      <c r="AI164" s="83" t="s">
        <v>697</v>
      </c>
      <c r="AJ164" s="83" t="s">
        <v>575</v>
      </c>
    </row>
    <row r="165" spans="1:36" hidden="1" x14ac:dyDescent="0.25">
      <c r="A165" s="38" t="s">
        <v>407</v>
      </c>
      <c r="B165" s="20">
        <v>2</v>
      </c>
      <c r="C165" s="39" t="s">
        <v>322</v>
      </c>
      <c r="D165" s="66">
        <v>42319</v>
      </c>
      <c r="E165" s="78" t="s">
        <v>282</v>
      </c>
      <c r="F165" s="17">
        <v>0</v>
      </c>
      <c r="G165" s="42">
        <v>2.5000000000000001E-2</v>
      </c>
      <c r="H165" s="20">
        <v>1</v>
      </c>
      <c r="I165" s="79" t="s">
        <v>491</v>
      </c>
      <c r="J165" s="163" t="s">
        <v>284</v>
      </c>
      <c r="Q165" s="82" t="s">
        <v>557</v>
      </c>
      <c r="R165" s="7"/>
      <c r="S165" s="7"/>
      <c r="T165" s="83" t="s">
        <v>651</v>
      </c>
      <c r="U165" s="83" t="s">
        <v>647</v>
      </c>
      <c r="V165" s="83" t="s">
        <v>120</v>
      </c>
      <c r="W165" s="83" t="s">
        <v>120</v>
      </c>
      <c r="X165" s="83"/>
      <c r="Y165" s="82" t="s">
        <v>557</v>
      </c>
      <c r="Z165" s="82" t="s">
        <v>557</v>
      </c>
      <c r="AA165" s="82" t="s">
        <v>557</v>
      </c>
      <c r="AB165" s="82" t="s">
        <v>557</v>
      </c>
      <c r="AC165" s="7"/>
      <c r="AD165" s="7"/>
      <c r="AE165" s="7"/>
      <c r="AF165" s="7"/>
      <c r="AG165" s="7"/>
      <c r="AH165" s="83" t="s">
        <v>698</v>
      </c>
      <c r="AI165" s="83" t="s">
        <v>699</v>
      </c>
      <c r="AJ165" s="83" t="s">
        <v>576</v>
      </c>
    </row>
    <row r="166" spans="1:36" x14ac:dyDescent="0.25">
      <c r="A166" s="38" t="s">
        <v>408</v>
      </c>
      <c r="B166" s="20">
        <v>3</v>
      </c>
      <c r="C166" s="222" t="s">
        <v>323</v>
      </c>
      <c r="D166" s="66">
        <v>42319</v>
      </c>
      <c r="E166" s="78" t="s">
        <v>282</v>
      </c>
      <c r="F166" s="17">
        <v>0</v>
      </c>
      <c r="G166" s="42">
        <v>2.5000000000000001E-2</v>
      </c>
      <c r="H166" s="20">
        <v>2</v>
      </c>
      <c r="I166" s="79" t="s">
        <v>491</v>
      </c>
      <c r="J166" s="163" t="s">
        <v>283</v>
      </c>
      <c r="Q166" s="82" t="s">
        <v>557</v>
      </c>
      <c r="R166" s="7"/>
      <c r="S166" s="7"/>
      <c r="T166" s="83" t="s">
        <v>120</v>
      </c>
      <c r="U166" s="83" t="s">
        <v>120</v>
      </c>
      <c r="V166" s="83" t="s">
        <v>120</v>
      </c>
      <c r="W166" s="83" t="s">
        <v>120</v>
      </c>
      <c r="X166" s="83"/>
      <c r="Y166" s="82" t="s">
        <v>557</v>
      </c>
      <c r="Z166" s="82" t="s">
        <v>557</v>
      </c>
      <c r="AA166" s="82" t="s">
        <v>557</v>
      </c>
      <c r="AB166" s="82" t="s">
        <v>557</v>
      </c>
      <c r="AC166" s="7"/>
      <c r="AD166" s="7"/>
      <c r="AE166" s="7"/>
      <c r="AF166" s="7"/>
      <c r="AG166" s="7"/>
      <c r="AH166" s="83" t="s">
        <v>700</v>
      </c>
      <c r="AI166" s="83" t="s">
        <v>701</v>
      </c>
      <c r="AJ166" s="83" t="s">
        <v>577</v>
      </c>
    </row>
    <row r="167" spans="1:36" x14ac:dyDescent="0.25">
      <c r="A167" s="38" t="s">
        <v>409</v>
      </c>
      <c r="B167" s="20">
        <v>4</v>
      </c>
      <c r="C167" s="222" t="s">
        <v>324</v>
      </c>
      <c r="D167" s="66">
        <v>42319</v>
      </c>
      <c r="E167" s="78" t="s">
        <v>282</v>
      </c>
      <c r="F167" s="17">
        <v>0</v>
      </c>
      <c r="G167" s="42">
        <v>2.5000000000000001E-2</v>
      </c>
      <c r="H167" s="20">
        <v>2</v>
      </c>
      <c r="I167" s="79" t="s">
        <v>491</v>
      </c>
      <c r="J167" s="163" t="s">
        <v>284</v>
      </c>
      <c r="Q167" s="82" t="s">
        <v>557</v>
      </c>
      <c r="R167" s="7"/>
      <c r="S167" s="7"/>
      <c r="T167" s="83" t="s">
        <v>120</v>
      </c>
      <c r="U167" s="83" t="s">
        <v>120</v>
      </c>
      <c r="V167" s="83" t="s">
        <v>120</v>
      </c>
      <c r="W167" s="83" t="s">
        <v>120</v>
      </c>
      <c r="X167" s="83"/>
      <c r="Y167" s="82" t="s">
        <v>557</v>
      </c>
      <c r="Z167" s="82" t="s">
        <v>557</v>
      </c>
      <c r="AA167" s="82" t="s">
        <v>557</v>
      </c>
      <c r="AB167" s="82" t="s">
        <v>557</v>
      </c>
      <c r="AC167" s="7"/>
      <c r="AD167" s="7"/>
      <c r="AE167" s="7"/>
      <c r="AF167" s="7"/>
      <c r="AG167" s="7"/>
      <c r="AH167" s="83" t="s">
        <v>702</v>
      </c>
      <c r="AI167" s="83" t="s">
        <v>703</v>
      </c>
      <c r="AJ167" s="83" t="s">
        <v>578</v>
      </c>
    </row>
    <row r="168" spans="1:36" hidden="1" x14ac:dyDescent="0.25">
      <c r="A168" s="38" t="s">
        <v>410</v>
      </c>
      <c r="B168" s="20">
        <v>5</v>
      </c>
      <c r="C168" s="39" t="s">
        <v>325</v>
      </c>
      <c r="D168" s="66">
        <v>42319</v>
      </c>
      <c r="E168" s="78" t="s">
        <v>282</v>
      </c>
      <c r="F168" s="17">
        <v>0</v>
      </c>
      <c r="G168" s="42">
        <v>2.5000000000000001E-2</v>
      </c>
      <c r="H168" s="20">
        <v>3</v>
      </c>
      <c r="I168" s="79" t="s">
        <v>491</v>
      </c>
      <c r="J168" s="163" t="s">
        <v>283</v>
      </c>
      <c r="Q168" s="82" t="s">
        <v>557</v>
      </c>
      <c r="R168" s="7"/>
      <c r="S168" s="7"/>
      <c r="T168" s="83" t="s">
        <v>120</v>
      </c>
      <c r="U168" s="83" t="s">
        <v>120</v>
      </c>
      <c r="V168" s="83" t="s">
        <v>120</v>
      </c>
      <c r="W168" s="83" t="s">
        <v>120</v>
      </c>
      <c r="X168" s="83"/>
      <c r="Y168" s="82" t="s">
        <v>557</v>
      </c>
      <c r="Z168" s="82" t="s">
        <v>557</v>
      </c>
      <c r="AA168" s="82" t="s">
        <v>557</v>
      </c>
      <c r="AB168" s="82" t="s">
        <v>557</v>
      </c>
      <c r="AC168" s="7"/>
      <c r="AD168" s="7"/>
      <c r="AE168" s="7"/>
      <c r="AF168" s="7"/>
      <c r="AG168" s="7"/>
      <c r="AH168" s="83" t="s">
        <v>704</v>
      </c>
      <c r="AI168" s="83" t="s">
        <v>705</v>
      </c>
      <c r="AJ168" s="83" t="s">
        <v>579</v>
      </c>
    </row>
    <row r="169" spans="1:36" hidden="1" x14ac:dyDescent="0.25">
      <c r="A169" s="38" t="s">
        <v>411</v>
      </c>
      <c r="B169" s="20">
        <v>6</v>
      </c>
      <c r="C169" s="39" t="s">
        <v>326</v>
      </c>
      <c r="D169" s="66">
        <v>42319</v>
      </c>
      <c r="E169" s="78" t="s">
        <v>282</v>
      </c>
      <c r="F169" s="17">
        <v>0</v>
      </c>
      <c r="G169" s="42">
        <v>2.5000000000000001E-2</v>
      </c>
      <c r="H169" s="20">
        <v>3</v>
      </c>
      <c r="I169" s="79" t="s">
        <v>491</v>
      </c>
      <c r="J169" s="163" t="s">
        <v>284</v>
      </c>
      <c r="Q169" s="82" t="s">
        <v>557</v>
      </c>
      <c r="R169" s="7"/>
      <c r="S169" s="7"/>
      <c r="T169" s="83" t="s">
        <v>651</v>
      </c>
      <c r="U169" s="83" t="s">
        <v>647</v>
      </c>
      <c r="V169" s="83" t="s">
        <v>120</v>
      </c>
      <c r="W169" s="83" t="s">
        <v>120</v>
      </c>
      <c r="X169" s="83"/>
      <c r="Y169" s="82" t="s">
        <v>557</v>
      </c>
      <c r="Z169" s="82" t="s">
        <v>557</v>
      </c>
      <c r="AA169" s="82" t="s">
        <v>557</v>
      </c>
      <c r="AB169" s="82" t="s">
        <v>557</v>
      </c>
      <c r="AC169" s="7"/>
      <c r="AD169" s="7"/>
      <c r="AE169" s="7"/>
      <c r="AF169" s="7"/>
      <c r="AG169" s="7"/>
      <c r="AH169" s="83" t="s">
        <v>706</v>
      </c>
      <c r="AI169" s="83" t="s">
        <v>707</v>
      </c>
      <c r="AJ169" s="83" t="s">
        <v>580</v>
      </c>
    </row>
    <row r="170" spans="1:36" hidden="1" x14ac:dyDescent="0.25">
      <c r="A170" s="38" t="s">
        <v>412</v>
      </c>
      <c r="B170" s="20">
        <v>7</v>
      </c>
      <c r="C170" s="39" t="s">
        <v>327</v>
      </c>
      <c r="D170" s="66">
        <v>42319</v>
      </c>
      <c r="E170" s="78" t="s">
        <v>282</v>
      </c>
      <c r="F170" s="17">
        <v>0</v>
      </c>
      <c r="G170" s="42">
        <v>2.5000000000000001E-2</v>
      </c>
      <c r="H170" s="20">
        <v>4</v>
      </c>
      <c r="I170" s="79" t="s">
        <v>491</v>
      </c>
      <c r="J170" s="163" t="s">
        <v>283</v>
      </c>
      <c r="Q170" s="82" t="s">
        <v>557</v>
      </c>
      <c r="R170" s="7"/>
      <c r="S170" s="7"/>
      <c r="T170" s="83" t="s">
        <v>646</v>
      </c>
      <c r="U170" s="83" t="s">
        <v>120</v>
      </c>
      <c r="V170" s="83" t="s">
        <v>120</v>
      </c>
      <c r="W170" s="83" t="s">
        <v>120</v>
      </c>
      <c r="X170" s="83"/>
      <c r="Y170" s="82" t="s">
        <v>557</v>
      </c>
      <c r="Z170" s="82" t="s">
        <v>557</v>
      </c>
      <c r="AA170" s="82" t="s">
        <v>557</v>
      </c>
      <c r="AB170" s="82" t="s">
        <v>557</v>
      </c>
      <c r="AC170" s="7"/>
      <c r="AD170" s="7"/>
      <c r="AE170" s="7"/>
      <c r="AF170" s="7"/>
      <c r="AG170" s="7"/>
      <c r="AH170" s="83" t="s">
        <v>708</v>
      </c>
      <c r="AI170" s="83" t="s">
        <v>709</v>
      </c>
      <c r="AJ170" s="83" t="s">
        <v>581</v>
      </c>
    </row>
    <row r="171" spans="1:36" hidden="1" x14ac:dyDescent="0.25">
      <c r="A171" s="38" t="s">
        <v>413</v>
      </c>
      <c r="B171" s="20">
        <v>8</v>
      </c>
      <c r="C171" s="39" t="s">
        <v>328</v>
      </c>
      <c r="D171" s="66">
        <v>42319</v>
      </c>
      <c r="E171" s="78" t="s">
        <v>282</v>
      </c>
      <c r="F171" s="17">
        <v>0</v>
      </c>
      <c r="G171" s="42">
        <v>2.5000000000000001E-2</v>
      </c>
      <c r="H171" s="20">
        <v>4</v>
      </c>
      <c r="I171" s="79" t="s">
        <v>491</v>
      </c>
      <c r="J171" s="163" t="s">
        <v>284</v>
      </c>
      <c r="Q171" s="82" t="s">
        <v>557</v>
      </c>
      <c r="R171" s="7"/>
      <c r="S171" s="7"/>
      <c r="T171" s="83" t="s">
        <v>651</v>
      </c>
      <c r="U171" s="83" t="s">
        <v>647</v>
      </c>
      <c r="V171" s="83" t="s">
        <v>120</v>
      </c>
      <c r="W171" s="83" t="s">
        <v>120</v>
      </c>
      <c r="X171" s="83"/>
      <c r="Y171" s="82" t="s">
        <v>557</v>
      </c>
      <c r="Z171" s="82" t="s">
        <v>557</v>
      </c>
      <c r="AA171" s="82" t="s">
        <v>557</v>
      </c>
      <c r="AB171" s="82" t="s">
        <v>557</v>
      </c>
      <c r="AC171" s="7"/>
      <c r="AD171" s="7"/>
      <c r="AE171" s="7"/>
      <c r="AF171" s="7"/>
      <c r="AG171" s="7"/>
      <c r="AH171" s="83" t="s">
        <v>710</v>
      </c>
      <c r="AI171" s="83" t="s">
        <v>711</v>
      </c>
      <c r="AJ171" s="83" t="s">
        <v>582</v>
      </c>
    </row>
    <row r="172" spans="1:36" hidden="1" x14ac:dyDescent="0.25">
      <c r="A172" s="38" t="s">
        <v>414</v>
      </c>
      <c r="B172" s="20">
        <v>9</v>
      </c>
      <c r="C172" s="39" t="s">
        <v>329</v>
      </c>
      <c r="D172" s="66">
        <v>42319</v>
      </c>
      <c r="E172" s="78" t="s">
        <v>282</v>
      </c>
      <c r="F172" s="17">
        <v>0</v>
      </c>
      <c r="G172" s="42">
        <v>2.5000000000000001E-2</v>
      </c>
      <c r="H172" s="20">
        <v>5</v>
      </c>
      <c r="I172" s="79" t="s">
        <v>491</v>
      </c>
      <c r="J172" s="163" t="s">
        <v>283</v>
      </c>
      <c r="Q172" s="82" t="s">
        <v>557</v>
      </c>
      <c r="R172" s="7"/>
      <c r="S172" s="7"/>
      <c r="T172" s="83" t="s">
        <v>120</v>
      </c>
      <c r="U172" s="83" t="s">
        <v>120</v>
      </c>
      <c r="V172" s="83" t="s">
        <v>646</v>
      </c>
      <c r="W172" s="83" t="s">
        <v>120</v>
      </c>
      <c r="X172" s="83"/>
      <c r="Y172" s="82" t="s">
        <v>557</v>
      </c>
      <c r="Z172" s="82" t="s">
        <v>557</v>
      </c>
      <c r="AA172" s="82" t="s">
        <v>557</v>
      </c>
      <c r="AB172" s="82" t="s">
        <v>557</v>
      </c>
      <c r="AC172" s="7"/>
      <c r="AD172" s="7"/>
      <c r="AE172" s="7"/>
      <c r="AF172" s="7"/>
      <c r="AG172" s="7"/>
      <c r="AH172" s="83" t="s">
        <v>712</v>
      </c>
      <c r="AI172" s="83" t="s">
        <v>713</v>
      </c>
      <c r="AJ172" s="83" t="s">
        <v>583</v>
      </c>
    </row>
    <row r="173" spans="1:36" hidden="1" x14ac:dyDescent="0.25">
      <c r="A173" s="38" t="s">
        <v>415</v>
      </c>
      <c r="B173" s="20">
        <v>10</v>
      </c>
      <c r="C173" s="39" t="s">
        <v>330</v>
      </c>
      <c r="D173" s="66">
        <v>42319</v>
      </c>
      <c r="E173" s="78" t="s">
        <v>282</v>
      </c>
      <c r="F173" s="17">
        <v>0</v>
      </c>
      <c r="G173" s="42">
        <v>2.5000000000000001E-2</v>
      </c>
      <c r="H173" s="20">
        <v>5</v>
      </c>
      <c r="I173" s="79" t="s">
        <v>491</v>
      </c>
      <c r="J173" s="163" t="s">
        <v>284</v>
      </c>
      <c r="Q173" s="82" t="s">
        <v>557</v>
      </c>
      <c r="R173" s="7"/>
      <c r="S173" s="7"/>
      <c r="T173" s="83" t="s">
        <v>120</v>
      </c>
      <c r="U173" s="83" t="s">
        <v>120</v>
      </c>
      <c r="V173" s="83" t="s">
        <v>120</v>
      </c>
      <c r="W173" s="83" t="s">
        <v>120</v>
      </c>
      <c r="X173" s="83"/>
      <c r="Y173" s="82" t="s">
        <v>557</v>
      </c>
      <c r="Z173" s="82" t="s">
        <v>557</v>
      </c>
      <c r="AA173" s="82" t="s">
        <v>557</v>
      </c>
      <c r="AB173" s="82" t="s">
        <v>557</v>
      </c>
      <c r="AC173" s="7"/>
      <c r="AD173" s="7"/>
      <c r="AE173" s="7"/>
      <c r="AF173" s="7"/>
      <c r="AG173" s="7"/>
      <c r="AH173" s="83" t="s">
        <v>714</v>
      </c>
      <c r="AI173" s="83" t="s">
        <v>715</v>
      </c>
      <c r="AJ173" s="83" t="s">
        <v>584</v>
      </c>
    </row>
    <row r="174" spans="1:36" hidden="1" x14ac:dyDescent="0.25">
      <c r="A174" s="38" t="s">
        <v>416</v>
      </c>
      <c r="B174" s="20">
        <v>11</v>
      </c>
      <c r="C174" s="39" t="s">
        <v>331</v>
      </c>
      <c r="D174" s="66">
        <v>42319</v>
      </c>
      <c r="E174" s="78" t="s">
        <v>102</v>
      </c>
      <c r="F174" s="17">
        <v>0</v>
      </c>
      <c r="G174" s="17">
        <v>0.1</v>
      </c>
      <c r="H174" s="20">
        <v>1</v>
      </c>
      <c r="I174" s="80">
        <v>1</v>
      </c>
      <c r="J174" s="163" t="s">
        <v>156</v>
      </c>
      <c r="Q174" s="83" t="s">
        <v>558</v>
      </c>
      <c r="R174" s="97" t="s">
        <v>1179</v>
      </c>
      <c r="S174" s="97" t="s">
        <v>1180</v>
      </c>
      <c r="T174" s="83" t="s">
        <v>120</v>
      </c>
      <c r="U174" s="83" t="s">
        <v>120</v>
      </c>
      <c r="V174" s="83" t="s">
        <v>646</v>
      </c>
      <c r="W174" s="83" t="s">
        <v>120</v>
      </c>
      <c r="X174" s="83"/>
      <c r="Y174" s="83" t="s">
        <v>656</v>
      </c>
      <c r="Z174" s="83" t="s">
        <v>657</v>
      </c>
      <c r="AA174" s="83" t="s">
        <v>658</v>
      </c>
      <c r="AB174" s="83" t="s">
        <v>121</v>
      </c>
      <c r="AC174" s="7"/>
      <c r="AD174" s="7"/>
      <c r="AE174" s="7"/>
      <c r="AF174" s="7"/>
      <c r="AG174" s="7"/>
      <c r="AH174" s="83" t="s">
        <v>716</v>
      </c>
      <c r="AI174" s="83" t="s">
        <v>717</v>
      </c>
      <c r="AJ174" s="83" t="s">
        <v>585</v>
      </c>
    </row>
    <row r="175" spans="1:36" hidden="1" x14ac:dyDescent="0.25">
      <c r="A175" s="38" t="s">
        <v>417</v>
      </c>
      <c r="B175" s="20">
        <v>12</v>
      </c>
      <c r="C175" s="39" t="s">
        <v>332</v>
      </c>
      <c r="D175" s="66">
        <v>42319</v>
      </c>
      <c r="E175" s="78" t="s">
        <v>103</v>
      </c>
      <c r="F175" s="17">
        <v>0.1</v>
      </c>
      <c r="G175" s="17">
        <v>0.2</v>
      </c>
      <c r="H175" s="20">
        <v>1</v>
      </c>
      <c r="I175" s="80">
        <v>1</v>
      </c>
      <c r="J175" s="163" t="s">
        <v>156</v>
      </c>
      <c r="Q175" s="82" t="s">
        <v>557</v>
      </c>
      <c r="R175" s="157" t="s">
        <v>557</v>
      </c>
      <c r="S175" s="157" t="s">
        <v>557</v>
      </c>
      <c r="T175" s="83" t="s">
        <v>651</v>
      </c>
      <c r="U175" s="83" t="s">
        <v>647</v>
      </c>
      <c r="V175" s="83" t="s">
        <v>651</v>
      </c>
      <c r="W175" s="83" t="s">
        <v>646</v>
      </c>
      <c r="X175" s="83"/>
      <c r="Y175" s="82" t="s">
        <v>557</v>
      </c>
      <c r="Z175" s="82" t="s">
        <v>557</v>
      </c>
      <c r="AA175" s="82" t="s">
        <v>557</v>
      </c>
      <c r="AB175" s="82" t="s">
        <v>557</v>
      </c>
      <c r="AC175" s="7"/>
      <c r="AD175" s="7"/>
      <c r="AE175" s="7"/>
      <c r="AF175" s="7"/>
      <c r="AG175" s="7"/>
      <c r="AH175" s="83" t="s">
        <v>718</v>
      </c>
      <c r="AI175" s="83" t="s">
        <v>719</v>
      </c>
      <c r="AJ175" s="83" t="s">
        <v>586</v>
      </c>
    </row>
    <row r="176" spans="1:36" hidden="1" x14ac:dyDescent="0.25">
      <c r="A176" s="38" t="s">
        <v>418</v>
      </c>
      <c r="B176" s="20">
        <v>13</v>
      </c>
      <c r="C176" s="39" t="s">
        <v>333</v>
      </c>
      <c r="D176" s="66">
        <v>42319</v>
      </c>
      <c r="E176" s="78" t="s">
        <v>104</v>
      </c>
      <c r="F176" s="17">
        <v>0.2</v>
      </c>
      <c r="G176" s="17">
        <v>0.3</v>
      </c>
      <c r="H176" s="20">
        <v>1</v>
      </c>
      <c r="I176" s="80">
        <v>1</v>
      </c>
      <c r="J176" s="163" t="s">
        <v>156</v>
      </c>
      <c r="Q176" s="82" t="s">
        <v>557</v>
      </c>
      <c r="R176" s="157" t="s">
        <v>557</v>
      </c>
      <c r="S176" s="157" t="s">
        <v>557</v>
      </c>
      <c r="T176" s="83" t="s">
        <v>120</v>
      </c>
      <c r="U176" s="83" t="s">
        <v>120</v>
      </c>
      <c r="V176" s="83" t="s">
        <v>651</v>
      </c>
      <c r="W176" s="83" t="s">
        <v>647</v>
      </c>
      <c r="X176" s="83"/>
      <c r="Y176" s="82" t="s">
        <v>557</v>
      </c>
      <c r="Z176" s="82" t="s">
        <v>557</v>
      </c>
      <c r="AA176" s="82" t="s">
        <v>557</v>
      </c>
      <c r="AB176" s="82" t="s">
        <v>557</v>
      </c>
      <c r="AC176" s="7"/>
      <c r="AD176" s="7"/>
      <c r="AE176" s="7"/>
      <c r="AF176" s="7"/>
      <c r="AG176" s="7"/>
      <c r="AH176" s="83" t="s">
        <v>720</v>
      </c>
      <c r="AI176" s="83" t="s">
        <v>721</v>
      </c>
      <c r="AJ176" s="83" t="s">
        <v>587</v>
      </c>
    </row>
    <row r="177" spans="1:36" hidden="1" x14ac:dyDescent="0.25">
      <c r="A177" s="38" t="s">
        <v>419</v>
      </c>
      <c r="B177" s="20">
        <v>14</v>
      </c>
      <c r="C177" s="39" t="s">
        <v>334</v>
      </c>
      <c r="D177" s="66">
        <v>42319</v>
      </c>
      <c r="E177" s="78" t="s">
        <v>105</v>
      </c>
      <c r="F177" s="17">
        <v>0.3</v>
      </c>
      <c r="G177" s="17">
        <v>0.6</v>
      </c>
      <c r="H177" s="20">
        <v>1</v>
      </c>
      <c r="I177" s="80">
        <v>1</v>
      </c>
      <c r="J177" s="163" t="s">
        <v>156</v>
      </c>
      <c r="Q177" s="82" t="s">
        <v>557</v>
      </c>
      <c r="R177" s="157" t="s">
        <v>557</v>
      </c>
      <c r="S177" s="157" t="s">
        <v>557</v>
      </c>
      <c r="T177" s="83" t="s">
        <v>120</v>
      </c>
      <c r="U177" s="83" t="s">
        <v>120</v>
      </c>
      <c r="V177" s="83" t="s">
        <v>120</v>
      </c>
      <c r="W177" s="83" t="s">
        <v>120</v>
      </c>
      <c r="X177" s="83"/>
      <c r="Y177" s="82" t="s">
        <v>557</v>
      </c>
      <c r="Z177" s="82" t="s">
        <v>557</v>
      </c>
      <c r="AA177" s="82" t="s">
        <v>557</v>
      </c>
      <c r="AB177" s="82" t="s">
        <v>557</v>
      </c>
      <c r="AC177" s="7"/>
      <c r="AD177" s="7"/>
      <c r="AE177" s="7"/>
      <c r="AF177" s="7"/>
      <c r="AG177" s="7"/>
      <c r="AH177" s="83" t="s">
        <v>722</v>
      </c>
      <c r="AI177" s="83" t="s">
        <v>723</v>
      </c>
      <c r="AJ177" s="83" t="s">
        <v>588</v>
      </c>
    </row>
    <row r="178" spans="1:36" hidden="1" x14ac:dyDescent="0.25">
      <c r="A178" s="38" t="s">
        <v>420</v>
      </c>
      <c r="B178" s="20">
        <v>15</v>
      </c>
      <c r="C178" s="39" t="s">
        <v>335</v>
      </c>
      <c r="D178" s="66">
        <v>42319</v>
      </c>
      <c r="E178" s="78" t="s">
        <v>106</v>
      </c>
      <c r="F178" s="17">
        <v>0.6</v>
      </c>
      <c r="G178" s="17">
        <v>0.9</v>
      </c>
      <c r="H178" s="20">
        <v>1</v>
      </c>
      <c r="I178" s="80">
        <v>1</v>
      </c>
      <c r="J178" s="163" t="s">
        <v>156</v>
      </c>
      <c r="Q178" s="82" t="s">
        <v>557</v>
      </c>
      <c r="R178" s="157" t="s">
        <v>557</v>
      </c>
      <c r="S178" s="157" t="s">
        <v>557</v>
      </c>
      <c r="T178" s="83" t="s">
        <v>120</v>
      </c>
      <c r="U178" s="83" t="s">
        <v>120</v>
      </c>
      <c r="V178" s="83" t="s">
        <v>120</v>
      </c>
      <c r="W178" s="83" t="s">
        <v>120</v>
      </c>
      <c r="X178" s="83"/>
      <c r="Y178" s="82" t="s">
        <v>557</v>
      </c>
      <c r="Z178" s="82" t="s">
        <v>557</v>
      </c>
      <c r="AA178" s="82" t="s">
        <v>557</v>
      </c>
      <c r="AB178" s="82" t="s">
        <v>557</v>
      </c>
      <c r="AC178" s="7"/>
      <c r="AD178" s="7"/>
      <c r="AE178" s="7"/>
      <c r="AF178" s="7"/>
      <c r="AG178" s="7"/>
      <c r="AH178" s="83" t="s">
        <v>724</v>
      </c>
      <c r="AI178" s="83" t="s">
        <v>701</v>
      </c>
      <c r="AJ178" s="83" t="s">
        <v>589</v>
      </c>
    </row>
    <row r="179" spans="1:36" hidden="1" x14ac:dyDescent="0.25">
      <c r="A179" s="38" t="s">
        <v>421</v>
      </c>
      <c r="B179" s="20">
        <v>16</v>
      </c>
      <c r="C179" s="39" t="s">
        <v>336</v>
      </c>
      <c r="D179" s="66">
        <v>42319</v>
      </c>
      <c r="E179" s="78" t="s">
        <v>102</v>
      </c>
      <c r="F179" s="17">
        <v>0</v>
      </c>
      <c r="G179" s="17">
        <v>0.1</v>
      </c>
      <c r="H179" s="20">
        <v>1</v>
      </c>
      <c r="I179" s="80">
        <v>2</v>
      </c>
      <c r="J179" s="163" t="s">
        <v>156</v>
      </c>
      <c r="Q179" s="83" t="s">
        <v>559</v>
      </c>
      <c r="R179" s="157" t="s">
        <v>557</v>
      </c>
      <c r="S179" s="157" t="s">
        <v>557</v>
      </c>
      <c r="T179" s="83" t="s">
        <v>120</v>
      </c>
      <c r="U179" s="83" t="s">
        <v>120</v>
      </c>
      <c r="V179" s="83" t="s">
        <v>647</v>
      </c>
      <c r="W179" s="83" t="s">
        <v>646</v>
      </c>
      <c r="X179" s="83"/>
      <c r="Y179" s="83" t="s">
        <v>659</v>
      </c>
      <c r="Z179" s="83" t="s">
        <v>632</v>
      </c>
      <c r="AA179" s="83" t="s">
        <v>660</v>
      </c>
      <c r="AB179" s="83" t="s">
        <v>121</v>
      </c>
      <c r="AC179" s="7"/>
      <c r="AD179" s="7"/>
      <c r="AE179" s="7"/>
      <c r="AF179" s="7"/>
      <c r="AG179" s="7"/>
      <c r="AH179" s="83" t="s">
        <v>725</v>
      </c>
      <c r="AI179" s="83" t="s">
        <v>726</v>
      </c>
      <c r="AJ179" s="83" t="s">
        <v>590</v>
      </c>
    </row>
    <row r="180" spans="1:36" hidden="1" x14ac:dyDescent="0.25">
      <c r="A180" s="38" t="s">
        <v>422</v>
      </c>
      <c r="B180" s="20">
        <v>17</v>
      </c>
      <c r="C180" s="39" t="s">
        <v>337</v>
      </c>
      <c r="D180" s="66">
        <v>42319</v>
      </c>
      <c r="E180" s="78" t="s">
        <v>103</v>
      </c>
      <c r="F180" s="17">
        <v>0.1</v>
      </c>
      <c r="G180" s="17">
        <v>0.2</v>
      </c>
      <c r="H180" s="20">
        <v>1</v>
      </c>
      <c r="I180" s="80">
        <v>2</v>
      </c>
      <c r="J180" s="163" t="s">
        <v>156</v>
      </c>
      <c r="Q180" s="82" t="s">
        <v>557</v>
      </c>
      <c r="R180" s="157" t="s">
        <v>557</v>
      </c>
      <c r="S180" s="157" t="s">
        <v>557</v>
      </c>
      <c r="T180" s="83" t="s">
        <v>651</v>
      </c>
      <c r="U180" s="83" t="s">
        <v>647</v>
      </c>
      <c r="V180" s="83" t="s">
        <v>647</v>
      </c>
      <c r="W180" s="83" t="s">
        <v>646</v>
      </c>
      <c r="X180" s="83"/>
      <c r="Y180" s="82" t="s">
        <v>557</v>
      </c>
      <c r="Z180" s="82" t="s">
        <v>557</v>
      </c>
      <c r="AA180" s="82" t="s">
        <v>557</v>
      </c>
      <c r="AB180" s="82" t="s">
        <v>557</v>
      </c>
      <c r="AC180" s="7"/>
      <c r="AD180" s="7"/>
      <c r="AE180" s="7"/>
      <c r="AF180" s="7"/>
      <c r="AG180" s="7"/>
      <c r="AH180" s="83" t="s">
        <v>727</v>
      </c>
      <c r="AI180" s="83" t="s">
        <v>728</v>
      </c>
      <c r="AJ180" s="83" t="s">
        <v>591</v>
      </c>
    </row>
    <row r="181" spans="1:36" hidden="1" x14ac:dyDescent="0.25">
      <c r="A181" s="38" t="s">
        <v>423</v>
      </c>
      <c r="B181" s="20">
        <v>18</v>
      </c>
      <c r="C181" s="39" t="s">
        <v>338</v>
      </c>
      <c r="D181" s="66">
        <v>42319</v>
      </c>
      <c r="E181" s="78" t="s">
        <v>104</v>
      </c>
      <c r="F181" s="17">
        <v>0.2</v>
      </c>
      <c r="G181" s="17">
        <v>0.3</v>
      </c>
      <c r="H181" s="20">
        <v>1</v>
      </c>
      <c r="I181" s="80">
        <v>2</v>
      </c>
      <c r="J181" s="163" t="s">
        <v>156</v>
      </c>
      <c r="Q181" s="82" t="s">
        <v>557</v>
      </c>
      <c r="R181" s="157" t="s">
        <v>557</v>
      </c>
      <c r="S181" s="157" t="s">
        <v>557</v>
      </c>
      <c r="T181" s="83" t="s">
        <v>650</v>
      </c>
      <c r="U181" s="83" t="s">
        <v>655</v>
      </c>
      <c r="V181" s="83" t="s">
        <v>646</v>
      </c>
      <c r="W181" s="83" t="s">
        <v>120</v>
      </c>
      <c r="X181" s="83"/>
      <c r="Y181" s="82" t="s">
        <v>557</v>
      </c>
      <c r="Z181" s="82" t="s">
        <v>557</v>
      </c>
      <c r="AA181" s="82" t="s">
        <v>557</v>
      </c>
      <c r="AB181" s="82" t="s">
        <v>557</v>
      </c>
      <c r="AC181" s="7"/>
      <c r="AD181" s="7"/>
      <c r="AE181" s="7"/>
      <c r="AF181" s="7"/>
      <c r="AG181" s="7"/>
      <c r="AH181" s="83" t="s">
        <v>729</v>
      </c>
      <c r="AI181" s="83" t="s">
        <v>727</v>
      </c>
      <c r="AJ181" s="83" t="s">
        <v>592</v>
      </c>
    </row>
    <row r="182" spans="1:36" hidden="1" x14ac:dyDescent="0.25">
      <c r="A182" s="38" t="s">
        <v>424</v>
      </c>
      <c r="B182" s="20">
        <v>19</v>
      </c>
      <c r="C182" s="39" t="s">
        <v>339</v>
      </c>
      <c r="D182" s="66">
        <v>42319</v>
      </c>
      <c r="E182" s="78" t="s">
        <v>105</v>
      </c>
      <c r="F182" s="17">
        <v>0.3</v>
      </c>
      <c r="G182" s="17">
        <v>0.6</v>
      </c>
      <c r="H182" s="20">
        <v>1</v>
      </c>
      <c r="I182" s="80">
        <v>2</v>
      </c>
      <c r="J182" s="163" t="s">
        <v>156</v>
      </c>
      <c r="Q182" s="82" t="s">
        <v>557</v>
      </c>
      <c r="R182" s="157" t="s">
        <v>557</v>
      </c>
      <c r="S182" s="157" t="s">
        <v>557</v>
      </c>
      <c r="T182" s="83" t="s">
        <v>120</v>
      </c>
      <c r="U182" s="83" t="s">
        <v>120</v>
      </c>
      <c r="V182" s="83" t="s">
        <v>120</v>
      </c>
      <c r="W182" s="83" t="s">
        <v>120</v>
      </c>
      <c r="X182" s="83"/>
      <c r="Y182" s="82" t="s">
        <v>557</v>
      </c>
      <c r="Z182" s="82" t="s">
        <v>557</v>
      </c>
      <c r="AA182" s="82" t="s">
        <v>557</v>
      </c>
      <c r="AB182" s="82" t="s">
        <v>557</v>
      </c>
      <c r="AC182" s="7"/>
      <c r="AD182" s="7"/>
      <c r="AE182" s="7"/>
      <c r="AF182" s="7"/>
      <c r="AG182" s="7"/>
      <c r="AH182" s="83" t="s">
        <v>730</v>
      </c>
      <c r="AI182" s="83" t="s">
        <v>698</v>
      </c>
      <c r="AJ182" s="83" t="s">
        <v>593</v>
      </c>
    </row>
    <row r="183" spans="1:36" hidden="1" x14ac:dyDescent="0.25">
      <c r="A183" s="38" t="s">
        <v>425</v>
      </c>
      <c r="B183" s="20">
        <v>20</v>
      </c>
      <c r="C183" s="39" t="s">
        <v>340</v>
      </c>
      <c r="D183" s="66">
        <v>42319</v>
      </c>
      <c r="E183" s="78" t="s">
        <v>106</v>
      </c>
      <c r="F183" s="17">
        <v>0.6</v>
      </c>
      <c r="G183" s="17">
        <v>0.9</v>
      </c>
      <c r="H183" s="20">
        <v>1</v>
      </c>
      <c r="I183" s="80">
        <v>2</v>
      </c>
      <c r="J183" s="163" t="s">
        <v>156</v>
      </c>
      <c r="Q183" s="82" t="s">
        <v>557</v>
      </c>
      <c r="R183" s="157" t="s">
        <v>557</v>
      </c>
      <c r="S183" s="157" t="s">
        <v>557</v>
      </c>
      <c r="T183" s="83" t="s">
        <v>120</v>
      </c>
      <c r="U183" s="83" t="s">
        <v>120</v>
      </c>
      <c r="V183" s="83" t="s">
        <v>120</v>
      </c>
      <c r="W183" s="83" t="s">
        <v>120</v>
      </c>
      <c r="X183" s="83"/>
      <c r="Y183" s="82" t="s">
        <v>557</v>
      </c>
      <c r="Z183" s="82" t="s">
        <v>557</v>
      </c>
      <c r="AA183" s="82" t="s">
        <v>557</v>
      </c>
      <c r="AB183" s="82" t="s">
        <v>557</v>
      </c>
      <c r="AC183" s="7"/>
      <c r="AD183" s="7"/>
      <c r="AE183" s="7"/>
      <c r="AF183" s="7"/>
      <c r="AG183" s="7"/>
      <c r="AH183" s="83" t="s">
        <v>731</v>
      </c>
      <c r="AI183" s="83" t="s">
        <v>732</v>
      </c>
      <c r="AJ183" s="83" t="s">
        <v>594</v>
      </c>
    </row>
    <row r="184" spans="1:36" hidden="1" x14ac:dyDescent="0.25">
      <c r="A184" s="38" t="s">
        <v>426</v>
      </c>
      <c r="B184" s="20">
        <v>21</v>
      </c>
      <c r="C184" s="39" t="s">
        <v>341</v>
      </c>
      <c r="D184" s="66">
        <v>42319</v>
      </c>
      <c r="E184" s="78" t="s">
        <v>102</v>
      </c>
      <c r="F184" s="17">
        <v>0</v>
      </c>
      <c r="G184" s="17">
        <v>0.1</v>
      </c>
      <c r="H184" s="20">
        <v>1</v>
      </c>
      <c r="I184" s="80">
        <v>3</v>
      </c>
      <c r="J184" s="163" t="s">
        <v>156</v>
      </c>
      <c r="Q184" s="83" t="s">
        <v>560</v>
      </c>
      <c r="R184" s="157" t="s">
        <v>557</v>
      </c>
      <c r="S184" s="157" t="s">
        <v>557</v>
      </c>
      <c r="T184" s="83" t="s">
        <v>647</v>
      </c>
      <c r="U184" s="83" t="s">
        <v>646</v>
      </c>
      <c r="V184" s="83" t="s">
        <v>120</v>
      </c>
      <c r="W184" s="83" t="s">
        <v>120</v>
      </c>
      <c r="X184" s="83"/>
      <c r="Y184" s="83" t="s">
        <v>661</v>
      </c>
      <c r="Z184" s="83" t="s">
        <v>662</v>
      </c>
      <c r="AA184" s="83" t="s">
        <v>663</v>
      </c>
      <c r="AB184" s="83" t="s">
        <v>121</v>
      </c>
      <c r="AC184" s="7"/>
      <c r="AD184" s="7"/>
      <c r="AE184" s="7"/>
      <c r="AF184" s="7"/>
      <c r="AG184" s="7"/>
      <c r="AH184" s="83" t="s">
        <v>733</v>
      </c>
      <c r="AI184" s="83" t="s">
        <v>734</v>
      </c>
      <c r="AJ184" s="83" t="s">
        <v>595</v>
      </c>
    </row>
    <row r="185" spans="1:36" hidden="1" x14ac:dyDescent="0.25">
      <c r="A185" s="38" t="s">
        <v>427</v>
      </c>
      <c r="B185" s="20">
        <v>22</v>
      </c>
      <c r="C185" s="39" t="s">
        <v>342</v>
      </c>
      <c r="D185" s="66">
        <v>42319</v>
      </c>
      <c r="E185" s="78" t="s">
        <v>103</v>
      </c>
      <c r="F185" s="17">
        <v>0.1</v>
      </c>
      <c r="G185" s="17">
        <v>0.2</v>
      </c>
      <c r="H185" s="20">
        <v>1</v>
      </c>
      <c r="I185" s="80">
        <v>3</v>
      </c>
      <c r="J185" s="163" t="s">
        <v>156</v>
      </c>
      <c r="Q185" s="82" t="s">
        <v>557</v>
      </c>
      <c r="R185" s="157" t="s">
        <v>557</v>
      </c>
      <c r="S185" s="157" t="s">
        <v>557</v>
      </c>
      <c r="T185" s="83" t="s">
        <v>651</v>
      </c>
      <c r="U185" s="83" t="s">
        <v>647</v>
      </c>
      <c r="V185" s="83" t="s">
        <v>120</v>
      </c>
      <c r="W185" s="83" t="s">
        <v>120</v>
      </c>
      <c r="X185" s="83"/>
      <c r="Y185" s="82" t="s">
        <v>557</v>
      </c>
      <c r="Z185" s="82" t="s">
        <v>557</v>
      </c>
      <c r="AA185" s="82" t="s">
        <v>557</v>
      </c>
      <c r="AB185" s="82" t="s">
        <v>557</v>
      </c>
      <c r="AC185" s="7"/>
      <c r="AD185" s="7"/>
      <c r="AE185" s="7"/>
      <c r="AF185" s="7"/>
      <c r="AG185" s="7"/>
      <c r="AH185" s="83" t="s">
        <v>735</v>
      </c>
      <c r="AI185" s="83" t="s">
        <v>712</v>
      </c>
      <c r="AJ185" s="83" t="s">
        <v>596</v>
      </c>
    </row>
    <row r="186" spans="1:36" hidden="1" x14ac:dyDescent="0.25">
      <c r="A186" s="38" t="s">
        <v>428</v>
      </c>
      <c r="B186" s="20">
        <v>23</v>
      </c>
      <c r="C186" s="39" t="s">
        <v>343</v>
      </c>
      <c r="D186" s="66">
        <v>42319</v>
      </c>
      <c r="E186" s="78" t="s">
        <v>104</v>
      </c>
      <c r="F186" s="17">
        <v>0.2</v>
      </c>
      <c r="G186" s="17">
        <v>0.3</v>
      </c>
      <c r="H186" s="20">
        <v>1</v>
      </c>
      <c r="I186" s="80">
        <v>3</v>
      </c>
      <c r="J186" s="163" t="s">
        <v>156</v>
      </c>
      <c r="Q186" s="82" t="s">
        <v>557</v>
      </c>
      <c r="R186" s="157" t="s">
        <v>557</v>
      </c>
      <c r="S186" s="157" t="s">
        <v>557</v>
      </c>
      <c r="T186" s="83" t="s">
        <v>655</v>
      </c>
      <c r="U186" s="83" t="s">
        <v>651</v>
      </c>
      <c r="V186" s="83" t="s">
        <v>120</v>
      </c>
      <c r="W186" s="83" t="s">
        <v>120</v>
      </c>
      <c r="X186" s="83"/>
      <c r="Y186" s="82" t="s">
        <v>557</v>
      </c>
      <c r="Z186" s="82" t="s">
        <v>557</v>
      </c>
      <c r="AA186" s="82" t="s">
        <v>557</v>
      </c>
      <c r="AB186" s="82" t="s">
        <v>557</v>
      </c>
      <c r="AC186" s="7"/>
      <c r="AD186" s="7"/>
      <c r="AE186" s="7"/>
      <c r="AF186" s="7"/>
      <c r="AG186" s="7"/>
      <c r="AH186" s="83" t="s">
        <v>736</v>
      </c>
      <c r="AI186" s="83" t="s">
        <v>737</v>
      </c>
      <c r="AJ186" s="83" t="s">
        <v>597</v>
      </c>
    </row>
    <row r="187" spans="1:36" hidden="1" x14ac:dyDescent="0.25">
      <c r="A187" s="38" t="s">
        <v>429</v>
      </c>
      <c r="B187" s="20">
        <v>24</v>
      </c>
      <c r="C187" s="39" t="s">
        <v>344</v>
      </c>
      <c r="D187" s="66">
        <v>42319</v>
      </c>
      <c r="E187" s="78" t="s">
        <v>105</v>
      </c>
      <c r="F187" s="17">
        <v>0.3</v>
      </c>
      <c r="G187" s="17">
        <v>0.6</v>
      </c>
      <c r="H187" s="20">
        <v>1</v>
      </c>
      <c r="I187" s="80">
        <v>3</v>
      </c>
      <c r="J187" s="163" t="s">
        <v>156</v>
      </c>
      <c r="Q187" s="82" t="s">
        <v>557</v>
      </c>
      <c r="R187" s="157" t="s">
        <v>557</v>
      </c>
      <c r="S187" s="157" t="s">
        <v>557</v>
      </c>
      <c r="T187" s="83" t="s">
        <v>647</v>
      </c>
      <c r="U187" s="83" t="s">
        <v>646</v>
      </c>
      <c r="V187" s="83" t="s">
        <v>646</v>
      </c>
      <c r="W187" s="83" t="s">
        <v>120</v>
      </c>
      <c r="X187" s="83"/>
      <c r="Y187" s="82" t="s">
        <v>557</v>
      </c>
      <c r="Z187" s="82" t="s">
        <v>557</v>
      </c>
      <c r="AA187" s="82" t="s">
        <v>557</v>
      </c>
      <c r="AB187" s="82" t="s">
        <v>557</v>
      </c>
      <c r="AC187" s="7"/>
      <c r="AD187" s="7"/>
      <c r="AE187" s="7"/>
      <c r="AF187" s="7"/>
      <c r="AG187" s="7"/>
      <c r="AH187" s="83" t="s">
        <v>738</v>
      </c>
      <c r="AI187" s="83" t="s">
        <v>739</v>
      </c>
      <c r="AJ187" s="83" t="s">
        <v>598</v>
      </c>
    </row>
    <row r="188" spans="1:36" hidden="1" x14ac:dyDescent="0.25">
      <c r="A188" s="38" t="s">
        <v>430</v>
      </c>
      <c r="B188" s="20">
        <v>25</v>
      </c>
      <c r="C188" s="39" t="s">
        <v>345</v>
      </c>
      <c r="D188" s="66">
        <v>42319</v>
      </c>
      <c r="E188" s="78" t="s">
        <v>106</v>
      </c>
      <c r="F188" s="17">
        <v>0.6</v>
      </c>
      <c r="G188" s="17">
        <v>0.9</v>
      </c>
      <c r="H188" s="20">
        <v>1</v>
      </c>
      <c r="I188" s="80">
        <v>3</v>
      </c>
      <c r="J188" s="163" t="s">
        <v>156</v>
      </c>
      <c r="Q188" s="82" t="s">
        <v>557</v>
      </c>
      <c r="R188" s="157" t="s">
        <v>557</v>
      </c>
      <c r="S188" s="157" t="s">
        <v>557</v>
      </c>
      <c r="T188" s="83" t="s">
        <v>120</v>
      </c>
      <c r="U188" s="83" t="s">
        <v>120</v>
      </c>
      <c r="V188" s="83" t="s">
        <v>120</v>
      </c>
      <c r="W188" s="83" t="s">
        <v>120</v>
      </c>
      <c r="X188" s="83"/>
      <c r="Y188" s="82" t="s">
        <v>557</v>
      </c>
      <c r="Z188" s="82" t="s">
        <v>557</v>
      </c>
      <c r="AA188" s="82" t="s">
        <v>557</v>
      </c>
      <c r="AB188" s="82" t="s">
        <v>557</v>
      </c>
      <c r="AC188" s="7"/>
      <c r="AD188" s="7"/>
      <c r="AE188" s="7"/>
      <c r="AF188" s="7"/>
      <c r="AG188" s="7"/>
      <c r="AH188" s="83" t="s">
        <v>740</v>
      </c>
      <c r="AI188" s="83" t="s">
        <v>741</v>
      </c>
      <c r="AJ188" s="83" t="s">
        <v>599</v>
      </c>
    </row>
    <row r="189" spans="1:36" x14ac:dyDescent="0.25">
      <c r="A189" s="38" t="s">
        <v>431</v>
      </c>
      <c r="B189" s="20">
        <v>26</v>
      </c>
      <c r="C189" s="222" t="s">
        <v>346</v>
      </c>
      <c r="D189" s="66">
        <v>42319</v>
      </c>
      <c r="E189" s="78" t="s">
        <v>102</v>
      </c>
      <c r="F189" s="17">
        <v>0</v>
      </c>
      <c r="G189" s="17">
        <v>0.1</v>
      </c>
      <c r="H189" s="20">
        <v>2</v>
      </c>
      <c r="I189" s="80">
        <v>1</v>
      </c>
      <c r="J189" s="163" t="s">
        <v>156</v>
      </c>
      <c r="Q189" s="83" t="s">
        <v>561</v>
      </c>
      <c r="R189" s="97" t="s">
        <v>1181</v>
      </c>
      <c r="S189" s="97" t="s">
        <v>1182</v>
      </c>
      <c r="T189" s="83" t="s">
        <v>647</v>
      </c>
      <c r="U189" s="83" t="s">
        <v>120</v>
      </c>
      <c r="V189" s="83" t="s">
        <v>120</v>
      </c>
      <c r="W189" s="83" t="s">
        <v>120</v>
      </c>
      <c r="X189" s="83"/>
      <c r="Y189" s="83" t="s">
        <v>664</v>
      </c>
      <c r="Z189" s="83" t="s">
        <v>665</v>
      </c>
      <c r="AA189" s="83" t="s">
        <v>595</v>
      </c>
      <c r="AB189" s="83" t="s">
        <v>121</v>
      </c>
      <c r="AC189" s="7"/>
      <c r="AD189" s="7"/>
      <c r="AE189" s="7"/>
      <c r="AF189" s="7"/>
      <c r="AG189" s="7"/>
      <c r="AH189" s="83" t="s">
        <v>742</v>
      </c>
      <c r="AI189" s="83" t="s">
        <v>697</v>
      </c>
      <c r="AJ189" s="83" t="s">
        <v>600</v>
      </c>
    </row>
    <row r="190" spans="1:36" x14ac:dyDescent="0.25">
      <c r="A190" s="38" t="s">
        <v>432</v>
      </c>
      <c r="B190" s="20">
        <v>27</v>
      </c>
      <c r="C190" s="222" t="s">
        <v>347</v>
      </c>
      <c r="D190" s="66">
        <v>42319</v>
      </c>
      <c r="E190" s="78" t="s">
        <v>103</v>
      </c>
      <c r="F190" s="17">
        <v>0.1</v>
      </c>
      <c r="G190" s="17">
        <v>0.2</v>
      </c>
      <c r="H190" s="20">
        <v>2</v>
      </c>
      <c r="I190" s="80">
        <v>1</v>
      </c>
      <c r="J190" s="163" t="s">
        <v>156</v>
      </c>
      <c r="Q190" s="82" t="s">
        <v>557</v>
      </c>
      <c r="R190" s="157" t="s">
        <v>557</v>
      </c>
      <c r="S190" s="157" t="s">
        <v>557</v>
      </c>
      <c r="T190" s="83" t="s">
        <v>120</v>
      </c>
      <c r="U190" s="83" t="s">
        <v>120</v>
      </c>
      <c r="V190" s="83" t="s">
        <v>647</v>
      </c>
      <c r="W190" s="83" t="s">
        <v>646</v>
      </c>
      <c r="X190" s="83"/>
      <c r="Y190" s="82" t="s">
        <v>557</v>
      </c>
      <c r="Z190" s="82" t="s">
        <v>557</v>
      </c>
      <c r="AA190" s="82" t="s">
        <v>557</v>
      </c>
      <c r="AB190" s="82" t="s">
        <v>557</v>
      </c>
      <c r="AC190" s="7"/>
      <c r="AD190" s="7"/>
      <c r="AE190" s="7"/>
      <c r="AF190" s="7"/>
      <c r="AG190" s="7"/>
      <c r="AH190" s="83" t="s">
        <v>743</v>
      </c>
      <c r="AI190" s="83" t="s">
        <v>741</v>
      </c>
      <c r="AJ190" s="83" t="s">
        <v>601</v>
      </c>
    </row>
    <row r="191" spans="1:36" x14ac:dyDescent="0.25">
      <c r="A191" s="38" t="s">
        <v>433</v>
      </c>
      <c r="B191" s="20">
        <v>28</v>
      </c>
      <c r="C191" s="222" t="s">
        <v>348</v>
      </c>
      <c r="D191" s="66">
        <v>42319</v>
      </c>
      <c r="E191" s="78" t="s">
        <v>104</v>
      </c>
      <c r="F191" s="17">
        <v>0.2</v>
      </c>
      <c r="G191" s="17">
        <v>0.3</v>
      </c>
      <c r="H191" s="20">
        <v>2</v>
      </c>
      <c r="I191" s="80">
        <v>1</v>
      </c>
      <c r="J191" s="163" t="s">
        <v>156</v>
      </c>
      <c r="Q191" s="82" t="s">
        <v>557</v>
      </c>
      <c r="R191" s="157" t="s">
        <v>557</v>
      </c>
      <c r="S191" s="157" t="s">
        <v>557</v>
      </c>
      <c r="T191" s="83" t="s">
        <v>120</v>
      </c>
      <c r="U191" s="83" t="s">
        <v>120</v>
      </c>
      <c r="V191" s="83" t="s">
        <v>647</v>
      </c>
      <c r="W191" s="83" t="s">
        <v>646</v>
      </c>
      <c r="X191" s="83"/>
      <c r="Y191" s="82" t="s">
        <v>557</v>
      </c>
      <c r="Z191" s="82" t="s">
        <v>557</v>
      </c>
      <c r="AA191" s="82" t="s">
        <v>557</v>
      </c>
      <c r="AB191" s="82" t="s">
        <v>557</v>
      </c>
      <c r="AC191" s="7"/>
      <c r="AD191" s="7"/>
      <c r="AE191" s="7"/>
      <c r="AF191" s="7"/>
      <c r="AG191" s="7"/>
      <c r="AH191" s="83" t="s">
        <v>744</v>
      </c>
      <c r="AI191" s="83" t="s">
        <v>745</v>
      </c>
      <c r="AJ191" s="83" t="s">
        <v>602</v>
      </c>
    </row>
    <row r="192" spans="1:36" x14ac:dyDescent="0.25">
      <c r="A192" s="38" t="s">
        <v>434</v>
      </c>
      <c r="B192" s="20">
        <v>29</v>
      </c>
      <c r="C192" s="222" t="s">
        <v>349</v>
      </c>
      <c r="D192" s="66">
        <v>42319</v>
      </c>
      <c r="E192" s="78" t="s">
        <v>105</v>
      </c>
      <c r="F192" s="17">
        <v>0.3</v>
      </c>
      <c r="G192" s="17">
        <v>0.6</v>
      </c>
      <c r="H192" s="20">
        <v>2</v>
      </c>
      <c r="I192" s="80">
        <v>1</v>
      </c>
      <c r="J192" s="163" t="s">
        <v>156</v>
      </c>
      <c r="Q192" s="82" t="s">
        <v>557</v>
      </c>
      <c r="R192" s="157" t="s">
        <v>557</v>
      </c>
      <c r="S192" s="157" t="s">
        <v>557</v>
      </c>
      <c r="T192" s="83" t="s">
        <v>120</v>
      </c>
      <c r="U192" s="83" t="s">
        <v>120</v>
      </c>
      <c r="V192" s="83" t="s">
        <v>120</v>
      </c>
      <c r="W192" s="83" t="s">
        <v>120</v>
      </c>
      <c r="X192" s="83"/>
      <c r="Y192" s="82" t="s">
        <v>557</v>
      </c>
      <c r="Z192" s="82" t="s">
        <v>557</v>
      </c>
      <c r="AA192" s="82" t="s">
        <v>557</v>
      </c>
      <c r="AB192" s="82" t="s">
        <v>557</v>
      </c>
      <c r="AC192" s="7"/>
      <c r="AD192" s="7"/>
      <c r="AE192" s="7"/>
      <c r="AF192" s="7"/>
      <c r="AG192" s="7"/>
      <c r="AH192" s="83" t="s">
        <v>746</v>
      </c>
      <c r="AI192" s="83" t="s">
        <v>728</v>
      </c>
      <c r="AJ192" s="83" t="s">
        <v>603</v>
      </c>
    </row>
    <row r="193" spans="1:36" x14ac:dyDescent="0.25">
      <c r="A193" s="38" t="s">
        <v>435</v>
      </c>
      <c r="B193" s="20">
        <v>30</v>
      </c>
      <c r="C193" s="222" t="s">
        <v>350</v>
      </c>
      <c r="D193" s="66">
        <v>42319</v>
      </c>
      <c r="E193" s="78" t="s">
        <v>106</v>
      </c>
      <c r="F193" s="17">
        <v>0.6</v>
      </c>
      <c r="G193" s="17">
        <v>0.9</v>
      </c>
      <c r="H193" s="20">
        <v>2</v>
      </c>
      <c r="I193" s="80">
        <v>1</v>
      </c>
      <c r="J193" s="163" t="s">
        <v>156</v>
      </c>
      <c r="Q193" s="82" t="s">
        <v>557</v>
      </c>
      <c r="R193" s="157" t="s">
        <v>557</v>
      </c>
      <c r="S193" s="157" t="s">
        <v>557</v>
      </c>
      <c r="T193" s="83" t="s">
        <v>120</v>
      </c>
      <c r="U193" s="83" t="s">
        <v>120</v>
      </c>
      <c r="V193" s="83" t="s">
        <v>120</v>
      </c>
      <c r="W193" s="83" t="s">
        <v>120</v>
      </c>
      <c r="X193" s="83"/>
      <c r="Y193" s="82" t="s">
        <v>557</v>
      </c>
      <c r="Z193" s="82" t="s">
        <v>557</v>
      </c>
      <c r="AA193" s="82" t="s">
        <v>557</v>
      </c>
      <c r="AB193" s="82" t="s">
        <v>557</v>
      </c>
      <c r="AC193" s="7"/>
      <c r="AD193" s="7"/>
      <c r="AE193" s="7"/>
      <c r="AF193" s="7"/>
      <c r="AG193" s="7"/>
      <c r="AH193" s="83" t="s">
        <v>747</v>
      </c>
      <c r="AI193" s="83" t="s">
        <v>748</v>
      </c>
      <c r="AJ193" s="83" t="s">
        <v>604</v>
      </c>
    </row>
    <row r="194" spans="1:36" x14ac:dyDescent="0.25">
      <c r="A194" s="38" t="s">
        <v>436</v>
      </c>
      <c r="B194" s="20">
        <v>31</v>
      </c>
      <c r="C194" s="222" t="s">
        <v>351</v>
      </c>
      <c r="D194" s="66">
        <v>42319</v>
      </c>
      <c r="E194" s="78" t="s">
        <v>102</v>
      </c>
      <c r="F194" s="17">
        <v>0</v>
      </c>
      <c r="G194" s="17">
        <v>0.1</v>
      </c>
      <c r="H194" s="20">
        <v>2</v>
      </c>
      <c r="I194" s="80">
        <v>2</v>
      </c>
      <c r="J194" s="163" t="s">
        <v>156</v>
      </c>
      <c r="Q194" s="83" t="s">
        <v>562</v>
      </c>
      <c r="R194" s="157" t="s">
        <v>557</v>
      </c>
      <c r="S194" s="157" t="s">
        <v>557</v>
      </c>
      <c r="T194" s="83" t="s">
        <v>120</v>
      </c>
      <c r="U194" s="83" t="s">
        <v>120</v>
      </c>
      <c r="V194" s="83" t="s">
        <v>652</v>
      </c>
      <c r="W194" s="83" t="s">
        <v>648</v>
      </c>
      <c r="X194" s="83"/>
      <c r="Y194" s="83" t="s">
        <v>666</v>
      </c>
      <c r="Z194" s="83" t="s">
        <v>667</v>
      </c>
      <c r="AA194" s="83" t="s">
        <v>607</v>
      </c>
      <c r="AB194" s="83" t="s">
        <v>121</v>
      </c>
      <c r="AC194" s="7"/>
      <c r="AD194" s="7"/>
      <c r="AE194" s="7"/>
      <c r="AF194" s="7"/>
      <c r="AG194" s="7"/>
      <c r="AH194" s="83" t="s">
        <v>736</v>
      </c>
      <c r="AI194" s="83" t="s">
        <v>749</v>
      </c>
      <c r="AJ194" s="83" t="s">
        <v>605</v>
      </c>
    </row>
    <row r="195" spans="1:36" x14ac:dyDescent="0.25">
      <c r="A195" s="38" t="s">
        <v>437</v>
      </c>
      <c r="B195" s="20">
        <v>32</v>
      </c>
      <c r="C195" s="222" t="s">
        <v>352</v>
      </c>
      <c r="D195" s="66">
        <v>42319</v>
      </c>
      <c r="E195" s="78" t="s">
        <v>103</v>
      </c>
      <c r="F195" s="17">
        <v>0.1</v>
      </c>
      <c r="G195" s="17">
        <v>0.2</v>
      </c>
      <c r="H195" s="20">
        <v>2</v>
      </c>
      <c r="I195" s="80">
        <v>2</v>
      </c>
      <c r="J195" s="163" t="s">
        <v>156</v>
      </c>
      <c r="Q195" s="82" t="s">
        <v>557</v>
      </c>
      <c r="R195" s="157" t="s">
        <v>557</v>
      </c>
      <c r="S195" s="157" t="s">
        <v>557</v>
      </c>
      <c r="T195" s="83" t="s">
        <v>120</v>
      </c>
      <c r="U195" s="83" t="s">
        <v>120</v>
      </c>
      <c r="V195" s="83" t="s">
        <v>653</v>
      </c>
      <c r="W195" s="83" t="s">
        <v>649</v>
      </c>
      <c r="X195" s="83"/>
      <c r="Y195" s="82" t="s">
        <v>557</v>
      </c>
      <c r="Z195" s="82" t="s">
        <v>557</v>
      </c>
      <c r="AA195" s="82" t="s">
        <v>557</v>
      </c>
      <c r="AB195" s="82" t="s">
        <v>557</v>
      </c>
      <c r="AC195" s="7"/>
      <c r="AD195" s="7"/>
      <c r="AE195" s="7"/>
      <c r="AF195" s="7"/>
      <c r="AG195" s="7"/>
      <c r="AH195" s="83" t="s">
        <v>750</v>
      </c>
      <c r="AI195" s="83" t="s">
        <v>749</v>
      </c>
      <c r="AJ195" s="83" t="s">
        <v>606</v>
      </c>
    </row>
    <row r="196" spans="1:36" x14ac:dyDescent="0.25">
      <c r="A196" s="38" t="s">
        <v>438</v>
      </c>
      <c r="B196" s="20">
        <v>33</v>
      </c>
      <c r="C196" s="222" t="s">
        <v>353</v>
      </c>
      <c r="D196" s="66">
        <v>42319</v>
      </c>
      <c r="E196" s="78" t="s">
        <v>104</v>
      </c>
      <c r="F196" s="17">
        <v>0.2</v>
      </c>
      <c r="G196" s="17">
        <v>0.3</v>
      </c>
      <c r="H196" s="20">
        <v>2</v>
      </c>
      <c r="I196" s="80">
        <v>2</v>
      </c>
      <c r="J196" s="163" t="s">
        <v>156</v>
      </c>
      <c r="Q196" s="82" t="s">
        <v>557</v>
      </c>
      <c r="R196" s="157" t="s">
        <v>557</v>
      </c>
      <c r="S196" s="157" t="s">
        <v>557</v>
      </c>
      <c r="T196" s="83" t="s">
        <v>120</v>
      </c>
      <c r="U196" s="83" t="s">
        <v>120</v>
      </c>
      <c r="V196" s="83" t="s">
        <v>647</v>
      </c>
      <c r="W196" s="83" t="s">
        <v>646</v>
      </c>
      <c r="X196" s="83"/>
      <c r="Y196" s="82" t="s">
        <v>557</v>
      </c>
      <c r="Z196" s="82" t="s">
        <v>557</v>
      </c>
      <c r="AA196" s="82" t="s">
        <v>557</v>
      </c>
      <c r="AB196" s="82" t="s">
        <v>557</v>
      </c>
      <c r="AC196" s="7"/>
      <c r="AD196" s="7"/>
      <c r="AE196" s="7"/>
      <c r="AF196" s="7"/>
      <c r="AG196" s="7"/>
      <c r="AH196" s="83" t="s">
        <v>751</v>
      </c>
      <c r="AI196" s="83" t="s">
        <v>752</v>
      </c>
      <c r="AJ196" s="83" t="s">
        <v>607</v>
      </c>
    </row>
    <row r="197" spans="1:36" x14ac:dyDescent="0.25">
      <c r="A197" s="38" t="s">
        <v>439</v>
      </c>
      <c r="B197" s="20">
        <v>34</v>
      </c>
      <c r="C197" s="222" t="s">
        <v>354</v>
      </c>
      <c r="D197" s="66">
        <v>42319</v>
      </c>
      <c r="E197" s="78" t="s">
        <v>105</v>
      </c>
      <c r="F197" s="17">
        <v>0.3</v>
      </c>
      <c r="G197" s="17">
        <v>0.6</v>
      </c>
      <c r="H197" s="20">
        <v>2</v>
      </c>
      <c r="I197" s="80">
        <v>2</v>
      </c>
      <c r="J197" s="163" t="s">
        <v>156</v>
      </c>
      <c r="Q197" s="82" t="s">
        <v>557</v>
      </c>
      <c r="R197" s="157" t="s">
        <v>557</v>
      </c>
      <c r="S197" s="157" t="s">
        <v>557</v>
      </c>
      <c r="T197" s="83" t="s">
        <v>120</v>
      </c>
      <c r="U197" s="83" t="s">
        <v>120</v>
      </c>
      <c r="V197" s="83" t="s">
        <v>647</v>
      </c>
      <c r="W197" s="83" t="s">
        <v>120</v>
      </c>
      <c r="X197" s="83"/>
      <c r="Y197" s="82" t="s">
        <v>557</v>
      </c>
      <c r="Z197" s="82" t="s">
        <v>557</v>
      </c>
      <c r="AA197" s="82" t="s">
        <v>557</v>
      </c>
      <c r="AB197" s="82" t="s">
        <v>557</v>
      </c>
      <c r="AC197" s="7"/>
      <c r="AD197" s="7"/>
      <c r="AE197" s="7"/>
      <c r="AF197" s="7"/>
      <c r="AG197" s="7"/>
      <c r="AH197" s="83" t="s">
        <v>753</v>
      </c>
      <c r="AI197" s="83" t="s">
        <v>754</v>
      </c>
      <c r="AJ197" s="83" t="s">
        <v>578</v>
      </c>
    </row>
    <row r="198" spans="1:36" x14ac:dyDescent="0.25">
      <c r="A198" s="38" t="s">
        <v>440</v>
      </c>
      <c r="B198" s="20">
        <v>35</v>
      </c>
      <c r="C198" s="222" t="s">
        <v>355</v>
      </c>
      <c r="D198" s="66">
        <v>42319</v>
      </c>
      <c r="E198" s="78" t="s">
        <v>106</v>
      </c>
      <c r="F198" s="17">
        <v>0.6</v>
      </c>
      <c r="G198" s="17">
        <v>0.9</v>
      </c>
      <c r="H198" s="20">
        <v>2</v>
      </c>
      <c r="I198" s="80">
        <v>2</v>
      </c>
      <c r="J198" s="163" t="s">
        <v>156</v>
      </c>
      <c r="Q198" s="82" t="s">
        <v>557</v>
      </c>
      <c r="R198" s="157" t="s">
        <v>557</v>
      </c>
      <c r="S198" s="157" t="s">
        <v>557</v>
      </c>
      <c r="T198" s="83" t="s">
        <v>120</v>
      </c>
      <c r="U198" s="83" t="s">
        <v>120</v>
      </c>
      <c r="V198" s="83" t="s">
        <v>120</v>
      </c>
      <c r="W198" s="83" t="s">
        <v>120</v>
      </c>
      <c r="X198" s="83"/>
      <c r="Y198" s="82" t="s">
        <v>557</v>
      </c>
      <c r="Z198" s="82" t="s">
        <v>557</v>
      </c>
      <c r="AA198" s="82" t="s">
        <v>557</v>
      </c>
      <c r="AB198" s="82" t="s">
        <v>557</v>
      </c>
      <c r="AC198" s="7"/>
      <c r="AD198" s="7"/>
      <c r="AE198" s="7"/>
      <c r="AF198" s="7"/>
      <c r="AG198" s="7"/>
      <c r="AH198" s="83" t="s">
        <v>755</v>
      </c>
      <c r="AI198" s="83" t="s">
        <v>745</v>
      </c>
      <c r="AJ198" s="83" t="s">
        <v>608</v>
      </c>
    </row>
    <row r="199" spans="1:36" x14ac:dyDescent="0.25">
      <c r="A199" s="38" t="s">
        <v>441</v>
      </c>
      <c r="B199" s="20">
        <v>36</v>
      </c>
      <c r="C199" s="222" t="s">
        <v>356</v>
      </c>
      <c r="D199" s="66">
        <v>42319</v>
      </c>
      <c r="E199" s="78" t="s">
        <v>102</v>
      </c>
      <c r="F199" s="17">
        <v>0</v>
      </c>
      <c r="G199" s="17">
        <v>0.1</v>
      </c>
      <c r="H199" s="20">
        <v>2</v>
      </c>
      <c r="I199" s="80">
        <v>3</v>
      </c>
      <c r="J199" s="163" t="s">
        <v>156</v>
      </c>
      <c r="Q199" s="83" t="s">
        <v>563</v>
      </c>
      <c r="R199" s="157" t="s">
        <v>557</v>
      </c>
      <c r="S199" s="157" t="s">
        <v>557</v>
      </c>
      <c r="T199" s="83" t="s">
        <v>655</v>
      </c>
      <c r="U199" s="83" t="s">
        <v>647</v>
      </c>
      <c r="V199" s="83" t="s">
        <v>120</v>
      </c>
      <c r="W199" s="83" t="s">
        <v>120</v>
      </c>
      <c r="X199" s="83"/>
      <c r="Y199" s="83" t="s">
        <v>668</v>
      </c>
      <c r="Z199" s="83" t="s">
        <v>669</v>
      </c>
      <c r="AA199" s="83" t="s">
        <v>613</v>
      </c>
      <c r="AB199" s="83" t="s">
        <v>121</v>
      </c>
      <c r="AC199" s="7"/>
      <c r="AD199" s="7"/>
      <c r="AE199" s="7"/>
      <c r="AF199" s="7"/>
      <c r="AG199" s="7"/>
      <c r="AH199" s="83" t="s">
        <v>756</v>
      </c>
      <c r="AI199" s="83" t="s">
        <v>757</v>
      </c>
      <c r="AJ199" s="83" t="s">
        <v>606</v>
      </c>
    </row>
    <row r="200" spans="1:36" x14ac:dyDescent="0.25">
      <c r="A200" s="38" t="s">
        <v>442</v>
      </c>
      <c r="B200" s="20">
        <v>37</v>
      </c>
      <c r="C200" s="222" t="s">
        <v>357</v>
      </c>
      <c r="D200" s="66">
        <v>42319</v>
      </c>
      <c r="E200" s="78" t="s">
        <v>103</v>
      </c>
      <c r="F200" s="17">
        <v>0.1</v>
      </c>
      <c r="G200" s="17">
        <v>0.2</v>
      </c>
      <c r="H200" s="20">
        <v>2</v>
      </c>
      <c r="I200" s="80">
        <v>3</v>
      </c>
      <c r="J200" s="163" t="s">
        <v>156</v>
      </c>
      <c r="Q200" s="82" t="s">
        <v>557</v>
      </c>
      <c r="R200" s="157" t="s">
        <v>557</v>
      </c>
      <c r="S200" s="157" t="s">
        <v>557</v>
      </c>
      <c r="T200" s="83" t="s">
        <v>649</v>
      </c>
      <c r="U200" s="83" t="s">
        <v>651</v>
      </c>
      <c r="V200" s="83" t="s">
        <v>120</v>
      </c>
      <c r="W200" s="83" t="s">
        <v>120</v>
      </c>
      <c r="X200" s="83"/>
      <c r="Y200" s="82" t="s">
        <v>557</v>
      </c>
      <c r="Z200" s="82" t="s">
        <v>557</v>
      </c>
      <c r="AA200" s="82" t="s">
        <v>557</v>
      </c>
      <c r="AB200" s="82" t="s">
        <v>557</v>
      </c>
      <c r="AC200" s="7"/>
      <c r="AD200" s="7"/>
      <c r="AE200" s="7"/>
      <c r="AF200" s="7"/>
      <c r="AG200" s="7"/>
      <c r="AH200" s="83" t="s">
        <v>758</v>
      </c>
      <c r="AI200" s="83" t="s">
        <v>759</v>
      </c>
      <c r="AJ200" s="83" t="s">
        <v>585</v>
      </c>
    </row>
    <row r="201" spans="1:36" x14ac:dyDescent="0.25">
      <c r="A201" s="38" t="s">
        <v>443</v>
      </c>
      <c r="B201" s="20">
        <v>38</v>
      </c>
      <c r="C201" s="222" t="s">
        <v>358</v>
      </c>
      <c r="D201" s="66">
        <v>42319</v>
      </c>
      <c r="E201" s="78" t="s">
        <v>104</v>
      </c>
      <c r="F201" s="17">
        <v>0.2</v>
      </c>
      <c r="G201" s="17">
        <v>0.3</v>
      </c>
      <c r="H201" s="20">
        <v>2</v>
      </c>
      <c r="I201" s="80">
        <v>3</v>
      </c>
      <c r="J201" s="163" t="s">
        <v>156</v>
      </c>
      <c r="Q201" s="82" t="s">
        <v>557</v>
      </c>
      <c r="R201" s="157" t="s">
        <v>557</v>
      </c>
      <c r="S201" s="157" t="s">
        <v>557</v>
      </c>
      <c r="T201" s="83" t="s">
        <v>649</v>
      </c>
      <c r="U201" s="83" t="s">
        <v>651</v>
      </c>
      <c r="V201" s="83" t="s">
        <v>120</v>
      </c>
      <c r="W201" s="83" t="s">
        <v>120</v>
      </c>
      <c r="X201" s="83"/>
      <c r="Y201" s="82" t="s">
        <v>557</v>
      </c>
      <c r="Z201" s="82" t="s">
        <v>557</v>
      </c>
      <c r="AA201" s="82" t="s">
        <v>557</v>
      </c>
      <c r="AB201" s="82" t="s">
        <v>557</v>
      </c>
      <c r="AC201" s="7"/>
      <c r="AD201" s="7"/>
      <c r="AE201" s="7"/>
      <c r="AF201" s="7"/>
      <c r="AG201" s="7"/>
      <c r="AH201" s="83" t="s">
        <v>760</v>
      </c>
      <c r="AI201" s="83" t="s">
        <v>761</v>
      </c>
      <c r="AJ201" s="83" t="s">
        <v>577</v>
      </c>
    </row>
    <row r="202" spans="1:36" x14ac:dyDescent="0.25">
      <c r="A202" s="38" t="s">
        <v>444</v>
      </c>
      <c r="B202" s="20">
        <v>39</v>
      </c>
      <c r="C202" s="222" t="s">
        <v>359</v>
      </c>
      <c r="D202" s="66">
        <v>42319</v>
      </c>
      <c r="E202" s="78" t="s">
        <v>105</v>
      </c>
      <c r="F202" s="17">
        <v>0.3</v>
      </c>
      <c r="G202" s="17">
        <v>0.6</v>
      </c>
      <c r="H202" s="20">
        <v>2</v>
      </c>
      <c r="I202" s="80">
        <v>3</v>
      </c>
      <c r="J202" s="163" t="s">
        <v>156</v>
      </c>
      <c r="Q202" s="82" t="s">
        <v>557</v>
      </c>
      <c r="R202" s="157" t="s">
        <v>557</v>
      </c>
      <c r="S202" s="157" t="s">
        <v>557</v>
      </c>
      <c r="T202" s="83" t="s">
        <v>120</v>
      </c>
      <c r="U202" s="83" t="s">
        <v>120</v>
      </c>
      <c r="V202" s="83" t="s">
        <v>120</v>
      </c>
      <c r="W202" s="83" t="s">
        <v>120</v>
      </c>
      <c r="X202" s="83"/>
      <c r="Y202" s="82" t="s">
        <v>557</v>
      </c>
      <c r="Z202" s="82" t="s">
        <v>557</v>
      </c>
      <c r="AA202" s="82" t="s">
        <v>557</v>
      </c>
      <c r="AB202" s="82" t="s">
        <v>557</v>
      </c>
      <c r="AC202" s="7"/>
      <c r="AD202" s="7"/>
      <c r="AE202" s="7"/>
      <c r="AF202" s="7"/>
      <c r="AG202" s="7"/>
      <c r="AH202" s="83" t="s">
        <v>762</v>
      </c>
      <c r="AI202" s="83" t="s">
        <v>763</v>
      </c>
      <c r="AJ202" s="83" t="s">
        <v>609</v>
      </c>
    </row>
    <row r="203" spans="1:36" x14ac:dyDescent="0.25">
      <c r="A203" s="38" t="s">
        <v>445</v>
      </c>
      <c r="B203" s="20">
        <v>40</v>
      </c>
      <c r="C203" s="222" t="s">
        <v>360</v>
      </c>
      <c r="D203" s="66">
        <v>42319</v>
      </c>
      <c r="E203" s="78" t="s">
        <v>106</v>
      </c>
      <c r="F203" s="17">
        <v>0.6</v>
      </c>
      <c r="G203" s="17">
        <v>0.9</v>
      </c>
      <c r="H203" s="20">
        <v>2</v>
      </c>
      <c r="I203" s="80">
        <v>3</v>
      </c>
      <c r="J203" s="163" t="s">
        <v>156</v>
      </c>
      <c r="Q203" s="82" t="s">
        <v>557</v>
      </c>
      <c r="R203" s="157" t="s">
        <v>557</v>
      </c>
      <c r="S203" s="157" t="s">
        <v>557</v>
      </c>
      <c r="T203" s="83" t="s">
        <v>120</v>
      </c>
      <c r="U203" s="83" t="s">
        <v>120</v>
      </c>
      <c r="V203" s="83" t="s">
        <v>120</v>
      </c>
      <c r="W203" s="83" t="s">
        <v>120</v>
      </c>
      <c r="X203" s="83"/>
      <c r="Y203" s="82" t="s">
        <v>557</v>
      </c>
      <c r="Z203" s="82" t="s">
        <v>557</v>
      </c>
      <c r="AA203" s="82" t="s">
        <v>557</v>
      </c>
      <c r="AB203" s="82" t="s">
        <v>557</v>
      </c>
      <c r="AC203" s="7"/>
      <c r="AD203" s="7"/>
      <c r="AE203" s="7"/>
      <c r="AF203" s="7"/>
      <c r="AG203" s="7"/>
      <c r="AH203" s="83" t="s">
        <v>764</v>
      </c>
      <c r="AI203" s="83" t="s">
        <v>765</v>
      </c>
      <c r="AJ203" s="83" t="s">
        <v>610</v>
      </c>
    </row>
    <row r="204" spans="1:36" hidden="1" x14ac:dyDescent="0.25">
      <c r="A204" s="38" t="s">
        <v>446</v>
      </c>
      <c r="B204" s="20">
        <v>41</v>
      </c>
      <c r="C204" s="39" t="s">
        <v>361</v>
      </c>
      <c r="D204" s="66">
        <v>42319</v>
      </c>
      <c r="E204" s="78" t="s">
        <v>102</v>
      </c>
      <c r="F204" s="17">
        <v>0</v>
      </c>
      <c r="G204" s="17">
        <v>0.1</v>
      </c>
      <c r="H204" s="20">
        <v>3</v>
      </c>
      <c r="I204" s="80">
        <v>1</v>
      </c>
      <c r="J204" s="163" t="s">
        <v>156</v>
      </c>
      <c r="Q204" s="83" t="s">
        <v>564</v>
      </c>
      <c r="R204" s="97" t="s">
        <v>1183</v>
      </c>
      <c r="S204" s="97" t="s">
        <v>1184</v>
      </c>
      <c r="T204" s="83" t="s">
        <v>647</v>
      </c>
      <c r="U204" s="83" t="s">
        <v>120</v>
      </c>
      <c r="V204" s="83" t="s">
        <v>120</v>
      </c>
      <c r="W204" s="83" t="s">
        <v>120</v>
      </c>
      <c r="X204" s="83"/>
      <c r="Y204" s="83" t="s">
        <v>670</v>
      </c>
      <c r="Z204" s="83" t="s">
        <v>671</v>
      </c>
      <c r="AA204" s="83" t="s">
        <v>672</v>
      </c>
      <c r="AB204" s="83" t="s">
        <v>121</v>
      </c>
      <c r="AC204" s="7"/>
      <c r="AD204" s="7"/>
      <c r="AE204" s="7"/>
      <c r="AF204" s="7"/>
      <c r="AG204" s="7"/>
      <c r="AH204" s="83" t="s">
        <v>766</v>
      </c>
      <c r="AI204" s="83" t="s">
        <v>704</v>
      </c>
      <c r="AJ204" s="83" t="s">
        <v>611</v>
      </c>
    </row>
    <row r="205" spans="1:36" hidden="1" x14ac:dyDescent="0.25">
      <c r="A205" s="38" t="s">
        <v>447</v>
      </c>
      <c r="B205" s="20">
        <v>42</v>
      </c>
      <c r="C205" s="39" t="s">
        <v>362</v>
      </c>
      <c r="D205" s="66">
        <v>42319</v>
      </c>
      <c r="E205" s="78" t="s">
        <v>103</v>
      </c>
      <c r="F205" s="17">
        <v>0.1</v>
      </c>
      <c r="G205" s="17">
        <v>0.2</v>
      </c>
      <c r="H205" s="20">
        <v>3</v>
      </c>
      <c r="I205" s="80">
        <v>1</v>
      </c>
      <c r="J205" s="163" t="s">
        <v>156</v>
      </c>
      <c r="Q205" s="82" t="s">
        <v>557</v>
      </c>
      <c r="R205" s="157" t="s">
        <v>557</v>
      </c>
      <c r="S205" s="157" t="s">
        <v>557</v>
      </c>
      <c r="T205" s="83" t="s">
        <v>651</v>
      </c>
      <c r="U205" s="83" t="s">
        <v>647</v>
      </c>
      <c r="V205" s="83" t="s">
        <v>120</v>
      </c>
      <c r="W205" s="83" t="s">
        <v>120</v>
      </c>
      <c r="X205" s="83"/>
      <c r="Y205" s="82" t="s">
        <v>557</v>
      </c>
      <c r="Z205" s="82" t="s">
        <v>557</v>
      </c>
      <c r="AA205" s="82" t="s">
        <v>557</v>
      </c>
      <c r="AB205" s="82" t="s">
        <v>557</v>
      </c>
      <c r="AC205" s="7"/>
      <c r="AD205" s="7"/>
      <c r="AE205" s="7"/>
      <c r="AF205" s="7"/>
      <c r="AG205" s="7"/>
      <c r="AH205" s="83" t="s">
        <v>746</v>
      </c>
      <c r="AI205" s="83" t="s">
        <v>767</v>
      </c>
      <c r="AJ205" s="83" t="s">
        <v>612</v>
      </c>
    </row>
    <row r="206" spans="1:36" hidden="1" x14ac:dyDescent="0.25">
      <c r="A206" s="38" t="s">
        <v>448</v>
      </c>
      <c r="B206" s="20">
        <v>43</v>
      </c>
      <c r="C206" s="39" t="s">
        <v>363</v>
      </c>
      <c r="D206" s="66">
        <v>42319</v>
      </c>
      <c r="E206" s="78" t="s">
        <v>104</v>
      </c>
      <c r="F206" s="17">
        <v>0.2</v>
      </c>
      <c r="G206" s="17">
        <v>0.3</v>
      </c>
      <c r="H206" s="20">
        <v>3</v>
      </c>
      <c r="I206" s="80">
        <v>1</v>
      </c>
      <c r="J206" s="163" t="s">
        <v>156</v>
      </c>
      <c r="Q206" s="82" t="s">
        <v>557</v>
      </c>
      <c r="R206" s="157" t="s">
        <v>557</v>
      </c>
      <c r="S206" s="157" t="s">
        <v>557</v>
      </c>
      <c r="T206" s="83" t="s">
        <v>647</v>
      </c>
      <c r="U206" s="83" t="s">
        <v>646</v>
      </c>
      <c r="V206" s="83" t="s">
        <v>646</v>
      </c>
      <c r="W206" s="83" t="s">
        <v>120</v>
      </c>
      <c r="X206" s="83"/>
      <c r="Y206" s="82" t="s">
        <v>557</v>
      </c>
      <c r="Z206" s="82" t="s">
        <v>557</v>
      </c>
      <c r="AA206" s="82" t="s">
        <v>557</v>
      </c>
      <c r="AB206" s="82" t="s">
        <v>557</v>
      </c>
      <c r="AC206" s="7"/>
      <c r="AD206" s="7"/>
      <c r="AE206" s="7"/>
      <c r="AF206" s="7"/>
      <c r="AG206" s="7"/>
      <c r="AH206" s="83" t="s">
        <v>768</v>
      </c>
      <c r="AI206" s="83" t="s">
        <v>769</v>
      </c>
      <c r="AJ206" s="83" t="s">
        <v>613</v>
      </c>
    </row>
    <row r="207" spans="1:36" hidden="1" x14ac:dyDescent="0.25">
      <c r="A207" s="38" t="s">
        <v>449</v>
      </c>
      <c r="B207" s="20">
        <v>44</v>
      </c>
      <c r="C207" s="39" t="s">
        <v>364</v>
      </c>
      <c r="D207" s="66">
        <v>42319</v>
      </c>
      <c r="E207" s="78" t="s">
        <v>105</v>
      </c>
      <c r="F207" s="17">
        <v>0.3</v>
      </c>
      <c r="G207" s="17">
        <v>0.6</v>
      </c>
      <c r="H207" s="20">
        <v>3</v>
      </c>
      <c r="I207" s="80">
        <v>1</v>
      </c>
      <c r="J207" s="163" t="s">
        <v>156</v>
      </c>
      <c r="Q207" s="82" t="s">
        <v>557</v>
      </c>
      <c r="R207" s="157" t="s">
        <v>557</v>
      </c>
      <c r="S207" s="157" t="s">
        <v>557</v>
      </c>
      <c r="T207" s="83" t="s">
        <v>646</v>
      </c>
      <c r="U207" s="83" t="s">
        <v>120</v>
      </c>
      <c r="V207" s="83" t="s">
        <v>646</v>
      </c>
      <c r="W207" s="83" t="s">
        <v>120</v>
      </c>
      <c r="X207" s="83"/>
      <c r="Y207" s="82" t="s">
        <v>557</v>
      </c>
      <c r="Z207" s="82" t="s">
        <v>557</v>
      </c>
      <c r="AA207" s="82" t="s">
        <v>557</v>
      </c>
      <c r="AB207" s="82" t="s">
        <v>557</v>
      </c>
      <c r="AC207" s="7"/>
      <c r="AD207" s="7"/>
      <c r="AE207" s="7"/>
      <c r="AF207" s="7"/>
      <c r="AG207" s="7"/>
      <c r="AH207" s="83" t="s">
        <v>740</v>
      </c>
      <c r="AI207" s="83" t="s">
        <v>770</v>
      </c>
      <c r="AJ207" s="83" t="s">
        <v>614</v>
      </c>
    </row>
    <row r="208" spans="1:36" hidden="1" x14ac:dyDescent="0.25">
      <c r="A208" s="38" t="s">
        <v>450</v>
      </c>
      <c r="B208" s="20">
        <v>45</v>
      </c>
      <c r="C208" s="39" t="s">
        <v>365</v>
      </c>
      <c r="D208" s="66">
        <v>42319</v>
      </c>
      <c r="E208" s="78" t="s">
        <v>106</v>
      </c>
      <c r="F208" s="17">
        <v>0.6</v>
      </c>
      <c r="G208" s="17">
        <v>0.9</v>
      </c>
      <c r="H208" s="20">
        <v>3</v>
      </c>
      <c r="I208" s="80">
        <v>1</v>
      </c>
      <c r="J208" s="163" t="s">
        <v>156</v>
      </c>
      <c r="Q208" s="82" t="s">
        <v>557</v>
      </c>
      <c r="R208" s="157" t="s">
        <v>557</v>
      </c>
      <c r="S208" s="157" t="s">
        <v>557</v>
      </c>
      <c r="T208" s="83" t="s">
        <v>120</v>
      </c>
      <c r="U208" s="83" t="s">
        <v>120</v>
      </c>
      <c r="V208" s="83" t="s">
        <v>120</v>
      </c>
      <c r="W208" s="83" t="s">
        <v>120</v>
      </c>
      <c r="X208" s="83"/>
      <c r="Y208" s="82" t="s">
        <v>557</v>
      </c>
      <c r="Z208" s="82" t="s">
        <v>557</v>
      </c>
      <c r="AA208" s="82" t="s">
        <v>557</v>
      </c>
      <c r="AB208" s="82" t="s">
        <v>557</v>
      </c>
      <c r="AC208" s="7"/>
      <c r="AD208" s="7"/>
      <c r="AE208" s="7"/>
      <c r="AF208" s="7"/>
      <c r="AG208" s="7"/>
      <c r="AH208" s="83" t="s">
        <v>771</v>
      </c>
      <c r="AI208" s="83" t="s">
        <v>772</v>
      </c>
      <c r="AJ208" s="83" t="s">
        <v>610</v>
      </c>
    </row>
    <row r="209" spans="1:36" hidden="1" x14ac:dyDescent="0.25">
      <c r="A209" s="38" t="s">
        <v>451</v>
      </c>
      <c r="B209" s="20">
        <v>46</v>
      </c>
      <c r="C209" s="39" t="s">
        <v>366</v>
      </c>
      <c r="D209" s="66">
        <v>42319</v>
      </c>
      <c r="E209" s="78" t="s">
        <v>102</v>
      </c>
      <c r="F209" s="17">
        <v>0</v>
      </c>
      <c r="G209" s="17">
        <v>0.1</v>
      </c>
      <c r="H209" s="20">
        <v>3</v>
      </c>
      <c r="I209" s="80">
        <v>2</v>
      </c>
      <c r="J209" s="163" t="s">
        <v>156</v>
      </c>
      <c r="Q209" s="83" t="s">
        <v>565</v>
      </c>
      <c r="R209" s="157" t="s">
        <v>557</v>
      </c>
      <c r="S209" s="157" t="s">
        <v>557</v>
      </c>
      <c r="T209" s="83" t="s">
        <v>120</v>
      </c>
      <c r="U209" s="83" t="s">
        <v>120</v>
      </c>
      <c r="V209" s="83" t="s">
        <v>120</v>
      </c>
      <c r="W209" s="83" t="s">
        <v>120</v>
      </c>
      <c r="X209" s="83"/>
      <c r="Y209" s="83" t="s">
        <v>673</v>
      </c>
      <c r="Z209" s="83" t="s">
        <v>674</v>
      </c>
      <c r="AA209" s="83" t="s">
        <v>644</v>
      </c>
      <c r="AB209" s="83" t="s">
        <v>121</v>
      </c>
      <c r="AC209" s="7"/>
      <c r="AD209" s="7"/>
      <c r="AE209" s="7"/>
      <c r="AF209" s="7"/>
      <c r="AG209" s="7"/>
      <c r="AH209" s="83" t="s">
        <v>773</v>
      </c>
      <c r="AI209" s="83" t="s">
        <v>774</v>
      </c>
      <c r="AJ209" s="83" t="s">
        <v>615</v>
      </c>
    </row>
    <row r="210" spans="1:36" hidden="1" x14ac:dyDescent="0.25">
      <c r="A210" s="38" t="s">
        <v>452</v>
      </c>
      <c r="B210" s="20">
        <v>47</v>
      </c>
      <c r="C210" s="39" t="s">
        <v>367</v>
      </c>
      <c r="D210" s="66">
        <v>42319</v>
      </c>
      <c r="E210" s="78" t="s">
        <v>103</v>
      </c>
      <c r="F210" s="17">
        <v>0.1</v>
      </c>
      <c r="G210" s="17">
        <v>0.2</v>
      </c>
      <c r="H210" s="20">
        <v>3</v>
      </c>
      <c r="I210" s="80">
        <v>2</v>
      </c>
      <c r="J210" s="163" t="s">
        <v>156</v>
      </c>
      <c r="Q210" s="82" t="s">
        <v>557</v>
      </c>
      <c r="R210" s="157" t="s">
        <v>557</v>
      </c>
      <c r="S210" s="157" t="s">
        <v>557</v>
      </c>
      <c r="T210" s="83" t="s">
        <v>647</v>
      </c>
      <c r="U210" s="83" t="s">
        <v>120</v>
      </c>
      <c r="V210" s="83" t="s">
        <v>120</v>
      </c>
      <c r="W210" s="83" t="s">
        <v>120</v>
      </c>
      <c r="X210" s="83"/>
      <c r="Y210" s="82" t="s">
        <v>557</v>
      </c>
      <c r="Z210" s="82" t="s">
        <v>557</v>
      </c>
      <c r="AA210" s="82" t="s">
        <v>557</v>
      </c>
      <c r="AB210" s="82" t="s">
        <v>557</v>
      </c>
      <c r="AC210" s="7"/>
      <c r="AD210" s="7"/>
      <c r="AE210" s="7"/>
      <c r="AF210" s="7"/>
      <c r="AG210" s="7"/>
      <c r="AH210" s="83" t="s">
        <v>775</v>
      </c>
      <c r="AI210" s="83" t="s">
        <v>776</v>
      </c>
      <c r="AJ210" s="83" t="s">
        <v>616</v>
      </c>
    </row>
    <row r="211" spans="1:36" hidden="1" x14ac:dyDescent="0.25">
      <c r="A211" s="38" t="s">
        <v>453</v>
      </c>
      <c r="B211" s="20">
        <v>48</v>
      </c>
      <c r="C211" s="39" t="s">
        <v>368</v>
      </c>
      <c r="D211" s="66">
        <v>42319</v>
      </c>
      <c r="E211" s="78" t="s">
        <v>104</v>
      </c>
      <c r="F211" s="17">
        <v>0.2</v>
      </c>
      <c r="G211" s="17">
        <v>0.3</v>
      </c>
      <c r="H211" s="20">
        <v>3</v>
      </c>
      <c r="I211" s="80">
        <v>2</v>
      </c>
      <c r="J211" s="163" t="s">
        <v>156</v>
      </c>
      <c r="Q211" s="82" t="s">
        <v>557</v>
      </c>
      <c r="R211" s="157" t="s">
        <v>557</v>
      </c>
      <c r="S211" s="157" t="s">
        <v>557</v>
      </c>
      <c r="T211" s="83" t="s">
        <v>647</v>
      </c>
      <c r="U211" s="83" t="s">
        <v>646</v>
      </c>
      <c r="V211" s="83" t="s">
        <v>120</v>
      </c>
      <c r="W211" s="83" t="s">
        <v>120</v>
      </c>
      <c r="X211" s="83"/>
      <c r="Y211" s="82" t="s">
        <v>557</v>
      </c>
      <c r="Z211" s="82" t="s">
        <v>557</v>
      </c>
      <c r="AA211" s="82" t="s">
        <v>557</v>
      </c>
      <c r="AB211" s="82" t="s">
        <v>557</v>
      </c>
      <c r="AC211" s="7"/>
      <c r="AD211" s="7"/>
      <c r="AE211" s="7"/>
      <c r="AF211" s="7"/>
      <c r="AG211" s="7"/>
      <c r="AH211" s="83" t="s">
        <v>777</v>
      </c>
      <c r="AI211" s="83" t="s">
        <v>778</v>
      </c>
      <c r="AJ211" s="83" t="s">
        <v>617</v>
      </c>
    </row>
    <row r="212" spans="1:36" hidden="1" x14ac:dyDescent="0.25">
      <c r="A212" s="38" t="s">
        <v>454</v>
      </c>
      <c r="B212" s="20">
        <v>49</v>
      </c>
      <c r="C212" s="39" t="s">
        <v>369</v>
      </c>
      <c r="D212" s="66">
        <v>42319</v>
      </c>
      <c r="E212" s="78" t="s">
        <v>105</v>
      </c>
      <c r="F212" s="17">
        <v>0.3</v>
      </c>
      <c r="G212" s="17">
        <v>0.6</v>
      </c>
      <c r="H212" s="20">
        <v>3</v>
      </c>
      <c r="I212" s="80">
        <v>2</v>
      </c>
      <c r="J212" s="163" t="s">
        <v>156</v>
      </c>
      <c r="Q212" s="82" t="s">
        <v>557</v>
      </c>
      <c r="R212" s="157" t="s">
        <v>557</v>
      </c>
      <c r="S212" s="157" t="s">
        <v>557</v>
      </c>
      <c r="T212" s="83" t="s">
        <v>120</v>
      </c>
      <c r="U212" s="83" t="s">
        <v>120</v>
      </c>
      <c r="V212" s="83" t="s">
        <v>646</v>
      </c>
      <c r="W212" s="83" t="s">
        <v>120</v>
      </c>
      <c r="X212" s="83"/>
      <c r="Y212" s="82" t="s">
        <v>557</v>
      </c>
      <c r="Z212" s="82" t="s">
        <v>557</v>
      </c>
      <c r="AA212" s="82" t="s">
        <v>557</v>
      </c>
      <c r="AB212" s="82" t="s">
        <v>557</v>
      </c>
      <c r="AC212" s="7"/>
      <c r="AD212" s="7"/>
      <c r="AE212" s="7"/>
      <c r="AF212" s="7"/>
      <c r="AG212" s="7"/>
      <c r="AH212" s="83" t="s">
        <v>703</v>
      </c>
      <c r="AI212" s="83" t="s">
        <v>724</v>
      </c>
      <c r="AJ212" s="83" t="s">
        <v>618</v>
      </c>
    </row>
    <row r="213" spans="1:36" hidden="1" x14ac:dyDescent="0.25">
      <c r="A213" s="38" t="s">
        <v>455</v>
      </c>
      <c r="B213" s="20">
        <v>50</v>
      </c>
      <c r="C213" s="39" t="s">
        <v>370</v>
      </c>
      <c r="D213" s="66">
        <v>42319</v>
      </c>
      <c r="E213" s="78" t="s">
        <v>106</v>
      </c>
      <c r="F213" s="17">
        <v>0.6</v>
      </c>
      <c r="G213" s="17">
        <v>0.9</v>
      </c>
      <c r="H213" s="20">
        <v>3</v>
      </c>
      <c r="I213" s="80">
        <v>2</v>
      </c>
      <c r="J213" s="163" t="s">
        <v>156</v>
      </c>
      <c r="Q213" s="82" t="s">
        <v>557</v>
      </c>
      <c r="R213" s="157" t="s">
        <v>557</v>
      </c>
      <c r="S213" s="157" t="s">
        <v>557</v>
      </c>
      <c r="T213" s="83" t="s">
        <v>120</v>
      </c>
      <c r="U213" s="83" t="s">
        <v>120</v>
      </c>
      <c r="V213" s="83" t="s">
        <v>120</v>
      </c>
      <c r="W213" s="83" t="s">
        <v>120</v>
      </c>
      <c r="X213" s="83"/>
      <c r="Y213" s="82" t="s">
        <v>557</v>
      </c>
      <c r="Z213" s="82" t="s">
        <v>557</v>
      </c>
      <c r="AA213" s="82" t="s">
        <v>557</v>
      </c>
      <c r="AB213" s="82" t="s">
        <v>557</v>
      </c>
      <c r="AC213" s="7"/>
      <c r="AD213" s="7"/>
      <c r="AE213" s="7"/>
      <c r="AF213" s="7"/>
      <c r="AG213" s="7"/>
      <c r="AH213" s="83" t="s">
        <v>779</v>
      </c>
      <c r="AI213" s="83" t="s">
        <v>780</v>
      </c>
      <c r="AJ213" s="83" t="s">
        <v>619</v>
      </c>
    </row>
    <row r="214" spans="1:36" hidden="1" x14ac:dyDescent="0.25">
      <c r="A214" s="38" t="s">
        <v>456</v>
      </c>
      <c r="B214" s="20">
        <v>51</v>
      </c>
      <c r="C214" s="39" t="s">
        <v>371</v>
      </c>
      <c r="D214" s="66">
        <v>42319</v>
      </c>
      <c r="E214" s="78" t="s">
        <v>102</v>
      </c>
      <c r="F214" s="17">
        <v>0</v>
      </c>
      <c r="G214" s="17">
        <v>0.1</v>
      </c>
      <c r="H214" s="20">
        <v>3</v>
      </c>
      <c r="I214" s="80">
        <v>3</v>
      </c>
      <c r="J214" s="163" t="s">
        <v>156</v>
      </c>
      <c r="Q214" s="83" t="s">
        <v>566</v>
      </c>
      <c r="R214" s="157" t="s">
        <v>557</v>
      </c>
      <c r="S214" s="157" t="s">
        <v>557</v>
      </c>
      <c r="T214" s="83" t="s">
        <v>120</v>
      </c>
      <c r="U214" s="83" t="s">
        <v>120</v>
      </c>
      <c r="V214" s="83" t="s">
        <v>120</v>
      </c>
      <c r="W214" s="83" t="s">
        <v>120</v>
      </c>
      <c r="X214" s="83"/>
      <c r="Y214" s="83" t="s">
        <v>659</v>
      </c>
      <c r="Z214" s="83" t="s">
        <v>675</v>
      </c>
      <c r="AA214" s="83" t="s">
        <v>676</v>
      </c>
      <c r="AB214" s="83" t="s">
        <v>121</v>
      </c>
      <c r="AC214" s="7"/>
      <c r="AD214" s="7"/>
      <c r="AE214" s="7"/>
      <c r="AF214" s="7"/>
      <c r="AG214" s="7"/>
      <c r="AH214" s="83" t="s">
        <v>778</v>
      </c>
      <c r="AI214" s="83" t="s">
        <v>781</v>
      </c>
      <c r="AJ214" s="83" t="s">
        <v>620</v>
      </c>
    </row>
    <row r="215" spans="1:36" hidden="1" x14ac:dyDescent="0.25">
      <c r="A215" s="38" t="s">
        <v>457</v>
      </c>
      <c r="B215" s="20">
        <v>52</v>
      </c>
      <c r="C215" s="39" t="s">
        <v>372</v>
      </c>
      <c r="D215" s="66">
        <v>42319</v>
      </c>
      <c r="E215" s="78" t="s">
        <v>103</v>
      </c>
      <c r="F215" s="17">
        <v>0.1</v>
      </c>
      <c r="G215" s="17">
        <v>0.2</v>
      </c>
      <c r="H215" s="20">
        <v>3</v>
      </c>
      <c r="I215" s="80">
        <v>3</v>
      </c>
      <c r="J215" s="163" t="s">
        <v>156</v>
      </c>
      <c r="Q215" s="82" t="s">
        <v>557</v>
      </c>
      <c r="R215" s="157" t="s">
        <v>557</v>
      </c>
      <c r="S215" s="157" t="s">
        <v>557</v>
      </c>
      <c r="T215" s="83" t="s">
        <v>120</v>
      </c>
      <c r="U215" s="83" t="s">
        <v>120</v>
      </c>
      <c r="V215" s="83" t="s">
        <v>120</v>
      </c>
      <c r="W215" s="83" t="s">
        <v>120</v>
      </c>
      <c r="X215" s="83"/>
      <c r="Y215" s="82" t="s">
        <v>557</v>
      </c>
      <c r="Z215" s="82" t="s">
        <v>557</v>
      </c>
      <c r="AA215" s="82" t="s">
        <v>557</v>
      </c>
      <c r="AB215" s="82" t="s">
        <v>557</v>
      </c>
      <c r="AC215" s="7"/>
      <c r="AD215" s="7"/>
      <c r="AE215" s="7"/>
      <c r="AF215" s="7"/>
      <c r="AG215" s="7"/>
      <c r="AH215" s="83" t="s">
        <v>782</v>
      </c>
      <c r="AI215" s="83" t="s">
        <v>776</v>
      </c>
      <c r="AJ215" s="83" t="s">
        <v>621</v>
      </c>
    </row>
    <row r="216" spans="1:36" hidden="1" x14ac:dyDescent="0.25">
      <c r="A216" s="38" t="s">
        <v>458</v>
      </c>
      <c r="B216" s="20">
        <v>53</v>
      </c>
      <c r="C216" s="39" t="s">
        <v>373</v>
      </c>
      <c r="D216" s="66">
        <v>42319</v>
      </c>
      <c r="E216" s="78" t="s">
        <v>104</v>
      </c>
      <c r="F216" s="17">
        <v>0.2</v>
      </c>
      <c r="G216" s="17">
        <v>0.3</v>
      </c>
      <c r="H216" s="20">
        <v>3</v>
      </c>
      <c r="I216" s="80">
        <v>3</v>
      </c>
      <c r="J216" s="163" t="s">
        <v>156</v>
      </c>
      <c r="Q216" s="82" t="s">
        <v>557</v>
      </c>
      <c r="R216" s="157" t="s">
        <v>557</v>
      </c>
      <c r="S216" s="157" t="s">
        <v>557</v>
      </c>
      <c r="T216" s="83" t="s">
        <v>647</v>
      </c>
      <c r="U216" s="83" t="s">
        <v>646</v>
      </c>
      <c r="V216" s="83" t="s">
        <v>120</v>
      </c>
      <c r="W216" s="83" t="s">
        <v>120</v>
      </c>
      <c r="X216" s="83"/>
      <c r="Y216" s="82" t="s">
        <v>557</v>
      </c>
      <c r="Z216" s="82" t="s">
        <v>557</v>
      </c>
      <c r="AA216" s="82" t="s">
        <v>557</v>
      </c>
      <c r="AB216" s="82" t="s">
        <v>557</v>
      </c>
      <c r="AC216" s="7"/>
      <c r="AD216" s="7"/>
      <c r="AE216" s="7"/>
      <c r="AF216" s="7"/>
      <c r="AG216" s="7"/>
      <c r="AH216" s="83" t="s">
        <v>783</v>
      </c>
      <c r="AI216" s="83" t="s">
        <v>784</v>
      </c>
      <c r="AJ216" s="83" t="s">
        <v>622</v>
      </c>
    </row>
    <row r="217" spans="1:36" hidden="1" x14ac:dyDescent="0.25">
      <c r="A217" s="38" t="s">
        <v>459</v>
      </c>
      <c r="B217" s="20">
        <v>54</v>
      </c>
      <c r="C217" s="39" t="s">
        <v>374</v>
      </c>
      <c r="D217" s="66">
        <v>42319</v>
      </c>
      <c r="E217" s="78" t="s">
        <v>105</v>
      </c>
      <c r="F217" s="17">
        <v>0.3</v>
      </c>
      <c r="G217" s="17">
        <v>0.6</v>
      </c>
      <c r="H217" s="20">
        <v>3</v>
      </c>
      <c r="I217" s="80">
        <v>3</v>
      </c>
      <c r="J217" s="163" t="s">
        <v>156</v>
      </c>
      <c r="Q217" s="82" t="s">
        <v>557</v>
      </c>
      <c r="R217" s="157" t="s">
        <v>557</v>
      </c>
      <c r="S217" s="157" t="s">
        <v>557</v>
      </c>
      <c r="T217" s="83" t="s">
        <v>120</v>
      </c>
      <c r="U217" s="83" t="s">
        <v>120</v>
      </c>
      <c r="V217" s="83" t="s">
        <v>120</v>
      </c>
      <c r="W217" s="83" t="s">
        <v>120</v>
      </c>
      <c r="X217" s="83"/>
      <c r="Y217" s="82" t="s">
        <v>557</v>
      </c>
      <c r="Z217" s="82" t="s">
        <v>557</v>
      </c>
      <c r="AA217" s="82" t="s">
        <v>557</v>
      </c>
      <c r="AB217" s="82" t="s">
        <v>557</v>
      </c>
      <c r="AC217" s="7"/>
      <c r="AD217" s="7"/>
      <c r="AE217" s="7"/>
      <c r="AF217" s="7"/>
      <c r="AG217" s="7"/>
      <c r="AH217" s="83" t="s">
        <v>743</v>
      </c>
      <c r="AI217" s="83" t="s">
        <v>700</v>
      </c>
      <c r="AJ217" s="83" t="s">
        <v>623</v>
      </c>
    </row>
    <row r="218" spans="1:36" hidden="1" x14ac:dyDescent="0.25">
      <c r="A218" s="38" t="s">
        <v>460</v>
      </c>
      <c r="B218" s="20">
        <v>55</v>
      </c>
      <c r="C218" s="39" t="s">
        <v>375</v>
      </c>
      <c r="D218" s="66">
        <v>42319</v>
      </c>
      <c r="E218" s="78" t="s">
        <v>106</v>
      </c>
      <c r="F218" s="17">
        <v>0.6</v>
      </c>
      <c r="G218" s="17">
        <v>0.9</v>
      </c>
      <c r="H218" s="20">
        <v>3</v>
      </c>
      <c r="I218" s="80">
        <v>3</v>
      </c>
      <c r="J218" s="163" t="s">
        <v>156</v>
      </c>
      <c r="Q218" s="82" t="s">
        <v>557</v>
      </c>
      <c r="R218" s="157" t="s">
        <v>557</v>
      </c>
      <c r="S218" s="157" t="s">
        <v>557</v>
      </c>
      <c r="T218" s="83" t="s">
        <v>120</v>
      </c>
      <c r="U218" s="83" t="s">
        <v>120</v>
      </c>
      <c r="V218" s="83" t="s">
        <v>120</v>
      </c>
      <c r="W218" s="83" t="s">
        <v>120</v>
      </c>
      <c r="X218" s="83"/>
      <c r="Y218" s="82" t="s">
        <v>557</v>
      </c>
      <c r="Z218" s="82" t="s">
        <v>557</v>
      </c>
      <c r="AA218" s="82" t="s">
        <v>557</v>
      </c>
      <c r="AB218" s="82" t="s">
        <v>557</v>
      </c>
      <c r="AC218" s="7"/>
      <c r="AD218" s="7"/>
      <c r="AE218" s="7"/>
      <c r="AF218" s="7"/>
      <c r="AG218" s="7"/>
      <c r="AH218" s="83" t="s">
        <v>779</v>
      </c>
      <c r="AI218" s="83" t="s">
        <v>785</v>
      </c>
      <c r="AJ218" s="83" t="s">
        <v>624</v>
      </c>
    </row>
    <row r="219" spans="1:36" hidden="1" x14ac:dyDescent="0.25">
      <c r="A219" s="38" t="s">
        <v>461</v>
      </c>
      <c r="B219" s="20">
        <v>56</v>
      </c>
      <c r="C219" s="39" t="s">
        <v>376</v>
      </c>
      <c r="D219" s="66">
        <v>42319</v>
      </c>
      <c r="E219" s="78" t="s">
        <v>102</v>
      </c>
      <c r="F219" s="17">
        <v>0</v>
      </c>
      <c r="G219" s="17">
        <v>0.1</v>
      </c>
      <c r="H219" s="20">
        <v>4</v>
      </c>
      <c r="I219" s="80">
        <v>1</v>
      </c>
      <c r="J219" s="163" t="s">
        <v>156</v>
      </c>
      <c r="Q219" s="83" t="s">
        <v>567</v>
      </c>
      <c r="R219" s="97" t="s">
        <v>1185</v>
      </c>
      <c r="S219" s="97" t="s">
        <v>1184</v>
      </c>
      <c r="T219" s="83" t="s">
        <v>120</v>
      </c>
      <c r="U219" s="83" t="s">
        <v>120</v>
      </c>
      <c r="V219" s="83" t="s">
        <v>120</v>
      </c>
      <c r="W219" s="83" t="s">
        <v>120</v>
      </c>
      <c r="X219" s="83"/>
      <c r="Y219" s="83" t="s">
        <v>677</v>
      </c>
      <c r="Z219" s="83" t="s">
        <v>678</v>
      </c>
      <c r="AA219" s="83" t="s">
        <v>679</v>
      </c>
      <c r="AB219" s="83" t="s">
        <v>121</v>
      </c>
      <c r="AC219" s="7"/>
      <c r="AD219" s="7"/>
      <c r="AE219" s="7"/>
      <c r="AF219" s="7"/>
      <c r="AG219" s="7"/>
      <c r="AH219" s="83" t="s">
        <v>714</v>
      </c>
      <c r="AI219" s="83" t="s">
        <v>786</v>
      </c>
      <c r="AJ219" s="83" t="s">
        <v>583</v>
      </c>
    </row>
    <row r="220" spans="1:36" hidden="1" x14ac:dyDescent="0.25">
      <c r="A220" s="38" t="s">
        <v>462</v>
      </c>
      <c r="B220" s="20">
        <v>57</v>
      </c>
      <c r="C220" s="39" t="s">
        <v>377</v>
      </c>
      <c r="D220" s="66">
        <v>42319</v>
      </c>
      <c r="E220" s="78" t="s">
        <v>103</v>
      </c>
      <c r="F220" s="17">
        <v>0.1</v>
      </c>
      <c r="G220" s="17">
        <v>0.2</v>
      </c>
      <c r="H220" s="20">
        <v>4</v>
      </c>
      <c r="I220" s="80">
        <v>1</v>
      </c>
      <c r="J220" s="163" t="s">
        <v>156</v>
      </c>
      <c r="Q220" s="82" t="s">
        <v>557</v>
      </c>
      <c r="R220" s="157" t="s">
        <v>557</v>
      </c>
      <c r="S220" s="157" t="s">
        <v>557</v>
      </c>
      <c r="T220" s="83" t="s">
        <v>647</v>
      </c>
      <c r="U220" s="83" t="s">
        <v>647</v>
      </c>
      <c r="V220" s="83" t="s">
        <v>654</v>
      </c>
      <c r="W220" s="83" t="s">
        <v>650</v>
      </c>
      <c r="X220" s="83"/>
      <c r="Y220" s="82" t="s">
        <v>557</v>
      </c>
      <c r="Z220" s="82" t="s">
        <v>557</v>
      </c>
      <c r="AA220" s="82" t="s">
        <v>557</v>
      </c>
      <c r="AB220" s="82" t="s">
        <v>557</v>
      </c>
      <c r="AC220" s="7"/>
      <c r="AD220" s="7"/>
      <c r="AE220" s="7"/>
      <c r="AF220" s="7"/>
      <c r="AG220" s="7"/>
      <c r="AH220" s="83" t="s">
        <v>778</v>
      </c>
      <c r="AI220" s="83" t="s">
        <v>787</v>
      </c>
      <c r="AJ220" s="83" t="s">
        <v>625</v>
      </c>
    </row>
    <row r="221" spans="1:36" hidden="1" x14ac:dyDescent="0.25">
      <c r="A221" s="38" t="s">
        <v>463</v>
      </c>
      <c r="B221" s="20">
        <v>58</v>
      </c>
      <c r="C221" s="39" t="s">
        <v>378</v>
      </c>
      <c r="D221" s="66">
        <v>42319</v>
      </c>
      <c r="E221" s="78" t="s">
        <v>104</v>
      </c>
      <c r="F221" s="17">
        <v>0.2</v>
      </c>
      <c r="G221" s="17">
        <v>0.3</v>
      </c>
      <c r="H221" s="20">
        <v>4</v>
      </c>
      <c r="I221" s="80">
        <v>1</v>
      </c>
      <c r="J221" s="163" t="s">
        <v>156</v>
      </c>
      <c r="Q221" s="82" t="s">
        <v>557</v>
      </c>
      <c r="R221" s="157" t="s">
        <v>557</v>
      </c>
      <c r="S221" s="157" t="s">
        <v>557</v>
      </c>
      <c r="T221" s="83" t="s">
        <v>646</v>
      </c>
      <c r="U221" s="83" t="s">
        <v>120</v>
      </c>
      <c r="V221" s="83" t="s">
        <v>120</v>
      </c>
      <c r="W221" s="83" t="s">
        <v>120</v>
      </c>
      <c r="X221" s="83"/>
      <c r="Y221" s="82" t="s">
        <v>557</v>
      </c>
      <c r="Z221" s="82" t="s">
        <v>557</v>
      </c>
      <c r="AA221" s="82" t="s">
        <v>557</v>
      </c>
      <c r="AB221" s="82" t="s">
        <v>557</v>
      </c>
      <c r="AC221" s="7"/>
      <c r="AD221" s="7"/>
      <c r="AE221" s="7"/>
      <c r="AF221" s="7"/>
      <c r="AG221" s="7"/>
      <c r="AH221" s="83" t="s">
        <v>788</v>
      </c>
      <c r="AI221" s="83" t="s">
        <v>789</v>
      </c>
      <c r="AJ221" s="83" t="s">
        <v>626</v>
      </c>
    </row>
    <row r="222" spans="1:36" hidden="1" x14ac:dyDescent="0.25">
      <c r="A222" s="38" t="s">
        <v>464</v>
      </c>
      <c r="B222" s="20">
        <v>59</v>
      </c>
      <c r="C222" s="39" t="s">
        <v>379</v>
      </c>
      <c r="D222" s="66">
        <v>42319</v>
      </c>
      <c r="E222" s="78" t="s">
        <v>105</v>
      </c>
      <c r="F222" s="17">
        <v>0.3</v>
      </c>
      <c r="G222" s="17">
        <v>0.6</v>
      </c>
      <c r="H222" s="20">
        <v>4</v>
      </c>
      <c r="I222" s="80">
        <v>1</v>
      </c>
      <c r="J222" s="163" t="s">
        <v>156</v>
      </c>
      <c r="Q222" s="82" t="s">
        <v>557</v>
      </c>
      <c r="R222" s="157" t="s">
        <v>557</v>
      </c>
      <c r="S222" s="157" t="s">
        <v>557</v>
      </c>
      <c r="T222" s="83" t="s">
        <v>120</v>
      </c>
      <c r="U222" s="83" t="s">
        <v>120</v>
      </c>
      <c r="V222" s="83" t="s">
        <v>120</v>
      </c>
      <c r="W222" s="83" t="s">
        <v>120</v>
      </c>
      <c r="X222" s="83"/>
      <c r="Y222" s="82" t="s">
        <v>557</v>
      </c>
      <c r="Z222" s="82" t="s">
        <v>557</v>
      </c>
      <c r="AA222" s="82" t="s">
        <v>557</v>
      </c>
      <c r="AB222" s="82" t="s">
        <v>557</v>
      </c>
      <c r="AC222" s="7"/>
      <c r="AD222" s="7"/>
      <c r="AE222" s="7"/>
      <c r="AF222" s="7"/>
      <c r="AG222" s="7"/>
      <c r="AH222" s="83" t="s">
        <v>790</v>
      </c>
      <c r="AI222" s="83" t="s">
        <v>791</v>
      </c>
      <c r="AJ222" s="83" t="s">
        <v>627</v>
      </c>
    </row>
    <row r="223" spans="1:36" hidden="1" x14ac:dyDescent="0.25">
      <c r="A223" s="38" t="s">
        <v>465</v>
      </c>
      <c r="B223" s="20">
        <v>60</v>
      </c>
      <c r="C223" s="39" t="s">
        <v>380</v>
      </c>
      <c r="D223" s="66">
        <v>42319</v>
      </c>
      <c r="E223" s="78" t="s">
        <v>106</v>
      </c>
      <c r="F223" s="17">
        <v>0.6</v>
      </c>
      <c r="G223" s="17">
        <v>0.9</v>
      </c>
      <c r="H223" s="20">
        <v>4</v>
      </c>
      <c r="I223" s="80">
        <v>1</v>
      </c>
      <c r="J223" s="163" t="s">
        <v>156</v>
      </c>
      <c r="Q223" s="82" t="s">
        <v>557</v>
      </c>
      <c r="R223" s="157" t="s">
        <v>557</v>
      </c>
      <c r="S223" s="157" t="s">
        <v>557</v>
      </c>
      <c r="T223" s="83" t="s">
        <v>120</v>
      </c>
      <c r="U223" s="83" t="s">
        <v>120</v>
      </c>
      <c r="V223" s="83" t="s">
        <v>120</v>
      </c>
      <c r="W223" s="83" t="s">
        <v>120</v>
      </c>
      <c r="X223" s="83"/>
      <c r="Y223" s="82" t="s">
        <v>557</v>
      </c>
      <c r="Z223" s="82" t="s">
        <v>557</v>
      </c>
      <c r="AA223" s="82" t="s">
        <v>557</v>
      </c>
      <c r="AB223" s="82" t="s">
        <v>557</v>
      </c>
      <c r="AC223" s="7"/>
      <c r="AD223" s="7"/>
      <c r="AE223" s="7"/>
      <c r="AF223" s="7"/>
      <c r="AG223" s="7"/>
      <c r="AH223" s="83" t="s">
        <v>792</v>
      </c>
      <c r="AI223" s="83" t="s">
        <v>793</v>
      </c>
      <c r="AJ223" s="83" t="s">
        <v>628</v>
      </c>
    </row>
    <row r="224" spans="1:36" hidden="1" x14ac:dyDescent="0.25">
      <c r="A224" s="38" t="s">
        <v>466</v>
      </c>
      <c r="B224" s="20">
        <v>61</v>
      </c>
      <c r="C224" s="39" t="s">
        <v>381</v>
      </c>
      <c r="D224" s="66">
        <v>42319</v>
      </c>
      <c r="E224" s="78" t="s">
        <v>102</v>
      </c>
      <c r="F224" s="17">
        <v>0</v>
      </c>
      <c r="G224" s="17">
        <v>0.1</v>
      </c>
      <c r="H224" s="20">
        <v>4</v>
      </c>
      <c r="I224" s="80">
        <v>2</v>
      </c>
      <c r="J224" s="163" t="s">
        <v>156</v>
      </c>
      <c r="Q224" s="83" t="s">
        <v>568</v>
      </c>
      <c r="R224" s="157" t="s">
        <v>557</v>
      </c>
      <c r="S224" s="157" t="s">
        <v>557</v>
      </c>
      <c r="T224" s="83" t="s">
        <v>120</v>
      </c>
      <c r="U224" s="83" t="s">
        <v>120</v>
      </c>
      <c r="V224" s="83" t="s">
        <v>120</v>
      </c>
      <c r="W224" s="83" t="s">
        <v>120</v>
      </c>
      <c r="X224" s="83"/>
      <c r="Y224" s="83" t="s">
        <v>680</v>
      </c>
      <c r="Z224" s="83" t="s">
        <v>681</v>
      </c>
      <c r="AA224" s="83" t="s">
        <v>682</v>
      </c>
      <c r="AB224" s="83" t="s">
        <v>683</v>
      </c>
      <c r="AC224" s="7"/>
      <c r="AD224" s="7"/>
      <c r="AE224" s="7"/>
      <c r="AF224" s="7"/>
      <c r="AG224" s="7"/>
      <c r="AH224" s="83" t="s">
        <v>794</v>
      </c>
      <c r="AI224" s="83" t="s">
        <v>795</v>
      </c>
      <c r="AJ224" s="83" t="s">
        <v>600</v>
      </c>
    </row>
    <row r="225" spans="1:36" hidden="1" x14ac:dyDescent="0.25">
      <c r="A225" s="38" t="s">
        <v>467</v>
      </c>
      <c r="B225" s="20">
        <v>62</v>
      </c>
      <c r="C225" s="39" t="s">
        <v>382</v>
      </c>
      <c r="D225" s="66">
        <v>42319</v>
      </c>
      <c r="E225" s="78" t="s">
        <v>103</v>
      </c>
      <c r="F225" s="17">
        <v>0.1</v>
      </c>
      <c r="G225" s="17">
        <v>0.2</v>
      </c>
      <c r="H225" s="20">
        <v>4</v>
      </c>
      <c r="I225" s="80">
        <v>2</v>
      </c>
      <c r="J225" s="163" t="s">
        <v>156</v>
      </c>
      <c r="Q225" s="82" t="s">
        <v>557</v>
      </c>
      <c r="R225" s="157" t="s">
        <v>557</v>
      </c>
      <c r="S225" s="157" t="s">
        <v>557</v>
      </c>
      <c r="T225" s="83" t="s">
        <v>120</v>
      </c>
      <c r="U225" s="83" t="s">
        <v>120</v>
      </c>
      <c r="V225" s="83" t="s">
        <v>120</v>
      </c>
      <c r="W225" s="83" t="s">
        <v>120</v>
      </c>
      <c r="X225" s="83"/>
      <c r="Y225" s="82" t="s">
        <v>557</v>
      </c>
      <c r="Z225" s="82" t="s">
        <v>557</v>
      </c>
      <c r="AA225" s="82" t="s">
        <v>557</v>
      </c>
      <c r="AB225" s="82" t="s">
        <v>557</v>
      </c>
      <c r="AC225" s="7"/>
      <c r="AD225" s="7"/>
      <c r="AE225" s="7"/>
      <c r="AF225" s="7"/>
      <c r="AG225" s="7"/>
      <c r="AH225" s="83" t="s">
        <v>796</v>
      </c>
      <c r="AI225" s="83" t="s">
        <v>797</v>
      </c>
      <c r="AJ225" s="83" t="s">
        <v>581</v>
      </c>
    </row>
    <row r="226" spans="1:36" hidden="1" x14ac:dyDescent="0.25">
      <c r="A226" s="38" t="s">
        <v>468</v>
      </c>
      <c r="B226" s="20">
        <v>63</v>
      </c>
      <c r="C226" s="39" t="s">
        <v>383</v>
      </c>
      <c r="D226" s="66">
        <v>42319</v>
      </c>
      <c r="E226" s="78" t="s">
        <v>104</v>
      </c>
      <c r="F226" s="17">
        <v>0.2</v>
      </c>
      <c r="G226" s="17">
        <v>0.3</v>
      </c>
      <c r="H226" s="20">
        <v>4</v>
      </c>
      <c r="I226" s="80">
        <v>2</v>
      </c>
      <c r="J226" s="163" t="s">
        <v>156</v>
      </c>
      <c r="Q226" s="82" t="s">
        <v>557</v>
      </c>
      <c r="R226" s="157" t="s">
        <v>557</v>
      </c>
      <c r="S226" s="157" t="s">
        <v>557</v>
      </c>
      <c r="T226" s="83" t="s">
        <v>120</v>
      </c>
      <c r="U226" s="83" t="s">
        <v>120</v>
      </c>
      <c r="V226" s="83" t="s">
        <v>647</v>
      </c>
      <c r="W226" s="83" t="s">
        <v>646</v>
      </c>
      <c r="X226" s="83"/>
      <c r="Y226" s="82" t="s">
        <v>557</v>
      </c>
      <c r="Z226" s="82" t="s">
        <v>557</v>
      </c>
      <c r="AA226" s="82" t="s">
        <v>557</v>
      </c>
      <c r="AB226" s="82" t="s">
        <v>557</v>
      </c>
      <c r="AC226" s="7"/>
      <c r="AD226" s="7"/>
      <c r="AE226" s="7"/>
      <c r="AF226" s="7"/>
      <c r="AG226" s="7"/>
      <c r="AH226" s="83" t="s">
        <v>798</v>
      </c>
      <c r="AI226" s="83" t="s">
        <v>799</v>
      </c>
      <c r="AJ226" s="83" t="s">
        <v>580</v>
      </c>
    </row>
    <row r="227" spans="1:36" hidden="1" x14ac:dyDescent="0.25">
      <c r="A227" s="38" t="s">
        <v>469</v>
      </c>
      <c r="B227" s="20">
        <v>64</v>
      </c>
      <c r="C227" s="39" t="s">
        <v>384</v>
      </c>
      <c r="D227" s="66">
        <v>42319</v>
      </c>
      <c r="E227" s="78" t="s">
        <v>105</v>
      </c>
      <c r="F227" s="17">
        <v>0.3</v>
      </c>
      <c r="G227" s="17">
        <v>0.6</v>
      </c>
      <c r="H227" s="20">
        <v>4</v>
      </c>
      <c r="I227" s="80">
        <v>2</v>
      </c>
      <c r="J227" s="163" t="s">
        <v>156</v>
      </c>
      <c r="Q227" s="82" t="s">
        <v>557</v>
      </c>
      <c r="R227" s="157" t="s">
        <v>557</v>
      </c>
      <c r="S227" s="157" t="s">
        <v>557</v>
      </c>
      <c r="T227" s="83" t="s">
        <v>120</v>
      </c>
      <c r="U227" s="83" t="s">
        <v>120</v>
      </c>
      <c r="V227" s="83" t="s">
        <v>120</v>
      </c>
      <c r="W227" s="83" t="s">
        <v>120</v>
      </c>
      <c r="X227" s="83"/>
      <c r="Y227" s="82" t="s">
        <v>557</v>
      </c>
      <c r="Z227" s="82" t="s">
        <v>557</v>
      </c>
      <c r="AA227" s="82" t="s">
        <v>557</v>
      </c>
      <c r="AB227" s="82" t="s">
        <v>557</v>
      </c>
      <c r="AC227" s="7"/>
      <c r="AD227" s="7"/>
      <c r="AE227" s="7"/>
      <c r="AF227" s="7"/>
      <c r="AG227" s="7"/>
      <c r="AH227" s="83" t="s">
        <v>800</v>
      </c>
      <c r="AI227" s="83" t="s">
        <v>768</v>
      </c>
      <c r="AJ227" s="83" t="s">
        <v>629</v>
      </c>
    </row>
    <row r="228" spans="1:36" hidden="1" x14ac:dyDescent="0.25">
      <c r="A228" s="38" t="s">
        <v>470</v>
      </c>
      <c r="B228" s="20">
        <v>65</v>
      </c>
      <c r="C228" s="39" t="s">
        <v>385</v>
      </c>
      <c r="D228" s="66">
        <v>42319</v>
      </c>
      <c r="E228" s="78" t="s">
        <v>106</v>
      </c>
      <c r="F228" s="17">
        <v>0.6</v>
      </c>
      <c r="G228" s="17">
        <v>0.9</v>
      </c>
      <c r="H228" s="20">
        <v>4</v>
      </c>
      <c r="I228" s="80">
        <v>2</v>
      </c>
      <c r="J228" s="163" t="s">
        <v>156</v>
      </c>
      <c r="Q228" s="82" t="s">
        <v>557</v>
      </c>
      <c r="R228" s="157" t="s">
        <v>557</v>
      </c>
      <c r="S228" s="157" t="s">
        <v>557</v>
      </c>
      <c r="T228" s="83" t="s">
        <v>120</v>
      </c>
      <c r="U228" s="83" t="s">
        <v>120</v>
      </c>
      <c r="V228" s="83" t="s">
        <v>120</v>
      </c>
      <c r="W228" s="83" t="s">
        <v>120</v>
      </c>
      <c r="X228" s="83"/>
      <c r="Y228" s="82" t="s">
        <v>557</v>
      </c>
      <c r="Z228" s="82" t="s">
        <v>557</v>
      </c>
      <c r="AA228" s="82" t="s">
        <v>557</v>
      </c>
      <c r="AB228" s="82" t="s">
        <v>557</v>
      </c>
      <c r="AC228" s="7"/>
      <c r="AD228" s="7"/>
      <c r="AE228" s="7"/>
      <c r="AF228" s="7"/>
      <c r="AG228" s="7"/>
      <c r="AH228" s="83" t="s">
        <v>801</v>
      </c>
      <c r="AI228" s="83" t="s">
        <v>802</v>
      </c>
      <c r="AJ228" s="83" t="s">
        <v>630</v>
      </c>
    </row>
    <row r="229" spans="1:36" hidden="1" x14ac:dyDescent="0.25">
      <c r="A229" s="38" t="s">
        <v>471</v>
      </c>
      <c r="B229" s="20">
        <v>66</v>
      </c>
      <c r="C229" s="39" t="s">
        <v>386</v>
      </c>
      <c r="D229" s="66">
        <v>42319</v>
      </c>
      <c r="E229" s="78" t="s">
        <v>102</v>
      </c>
      <c r="F229" s="17">
        <v>0</v>
      </c>
      <c r="G229" s="17">
        <v>0.1</v>
      </c>
      <c r="H229" s="20">
        <v>4</v>
      </c>
      <c r="I229" s="80">
        <v>3</v>
      </c>
      <c r="J229" s="163" t="s">
        <v>156</v>
      </c>
      <c r="Q229" s="83" t="s">
        <v>569</v>
      </c>
      <c r="R229" s="157" t="s">
        <v>557</v>
      </c>
      <c r="S229" s="157" t="s">
        <v>557</v>
      </c>
      <c r="T229" s="83" t="s">
        <v>120</v>
      </c>
      <c r="U229" s="83" t="s">
        <v>120</v>
      </c>
      <c r="V229" s="83" t="s">
        <v>646</v>
      </c>
      <c r="W229" s="83" t="s">
        <v>120</v>
      </c>
      <c r="X229" s="83"/>
      <c r="Y229" s="83" t="s">
        <v>684</v>
      </c>
      <c r="Z229" s="83" t="s">
        <v>685</v>
      </c>
      <c r="AA229" s="83" t="s">
        <v>686</v>
      </c>
      <c r="AB229" s="83" t="s">
        <v>121</v>
      </c>
      <c r="AC229" s="7"/>
      <c r="AD229" s="7"/>
      <c r="AE229" s="7"/>
      <c r="AF229" s="7"/>
      <c r="AG229" s="7"/>
      <c r="AH229" s="83" t="s">
        <v>803</v>
      </c>
      <c r="AI229" s="83" t="s">
        <v>787</v>
      </c>
      <c r="AJ229" s="83" t="s">
        <v>631</v>
      </c>
    </row>
    <row r="230" spans="1:36" hidden="1" x14ac:dyDescent="0.25">
      <c r="A230" s="38" t="s">
        <v>472</v>
      </c>
      <c r="B230" s="20">
        <v>67</v>
      </c>
      <c r="C230" s="39" t="s">
        <v>387</v>
      </c>
      <c r="D230" s="66">
        <v>42319</v>
      </c>
      <c r="E230" s="78" t="s">
        <v>103</v>
      </c>
      <c r="F230" s="17">
        <v>0.1</v>
      </c>
      <c r="G230" s="17">
        <v>0.2</v>
      </c>
      <c r="H230" s="20">
        <v>4</v>
      </c>
      <c r="I230" s="80">
        <v>3</v>
      </c>
      <c r="J230" s="163" t="s">
        <v>156</v>
      </c>
      <c r="Q230" s="82" t="s">
        <v>557</v>
      </c>
      <c r="R230" s="157" t="s">
        <v>557</v>
      </c>
      <c r="S230" s="157" t="s">
        <v>557</v>
      </c>
      <c r="T230" s="83" t="s">
        <v>120</v>
      </c>
      <c r="U230" s="83" t="s">
        <v>120</v>
      </c>
      <c r="V230" s="83" t="s">
        <v>646</v>
      </c>
      <c r="W230" s="83" t="s">
        <v>120</v>
      </c>
      <c r="X230" s="83"/>
      <c r="Y230" s="82" t="s">
        <v>557</v>
      </c>
      <c r="Z230" s="82" t="s">
        <v>557</v>
      </c>
      <c r="AA230" s="82" t="s">
        <v>557</v>
      </c>
      <c r="AB230" s="82" t="s">
        <v>557</v>
      </c>
      <c r="AC230" s="7"/>
      <c r="AD230" s="7"/>
      <c r="AE230" s="7"/>
      <c r="AF230" s="7"/>
      <c r="AG230" s="7"/>
      <c r="AH230" s="83" t="s">
        <v>767</v>
      </c>
      <c r="AI230" s="83" t="s">
        <v>804</v>
      </c>
      <c r="AJ230" s="83" t="s">
        <v>575</v>
      </c>
    </row>
    <row r="231" spans="1:36" hidden="1" x14ac:dyDescent="0.25">
      <c r="A231" s="38" t="s">
        <v>473</v>
      </c>
      <c r="B231" s="20">
        <v>68</v>
      </c>
      <c r="C231" s="39" t="s">
        <v>388</v>
      </c>
      <c r="D231" s="66">
        <v>42319</v>
      </c>
      <c r="E231" s="78" t="s">
        <v>104</v>
      </c>
      <c r="F231" s="17">
        <v>0.2</v>
      </c>
      <c r="G231" s="17">
        <v>0.3</v>
      </c>
      <c r="H231" s="20">
        <v>4</v>
      </c>
      <c r="I231" s="80">
        <v>3</v>
      </c>
      <c r="J231" s="163" t="s">
        <v>156</v>
      </c>
      <c r="Q231" s="82" t="s">
        <v>557</v>
      </c>
      <c r="R231" s="157" t="s">
        <v>557</v>
      </c>
      <c r="S231" s="157" t="s">
        <v>557</v>
      </c>
      <c r="T231" s="83" t="s">
        <v>120</v>
      </c>
      <c r="U231" s="83" t="s">
        <v>120</v>
      </c>
      <c r="V231" s="83" t="s">
        <v>647</v>
      </c>
      <c r="W231" s="83" t="s">
        <v>646</v>
      </c>
      <c r="X231" s="83"/>
      <c r="Y231" s="82" t="s">
        <v>557</v>
      </c>
      <c r="Z231" s="82" t="s">
        <v>557</v>
      </c>
      <c r="AA231" s="82" t="s">
        <v>557</v>
      </c>
      <c r="AB231" s="82" t="s">
        <v>557</v>
      </c>
      <c r="AC231" s="7"/>
      <c r="AD231" s="7"/>
      <c r="AE231" s="7"/>
      <c r="AF231" s="7"/>
      <c r="AG231" s="7"/>
      <c r="AH231" s="83" t="s">
        <v>725</v>
      </c>
      <c r="AI231" s="83" t="s">
        <v>707</v>
      </c>
      <c r="AJ231" s="83" t="s">
        <v>632</v>
      </c>
    </row>
    <row r="232" spans="1:36" hidden="1" x14ac:dyDescent="0.25">
      <c r="A232" s="38" t="s">
        <v>474</v>
      </c>
      <c r="B232" s="20">
        <v>69</v>
      </c>
      <c r="C232" s="39" t="s">
        <v>389</v>
      </c>
      <c r="D232" s="66">
        <v>42319</v>
      </c>
      <c r="E232" s="78" t="s">
        <v>105</v>
      </c>
      <c r="F232" s="17">
        <v>0.3</v>
      </c>
      <c r="G232" s="17">
        <v>0.6</v>
      </c>
      <c r="H232" s="20">
        <v>4</v>
      </c>
      <c r="I232" s="80">
        <v>3</v>
      </c>
      <c r="J232" s="163" t="s">
        <v>156</v>
      </c>
      <c r="Q232" s="82" t="s">
        <v>557</v>
      </c>
      <c r="R232" s="157" t="s">
        <v>557</v>
      </c>
      <c r="S232" s="157" t="s">
        <v>557</v>
      </c>
      <c r="T232" s="83" t="s">
        <v>120</v>
      </c>
      <c r="U232" s="83" t="s">
        <v>120</v>
      </c>
      <c r="V232" s="83" t="s">
        <v>120</v>
      </c>
      <c r="W232" s="83" t="s">
        <v>120</v>
      </c>
      <c r="X232" s="83"/>
      <c r="Y232" s="82" t="s">
        <v>557</v>
      </c>
      <c r="Z232" s="82" t="s">
        <v>557</v>
      </c>
      <c r="AA232" s="82" t="s">
        <v>557</v>
      </c>
      <c r="AB232" s="82" t="s">
        <v>557</v>
      </c>
      <c r="AC232" s="7"/>
      <c r="AD232" s="7"/>
      <c r="AE232" s="7"/>
      <c r="AF232" s="7"/>
      <c r="AG232" s="7"/>
      <c r="AH232" s="83" t="s">
        <v>770</v>
      </c>
      <c r="AI232" s="83" t="s">
        <v>794</v>
      </c>
      <c r="AJ232" s="83" t="s">
        <v>633</v>
      </c>
    </row>
    <row r="233" spans="1:36" hidden="1" x14ac:dyDescent="0.25">
      <c r="A233" s="38" t="s">
        <v>475</v>
      </c>
      <c r="B233" s="20">
        <v>70</v>
      </c>
      <c r="C233" s="39" t="s">
        <v>390</v>
      </c>
      <c r="D233" s="66">
        <v>42319</v>
      </c>
      <c r="E233" s="78" t="s">
        <v>106</v>
      </c>
      <c r="F233" s="17">
        <v>0.6</v>
      </c>
      <c r="G233" s="17">
        <v>0.9</v>
      </c>
      <c r="H233" s="20">
        <v>4</v>
      </c>
      <c r="I233" s="80">
        <v>3</v>
      </c>
      <c r="J233" s="163" t="s">
        <v>156</v>
      </c>
      <c r="Q233" s="82" t="s">
        <v>557</v>
      </c>
      <c r="R233" s="157" t="s">
        <v>557</v>
      </c>
      <c r="S233" s="157" t="s">
        <v>557</v>
      </c>
      <c r="T233" s="83" t="s">
        <v>120</v>
      </c>
      <c r="U233" s="83" t="s">
        <v>120</v>
      </c>
      <c r="V233" s="83" t="s">
        <v>120</v>
      </c>
      <c r="W233" s="83" t="s">
        <v>120</v>
      </c>
      <c r="X233" s="83"/>
      <c r="Y233" s="82" t="s">
        <v>557</v>
      </c>
      <c r="Z233" s="82" t="s">
        <v>557</v>
      </c>
      <c r="AA233" s="82" t="s">
        <v>557</v>
      </c>
      <c r="AB233" s="82" t="s">
        <v>557</v>
      </c>
      <c r="AC233" s="7"/>
      <c r="AD233" s="7"/>
      <c r="AE233" s="7"/>
      <c r="AF233" s="7"/>
      <c r="AG233" s="7"/>
      <c r="AH233" s="83" t="s">
        <v>805</v>
      </c>
      <c r="AI233" s="83" t="s">
        <v>785</v>
      </c>
      <c r="AJ233" s="83" t="s">
        <v>634</v>
      </c>
    </row>
    <row r="234" spans="1:36" hidden="1" x14ac:dyDescent="0.25">
      <c r="A234" s="38" t="s">
        <v>476</v>
      </c>
      <c r="B234" s="20">
        <v>71</v>
      </c>
      <c r="C234" s="39" t="s">
        <v>391</v>
      </c>
      <c r="D234" s="66">
        <v>42319</v>
      </c>
      <c r="E234" s="78" t="s">
        <v>102</v>
      </c>
      <c r="F234" s="17">
        <v>0</v>
      </c>
      <c r="G234" s="17">
        <v>0.1</v>
      </c>
      <c r="H234" s="20">
        <v>5</v>
      </c>
      <c r="I234" s="80">
        <v>1</v>
      </c>
      <c r="J234" s="163" t="s">
        <v>156</v>
      </c>
      <c r="Q234" s="83" t="s">
        <v>570</v>
      </c>
      <c r="R234" s="97" t="s">
        <v>1186</v>
      </c>
      <c r="S234" s="97" t="s">
        <v>1187</v>
      </c>
      <c r="T234" s="83" t="s">
        <v>120</v>
      </c>
      <c r="U234" s="83" t="s">
        <v>120</v>
      </c>
      <c r="V234" s="83" t="s">
        <v>120</v>
      </c>
      <c r="W234" s="83" t="s">
        <v>120</v>
      </c>
      <c r="X234" s="83"/>
      <c r="Y234" s="83" t="s">
        <v>687</v>
      </c>
      <c r="Z234" s="83" t="s">
        <v>688</v>
      </c>
      <c r="AA234" s="83" t="s">
        <v>689</v>
      </c>
      <c r="AB234" s="83" t="s">
        <v>121</v>
      </c>
      <c r="AC234" s="7"/>
      <c r="AD234" s="7"/>
      <c r="AE234" s="7"/>
      <c r="AF234" s="7"/>
      <c r="AG234" s="7"/>
      <c r="AH234" s="83" t="s">
        <v>806</v>
      </c>
      <c r="AI234" s="83" t="s">
        <v>807</v>
      </c>
      <c r="AJ234" s="83" t="s">
        <v>635</v>
      </c>
    </row>
    <row r="235" spans="1:36" hidden="1" x14ac:dyDescent="0.25">
      <c r="A235" s="38" t="s">
        <v>477</v>
      </c>
      <c r="B235" s="20">
        <v>72</v>
      </c>
      <c r="C235" s="39" t="s">
        <v>392</v>
      </c>
      <c r="D235" s="66">
        <v>42319</v>
      </c>
      <c r="E235" s="78" t="s">
        <v>103</v>
      </c>
      <c r="F235" s="17">
        <v>0.1</v>
      </c>
      <c r="G235" s="17">
        <v>0.2</v>
      </c>
      <c r="H235" s="20">
        <v>5</v>
      </c>
      <c r="I235" s="80">
        <v>1</v>
      </c>
      <c r="J235" s="163" t="s">
        <v>156</v>
      </c>
      <c r="Q235" s="82" t="s">
        <v>557</v>
      </c>
      <c r="R235" s="157" t="s">
        <v>557</v>
      </c>
      <c r="S235" s="157" t="s">
        <v>557</v>
      </c>
      <c r="T235" s="83" t="s">
        <v>647</v>
      </c>
      <c r="U235" s="83" t="s">
        <v>646</v>
      </c>
      <c r="V235" s="83" t="s">
        <v>120</v>
      </c>
      <c r="W235" s="83" t="s">
        <v>120</v>
      </c>
      <c r="X235" s="83"/>
      <c r="Y235" s="82" t="s">
        <v>557</v>
      </c>
      <c r="Z235" s="82" t="s">
        <v>557</v>
      </c>
      <c r="AA235" s="82" t="s">
        <v>557</v>
      </c>
      <c r="AB235" s="82" t="s">
        <v>557</v>
      </c>
      <c r="AC235" s="7"/>
      <c r="AD235" s="7"/>
      <c r="AE235" s="7"/>
      <c r="AF235" s="7"/>
      <c r="AG235" s="7"/>
      <c r="AH235" s="83" t="s">
        <v>808</v>
      </c>
      <c r="AI235" s="83" t="s">
        <v>806</v>
      </c>
      <c r="AJ235" s="83" t="s">
        <v>626</v>
      </c>
    </row>
    <row r="236" spans="1:36" hidden="1" x14ac:dyDescent="0.25">
      <c r="A236" s="38" t="s">
        <v>478</v>
      </c>
      <c r="B236" s="20">
        <v>73</v>
      </c>
      <c r="C236" s="39" t="s">
        <v>393</v>
      </c>
      <c r="D236" s="66">
        <v>42319</v>
      </c>
      <c r="E236" s="78" t="s">
        <v>104</v>
      </c>
      <c r="F236" s="17">
        <v>0.2</v>
      </c>
      <c r="G236" s="17">
        <v>0.3</v>
      </c>
      <c r="H236" s="20">
        <v>5</v>
      </c>
      <c r="I236" s="80">
        <v>1</v>
      </c>
      <c r="J236" s="163" t="s">
        <v>156</v>
      </c>
      <c r="Q236" s="82" t="s">
        <v>557</v>
      </c>
      <c r="R236" s="157" t="s">
        <v>557</v>
      </c>
      <c r="S236" s="157" t="s">
        <v>557</v>
      </c>
      <c r="T236" s="83" t="s">
        <v>646</v>
      </c>
      <c r="U236" s="83" t="s">
        <v>120</v>
      </c>
      <c r="V236" s="83" t="s">
        <v>120</v>
      </c>
      <c r="W236" s="83" t="s">
        <v>120</v>
      </c>
      <c r="X236" s="83"/>
      <c r="Y236" s="82" t="s">
        <v>557</v>
      </c>
      <c r="Z236" s="82" t="s">
        <v>557</v>
      </c>
      <c r="AA236" s="82" t="s">
        <v>557</v>
      </c>
      <c r="AB236" s="82" t="s">
        <v>557</v>
      </c>
      <c r="AC236" s="7"/>
      <c r="AD236" s="7"/>
      <c r="AE236" s="7"/>
      <c r="AF236" s="7"/>
      <c r="AG236" s="7"/>
      <c r="AH236" s="83" t="s">
        <v>712</v>
      </c>
      <c r="AI236" s="83" t="s">
        <v>809</v>
      </c>
      <c r="AJ236" s="83" t="s">
        <v>636</v>
      </c>
    </row>
    <row r="237" spans="1:36" hidden="1" x14ac:dyDescent="0.25">
      <c r="A237" s="38" t="s">
        <v>479</v>
      </c>
      <c r="B237" s="20">
        <v>74</v>
      </c>
      <c r="C237" s="39" t="s">
        <v>394</v>
      </c>
      <c r="D237" s="66">
        <v>42319</v>
      </c>
      <c r="E237" s="78" t="s">
        <v>105</v>
      </c>
      <c r="F237" s="17">
        <v>0.3</v>
      </c>
      <c r="G237" s="17">
        <v>0.6</v>
      </c>
      <c r="H237" s="20">
        <v>5</v>
      </c>
      <c r="I237" s="80">
        <v>1</v>
      </c>
      <c r="J237" s="163" t="s">
        <v>156</v>
      </c>
      <c r="Q237" s="82" t="s">
        <v>557</v>
      </c>
      <c r="R237" s="157" t="s">
        <v>557</v>
      </c>
      <c r="S237" s="157" t="s">
        <v>557</v>
      </c>
      <c r="T237" s="83" t="s">
        <v>120</v>
      </c>
      <c r="U237" s="83" t="s">
        <v>120</v>
      </c>
      <c r="V237" s="83" t="s">
        <v>120</v>
      </c>
      <c r="W237" s="83" t="s">
        <v>120</v>
      </c>
      <c r="X237" s="83"/>
      <c r="Y237" s="82" t="s">
        <v>557</v>
      </c>
      <c r="Z237" s="82" t="s">
        <v>557</v>
      </c>
      <c r="AA237" s="82" t="s">
        <v>557</v>
      </c>
      <c r="AB237" s="82" t="s">
        <v>557</v>
      </c>
      <c r="AC237" s="7"/>
      <c r="AD237" s="7"/>
      <c r="AE237" s="7"/>
      <c r="AF237" s="7"/>
      <c r="AG237" s="7"/>
      <c r="AH237" s="83" t="s">
        <v>810</v>
      </c>
      <c r="AI237" s="83" t="s">
        <v>726</v>
      </c>
      <c r="AJ237" s="83" t="s">
        <v>637</v>
      </c>
    </row>
    <row r="238" spans="1:36" hidden="1" x14ac:dyDescent="0.25">
      <c r="A238" s="38" t="s">
        <v>480</v>
      </c>
      <c r="B238" s="20">
        <v>75</v>
      </c>
      <c r="C238" s="39" t="s">
        <v>395</v>
      </c>
      <c r="D238" s="66">
        <v>42319</v>
      </c>
      <c r="E238" s="78" t="s">
        <v>106</v>
      </c>
      <c r="F238" s="17">
        <v>0.6</v>
      </c>
      <c r="G238" s="17">
        <v>0.9</v>
      </c>
      <c r="H238" s="20">
        <v>5</v>
      </c>
      <c r="I238" s="80">
        <v>1</v>
      </c>
      <c r="J238" s="163" t="s">
        <v>156</v>
      </c>
      <c r="Q238" s="82" t="s">
        <v>557</v>
      </c>
      <c r="R238" s="157" t="s">
        <v>557</v>
      </c>
      <c r="S238" s="157" t="s">
        <v>557</v>
      </c>
      <c r="T238" s="83" t="s">
        <v>120</v>
      </c>
      <c r="U238" s="83" t="s">
        <v>120</v>
      </c>
      <c r="V238" s="83" t="s">
        <v>120</v>
      </c>
      <c r="W238" s="83" t="s">
        <v>120</v>
      </c>
      <c r="X238" s="83"/>
      <c r="Y238" s="82" t="s">
        <v>557</v>
      </c>
      <c r="Z238" s="82" t="s">
        <v>557</v>
      </c>
      <c r="AA238" s="82" t="s">
        <v>557</v>
      </c>
      <c r="AB238" s="82" t="s">
        <v>557</v>
      </c>
      <c r="AC238" s="7"/>
      <c r="AD238" s="7"/>
      <c r="AE238" s="7"/>
      <c r="AF238" s="7"/>
      <c r="AG238" s="7"/>
      <c r="AH238" s="83" t="s">
        <v>811</v>
      </c>
      <c r="AI238" s="83" t="s">
        <v>812</v>
      </c>
      <c r="AJ238" s="83" t="s">
        <v>638</v>
      </c>
    </row>
    <row r="239" spans="1:36" hidden="1" x14ac:dyDescent="0.25">
      <c r="A239" s="38" t="s">
        <v>481</v>
      </c>
      <c r="B239" s="20">
        <v>76</v>
      </c>
      <c r="C239" s="39" t="s">
        <v>396</v>
      </c>
      <c r="D239" s="66">
        <v>42319</v>
      </c>
      <c r="E239" s="78" t="s">
        <v>102</v>
      </c>
      <c r="F239" s="17">
        <v>0</v>
      </c>
      <c r="G239" s="17">
        <v>0.1</v>
      </c>
      <c r="H239" s="20">
        <v>5</v>
      </c>
      <c r="I239" s="80">
        <v>2</v>
      </c>
      <c r="J239" s="163" t="s">
        <v>156</v>
      </c>
      <c r="Q239" s="83" t="s">
        <v>571</v>
      </c>
      <c r="R239" s="157" t="s">
        <v>557</v>
      </c>
      <c r="S239" s="157" t="s">
        <v>557</v>
      </c>
      <c r="T239" s="83" t="s">
        <v>120</v>
      </c>
      <c r="U239" s="83" t="s">
        <v>120</v>
      </c>
      <c r="V239" s="83" t="s">
        <v>651</v>
      </c>
      <c r="W239" s="83" t="s">
        <v>647</v>
      </c>
      <c r="X239" s="83"/>
      <c r="Y239" s="83" t="s">
        <v>690</v>
      </c>
      <c r="Z239" s="83" t="s">
        <v>691</v>
      </c>
      <c r="AA239" s="83" t="s">
        <v>692</v>
      </c>
      <c r="AB239" s="83" t="s">
        <v>121</v>
      </c>
      <c r="AC239" s="7"/>
      <c r="AD239" s="7"/>
      <c r="AE239" s="7"/>
      <c r="AF239" s="7"/>
      <c r="AG239" s="7"/>
      <c r="AH239" s="83" t="s">
        <v>813</v>
      </c>
      <c r="AI239" s="83" t="s">
        <v>814</v>
      </c>
      <c r="AJ239" s="83" t="s">
        <v>639</v>
      </c>
    </row>
    <row r="240" spans="1:36" hidden="1" x14ac:dyDescent="0.25">
      <c r="A240" s="38" t="s">
        <v>482</v>
      </c>
      <c r="B240" s="20">
        <v>77</v>
      </c>
      <c r="C240" s="39" t="s">
        <v>397</v>
      </c>
      <c r="D240" s="66">
        <v>42319</v>
      </c>
      <c r="E240" s="78" t="s">
        <v>103</v>
      </c>
      <c r="F240" s="17">
        <v>0.1</v>
      </c>
      <c r="G240" s="17">
        <v>0.2</v>
      </c>
      <c r="H240" s="20">
        <v>5</v>
      </c>
      <c r="I240" s="80">
        <v>2</v>
      </c>
      <c r="J240" s="163" t="s">
        <v>156</v>
      </c>
      <c r="Q240" s="82" t="s">
        <v>557</v>
      </c>
      <c r="R240" s="157" t="s">
        <v>557</v>
      </c>
      <c r="S240" s="157" t="s">
        <v>557</v>
      </c>
      <c r="T240" s="83" t="s">
        <v>120</v>
      </c>
      <c r="U240" s="83" t="s">
        <v>120</v>
      </c>
      <c r="V240" s="83" t="s">
        <v>647</v>
      </c>
      <c r="W240" s="83" t="s">
        <v>646</v>
      </c>
      <c r="X240" s="83"/>
      <c r="Y240" s="82" t="s">
        <v>557</v>
      </c>
      <c r="Z240" s="82" t="s">
        <v>557</v>
      </c>
      <c r="AA240" s="82" t="s">
        <v>557</v>
      </c>
      <c r="AB240" s="82" t="s">
        <v>557</v>
      </c>
      <c r="AC240" s="7"/>
      <c r="AD240" s="7"/>
      <c r="AE240" s="7"/>
      <c r="AF240" s="7"/>
      <c r="AG240" s="7"/>
      <c r="AH240" s="83" t="s">
        <v>815</v>
      </c>
      <c r="AI240" s="83" t="s">
        <v>816</v>
      </c>
      <c r="AJ240" s="83" t="s">
        <v>640</v>
      </c>
    </row>
    <row r="241" spans="1:36" hidden="1" x14ac:dyDescent="0.25">
      <c r="A241" s="38" t="s">
        <v>483</v>
      </c>
      <c r="B241" s="20">
        <v>78</v>
      </c>
      <c r="C241" s="39" t="s">
        <v>398</v>
      </c>
      <c r="D241" s="66">
        <v>42319</v>
      </c>
      <c r="E241" s="78" t="s">
        <v>104</v>
      </c>
      <c r="F241" s="17">
        <v>0.2</v>
      </c>
      <c r="G241" s="17">
        <v>0.3</v>
      </c>
      <c r="H241" s="20">
        <v>5</v>
      </c>
      <c r="I241" s="80">
        <v>2</v>
      </c>
      <c r="J241" s="163" t="s">
        <v>156</v>
      </c>
      <c r="Q241" s="82" t="s">
        <v>557</v>
      </c>
      <c r="R241" s="157" t="s">
        <v>557</v>
      </c>
      <c r="S241" s="157" t="s">
        <v>557</v>
      </c>
      <c r="T241" s="83" t="s">
        <v>646</v>
      </c>
      <c r="U241" s="83" t="s">
        <v>120</v>
      </c>
      <c r="V241" s="83" t="s">
        <v>120</v>
      </c>
      <c r="W241" s="83" t="s">
        <v>120</v>
      </c>
      <c r="X241" s="83"/>
      <c r="Y241" s="82" t="s">
        <v>557</v>
      </c>
      <c r="Z241" s="82" t="s">
        <v>557</v>
      </c>
      <c r="AA241" s="82" t="s">
        <v>557</v>
      </c>
      <c r="AB241" s="82" t="s">
        <v>557</v>
      </c>
      <c r="AC241" s="7"/>
      <c r="AD241" s="7"/>
      <c r="AE241" s="7"/>
      <c r="AF241" s="7"/>
      <c r="AG241" s="7"/>
      <c r="AH241" s="83" t="s">
        <v>711</v>
      </c>
      <c r="AI241" s="83" t="s">
        <v>813</v>
      </c>
      <c r="AJ241" s="83" t="s">
        <v>600</v>
      </c>
    </row>
    <row r="242" spans="1:36" hidden="1" x14ac:dyDescent="0.25">
      <c r="A242" s="38" t="s">
        <v>484</v>
      </c>
      <c r="B242" s="20">
        <v>79</v>
      </c>
      <c r="C242" s="39" t="s">
        <v>399</v>
      </c>
      <c r="D242" s="66">
        <v>42319</v>
      </c>
      <c r="E242" s="78" t="s">
        <v>105</v>
      </c>
      <c r="F242" s="17">
        <v>0.3</v>
      </c>
      <c r="G242" s="17">
        <v>0.6</v>
      </c>
      <c r="H242" s="20">
        <v>5</v>
      </c>
      <c r="I242" s="80">
        <v>2</v>
      </c>
      <c r="J242" s="163" t="s">
        <v>156</v>
      </c>
      <c r="Q242" s="82" t="s">
        <v>557</v>
      </c>
      <c r="R242" s="157" t="s">
        <v>557</v>
      </c>
      <c r="S242" s="157" t="s">
        <v>557</v>
      </c>
      <c r="T242" s="83" t="s">
        <v>120</v>
      </c>
      <c r="U242" s="83" t="s">
        <v>120</v>
      </c>
      <c r="V242" s="83" t="s">
        <v>120</v>
      </c>
      <c r="W242" s="83" t="s">
        <v>120</v>
      </c>
      <c r="X242" s="83"/>
      <c r="Y242" s="82" t="s">
        <v>557</v>
      </c>
      <c r="Z242" s="82" t="s">
        <v>557</v>
      </c>
      <c r="AA242" s="82" t="s">
        <v>557</v>
      </c>
      <c r="AB242" s="82" t="s">
        <v>557</v>
      </c>
      <c r="AC242" s="7"/>
      <c r="AD242" s="7"/>
      <c r="AE242" s="7"/>
      <c r="AF242" s="7"/>
      <c r="AG242" s="7"/>
      <c r="AH242" s="83" t="s">
        <v>817</v>
      </c>
      <c r="AI242" s="83" t="s">
        <v>818</v>
      </c>
      <c r="AJ242" s="83" t="s">
        <v>641</v>
      </c>
    </row>
    <row r="243" spans="1:36" hidden="1" x14ac:dyDescent="0.25">
      <c r="A243" s="38" t="s">
        <v>485</v>
      </c>
      <c r="B243" s="20">
        <v>80</v>
      </c>
      <c r="C243" s="39" t="s">
        <v>400</v>
      </c>
      <c r="D243" s="66">
        <v>42319</v>
      </c>
      <c r="E243" s="78" t="s">
        <v>106</v>
      </c>
      <c r="F243" s="17">
        <v>0.6</v>
      </c>
      <c r="G243" s="17">
        <v>0.9</v>
      </c>
      <c r="H243" s="20">
        <v>5</v>
      </c>
      <c r="I243" s="80">
        <v>2</v>
      </c>
      <c r="J243" s="163" t="s">
        <v>156</v>
      </c>
      <c r="Q243" s="82" t="s">
        <v>557</v>
      </c>
      <c r="R243" s="157" t="s">
        <v>557</v>
      </c>
      <c r="S243" s="157" t="s">
        <v>557</v>
      </c>
      <c r="T243" s="83" t="s">
        <v>120</v>
      </c>
      <c r="U243" s="83" t="s">
        <v>120</v>
      </c>
      <c r="V243" s="83" t="s">
        <v>120</v>
      </c>
      <c r="W243" s="83" t="s">
        <v>120</v>
      </c>
      <c r="X243" s="83"/>
      <c r="Y243" s="82" t="s">
        <v>557</v>
      </c>
      <c r="Z243" s="82" t="s">
        <v>557</v>
      </c>
      <c r="AA243" s="82" t="s">
        <v>557</v>
      </c>
      <c r="AB243" s="82" t="s">
        <v>557</v>
      </c>
      <c r="AC243" s="7"/>
      <c r="AD243" s="7"/>
      <c r="AE243" s="7"/>
      <c r="AF243" s="7"/>
      <c r="AG243" s="7"/>
      <c r="AH243" s="83" t="s">
        <v>819</v>
      </c>
      <c r="AI243" s="83" t="s">
        <v>713</v>
      </c>
      <c r="AJ243" s="83" t="s">
        <v>642</v>
      </c>
    </row>
    <row r="244" spans="1:36" hidden="1" x14ac:dyDescent="0.25">
      <c r="A244" s="38" t="s">
        <v>486</v>
      </c>
      <c r="B244" s="20">
        <v>81</v>
      </c>
      <c r="C244" s="39" t="s">
        <v>401</v>
      </c>
      <c r="D244" s="66">
        <v>42319</v>
      </c>
      <c r="E244" s="78" t="s">
        <v>102</v>
      </c>
      <c r="F244" s="17">
        <v>0</v>
      </c>
      <c r="G244" s="17">
        <v>0.1</v>
      </c>
      <c r="H244" s="20">
        <v>5</v>
      </c>
      <c r="I244" s="80">
        <v>3</v>
      </c>
      <c r="J244" s="163" t="s">
        <v>156</v>
      </c>
      <c r="Q244" s="83" t="s">
        <v>572</v>
      </c>
      <c r="R244" s="157" t="s">
        <v>557</v>
      </c>
      <c r="S244" s="157" t="s">
        <v>557</v>
      </c>
      <c r="T244" s="83" t="s">
        <v>120</v>
      </c>
      <c r="U244" s="83" t="s">
        <v>120</v>
      </c>
      <c r="V244" s="83" t="s">
        <v>120</v>
      </c>
      <c r="W244" s="83" t="s">
        <v>120</v>
      </c>
      <c r="X244" s="83"/>
      <c r="Y244" s="83" t="s">
        <v>693</v>
      </c>
      <c r="Z244" s="83" t="s">
        <v>694</v>
      </c>
      <c r="AA244" s="83" t="s">
        <v>674</v>
      </c>
      <c r="AB244" s="83" t="s">
        <v>121</v>
      </c>
      <c r="AC244" s="7"/>
      <c r="AD244" s="7"/>
      <c r="AE244" s="7"/>
      <c r="AF244" s="7"/>
      <c r="AG244" s="7"/>
      <c r="AH244" s="83" t="s">
        <v>787</v>
      </c>
      <c r="AI244" s="83" t="s">
        <v>819</v>
      </c>
      <c r="AJ244" s="83" t="s">
        <v>643</v>
      </c>
    </row>
    <row r="245" spans="1:36" hidden="1" x14ac:dyDescent="0.25">
      <c r="A245" s="38" t="s">
        <v>487</v>
      </c>
      <c r="B245" s="20">
        <v>82</v>
      </c>
      <c r="C245" s="39" t="s">
        <v>402</v>
      </c>
      <c r="D245" s="66">
        <v>42319</v>
      </c>
      <c r="E245" s="78" t="s">
        <v>103</v>
      </c>
      <c r="F245" s="17">
        <v>0.1</v>
      </c>
      <c r="G245" s="17">
        <v>0.2</v>
      </c>
      <c r="H245" s="20">
        <v>5</v>
      </c>
      <c r="I245" s="80">
        <v>3</v>
      </c>
      <c r="J245" s="163" t="s">
        <v>156</v>
      </c>
      <c r="Q245" s="82" t="s">
        <v>557</v>
      </c>
      <c r="R245" s="157" t="s">
        <v>557</v>
      </c>
      <c r="S245" s="157" t="s">
        <v>557</v>
      </c>
      <c r="T245" s="83" t="s">
        <v>120</v>
      </c>
      <c r="U245" s="83" t="s">
        <v>120</v>
      </c>
      <c r="V245" s="83" t="s">
        <v>120</v>
      </c>
      <c r="W245" s="83" t="s">
        <v>120</v>
      </c>
      <c r="X245" s="83"/>
      <c r="Y245" s="82" t="s">
        <v>557</v>
      </c>
      <c r="Z245" s="82" t="s">
        <v>557</v>
      </c>
      <c r="AA245" s="82" t="s">
        <v>557</v>
      </c>
      <c r="AB245" s="82" t="s">
        <v>557</v>
      </c>
      <c r="AC245" s="7"/>
      <c r="AD245" s="7"/>
      <c r="AE245" s="7"/>
      <c r="AF245" s="7"/>
      <c r="AG245" s="7"/>
      <c r="AH245" s="83" t="s">
        <v>820</v>
      </c>
      <c r="AI245" s="83" t="s">
        <v>774</v>
      </c>
      <c r="AJ245" s="83" t="s">
        <v>644</v>
      </c>
    </row>
    <row r="246" spans="1:36" hidden="1" x14ac:dyDescent="0.25">
      <c r="A246" s="38" t="s">
        <v>488</v>
      </c>
      <c r="B246" s="20">
        <v>83</v>
      </c>
      <c r="C246" s="39" t="s">
        <v>403</v>
      </c>
      <c r="D246" s="66">
        <v>42319</v>
      </c>
      <c r="E246" s="78" t="s">
        <v>104</v>
      </c>
      <c r="F246" s="17">
        <v>0.2</v>
      </c>
      <c r="G246" s="17">
        <v>0.3</v>
      </c>
      <c r="H246" s="20">
        <v>5</v>
      </c>
      <c r="I246" s="80">
        <v>3</v>
      </c>
      <c r="J246" s="163" t="s">
        <v>156</v>
      </c>
      <c r="Q246" s="82" t="s">
        <v>557</v>
      </c>
      <c r="R246" s="157" t="s">
        <v>557</v>
      </c>
      <c r="S246" s="157" t="s">
        <v>557</v>
      </c>
      <c r="T246" s="83" t="s">
        <v>120</v>
      </c>
      <c r="U246" s="83" t="s">
        <v>120</v>
      </c>
      <c r="V246" s="83" t="s">
        <v>647</v>
      </c>
      <c r="W246" s="83" t="s">
        <v>646</v>
      </c>
      <c r="X246" s="83"/>
      <c r="Y246" s="82" t="s">
        <v>557</v>
      </c>
      <c r="Z246" s="82" t="s">
        <v>557</v>
      </c>
      <c r="AA246" s="82" t="s">
        <v>557</v>
      </c>
      <c r="AB246" s="82" t="s">
        <v>557</v>
      </c>
      <c r="AC246" s="7"/>
      <c r="AD246" s="7"/>
      <c r="AE246" s="7"/>
      <c r="AF246" s="7"/>
      <c r="AG246" s="7"/>
      <c r="AH246" s="83" t="s">
        <v>717</v>
      </c>
      <c r="AI246" s="83" t="s">
        <v>737</v>
      </c>
      <c r="AJ246" s="83" t="s">
        <v>645</v>
      </c>
    </row>
    <row r="247" spans="1:36" hidden="1" x14ac:dyDescent="0.25">
      <c r="A247" s="38" t="s">
        <v>489</v>
      </c>
      <c r="B247" s="20">
        <v>84</v>
      </c>
      <c r="C247" s="39" t="s">
        <v>404</v>
      </c>
      <c r="D247" s="66">
        <v>42319</v>
      </c>
      <c r="E247" s="78" t="s">
        <v>105</v>
      </c>
      <c r="F247" s="17">
        <v>0.3</v>
      </c>
      <c r="G247" s="17">
        <v>0.6</v>
      </c>
      <c r="H247" s="20">
        <v>5</v>
      </c>
      <c r="I247" s="80">
        <v>3</v>
      </c>
      <c r="J247" s="163" t="s">
        <v>156</v>
      </c>
      <c r="O247" s="7"/>
      <c r="P247" s="7"/>
      <c r="Q247" s="82" t="s">
        <v>557</v>
      </c>
      <c r="R247" s="157" t="s">
        <v>557</v>
      </c>
      <c r="S247" s="157" t="s">
        <v>557</v>
      </c>
      <c r="T247" s="83" t="s">
        <v>120</v>
      </c>
      <c r="U247" s="83" t="s">
        <v>120</v>
      </c>
      <c r="V247" s="83" t="s">
        <v>120</v>
      </c>
      <c r="W247" s="83" t="s">
        <v>120</v>
      </c>
      <c r="X247" s="83"/>
      <c r="Y247" s="82" t="s">
        <v>557</v>
      </c>
      <c r="Z247" s="82" t="s">
        <v>557</v>
      </c>
      <c r="AA247" s="82" t="s">
        <v>557</v>
      </c>
      <c r="AB247" s="82" t="s">
        <v>557</v>
      </c>
      <c r="AC247" s="7"/>
      <c r="AD247" s="7"/>
      <c r="AE247" s="7"/>
      <c r="AF247" s="7"/>
      <c r="AG247" s="7"/>
      <c r="AH247" s="83" t="s">
        <v>821</v>
      </c>
      <c r="AI247" s="83" t="s">
        <v>735</v>
      </c>
      <c r="AJ247" s="83" t="s">
        <v>614</v>
      </c>
    </row>
    <row r="248" spans="1:36" hidden="1" x14ac:dyDescent="0.25">
      <c r="A248" s="38" t="s">
        <v>490</v>
      </c>
      <c r="B248" s="20">
        <v>85</v>
      </c>
      <c r="C248" s="39" t="s">
        <v>405</v>
      </c>
      <c r="D248" s="66">
        <v>42319</v>
      </c>
      <c r="E248" s="78" t="s">
        <v>106</v>
      </c>
      <c r="F248" s="17">
        <v>0.6</v>
      </c>
      <c r="G248" s="17">
        <v>0.9</v>
      </c>
      <c r="H248" s="20">
        <v>5</v>
      </c>
      <c r="I248" s="80">
        <v>3</v>
      </c>
      <c r="J248" s="163" t="s">
        <v>156</v>
      </c>
      <c r="O248" s="7"/>
      <c r="P248" s="7"/>
      <c r="Q248" s="82" t="s">
        <v>557</v>
      </c>
      <c r="R248" s="82" t="s">
        <v>557</v>
      </c>
      <c r="S248" s="82" t="s">
        <v>557</v>
      </c>
      <c r="T248" s="83" t="s">
        <v>120</v>
      </c>
      <c r="U248" s="83" t="s">
        <v>120</v>
      </c>
      <c r="V248" s="83" t="s">
        <v>120</v>
      </c>
      <c r="W248" s="83" t="s">
        <v>120</v>
      </c>
      <c r="X248" s="83"/>
      <c r="Y248" s="82" t="s">
        <v>557</v>
      </c>
      <c r="Z248" s="82" t="s">
        <v>557</v>
      </c>
      <c r="AA248" s="82" t="s">
        <v>557</v>
      </c>
      <c r="AB248" s="82" t="s">
        <v>557</v>
      </c>
      <c r="AC248" s="7"/>
      <c r="AD248" s="7"/>
      <c r="AE248" s="7"/>
      <c r="AF248" s="7"/>
      <c r="AG248" s="7"/>
      <c r="AH248" s="83" t="s">
        <v>822</v>
      </c>
      <c r="AI248" s="83" t="s">
        <v>793</v>
      </c>
      <c r="AJ248" s="83" t="s">
        <v>624</v>
      </c>
    </row>
    <row r="249" spans="1:36" hidden="1" x14ac:dyDescent="0.25">
      <c r="A249" s="38" t="s">
        <v>517</v>
      </c>
      <c r="B249" s="20">
        <v>1</v>
      </c>
      <c r="C249" s="39" t="s">
        <v>492</v>
      </c>
      <c r="D249" s="40">
        <v>42340</v>
      </c>
      <c r="E249" s="78" t="s">
        <v>282</v>
      </c>
      <c r="F249" s="17">
        <v>0</v>
      </c>
      <c r="G249" s="42">
        <v>2.5000000000000001E-2</v>
      </c>
      <c r="H249" s="20">
        <v>1</v>
      </c>
      <c r="I249" s="79" t="s">
        <v>491</v>
      </c>
      <c r="J249" s="163" t="s">
        <v>283</v>
      </c>
      <c r="O249" s="7"/>
      <c r="P249" s="7"/>
      <c r="R249" s="7"/>
      <c r="S249" s="7"/>
      <c r="T249" s="83" t="s">
        <v>830</v>
      </c>
      <c r="U249" s="83" t="s">
        <v>827</v>
      </c>
      <c r="V249" s="83" t="s">
        <v>651</v>
      </c>
      <c r="W249" s="83" t="s">
        <v>647</v>
      </c>
      <c r="X249" s="83"/>
      <c r="Y249" s="7"/>
      <c r="Z249" s="7"/>
      <c r="AA249" s="7"/>
      <c r="AB249" s="7"/>
      <c r="AC249" s="7"/>
      <c r="AD249" s="7"/>
      <c r="AE249" s="7"/>
      <c r="AF249" s="7"/>
      <c r="AG249" s="7"/>
      <c r="AH249" s="83" t="s">
        <v>789</v>
      </c>
      <c r="AI249" s="83" t="s">
        <v>813</v>
      </c>
      <c r="AJ249" s="7"/>
    </row>
    <row r="250" spans="1:36" hidden="1" x14ac:dyDescent="0.25">
      <c r="A250" s="38" t="s">
        <v>518</v>
      </c>
      <c r="B250" s="20">
        <v>2</v>
      </c>
      <c r="C250" s="39" t="s">
        <v>493</v>
      </c>
      <c r="D250" s="40">
        <v>42340</v>
      </c>
      <c r="E250" s="78" t="s">
        <v>282</v>
      </c>
      <c r="F250" s="17">
        <v>0</v>
      </c>
      <c r="G250" s="42">
        <v>2.5000000000000001E-2</v>
      </c>
      <c r="H250" s="20">
        <v>1</v>
      </c>
      <c r="I250" s="79" t="s">
        <v>491</v>
      </c>
      <c r="J250" s="163" t="s">
        <v>284</v>
      </c>
      <c r="O250" s="7"/>
      <c r="P250" s="7"/>
      <c r="R250" s="7"/>
      <c r="S250" s="7"/>
      <c r="T250" s="83" t="s">
        <v>651</v>
      </c>
      <c r="U250" s="83" t="s">
        <v>647</v>
      </c>
      <c r="V250" s="83" t="s">
        <v>120</v>
      </c>
      <c r="W250" s="83" t="s">
        <v>120</v>
      </c>
      <c r="X250" s="83"/>
      <c r="Y250" s="7"/>
      <c r="Z250" s="7"/>
      <c r="AA250" s="7"/>
      <c r="AB250" s="7"/>
      <c r="AC250" s="7"/>
      <c r="AD250" s="7"/>
      <c r="AE250" s="7"/>
      <c r="AF250" s="7"/>
      <c r="AG250" s="7"/>
      <c r="AH250" s="83" t="s">
        <v>833</v>
      </c>
      <c r="AI250" s="83" t="s">
        <v>725</v>
      </c>
      <c r="AJ250" s="7"/>
    </row>
    <row r="251" spans="1:36" hidden="1" x14ac:dyDescent="0.25">
      <c r="A251" s="38" t="s">
        <v>519</v>
      </c>
      <c r="B251" s="20">
        <v>3</v>
      </c>
      <c r="C251" s="39" t="s">
        <v>331</v>
      </c>
      <c r="D251" s="40">
        <v>42340</v>
      </c>
      <c r="E251" s="78" t="s">
        <v>102</v>
      </c>
      <c r="F251" s="17">
        <v>0</v>
      </c>
      <c r="G251" s="17">
        <v>0.1</v>
      </c>
      <c r="H251" s="2">
        <v>1</v>
      </c>
      <c r="I251" s="81">
        <v>1</v>
      </c>
      <c r="J251" s="163" t="s">
        <v>156</v>
      </c>
      <c r="O251" s="7"/>
      <c r="P251" s="7"/>
      <c r="R251" s="7"/>
      <c r="S251" s="7"/>
      <c r="T251" s="83" t="s">
        <v>831</v>
      </c>
      <c r="U251" s="83" t="s">
        <v>653</v>
      </c>
      <c r="V251" s="83" t="s">
        <v>649</v>
      </c>
      <c r="W251" s="83" t="s">
        <v>651</v>
      </c>
      <c r="X251" s="83"/>
      <c r="Y251" s="7"/>
      <c r="Z251" s="7"/>
      <c r="AA251" s="7"/>
      <c r="AB251" s="7"/>
      <c r="AC251" s="7"/>
      <c r="AD251" s="7"/>
      <c r="AE251" s="7"/>
      <c r="AF251" s="7"/>
      <c r="AG251" s="7"/>
      <c r="AH251" s="83" t="s">
        <v>798</v>
      </c>
      <c r="AI251" s="83" t="s">
        <v>769</v>
      </c>
      <c r="AJ251" s="7"/>
    </row>
    <row r="252" spans="1:36" hidden="1" x14ac:dyDescent="0.25">
      <c r="A252" s="38" t="s">
        <v>520</v>
      </c>
      <c r="B252" s="20">
        <v>4</v>
      </c>
      <c r="C252" s="39" t="s">
        <v>494</v>
      </c>
      <c r="D252" s="40">
        <v>42340</v>
      </c>
      <c r="E252" s="78" t="s">
        <v>245</v>
      </c>
      <c r="F252" s="17">
        <v>0.1</v>
      </c>
      <c r="G252" s="17">
        <v>0.3</v>
      </c>
      <c r="H252" s="20">
        <v>1</v>
      </c>
      <c r="I252" s="81">
        <v>1</v>
      </c>
      <c r="J252" s="163" t="s">
        <v>156</v>
      </c>
      <c r="O252" s="7"/>
      <c r="P252" s="7"/>
      <c r="R252" s="7"/>
      <c r="S252" s="7"/>
      <c r="T252" s="83" t="s">
        <v>655</v>
      </c>
      <c r="U252" s="83" t="s">
        <v>651</v>
      </c>
      <c r="V252" s="83" t="s">
        <v>651</v>
      </c>
      <c r="W252" s="83" t="s">
        <v>647</v>
      </c>
      <c r="X252" s="83"/>
      <c r="Y252" s="7"/>
      <c r="Z252" s="7"/>
      <c r="AA252" s="7"/>
      <c r="AB252" s="7"/>
      <c r="AC252" s="7"/>
      <c r="AD252" s="7"/>
      <c r="AE252" s="7"/>
      <c r="AF252" s="7"/>
      <c r="AG252" s="7"/>
      <c r="AH252" s="83" t="s">
        <v>834</v>
      </c>
      <c r="AI252" s="83" t="s">
        <v>768</v>
      </c>
      <c r="AJ252" s="7"/>
    </row>
    <row r="253" spans="1:36" hidden="1" x14ac:dyDescent="0.25">
      <c r="A253" s="38" t="s">
        <v>521</v>
      </c>
      <c r="B253" s="20">
        <v>5</v>
      </c>
      <c r="C253" s="39" t="s">
        <v>336</v>
      </c>
      <c r="D253" s="40">
        <v>42340</v>
      </c>
      <c r="E253" s="78" t="s">
        <v>102</v>
      </c>
      <c r="F253" s="17">
        <v>0</v>
      </c>
      <c r="G253" s="17">
        <v>0.1</v>
      </c>
      <c r="H253" s="2">
        <v>1</v>
      </c>
      <c r="I253" s="81">
        <v>2</v>
      </c>
      <c r="J253" s="163" t="s">
        <v>156</v>
      </c>
      <c r="O253" s="7"/>
      <c r="P253" s="7"/>
      <c r="R253" s="7"/>
      <c r="S253" s="7"/>
      <c r="T253" s="83" t="s">
        <v>651</v>
      </c>
      <c r="U253" s="83" t="s">
        <v>647</v>
      </c>
      <c r="V253" s="83" t="s">
        <v>655</v>
      </c>
      <c r="W253" s="83" t="s">
        <v>651</v>
      </c>
      <c r="X253" s="83"/>
      <c r="Y253" s="7"/>
      <c r="Z253" s="7"/>
      <c r="AA253" s="7"/>
      <c r="AB253" s="7"/>
      <c r="AC253" s="7"/>
      <c r="AD253" s="7"/>
      <c r="AE253" s="7"/>
      <c r="AF253" s="7"/>
      <c r="AG253" s="7"/>
      <c r="AH253" s="83" t="s">
        <v>767</v>
      </c>
      <c r="AI253" s="83" t="s">
        <v>697</v>
      </c>
      <c r="AJ253" s="7"/>
    </row>
    <row r="254" spans="1:36" hidden="1" x14ac:dyDescent="0.25">
      <c r="A254" s="38" t="s">
        <v>522</v>
      </c>
      <c r="B254" s="20">
        <v>6</v>
      </c>
      <c r="C254" s="39" t="s">
        <v>495</v>
      </c>
      <c r="D254" s="40">
        <v>42340</v>
      </c>
      <c r="E254" s="78" t="s">
        <v>245</v>
      </c>
      <c r="F254" s="17">
        <v>0.1</v>
      </c>
      <c r="G254" s="17">
        <v>0.3</v>
      </c>
      <c r="H254" s="20">
        <v>1</v>
      </c>
      <c r="I254" s="81">
        <v>2</v>
      </c>
      <c r="J254" s="163" t="s">
        <v>156</v>
      </c>
      <c r="O254" s="7"/>
      <c r="P254" s="7"/>
      <c r="R254" s="7"/>
      <c r="S254" s="7"/>
      <c r="T254" s="83" t="s">
        <v>651</v>
      </c>
      <c r="U254" s="83" t="s">
        <v>647</v>
      </c>
      <c r="V254" s="83" t="s">
        <v>650</v>
      </c>
      <c r="W254" s="83" t="s">
        <v>655</v>
      </c>
      <c r="X254" s="83"/>
      <c r="Y254" s="7"/>
      <c r="Z254" s="7"/>
      <c r="AA254" s="7"/>
      <c r="AB254" s="7"/>
      <c r="AC254" s="7"/>
      <c r="AD254" s="7"/>
      <c r="AE254" s="7"/>
      <c r="AF254" s="7"/>
      <c r="AG254" s="7"/>
      <c r="AH254" s="83" t="s">
        <v>752</v>
      </c>
      <c r="AI254" s="83" t="s">
        <v>726</v>
      </c>
      <c r="AJ254" s="7"/>
    </row>
    <row r="255" spans="1:36" hidden="1" x14ac:dyDescent="0.25">
      <c r="A255" s="38" t="s">
        <v>523</v>
      </c>
      <c r="B255" s="20">
        <v>7</v>
      </c>
      <c r="C255" s="39" t="s">
        <v>341</v>
      </c>
      <c r="D255" s="40">
        <v>42340</v>
      </c>
      <c r="E255" s="78" t="s">
        <v>102</v>
      </c>
      <c r="F255" s="17">
        <v>0</v>
      </c>
      <c r="G255" s="17">
        <v>0.1</v>
      </c>
      <c r="H255" s="2">
        <v>1</v>
      </c>
      <c r="I255" s="81">
        <v>3</v>
      </c>
      <c r="J255" s="163" t="s">
        <v>156</v>
      </c>
      <c r="O255" s="7"/>
      <c r="P255" s="7"/>
      <c r="R255" s="7"/>
      <c r="S255" s="7"/>
      <c r="T255" s="83" t="s">
        <v>649</v>
      </c>
      <c r="U255" s="83" t="s">
        <v>655</v>
      </c>
      <c r="V255" s="83" t="s">
        <v>655</v>
      </c>
      <c r="W255" s="83" t="s">
        <v>651</v>
      </c>
      <c r="X255" s="83"/>
      <c r="Y255" s="7"/>
      <c r="Z255" s="7"/>
      <c r="AA255" s="7"/>
      <c r="AB255" s="7"/>
      <c r="AC255" s="7"/>
      <c r="AD255" s="7"/>
      <c r="AE255" s="7"/>
      <c r="AF255" s="7"/>
      <c r="AG255" s="7"/>
      <c r="AH255" s="83" t="s">
        <v>804</v>
      </c>
      <c r="AI255" s="83" t="s">
        <v>709</v>
      </c>
      <c r="AJ255" s="7"/>
    </row>
    <row r="256" spans="1:36" hidden="1" x14ac:dyDescent="0.25">
      <c r="A256" s="38" t="s">
        <v>524</v>
      </c>
      <c r="B256" s="20">
        <v>8</v>
      </c>
      <c r="C256" s="39" t="s">
        <v>496</v>
      </c>
      <c r="D256" s="40">
        <v>42340</v>
      </c>
      <c r="E256" s="78" t="s">
        <v>245</v>
      </c>
      <c r="F256" s="17">
        <v>0.1</v>
      </c>
      <c r="G256" s="17">
        <v>0.3</v>
      </c>
      <c r="H256" s="20">
        <v>1</v>
      </c>
      <c r="I256" s="81">
        <v>3</v>
      </c>
      <c r="J256" s="163" t="s">
        <v>156</v>
      </c>
      <c r="O256" s="7"/>
      <c r="P256" s="7"/>
      <c r="R256" s="7"/>
      <c r="S256" s="7"/>
      <c r="T256" s="83" t="s">
        <v>649</v>
      </c>
      <c r="U256" s="83" t="s">
        <v>655</v>
      </c>
      <c r="V256" s="83" t="s">
        <v>650</v>
      </c>
      <c r="W256" s="83" t="s">
        <v>655</v>
      </c>
      <c r="X256" s="83"/>
      <c r="Y256" s="7"/>
      <c r="Z256" s="7"/>
      <c r="AA256" s="7"/>
      <c r="AB256" s="7"/>
      <c r="AC256" s="7"/>
      <c r="AD256" s="7"/>
      <c r="AE256" s="7"/>
      <c r="AF256" s="7"/>
      <c r="AG256" s="7"/>
      <c r="AH256" s="83" t="s">
        <v>794</v>
      </c>
      <c r="AI256" s="83" t="s">
        <v>797</v>
      </c>
      <c r="AJ256" s="7"/>
    </row>
    <row r="257" spans="1:36" x14ac:dyDescent="0.25">
      <c r="A257" s="38" t="s">
        <v>525</v>
      </c>
      <c r="B257" s="20">
        <v>9</v>
      </c>
      <c r="C257" s="222" t="s">
        <v>497</v>
      </c>
      <c r="D257" s="40">
        <v>42340</v>
      </c>
      <c r="E257" s="78" t="s">
        <v>282</v>
      </c>
      <c r="F257" s="17">
        <v>0</v>
      </c>
      <c r="G257" s="42">
        <v>2.5000000000000001E-2</v>
      </c>
      <c r="H257" s="20">
        <v>2</v>
      </c>
      <c r="I257" s="79" t="s">
        <v>491</v>
      </c>
      <c r="J257" s="163" t="s">
        <v>283</v>
      </c>
      <c r="O257" s="7"/>
      <c r="P257" s="7"/>
      <c r="R257" s="7"/>
      <c r="S257" s="7"/>
      <c r="T257" s="83" t="s">
        <v>647</v>
      </c>
      <c r="U257" s="83" t="s">
        <v>120</v>
      </c>
      <c r="V257" s="83" t="s">
        <v>120</v>
      </c>
      <c r="W257" s="83" t="s">
        <v>120</v>
      </c>
      <c r="X257" s="83"/>
      <c r="Y257" s="7"/>
      <c r="Z257" s="7"/>
      <c r="AA257" s="7"/>
      <c r="AB257" s="7"/>
      <c r="AC257" s="7"/>
      <c r="AD257" s="7"/>
      <c r="AE257" s="7"/>
      <c r="AF257" s="7"/>
      <c r="AG257" s="7"/>
      <c r="AH257" s="83" t="s">
        <v>726</v>
      </c>
      <c r="AI257" s="83" t="s">
        <v>804</v>
      </c>
      <c r="AJ257" s="7"/>
    </row>
    <row r="258" spans="1:36" x14ac:dyDescent="0.25">
      <c r="A258" s="38" t="s">
        <v>526</v>
      </c>
      <c r="B258" s="20">
        <v>10</v>
      </c>
      <c r="C258" s="222" t="s">
        <v>498</v>
      </c>
      <c r="D258" s="40">
        <v>42340</v>
      </c>
      <c r="E258" s="78" t="s">
        <v>282</v>
      </c>
      <c r="F258" s="17">
        <v>0</v>
      </c>
      <c r="G258" s="42">
        <v>2.5000000000000001E-2</v>
      </c>
      <c r="H258" s="20">
        <v>2</v>
      </c>
      <c r="I258" s="79" t="s">
        <v>491</v>
      </c>
      <c r="J258" s="163" t="s">
        <v>284</v>
      </c>
      <c r="O258" s="7"/>
      <c r="P258" s="7"/>
      <c r="R258" s="7"/>
      <c r="S258" s="7"/>
      <c r="T258" s="83" t="s">
        <v>651</v>
      </c>
      <c r="U258" s="83" t="s">
        <v>647</v>
      </c>
      <c r="V258" s="83" t="s">
        <v>120</v>
      </c>
      <c r="W258" s="83" t="s">
        <v>120</v>
      </c>
      <c r="X258" s="83"/>
      <c r="Y258" s="7"/>
      <c r="Z258" s="7"/>
      <c r="AA258" s="7"/>
      <c r="AB258" s="7"/>
      <c r="AC258" s="7"/>
      <c r="AD258" s="7"/>
      <c r="AE258" s="7"/>
      <c r="AF258" s="7"/>
      <c r="AG258" s="7"/>
      <c r="AH258" s="83" t="s">
        <v>835</v>
      </c>
      <c r="AI258" s="83" t="s">
        <v>836</v>
      </c>
      <c r="AJ258" s="7"/>
    </row>
    <row r="259" spans="1:36" x14ac:dyDescent="0.25">
      <c r="A259" s="38" t="s">
        <v>527</v>
      </c>
      <c r="B259" s="20">
        <v>11</v>
      </c>
      <c r="C259" s="222" t="s">
        <v>346</v>
      </c>
      <c r="D259" s="40">
        <v>42340</v>
      </c>
      <c r="E259" s="78" t="s">
        <v>102</v>
      </c>
      <c r="F259" s="17">
        <v>0</v>
      </c>
      <c r="G259" s="17">
        <v>0.1</v>
      </c>
      <c r="H259" s="20">
        <v>2</v>
      </c>
      <c r="I259" s="81">
        <v>1</v>
      </c>
      <c r="J259" s="163" t="s">
        <v>156</v>
      </c>
      <c r="O259" s="7"/>
      <c r="P259" s="7"/>
      <c r="R259" s="7"/>
      <c r="S259" s="7"/>
      <c r="T259" s="83" t="s">
        <v>647</v>
      </c>
      <c r="U259" s="83" t="s">
        <v>120</v>
      </c>
      <c r="V259" s="83" t="s">
        <v>120</v>
      </c>
      <c r="W259" s="83" t="s">
        <v>120</v>
      </c>
      <c r="X259" s="83"/>
      <c r="Y259" s="7"/>
      <c r="Z259" s="7"/>
      <c r="AA259" s="7"/>
      <c r="AB259" s="7"/>
      <c r="AC259" s="7"/>
      <c r="AD259" s="7"/>
      <c r="AE259" s="7"/>
      <c r="AF259" s="7"/>
      <c r="AG259" s="7"/>
      <c r="AH259" s="83" t="s">
        <v>717</v>
      </c>
      <c r="AI259" s="83" t="s">
        <v>745</v>
      </c>
      <c r="AJ259" s="7"/>
    </row>
    <row r="260" spans="1:36" x14ac:dyDescent="0.25">
      <c r="A260" s="38" t="s">
        <v>528</v>
      </c>
      <c r="B260" s="20">
        <v>12</v>
      </c>
      <c r="C260" s="222" t="s">
        <v>499</v>
      </c>
      <c r="D260" s="40">
        <v>42340</v>
      </c>
      <c r="E260" s="78" t="s">
        <v>245</v>
      </c>
      <c r="F260" s="17">
        <v>0.1</v>
      </c>
      <c r="G260" s="17">
        <v>0.3</v>
      </c>
      <c r="H260" s="20">
        <v>2</v>
      </c>
      <c r="I260" s="81">
        <v>1</v>
      </c>
      <c r="J260" s="163" t="s">
        <v>156</v>
      </c>
      <c r="O260" s="7"/>
      <c r="P260" s="7"/>
      <c r="R260" s="7"/>
      <c r="S260" s="7"/>
      <c r="T260" s="83" t="s">
        <v>647</v>
      </c>
      <c r="U260" s="83" t="s">
        <v>120</v>
      </c>
      <c r="V260" s="83" t="s">
        <v>647</v>
      </c>
      <c r="W260" s="83" t="s">
        <v>646</v>
      </c>
      <c r="X260" s="83"/>
      <c r="Y260" s="7"/>
      <c r="Z260" s="7"/>
      <c r="AA260" s="7"/>
      <c r="AB260" s="7"/>
      <c r="AC260" s="7"/>
      <c r="AD260" s="7"/>
      <c r="AE260" s="7"/>
      <c r="AF260" s="7"/>
      <c r="AG260" s="7"/>
      <c r="AH260" s="83" t="s">
        <v>837</v>
      </c>
      <c r="AI260" s="83" t="s">
        <v>838</v>
      </c>
      <c r="AJ260" s="7"/>
    </row>
    <row r="261" spans="1:36" x14ac:dyDescent="0.25">
      <c r="A261" s="38" t="s">
        <v>529</v>
      </c>
      <c r="B261" s="20">
        <v>13</v>
      </c>
      <c r="C261" s="222" t="s">
        <v>351</v>
      </c>
      <c r="D261" s="40">
        <v>42340</v>
      </c>
      <c r="E261" s="78" t="s">
        <v>102</v>
      </c>
      <c r="F261" s="17">
        <v>0</v>
      </c>
      <c r="G261" s="17">
        <v>0.1</v>
      </c>
      <c r="H261" s="20">
        <v>2</v>
      </c>
      <c r="I261" s="81">
        <v>2</v>
      </c>
      <c r="J261" s="163" t="s">
        <v>156</v>
      </c>
      <c r="O261" s="7"/>
      <c r="P261" s="7"/>
      <c r="R261" s="7"/>
      <c r="S261" s="7"/>
      <c r="T261" s="83" t="s">
        <v>651</v>
      </c>
      <c r="U261" s="83" t="s">
        <v>647</v>
      </c>
      <c r="V261" s="83" t="s">
        <v>651</v>
      </c>
      <c r="W261" s="83" t="s">
        <v>647</v>
      </c>
      <c r="X261" s="83"/>
      <c r="Y261" s="7"/>
      <c r="Z261" s="7"/>
      <c r="AA261" s="7"/>
      <c r="AB261" s="7"/>
      <c r="AC261" s="7"/>
      <c r="AD261" s="7"/>
      <c r="AE261" s="7"/>
      <c r="AF261" s="7"/>
      <c r="AG261" s="7"/>
      <c r="AH261" s="83" t="s">
        <v>839</v>
      </c>
      <c r="AI261" s="83" t="s">
        <v>840</v>
      </c>
      <c r="AJ261" s="7"/>
    </row>
    <row r="262" spans="1:36" x14ac:dyDescent="0.25">
      <c r="A262" s="38" t="s">
        <v>530</v>
      </c>
      <c r="B262" s="20">
        <v>14</v>
      </c>
      <c r="C262" s="222" t="s">
        <v>500</v>
      </c>
      <c r="D262" s="40">
        <v>42340</v>
      </c>
      <c r="E262" s="78" t="s">
        <v>245</v>
      </c>
      <c r="F262" s="17">
        <v>0.1</v>
      </c>
      <c r="G262" s="17">
        <v>0.3</v>
      </c>
      <c r="H262" s="20">
        <v>2</v>
      </c>
      <c r="I262" s="81">
        <v>2</v>
      </c>
      <c r="J262" s="163" t="s">
        <v>156</v>
      </c>
      <c r="O262" s="7"/>
      <c r="P262" s="7"/>
      <c r="R262" s="7"/>
      <c r="S262" s="7"/>
      <c r="T262" s="83" t="s">
        <v>647</v>
      </c>
      <c r="U262" s="83" t="s">
        <v>646</v>
      </c>
      <c r="V262" s="83" t="s">
        <v>655</v>
      </c>
      <c r="W262" s="83" t="s">
        <v>647</v>
      </c>
      <c r="X262" s="83"/>
      <c r="Y262" s="7"/>
      <c r="Z262" s="7"/>
      <c r="AA262" s="7"/>
      <c r="AB262" s="7"/>
      <c r="AC262" s="7"/>
      <c r="AD262" s="7"/>
      <c r="AE262" s="7"/>
      <c r="AF262" s="7"/>
      <c r="AG262" s="7"/>
      <c r="AH262" s="83" t="s">
        <v>841</v>
      </c>
      <c r="AI262" s="83" t="s">
        <v>746</v>
      </c>
      <c r="AJ262" s="7"/>
    </row>
    <row r="263" spans="1:36" x14ac:dyDescent="0.25">
      <c r="A263" s="38" t="s">
        <v>531</v>
      </c>
      <c r="B263" s="20">
        <v>15</v>
      </c>
      <c r="C263" s="222" t="s">
        <v>356</v>
      </c>
      <c r="D263" s="40">
        <v>42340</v>
      </c>
      <c r="E263" s="78" t="s">
        <v>102</v>
      </c>
      <c r="F263" s="17">
        <v>0</v>
      </c>
      <c r="G263" s="17">
        <v>0.1</v>
      </c>
      <c r="H263" s="20">
        <v>2</v>
      </c>
      <c r="I263" s="81">
        <v>3</v>
      </c>
      <c r="J263" s="163" t="s">
        <v>156</v>
      </c>
      <c r="O263" s="7"/>
      <c r="P263" s="7"/>
      <c r="R263" s="7"/>
      <c r="S263" s="7"/>
      <c r="T263" s="83" t="s">
        <v>655</v>
      </c>
      <c r="U263" s="83" t="s">
        <v>647</v>
      </c>
      <c r="V263" s="83" t="s">
        <v>647</v>
      </c>
      <c r="W263" s="83" t="s">
        <v>120</v>
      </c>
      <c r="X263" s="83"/>
      <c r="Y263" s="7"/>
      <c r="Z263" s="7"/>
      <c r="AA263" s="7"/>
      <c r="AB263" s="7"/>
      <c r="AC263" s="7"/>
      <c r="AD263" s="7"/>
      <c r="AE263" s="7"/>
      <c r="AF263" s="7"/>
      <c r="AG263" s="7"/>
      <c r="AH263" s="83" t="s">
        <v>783</v>
      </c>
      <c r="AI263" s="83" t="s">
        <v>766</v>
      </c>
      <c r="AJ263" s="7"/>
    </row>
    <row r="264" spans="1:36" x14ac:dyDescent="0.25">
      <c r="A264" s="38" t="s">
        <v>532</v>
      </c>
      <c r="B264" s="20">
        <v>16</v>
      </c>
      <c r="C264" s="222" t="s">
        <v>501</v>
      </c>
      <c r="D264" s="40">
        <v>42340</v>
      </c>
      <c r="E264" s="78" t="s">
        <v>245</v>
      </c>
      <c r="F264" s="17">
        <v>0.1</v>
      </c>
      <c r="G264" s="17">
        <v>0.3</v>
      </c>
      <c r="H264" s="20">
        <v>2</v>
      </c>
      <c r="I264" s="81">
        <v>3</v>
      </c>
      <c r="J264" s="163" t="s">
        <v>156</v>
      </c>
      <c r="O264" s="7"/>
      <c r="P264" s="7"/>
      <c r="R264" s="7"/>
      <c r="S264" s="7"/>
      <c r="T264" s="83" t="s">
        <v>651</v>
      </c>
      <c r="U264" s="83" t="s">
        <v>647</v>
      </c>
      <c r="V264" s="83" t="s">
        <v>646</v>
      </c>
      <c r="W264" s="83" t="s">
        <v>120</v>
      </c>
      <c r="X264" s="83"/>
      <c r="Y264" s="7"/>
      <c r="Z264" s="7"/>
      <c r="AA264" s="7"/>
      <c r="AB264" s="7"/>
      <c r="AC264" s="7"/>
      <c r="AD264" s="7"/>
      <c r="AE264" s="7"/>
      <c r="AF264" s="7"/>
      <c r="AG264" s="7"/>
      <c r="AH264" s="83" t="s">
        <v>842</v>
      </c>
      <c r="AI264" s="83" t="s">
        <v>746</v>
      </c>
      <c r="AJ264" s="7"/>
    </row>
    <row r="265" spans="1:36" hidden="1" x14ac:dyDescent="0.25">
      <c r="A265" s="38" t="s">
        <v>533</v>
      </c>
      <c r="B265" s="20">
        <v>17</v>
      </c>
      <c r="C265" s="39" t="s">
        <v>502</v>
      </c>
      <c r="D265" s="40">
        <v>42340</v>
      </c>
      <c r="E265" s="78" t="s">
        <v>282</v>
      </c>
      <c r="F265" s="17">
        <v>0</v>
      </c>
      <c r="G265" s="42">
        <v>2.5000000000000001E-2</v>
      </c>
      <c r="H265" s="20">
        <v>3</v>
      </c>
      <c r="I265" s="79" t="s">
        <v>491</v>
      </c>
      <c r="J265" s="163" t="s">
        <v>283</v>
      </c>
      <c r="O265" s="7"/>
      <c r="P265" s="7"/>
      <c r="R265" s="7"/>
      <c r="S265" s="7"/>
      <c r="T265" s="83" t="s">
        <v>651</v>
      </c>
      <c r="U265" s="83" t="s">
        <v>647</v>
      </c>
      <c r="V265" s="83" t="s">
        <v>120</v>
      </c>
      <c r="W265" s="83" t="s">
        <v>120</v>
      </c>
      <c r="X265" s="83"/>
      <c r="Y265" s="7"/>
      <c r="Z265" s="7"/>
      <c r="AA265" s="7"/>
      <c r="AB265" s="7"/>
      <c r="AC265" s="7"/>
      <c r="AD265" s="7"/>
      <c r="AE265" s="7"/>
      <c r="AF265" s="7"/>
      <c r="AG265" s="7"/>
      <c r="AH265" s="83" t="s">
        <v>843</v>
      </c>
      <c r="AI265" s="83" t="s">
        <v>844</v>
      </c>
      <c r="AJ265" s="7"/>
    </row>
    <row r="266" spans="1:36" hidden="1" x14ac:dyDescent="0.25">
      <c r="A266" s="38" t="s">
        <v>534</v>
      </c>
      <c r="B266" s="20">
        <v>18</v>
      </c>
      <c r="C266" s="39" t="s">
        <v>503</v>
      </c>
      <c r="D266" s="40">
        <v>42340</v>
      </c>
      <c r="E266" s="78" t="s">
        <v>282</v>
      </c>
      <c r="F266" s="17">
        <v>0</v>
      </c>
      <c r="G266" s="42">
        <v>2.5000000000000001E-2</v>
      </c>
      <c r="H266" s="20">
        <v>3</v>
      </c>
      <c r="I266" s="79" t="s">
        <v>491</v>
      </c>
      <c r="J266" s="163" t="s">
        <v>284</v>
      </c>
      <c r="O266" s="7"/>
      <c r="P266" s="7"/>
      <c r="R266" s="7"/>
      <c r="S266" s="7"/>
      <c r="T266" s="83" t="s">
        <v>651</v>
      </c>
      <c r="U266" s="83" t="s">
        <v>647</v>
      </c>
      <c r="V266" s="83" t="s">
        <v>120</v>
      </c>
      <c r="W266" s="83" t="s">
        <v>120</v>
      </c>
      <c r="X266" s="83"/>
      <c r="Y266" s="7"/>
      <c r="Z266" s="7"/>
      <c r="AA266" s="7"/>
      <c r="AB266" s="7"/>
      <c r="AC266" s="7"/>
      <c r="AD266" s="7"/>
      <c r="AE266" s="7"/>
      <c r="AF266" s="7"/>
      <c r="AG266" s="7"/>
      <c r="AH266" s="83" t="s">
        <v>750</v>
      </c>
      <c r="AI266" s="83" t="s">
        <v>845</v>
      </c>
      <c r="AJ266" s="7"/>
    </row>
    <row r="267" spans="1:36" hidden="1" x14ac:dyDescent="0.25">
      <c r="A267" s="38" t="s">
        <v>535</v>
      </c>
      <c r="B267" s="20">
        <v>19</v>
      </c>
      <c r="C267" s="39" t="s">
        <v>361</v>
      </c>
      <c r="D267" s="40">
        <v>42340</v>
      </c>
      <c r="E267" s="78" t="s">
        <v>102</v>
      </c>
      <c r="F267" s="17">
        <v>0</v>
      </c>
      <c r="G267" s="17">
        <v>0.1</v>
      </c>
      <c r="H267" s="20">
        <v>3</v>
      </c>
      <c r="I267" s="81">
        <v>1</v>
      </c>
      <c r="J267" s="163" t="s">
        <v>156</v>
      </c>
      <c r="O267" s="7"/>
      <c r="P267" s="7"/>
      <c r="R267" s="7"/>
      <c r="S267" s="7"/>
      <c r="T267" s="83" t="s">
        <v>647</v>
      </c>
      <c r="U267" s="83" t="s">
        <v>647</v>
      </c>
      <c r="V267" s="83" t="s">
        <v>120</v>
      </c>
      <c r="W267" s="83" t="s">
        <v>120</v>
      </c>
      <c r="X267" s="83"/>
      <c r="Y267" s="7"/>
      <c r="Z267" s="7"/>
      <c r="AA267" s="7"/>
      <c r="AB267" s="7"/>
      <c r="AC267" s="7"/>
      <c r="AD267" s="7"/>
      <c r="AE267" s="7"/>
      <c r="AF267" s="7"/>
      <c r="AG267" s="7"/>
      <c r="AH267" s="83" t="s">
        <v>846</v>
      </c>
      <c r="AI267" s="83" t="s">
        <v>847</v>
      </c>
      <c r="AJ267" s="7"/>
    </row>
    <row r="268" spans="1:36" hidden="1" x14ac:dyDescent="0.25">
      <c r="A268" s="38" t="s">
        <v>536</v>
      </c>
      <c r="B268" s="20">
        <v>20</v>
      </c>
      <c r="C268" s="39" t="s">
        <v>504</v>
      </c>
      <c r="D268" s="40">
        <v>42340</v>
      </c>
      <c r="E268" s="78" t="s">
        <v>245</v>
      </c>
      <c r="F268" s="17">
        <v>0.1</v>
      </c>
      <c r="G268" s="17">
        <v>0.3</v>
      </c>
      <c r="H268" s="20">
        <v>3</v>
      </c>
      <c r="I268" s="81">
        <v>1</v>
      </c>
      <c r="J268" s="163" t="s">
        <v>156</v>
      </c>
      <c r="O268" s="7"/>
      <c r="P268" s="7"/>
      <c r="R268" s="7"/>
      <c r="S268" s="7"/>
      <c r="T268" s="83" t="s">
        <v>651</v>
      </c>
      <c r="U268" s="83" t="s">
        <v>647</v>
      </c>
      <c r="V268" s="83" t="s">
        <v>120</v>
      </c>
      <c r="W268" s="83" t="s">
        <v>120</v>
      </c>
      <c r="X268" s="83"/>
      <c r="Y268" s="7"/>
      <c r="Z268" s="7"/>
      <c r="AA268" s="7"/>
      <c r="AB268" s="7"/>
      <c r="AC268" s="7"/>
      <c r="AD268" s="7"/>
      <c r="AE268" s="7"/>
      <c r="AF268" s="7"/>
      <c r="AG268" s="7"/>
      <c r="AH268" s="83" t="s">
        <v>704</v>
      </c>
      <c r="AI268" s="83" t="s">
        <v>848</v>
      </c>
      <c r="AJ268" s="7"/>
    </row>
    <row r="269" spans="1:36" hidden="1" x14ac:dyDescent="0.25">
      <c r="A269" s="38" t="s">
        <v>537</v>
      </c>
      <c r="B269" s="20">
        <v>21</v>
      </c>
      <c r="C269" s="39" t="s">
        <v>366</v>
      </c>
      <c r="D269" s="40">
        <v>42340</v>
      </c>
      <c r="E269" s="78" t="s">
        <v>102</v>
      </c>
      <c r="F269" s="17">
        <v>0</v>
      </c>
      <c r="G269" s="17">
        <v>0.1</v>
      </c>
      <c r="H269" s="20">
        <v>3</v>
      </c>
      <c r="I269" s="81">
        <v>2</v>
      </c>
      <c r="J269" s="163" t="s">
        <v>156</v>
      </c>
      <c r="O269" s="7"/>
      <c r="P269" s="7"/>
      <c r="R269" s="7"/>
      <c r="S269" s="7"/>
      <c r="T269" s="83" t="s">
        <v>647</v>
      </c>
      <c r="U269" s="83" t="s">
        <v>646</v>
      </c>
      <c r="V269" s="83" t="s">
        <v>120</v>
      </c>
      <c r="W269" s="83" t="s">
        <v>120</v>
      </c>
      <c r="X269" s="83"/>
      <c r="Y269" s="7"/>
      <c r="Z269" s="7"/>
      <c r="AA269" s="7"/>
      <c r="AB269" s="7"/>
      <c r="AC269" s="7"/>
      <c r="AD269" s="7"/>
      <c r="AE269" s="7"/>
      <c r="AF269" s="7"/>
      <c r="AG269" s="7"/>
      <c r="AH269" s="83" t="s">
        <v>717</v>
      </c>
      <c r="AI269" s="83" t="s">
        <v>846</v>
      </c>
      <c r="AJ269" s="7"/>
    </row>
    <row r="270" spans="1:36" hidden="1" x14ac:dyDescent="0.25">
      <c r="A270" s="38" t="s">
        <v>538</v>
      </c>
      <c r="B270" s="20">
        <v>22</v>
      </c>
      <c r="C270" s="39" t="s">
        <v>505</v>
      </c>
      <c r="D270" s="40">
        <v>42340</v>
      </c>
      <c r="E270" s="78" t="s">
        <v>245</v>
      </c>
      <c r="F270" s="17">
        <v>0.1</v>
      </c>
      <c r="G270" s="17">
        <v>0.3</v>
      </c>
      <c r="H270" s="20">
        <v>3</v>
      </c>
      <c r="I270" s="81">
        <v>2</v>
      </c>
      <c r="J270" s="163" t="s">
        <v>156</v>
      </c>
      <c r="O270" s="7"/>
      <c r="P270" s="7"/>
      <c r="R270" s="7"/>
      <c r="S270" s="7"/>
      <c r="T270" s="83" t="s">
        <v>647</v>
      </c>
      <c r="U270" s="83" t="s">
        <v>647</v>
      </c>
      <c r="V270" s="83" t="s">
        <v>120</v>
      </c>
      <c r="W270" s="83" t="s">
        <v>120</v>
      </c>
      <c r="X270" s="83"/>
      <c r="Y270" s="7"/>
      <c r="Z270" s="7"/>
      <c r="AA270" s="7"/>
      <c r="AB270" s="7"/>
      <c r="AC270" s="7"/>
      <c r="AD270" s="7"/>
      <c r="AE270" s="7"/>
      <c r="AF270" s="7"/>
      <c r="AG270" s="7"/>
      <c r="AH270" s="83" t="s">
        <v>776</v>
      </c>
      <c r="AI270" s="83" t="s">
        <v>849</v>
      </c>
      <c r="AJ270" s="7"/>
    </row>
    <row r="271" spans="1:36" hidden="1" x14ac:dyDescent="0.25">
      <c r="A271" s="38" t="s">
        <v>539</v>
      </c>
      <c r="B271" s="20">
        <v>23</v>
      </c>
      <c r="C271" s="39" t="s">
        <v>371</v>
      </c>
      <c r="D271" s="40">
        <v>42340</v>
      </c>
      <c r="E271" s="78" t="s">
        <v>102</v>
      </c>
      <c r="F271" s="17">
        <v>0</v>
      </c>
      <c r="G271" s="17">
        <v>0.1</v>
      </c>
      <c r="H271" s="20">
        <v>3</v>
      </c>
      <c r="I271" s="81">
        <v>3</v>
      </c>
      <c r="J271" s="163" t="s">
        <v>156</v>
      </c>
      <c r="O271" s="7"/>
      <c r="P271" s="7"/>
      <c r="R271" s="7"/>
      <c r="S271" s="7"/>
      <c r="T271" s="83" t="s">
        <v>646</v>
      </c>
      <c r="U271" s="83" t="s">
        <v>120</v>
      </c>
      <c r="V271" s="83" t="s">
        <v>647</v>
      </c>
      <c r="W271" s="83" t="s">
        <v>120</v>
      </c>
      <c r="X271" s="83"/>
      <c r="Y271" s="7"/>
      <c r="Z271" s="7"/>
      <c r="AA271" s="7"/>
      <c r="AB271" s="7"/>
      <c r="AC271" s="7"/>
      <c r="AD271" s="7"/>
      <c r="AE271" s="7"/>
      <c r="AF271" s="7"/>
      <c r="AG271" s="7"/>
      <c r="AH271" s="83" t="s">
        <v>850</v>
      </c>
      <c r="AI271" s="83" t="s">
        <v>851</v>
      </c>
      <c r="AJ271" s="7"/>
    </row>
    <row r="272" spans="1:36" hidden="1" x14ac:dyDescent="0.25">
      <c r="A272" s="38" t="s">
        <v>540</v>
      </c>
      <c r="B272" s="20">
        <v>24</v>
      </c>
      <c r="C272" s="39" t="s">
        <v>506</v>
      </c>
      <c r="D272" s="40">
        <v>42340</v>
      </c>
      <c r="E272" s="78" t="s">
        <v>245</v>
      </c>
      <c r="F272" s="17">
        <v>0.1</v>
      </c>
      <c r="G272" s="17">
        <v>0.3</v>
      </c>
      <c r="H272" s="20">
        <v>3</v>
      </c>
      <c r="I272" s="81">
        <v>3</v>
      </c>
      <c r="J272" s="163" t="s">
        <v>156</v>
      </c>
      <c r="O272" s="7"/>
      <c r="P272" s="7"/>
      <c r="R272" s="7"/>
      <c r="S272" s="7"/>
      <c r="T272" s="83" t="s">
        <v>120</v>
      </c>
      <c r="U272" s="83" t="s">
        <v>120</v>
      </c>
      <c r="V272" s="83" t="s">
        <v>651</v>
      </c>
      <c r="W272" s="83" t="s">
        <v>647</v>
      </c>
      <c r="X272" s="83"/>
      <c r="Y272" s="7"/>
      <c r="Z272" s="7"/>
      <c r="AA272" s="7"/>
      <c r="AB272" s="7"/>
      <c r="AC272" s="7"/>
      <c r="AD272" s="7"/>
      <c r="AE272" s="7"/>
      <c r="AF272" s="7"/>
      <c r="AG272" s="7"/>
      <c r="AH272" s="83" t="s">
        <v>743</v>
      </c>
      <c r="AI272" s="83" t="s">
        <v>699</v>
      </c>
      <c r="AJ272" s="7"/>
    </row>
    <row r="273" spans="1:36" hidden="1" x14ac:dyDescent="0.25">
      <c r="A273" s="38" t="s">
        <v>541</v>
      </c>
      <c r="B273" s="20">
        <v>25</v>
      </c>
      <c r="C273" s="39" t="s">
        <v>507</v>
      </c>
      <c r="D273" s="40">
        <v>42340</v>
      </c>
      <c r="E273" s="78" t="s">
        <v>282</v>
      </c>
      <c r="F273" s="17">
        <v>0</v>
      </c>
      <c r="G273" s="42">
        <v>2.5000000000000001E-2</v>
      </c>
      <c r="H273" s="20">
        <v>4</v>
      </c>
      <c r="I273" s="79" t="s">
        <v>491</v>
      </c>
      <c r="J273" s="163" t="s">
        <v>283</v>
      </c>
      <c r="O273" s="7"/>
      <c r="P273" s="7"/>
      <c r="R273" s="7"/>
      <c r="S273" s="7"/>
      <c r="T273" s="83" t="s">
        <v>647</v>
      </c>
      <c r="U273" s="83" t="s">
        <v>646</v>
      </c>
      <c r="V273" s="83" t="s">
        <v>646</v>
      </c>
      <c r="W273" s="83" t="s">
        <v>120</v>
      </c>
      <c r="X273" s="83"/>
      <c r="Y273" s="7"/>
      <c r="Z273" s="7"/>
      <c r="AA273" s="7"/>
      <c r="AB273" s="7"/>
      <c r="AC273" s="7"/>
      <c r="AD273" s="7"/>
      <c r="AE273" s="7"/>
      <c r="AF273" s="7"/>
      <c r="AG273" s="7"/>
      <c r="AH273" s="83" t="s">
        <v>852</v>
      </c>
      <c r="AI273" s="83" t="s">
        <v>705</v>
      </c>
      <c r="AJ273" s="7"/>
    </row>
    <row r="274" spans="1:36" hidden="1" x14ac:dyDescent="0.25">
      <c r="A274" s="38" t="s">
        <v>542</v>
      </c>
      <c r="B274" s="20">
        <v>26</v>
      </c>
      <c r="C274" s="39" t="s">
        <v>508</v>
      </c>
      <c r="D274" s="40">
        <v>42340</v>
      </c>
      <c r="E274" s="78" t="s">
        <v>282</v>
      </c>
      <c r="F274" s="17">
        <v>0</v>
      </c>
      <c r="G274" s="42">
        <v>2.5000000000000001E-2</v>
      </c>
      <c r="H274" s="20">
        <v>4</v>
      </c>
      <c r="I274" s="79" t="s">
        <v>491</v>
      </c>
      <c r="J274" s="163" t="s">
        <v>284</v>
      </c>
      <c r="O274" s="7"/>
      <c r="P274" s="7"/>
      <c r="R274" s="7"/>
      <c r="S274" s="7"/>
      <c r="T274" s="83" t="s">
        <v>655</v>
      </c>
      <c r="U274" s="83" t="s">
        <v>651</v>
      </c>
      <c r="V274" s="83" t="s">
        <v>120</v>
      </c>
      <c r="W274" s="83" t="s">
        <v>120</v>
      </c>
      <c r="X274" s="83"/>
      <c r="Y274" s="7"/>
      <c r="Z274" s="7"/>
      <c r="AA274" s="7"/>
      <c r="AB274" s="7"/>
      <c r="AC274" s="7"/>
      <c r="AD274" s="7"/>
      <c r="AE274" s="7"/>
      <c r="AF274" s="7"/>
      <c r="AG274" s="7"/>
      <c r="AH274" s="83" t="s">
        <v>853</v>
      </c>
      <c r="AI274" s="83" t="s">
        <v>854</v>
      </c>
      <c r="AJ274" s="7"/>
    </row>
    <row r="275" spans="1:36" hidden="1" x14ac:dyDescent="0.25">
      <c r="A275" s="38" t="s">
        <v>543</v>
      </c>
      <c r="B275" s="20">
        <v>27</v>
      </c>
      <c r="C275" s="39" t="s">
        <v>376</v>
      </c>
      <c r="D275" s="40">
        <v>42340</v>
      </c>
      <c r="E275" s="78" t="s">
        <v>102</v>
      </c>
      <c r="F275" s="17">
        <v>0</v>
      </c>
      <c r="G275" s="17">
        <v>0.1</v>
      </c>
      <c r="H275" s="20">
        <v>4</v>
      </c>
      <c r="I275" s="81">
        <v>1</v>
      </c>
      <c r="J275" s="163" t="s">
        <v>156</v>
      </c>
      <c r="O275" s="7"/>
      <c r="P275" s="7"/>
      <c r="R275" s="7"/>
      <c r="S275" s="7"/>
      <c r="T275" s="83" t="s">
        <v>832</v>
      </c>
      <c r="U275" s="83" t="s">
        <v>828</v>
      </c>
      <c r="V275" s="83" t="s">
        <v>823</v>
      </c>
      <c r="W275" s="83" t="s">
        <v>825</v>
      </c>
      <c r="X275" s="83"/>
      <c r="Y275" s="7"/>
      <c r="Z275" s="7"/>
      <c r="AA275" s="7"/>
      <c r="AB275" s="7"/>
      <c r="AC275" s="7"/>
      <c r="AD275" s="7"/>
      <c r="AE275" s="7"/>
      <c r="AF275" s="7"/>
      <c r="AG275" s="7"/>
      <c r="AH275" s="83" t="s">
        <v>855</v>
      </c>
      <c r="AI275" s="83" t="s">
        <v>712</v>
      </c>
      <c r="AJ275" s="7"/>
    </row>
    <row r="276" spans="1:36" hidden="1" x14ac:dyDescent="0.25">
      <c r="A276" s="38" t="s">
        <v>544</v>
      </c>
      <c r="B276" s="20">
        <v>28</v>
      </c>
      <c r="C276" s="39" t="s">
        <v>509</v>
      </c>
      <c r="D276" s="40">
        <v>42340</v>
      </c>
      <c r="E276" s="78" t="s">
        <v>245</v>
      </c>
      <c r="F276" s="17">
        <v>0.1</v>
      </c>
      <c r="G276" s="17">
        <v>0.3</v>
      </c>
      <c r="H276" s="20">
        <v>4</v>
      </c>
      <c r="I276" s="81">
        <v>1</v>
      </c>
      <c r="J276" s="163" t="s">
        <v>156</v>
      </c>
      <c r="O276" s="7"/>
      <c r="P276" s="7"/>
      <c r="R276" s="7"/>
      <c r="S276" s="7"/>
      <c r="T276" s="83" t="s">
        <v>560</v>
      </c>
      <c r="U276" s="83" t="s">
        <v>829</v>
      </c>
      <c r="V276" s="83" t="s">
        <v>824</v>
      </c>
      <c r="W276" s="83" t="s">
        <v>826</v>
      </c>
      <c r="X276" s="83"/>
      <c r="Y276" s="7"/>
      <c r="Z276" s="7"/>
      <c r="AA276" s="7"/>
      <c r="AB276" s="7"/>
      <c r="AC276" s="7"/>
      <c r="AD276" s="7"/>
      <c r="AE276" s="7"/>
      <c r="AF276" s="7"/>
      <c r="AG276" s="7"/>
      <c r="AH276" s="83" t="s">
        <v>856</v>
      </c>
      <c r="AI276" s="83" t="s">
        <v>857</v>
      </c>
      <c r="AJ276" s="7"/>
    </row>
    <row r="277" spans="1:36" hidden="1" x14ac:dyDescent="0.25">
      <c r="A277" s="38" t="s">
        <v>545</v>
      </c>
      <c r="B277" s="20">
        <v>29</v>
      </c>
      <c r="C277" s="39" t="s">
        <v>381</v>
      </c>
      <c r="D277" s="40">
        <v>42340</v>
      </c>
      <c r="E277" s="78" t="s">
        <v>102</v>
      </c>
      <c r="F277" s="17">
        <v>0</v>
      </c>
      <c r="G277" s="17">
        <v>0.1</v>
      </c>
      <c r="H277" s="20">
        <v>4</v>
      </c>
      <c r="I277" s="81">
        <v>2</v>
      </c>
      <c r="J277" s="163" t="s">
        <v>156</v>
      </c>
      <c r="O277" s="7"/>
      <c r="P277" s="7"/>
      <c r="R277" s="7"/>
      <c r="S277" s="7"/>
      <c r="T277" s="83" t="s">
        <v>831</v>
      </c>
      <c r="U277" s="83" t="s">
        <v>653</v>
      </c>
      <c r="V277" s="83" t="s">
        <v>647</v>
      </c>
      <c r="W277" s="83" t="s">
        <v>646</v>
      </c>
      <c r="X277" s="83"/>
      <c r="Y277" s="7"/>
      <c r="Z277" s="7"/>
      <c r="AA277" s="7"/>
      <c r="AB277" s="7"/>
      <c r="AC277" s="7"/>
      <c r="AD277" s="7"/>
      <c r="AE277" s="7"/>
      <c r="AF277" s="7"/>
      <c r="AG277" s="7"/>
      <c r="AH277" s="83" t="s">
        <v>767</v>
      </c>
      <c r="AI277" s="83" t="s">
        <v>852</v>
      </c>
      <c r="AJ277" s="7"/>
    </row>
    <row r="278" spans="1:36" hidden="1" x14ac:dyDescent="0.25">
      <c r="A278" s="38" t="s">
        <v>546</v>
      </c>
      <c r="B278" s="20">
        <v>30</v>
      </c>
      <c r="C278" s="39" t="s">
        <v>510</v>
      </c>
      <c r="D278" s="40">
        <v>42340</v>
      </c>
      <c r="E278" s="78" t="s">
        <v>245</v>
      </c>
      <c r="F278" s="17">
        <v>0.1</v>
      </c>
      <c r="G278" s="17">
        <v>0.3</v>
      </c>
      <c r="H278" s="20">
        <v>4</v>
      </c>
      <c r="I278" s="81">
        <v>2</v>
      </c>
      <c r="J278" s="163" t="s">
        <v>156</v>
      </c>
      <c r="O278" s="7"/>
      <c r="P278" s="7"/>
      <c r="R278" s="7"/>
      <c r="S278" s="7"/>
      <c r="T278" s="83" t="s">
        <v>653</v>
      </c>
      <c r="U278" s="83" t="s">
        <v>649</v>
      </c>
      <c r="V278" s="83" t="s">
        <v>646</v>
      </c>
      <c r="W278" s="83" t="s">
        <v>120</v>
      </c>
      <c r="X278" s="83"/>
      <c r="Y278" s="7"/>
      <c r="Z278" s="7"/>
      <c r="AA278" s="7"/>
      <c r="AB278" s="7"/>
      <c r="AC278" s="7"/>
      <c r="AD278" s="7"/>
      <c r="AE278" s="7"/>
      <c r="AF278" s="7"/>
      <c r="AG278" s="7"/>
      <c r="AH278" s="83" t="s">
        <v>746</v>
      </c>
      <c r="AI278" s="83" t="s">
        <v>858</v>
      </c>
      <c r="AJ278" s="7"/>
    </row>
    <row r="279" spans="1:36" hidden="1" x14ac:dyDescent="0.25">
      <c r="A279" s="38" t="s">
        <v>547</v>
      </c>
      <c r="B279" s="20">
        <v>31</v>
      </c>
      <c r="C279" s="39" t="s">
        <v>386</v>
      </c>
      <c r="D279" s="40">
        <v>42340</v>
      </c>
      <c r="E279" s="78" t="s">
        <v>102</v>
      </c>
      <c r="F279" s="17">
        <v>0</v>
      </c>
      <c r="G279" s="17">
        <v>0.1</v>
      </c>
      <c r="H279" s="20">
        <v>4</v>
      </c>
      <c r="I279" s="81">
        <v>3</v>
      </c>
      <c r="J279" s="163" t="s">
        <v>156</v>
      </c>
      <c r="O279" s="7"/>
      <c r="P279" s="7"/>
      <c r="R279" s="7"/>
      <c r="S279" s="7"/>
      <c r="T279" s="83" t="s">
        <v>647</v>
      </c>
      <c r="U279" s="83" t="s">
        <v>646</v>
      </c>
      <c r="V279" s="83" t="s">
        <v>647</v>
      </c>
      <c r="W279" s="83" t="s">
        <v>646</v>
      </c>
      <c r="X279" s="83"/>
      <c r="Y279" s="7"/>
      <c r="Z279" s="7"/>
      <c r="AA279" s="7"/>
      <c r="AB279" s="7"/>
      <c r="AC279" s="7"/>
      <c r="AD279" s="7"/>
      <c r="AE279" s="7"/>
      <c r="AF279" s="7"/>
      <c r="AG279" s="7"/>
      <c r="AH279" s="83" t="s">
        <v>704</v>
      </c>
      <c r="AI279" s="83" t="s">
        <v>705</v>
      </c>
      <c r="AJ279" s="7"/>
    </row>
    <row r="280" spans="1:36" hidden="1" x14ac:dyDescent="0.25">
      <c r="A280" s="38" t="s">
        <v>548</v>
      </c>
      <c r="B280" s="20">
        <v>32</v>
      </c>
      <c r="C280" s="39" t="s">
        <v>511</v>
      </c>
      <c r="D280" s="40">
        <v>42340</v>
      </c>
      <c r="E280" s="78" t="s">
        <v>245</v>
      </c>
      <c r="F280" s="17">
        <v>0.1</v>
      </c>
      <c r="G280" s="17">
        <v>0.3</v>
      </c>
      <c r="H280" s="20">
        <v>4</v>
      </c>
      <c r="I280" s="81">
        <v>3</v>
      </c>
      <c r="J280" s="163" t="s">
        <v>156</v>
      </c>
      <c r="O280" s="7"/>
      <c r="P280" s="7"/>
      <c r="R280" s="7"/>
      <c r="S280" s="7"/>
      <c r="T280" s="83" t="s">
        <v>647</v>
      </c>
      <c r="U280" s="83" t="s">
        <v>646</v>
      </c>
      <c r="V280" s="83" t="s">
        <v>646</v>
      </c>
      <c r="W280" s="83" t="s">
        <v>120</v>
      </c>
      <c r="X280" s="83"/>
      <c r="Y280" s="7"/>
      <c r="Z280" s="7"/>
      <c r="AA280" s="7"/>
      <c r="AB280" s="7"/>
      <c r="AC280" s="7"/>
      <c r="AD280" s="7"/>
      <c r="AE280" s="7"/>
      <c r="AF280" s="7"/>
      <c r="AG280" s="7"/>
      <c r="AH280" s="83" t="s">
        <v>839</v>
      </c>
      <c r="AI280" s="83" t="s">
        <v>766</v>
      </c>
      <c r="AJ280" s="7"/>
    </row>
    <row r="281" spans="1:36" hidden="1" x14ac:dyDescent="0.25">
      <c r="A281" s="38" t="s">
        <v>549</v>
      </c>
      <c r="B281" s="20">
        <v>33</v>
      </c>
      <c r="C281" s="39" t="s">
        <v>512</v>
      </c>
      <c r="D281" s="40">
        <v>42340</v>
      </c>
      <c r="E281" s="78" t="s">
        <v>282</v>
      </c>
      <c r="F281" s="17">
        <v>0</v>
      </c>
      <c r="G281" s="42">
        <v>2.5000000000000001E-2</v>
      </c>
      <c r="H281" s="20">
        <v>5</v>
      </c>
      <c r="I281" s="79" t="s">
        <v>491</v>
      </c>
      <c r="J281" s="163" t="s">
        <v>283</v>
      </c>
      <c r="O281" s="7"/>
      <c r="P281" s="7"/>
      <c r="R281" s="7"/>
      <c r="S281" s="7"/>
      <c r="T281" s="83" t="s">
        <v>646</v>
      </c>
      <c r="U281" s="83" t="s">
        <v>120</v>
      </c>
      <c r="V281" s="83" t="s">
        <v>646</v>
      </c>
      <c r="W281" s="83" t="s">
        <v>120</v>
      </c>
      <c r="X281" s="83"/>
      <c r="Y281" s="7"/>
      <c r="Z281" s="7"/>
      <c r="AA281" s="7"/>
      <c r="AB281" s="7"/>
      <c r="AC281" s="7"/>
      <c r="AD281" s="7"/>
      <c r="AE281" s="7"/>
      <c r="AF281" s="7"/>
      <c r="AG281" s="7"/>
      <c r="AH281" s="83" t="s">
        <v>859</v>
      </c>
      <c r="AI281" s="83" t="s">
        <v>860</v>
      </c>
      <c r="AJ281" s="7"/>
    </row>
    <row r="282" spans="1:36" hidden="1" x14ac:dyDescent="0.25">
      <c r="A282" s="38" t="s">
        <v>550</v>
      </c>
      <c r="B282" s="20">
        <v>34</v>
      </c>
      <c r="C282" s="39" t="s">
        <v>513</v>
      </c>
      <c r="D282" s="40">
        <v>42340</v>
      </c>
      <c r="E282" s="78" t="s">
        <v>282</v>
      </c>
      <c r="F282" s="17">
        <v>0</v>
      </c>
      <c r="G282" s="42">
        <v>2.5000000000000001E-2</v>
      </c>
      <c r="H282" s="20">
        <v>5</v>
      </c>
      <c r="I282" s="79" t="s">
        <v>491</v>
      </c>
      <c r="J282" s="163" t="s">
        <v>284</v>
      </c>
      <c r="O282" s="7"/>
      <c r="P282" s="7"/>
      <c r="R282" s="7"/>
      <c r="S282" s="7"/>
      <c r="T282" s="83" t="s">
        <v>649</v>
      </c>
      <c r="U282" s="83" t="s">
        <v>655</v>
      </c>
      <c r="V282" s="83" t="s">
        <v>120</v>
      </c>
      <c r="W282" s="83" t="s">
        <v>120</v>
      </c>
      <c r="X282" s="83"/>
      <c r="Y282" s="7"/>
      <c r="Z282" s="7"/>
      <c r="AA282" s="7"/>
      <c r="AB282" s="7"/>
      <c r="AC282" s="7"/>
      <c r="AD282" s="7"/>
      <c r="AE282" s="7"/>
      <c r="AF282" s="7"/>
      <c r="AG282" s="7"/>
      <c r="AH282" s="83" t="s">
        <v>861</v>
      </c>
      <c r="AI282" s="83" t="s">
        <v>697</v>
      </c>
      <c r="AJ282" s="7"/>
    </row>
    <row r="283" spans="1:36" hidden="1" x14ac:dyDescent="0.25">
      <c r="A283" s="38" t="s">
        <v>551</v>
      </c>
      <c r="B283" s="20">
        <v>35</v>
      </c>
      <c r="C283" s="39" t="s">
        <v>391</v>
      </c>
      <c r="D283" s="40">
        <v>42340</v>
      </c>
      <c r="E283" s="78" t="s">
        <v>102</v>
      </c>
      <c r="F283" s="17">
        <v>0</v>
      </c>
      <c r="G283" s="17">
        <v>0.1</v>
      </c>
      <c r="H283" s="20">
        <v>5</v>
      </c>
      <c r="I283" s="81">
        <v>1</v>
      </c>
      <c r="J283" s="163" t="s">
        <v>156</v>
      </c>
      <c r="O283" s="7"/>
      <c r="P283" s="7"/>
      <c r="R283" s="7"/>
      <c r="S283" s="7"/>
      <c r="T283" s="83" t="s">
        <v>647</v>
      </c>
      <c r="U283" s="83" t="s">
        <v>646</v>
      </c>
      <c r="V283" s="83" t="s">
        <v>120</v>
      </c>
      <c r="W283" s="83" t="s">
        <v>120</v>
      </c>
      <c r="X283" s="83"/>
      <c r="Y283" s="7"/>
      <c r="Z283" s="7"/>
      <c r="AA283" s="7"/>
      <c r="AB283" s="7"/>
      <c r="AC283" s="7"/>
      <c r="AD283" s="7"/>
      <c r="AE283" s="7"/>
      <c r="AF283" s="7"/>
      <c r="AG283" s="7"/>
      <c r="AH283" s="83" t="s">
        <v>862</v>
      </c>
      <c r="AI283" s="83" t="s">
        <v>816</v>
      </c>
      <c r="AJ283" s="7"/>
    </row>
    <row r="284" spans="1:36" hidden="1" x14ac:dyDescent="0.25">
      <c r="A284" s="38" t="s">
        <v>552</v>
      </c>
      <c r="B284" s="20">
        <v>36</v>
      </c>
      <c r="C284" s="39" t="s">
        <v>514</v>
      </c>
      <c r="D284" s="40">
        <v>42340</v>
      </c>
      <c r="E284" s="78" t="s">
        <v>245</v>
      </c>
      <c r="F284" s="17">
        <v>0.1</v>
      </c>
      <c r="G284" s="17">
        <v>0.3</v>
      </c>
      <c r="H284" s="20">
        <v>5</v>
      </c>
      <c r="I284" s="81">
        <v>1</v>
      </c>
      <c r="J284" s="163" t="s">
        <v>156</v>
      </c>
      <c r="O284" s="7"/>
      <c r="P284" s="7"/>
      <c r="R284" s="7"/>
      <c r="S284" s="7"/>
      <c r="T284" s="83" t="s">
        <v>655</v>
      </c>
      <c r="U284" s="83" t="s">
        <v>647</v>
      </c>
      <c r="V284" s="83" t="s">
        <v>646</v>
      </c>
      <c r="W284" s="83" t="s">
        <v>120</v>
      </c>
      <c r="X284" s="83"/>
      <c r="Y284" s="7"/>
      <c r="Z284" s="7"/>
      <c r="AA284" s="7"/>
      <c r="AB284" s="7"/>
      <c r="AC284" s="7"/>
      <c r="AD284" s="7"/>
      <c r="AE284" s="7"/>
      <c r="AF284" s="7"/>
      <c r="AG284" s="7"/>
      <c r="AH284" s="83" t="s">
        <v>789</v>
      </c>
      <c r="AI284" s="83" t="s">
        <v>804</v>
      </c>
      <c r="AJ284" s="7"/>
    </row>
    <row r="285" spans="1:36" hidden="1" x14ac:dyDescent="0.25">
      <c r="A285" s="38" t="s">
        <v>553</v>
      </c>
      <c r="B285" s="20">
        <v>37</v>
      </c>
      <c r="C285" s="39" t="s">
        <v>396</v>
      </c>
      <c r="D285" s="40">
        <v>42340</v>
      </c>
      <c r="E285" s="78" t="s">
        <v>102</v>
      </c>
      <c r="F285" s="17">
        <v>0</v>
      </c>
      <c r="G285" s="17">
        <v>0.1</v>
      </c>
      <c r="H285" s="20">
        <v>5</v>
      </c>
      <c r="I285" s="81">
        <v>2</v>
      </c>
      <c r="J285" s="163" t="s">
        <v>156</v>
      </c>
      <c r="O285" s="7"/>
      <c r="P285" s="7"/>
      <c r="R285" s="7"/>
      <c r="S285" s="7"/>
      <c r="T285" s="83" t="s">
        <v>646</v>
      </c>
      <c r="U285" s="83" t="s">
        <v>120</v>
      </c>
      <c r="V285" s="83" t="s">
        <v>120</v>
      </c>
      <c r="W285" s="83" t="s">
        <v>120</v>
      </c>
      <c r="X285" s="83"/>
      <c r="Y285" s="7"/>
      <c r="Z285" s="7"/>
      <c r="AA285" s="7"/>
      <c r="AB285" s="7"/>
      <c r="AC285" s="7"/>
      <c r="AD285" s="7"/>
      <c r="AE285" s="7"/>
      <c r="AF285" s="7"/>
      <c r="AG285" s="7"/>
      <c r="AH285" s="83" t="s">
        <v>848</v>
      </c>
      <c r="AI285" s="83" t="s">
        <v>860</v>
      </c>
      <c r="AJ285" s="7"/>
    </row>
    <row r="286" spans="1:36" hidden="1" x14ac:dyDescent="0.25">
      <c r="A286" s="38" t="s">
        <v>554</v>
      </c>
      <c r="B286" s="20">
        <v>38</v>
      </c>
      <c r="C286" s="39" t="s">
        <v>515</v>
      </c>
      <c r="D286" s="40">
        <v>42340</v>
      </c>
      <c r="E286" s="78" t="s">
        <v>245</v>
      </c>
      <c r="F286" s="17">
        <v>0.1</v>
      </c>
      <c r="G286" s="17">
        <v>0.3</v>
      </c>
      <c r="H286" s="20">
        <v>5</v>
      </c>
      <c r="I286" s="81">
        <v>2</v>
      </c>
      <c r="J286" s="163" t="s">
        <v>156</v>
      </c>
      <c r="O286" s="7"/>
      <c r="P286" s="7"/>
      <c r="R286" s="7"/>
      <c r="S286" s="7"/>
      <c r="T286" s="83" t="s">
        <v>647</v>
      </c>
      <c r="U286" s="83" t="s">
        <v>646</v>
      </c>
      <c r="V286" s="83" t="s">
        <v>120</v>
      </c>
      <c r="W286" s="83" t="s">
        <v>120</v>
      </c>
      <c r="X286" s="83"/>
      <c r="Y286" s="7"/>
      <c r="Z286" s="7"/>
      <c r="AA286" s="7"/>
      <c r="AB286" s="7"/>
      <c r="AC286" s="7"/>
      <c r="AD286" s="7"/>
      <c r="AE286" s="7"/>
      <c r="AF286" s="7"/>
      <c r="AG286" s="7"/>
      <c r="AH286" s="83" t="s">
        <v>863</v>
      </c>
      <c r="AI286" s="83" t="s">
        <v>705</v>
      </c>
      <c r="AJ286" s="7"/>
    </row>
    <row r="287" spans="1:36" hidden="1" x14ac:dyDescent="0.25">
      <c r="A287" s="38" t="s">
        <v>555</v>
      </c>
      <c r="B287" s="20">
        <v>39</v>
      </c>
      <c r="C287" s="39" t="s">
        <v>401</v>
      </c>
      <c r="D287" s="40">
        <v>42340</v>
      </c>
      <c r="E287" s="78" t="s">
        <v>102</v>
      </c>
      <c r="F287" s="17">
        <v>0</v>
      </c>
      <c r="G287" s="17">
        <v>0.1</v>
      </c>
      <c r="H287" s="20">
        <v>5</v>
      </c>
      <c r="I287" s="81">
        <v>3</v>
      </c>
      <c r="J287" s="163" t="s">
        <v>156</v>
      </c>
      <c r="O287" s="7"/>
      <c r="P287" s="7"/>
      <c r="R287" s="7"/>
      <c r="S287" s="7"/>
      <c r="T287" s="83" t="s">
        <v>646</v>
      </c>
      <c r="U287" s="83" t="s">
        <v>120</v>
      </c>
      <c r="V287" s="83" t="s">
        <v>651</v>
      </c>
      <c r="W287" s="83" t="s">
        <v>647</v>
      </c>
      <c r="X287" s="83"/>
      <c r="Y287" s="7"/>
      <c r="Z287" s="7"/>
      <c r="AA287" s="7"/>
      <c r="AB287" s="7"/>
      <c r="AC287" s="7"/>
      <c r="AD287" s="7"/>
      <c r="AE287" s="7"/>
      <c r="AF287" s="7"/>
      <c r="AG287" s="7"/>
      <c r="AH287" s="83" t="s">
        <v>701</v>
      </c>
      <c r="AI287" s="83" t="s">
        <v>864</v>
      </c>
      <c r="AJ287" s="7"/>
    </row>
    <row r="288" spans="1:36" hidden="1" x14ac:dyDescent="0.25">
      <c r="A288" s="38" t="s">
        <v>556</v>
      </c>
      <c r="B288" s="20">
        <v>40</v>
      </c>
      <c r="C288" s="39" t="s">
        <v>516</v>
      </c>
      <c r="D288" s="40">
        <v>42340</v>
      </c>
      <c r="E288" s="78" t="s">
        <v>245</v>
      </c>
      <c r="F288" s="17">
        <v>0.1</v>
      </c>
      <c r="G288" s="17">
        <v>0.3</v>
      </c>
      <c r="H288" s="20">
        <v>5</v>
      </c>
      <c r="I288" s="81">
        <v>3</v>
      </c>
      <c r="J288" s="163" t="s">
        <v>156</v>
      </c>
      <c r="O288" s="7"/>
      <c r="P288" s="7"/>
      <c r="R288" s="7"/>
      <c r="S288" s="7"/>
      <c r="T288" s="83" t="s">
        <v>646</v>
      </c>
      <c r="U288" s="83" t="s">
        <v>120</v>
      </c>
      <c r="V288" s="83" t="s">
        <v>655</v>
      </c>
      <c r="W288" s="83" t="s">
        <v>651</v>
      </c>
      <c r="X288" s="83"/>
      <c r="Y288" s="7"/>
      <c r="Z288" s="7"/>
      <c r="AA288" s="7"/>
      <c r="AB288" s="7"/>
      <c r="AC288" s="7"/>
      <c r="AD288" s="7"/>
      <c r="AE288" s="7"/>
      <c r="AF288" s="7"/>
      <c r="AG288" s="7"/>
      <c r="AH288" s="83" t="s">
        <v>766</v>
      </c>
      <c r="AI288" s="83" t="s">
        <v>865</v>
      </c>
      <c r="AJ288" s="7"/>
    </row>
    <row r="289" spans="1:36" hidden="1" x14ac:dyDescent="0.25">
      <c r="A289" s="38" t="s">
        <v>947</v>
      </c>
      <c r="B289" s="20">
        <v>1</v>
      </c>
      <c r="C289" s="39" t="s">
        <v>492</v>
      </c>
      <c r="D289" s="40">
        <v>42360</v>
      </c>
      <c r="E289" s="78" t="s">
        <v>282</v>
      </c>
      <c r="F289" s="17">
        <v>0</v>
      </c>
      <c r="G289" s="17">
        <v>2.5000000000000001E-2</v>
      </c>
      <c r="H289" s="20">
        <v>1</v>
      </c>
      <c r="I289" s="81" t="s">
        <v>491</v>
      </c>
      <c r="J289" s="163" t="s">
        <v>283</v>
      </c>
      <c r="O289" s="7"/>
      <c r="P289" s="7"/>
      <c r="R289" s="7"/>
      <c r="S289" s="7"/>
      <c r="T289" s="83" t="s">
        <v>917</v>
      </c>
      <c r="U289" s="83" t="s">
        <v>993</v>
      </c>
      <c r="V289" s="83" t="s">
        <v>994</v>
      </c>
      <c r="W289" s="83" t="s">
        <v>650</v>
      </c>
      <c r="X289" s="83"/>
      <c r="Y289" s="7"/>
      <c r="Z289" s="7"/>
      <c r="AA289" s="7"/>
      <c r="AB289" s="7"/>
      <c r="AC289" s="7"/>
      <c r="AD289" s="7"/>
      <c r="AE289" s="7"/>
      <c r="AF289" s="7"/>
      <c r="AG289" s="7"/>
      <c r="AH289" s="83" t="s">
        <v>927</v>
      </c>
      <c r="AI289" s="83" t="s">
        <v>751</v>
      </c>
      <c r="AJ289" s="7"/>
    </row>
    <row r="290" spans="1:36" hidden="1" x14ac:dyDescent="0.25">
      <c r="A290" s="38" t="s">
        <v>948</v>
      </c>
      <c r="B290" s="20">
        <v>2</v>
      </c>
      <c r="C290" s="39" t="s">
        <v>493</v>
      </c>
      <c r="D290" s="40">
        <v>42360</v>
      </c>
      <c r="E290" s="78" t="s">
        <v>282</v>
      </c>
      <c r="F290" s="17">
        <v>0</v>
      </c>
      <c r="G290" s="17">
        <v>2.5000000000000001E-2</v>
      </c>
      <c r="H290" s="20">
        <v>1</v>
      </c>
      <c r="I290" s="81" t="s">
        <v>491</v>
      </c>
      <c r="J290" s="163" t="s">
        <v>284</v>
      </c>
      <c r="O290" s="7"/>
      <c r="P290" s="7"/>
      <c r="R290" s="7"/>
      <c r="S290" s="7"/>
      <c r="T290" s="83" t="s">
        <v>987</v>
      </c>
      <c r="U290" s="83" t="s">
        <v>648</v>
      </c>
      <c r="V290" s="83" t="s">
        <v>120</v>
      </c>
      <c r="W290" s="83" t="s">
        <v>120</v>
      </c>
      <c r="X290" s="83"/>
      <c r="Y290" s="7"/>
      <c r="Z290" s="7"/>
      <c r="AA290" s="7"/>
      <c r="AB290" s="7"/>
      <c r="AC290" s="7"/>
      <c r="AD290" s="7"/>
      <c r="AE290" s="7"/>
      <c r="AF290" s="7"/>
      <c r="AG290" s="7"/>
      <c r="AH290" s="83" t="s">
        <v>1001</v>
      </c>
      <c r="AI290" s="83" t="s">
        <v>739</v>
      </c>
      <c r="AJ290" s="7"/>
    </row>
    <row r="291" spans="1:36" hidden="1" x14ac:dyDescent="0.25">
      <c r="A291" s="38" t="s">
        <v>949</v>
      </c>
      <c r="B291" s="20">
        <v>3</v>
      </c>
      <c r="C291" s="39" t="s">
        <v>331</v>
      </c>
      <c r="D291" s="40">
        <v>42360</v>
      </c>
      <c r="E291" s="78" t="s">
        <v>102</v>
      </c>
      <c r="F291" s="17">
        <v>0</v>
      </c>
      <c r="G291" s="17">
        <v>0.1</v>
      </c>
      <c r="H291" s="20">
        <v>1</v>
      </c>
      <c r="I291" s="81">
        <v>1</v>
      </c>
      <c r="J291" s="163" t="s">
        <v>156</v>
      </c>
      <c r="O291" s="7"/>
      <c r="P291" s="7"/>
      <c r="R291" s="7"/>
      <c r="S291" s="7"/>
      <c r="T291" s="83" t="s">
        <v>988</v>
      </c>
      <c r="U291" s="83" t="s">
        <v>997</v>
      </c>
      <c r="V291" s="83" t="s">
        <v>1000</v>
      </c>
      <c r="W291" s="83" t="s">
        <v>987</v>
      </c>
      <c r="X291" s="83"/>
      <c r="Y291" s="7"/>
      <c r="Z291" s="7"/>
      <c r="AA291" s="7"/>
      <c r="AB291" s="7"/>
      <c r="AC291" s="7"/>
      <c r="AD291" s="7"/>
      <c r="AE291" s="7"/>
      <c r="AF291" s="7"/>
      <c r="AG291" s="7"/>
      <c r="AH291" s="83" t="s">
        <v>1002</v>
      </c>
      <c r="AI291" s="83" t="s">
        <v>753</v>
      </c>
      <c r="AJ291" s="7"/>
    </row>
    <row r="292" spans="1:36" hidden="1" x14ac:dyDescent="0.25">
      <c r="A292" s="38" t="s">
        <v>950</v>
      </c>
      <c r="B292" s="20">
        <v>4</v>
      </c>
      <c r="C292" s="39" t="s">
        <v>494</v>
      </c>
      <c r="D292" s="40">
        <v>42360</v>
      </c>
      <c r="E292" s="78" t="s">
        <v>245</v>
      </c>
      <c r="F292" s="17">
        <v>0.1</v>
      </c>
      <c r="G292" s="17">
        <v>0.3</v>
      </c>
      <c r="H292" s="20">
        <v>1</v>
      </c>
      <c r="I292" s="81">
        <v>1</v>
      </c>
      <c r="J292" s="163" t="s">
        <v>156</v>
      </c>
      <c r="O292" s="7"/>
      <c r="P292" s="7"/>
      <c r="R292" s="7"/>
      <c r="S292" s="7"/>
      <c r="T292" s="83" t="s">
        <v>989</v>
      </c>
      <c r="U292" s="83" t="s">
        <v>993</v>
      </c>
      <c r="V292" s="83" t="s">
        <v>653</v>
      </c>
      <c r="W292" s="83" t="s">
        <v>655</v>
      </c>
      <c r="X292" s="83"/>
      <c r="Y292" s="7"/>
      <c r="Z292" s="7"/>
      <c r="AA292" s="7"/>
      <c r="AB292" s="7"/>
      <c r="AC292" s="7"/>
      <c r="AD292" s="7"/>
      <c r="AE292" s="7"/>
      <c r="AF292" s="7"/>
      <c r="AG292" s="7"/>
      <c r="AH292" s="83" t="s">
        <v>1003</v>
      </c>
      <c r="AI292" s="83" t="s">
        <v>1004</v>
      </c>
      <c r="AJ292" s="7"/>
    </row>
    <row r="293" spans="1:36" hidden="1" x14ac:dyDescent="0.25">
      <c r="A293" s="38" t="s">
        <v>951</v>
      </c>
      <c r="B293" s="20">
        <v>5</v>
      </c>
      <c r="C293" s="39" t="s">
        <v>336</v>
      </c>
      <c r="D293" s="40">
        <v>42360</v>
      </c>
      <c r="E293" s="78" t="s">
        <v>102</v>
      </c>
      <c r="F293" s="17">
        <v>0</v>
      </c>
      <c r="G293" s="42">
        <v>0.1</v>
      </c>
      <c r="H293" s="20">
        <v>1</v>
      </c>
      <c r="I293" s="79">
        <v>2</v>
      </c>
      <c r="J293" s="163" t="s">
        <v>156</v>
      </c>
      <c r="O293" s="7"/>
      <c r="P293" s="7"/>
      <c r="R293" s="7"/>
      <c r="S293" s="7"/>
      <c r="T293" s="83" t="s">
        <v>990</v>
      </c>
      <c r="U293" s="83" t="s">
        <v>998</v>
      </c>
      <c r="V293" s="83" t="s">
        <v>922</v>
      </c>
      <c r="W293" s="83" t="s">
        <v>652</v>
      </c>
      <c r="X293" s="83"/>
      <c r="Y293" s="7"/>
      <c r="Z293" s="7"/>
      <c r="AA293" s="7"/>
      <c r="AB293" s="7"/>
      <c r="AC293" s="7"/>
      <c r="AD293" s="7"/>
      <c r="AE293" s="7"/>
      <c r="AF293" s="7"/>
      <c r="AG293" s="7"/>
      <c r="AH293" s="83" t="s">
        <v>1005</v>
      </c>
      <c r="AI293" s="83" t="s">
        <v>1006</v>
      </c>
      <c r="AJ293" s="7"/>
    </row>
    <row r="294" spans="1:36" hidden="1" x14ac:dyDescent="0.25">
      <c r="A294" s="38" t="s">
        <v>952</v>
      </c>
      <c r="B294" s="20">
        <v>6</v>
      </c>
      <c r="C294" s="39" t="s">
        <v>495</v>
      </c>
      <c r="D294" s="40">
        <v>42360</v>
      </c>
      <c r="E294" s="78" t="s">
        <v>245</v>
      </c>
      <c r="F294" s="17">
        <v>0.1</v>
      </c>
      <c r="G294" s="42">
        <v>0.3</v>
      </c>
      <c r="H294" s="20">
        <v>1</v>
      </c>
      <c r="I294" s="79">
        <v>2</v>
      </c>
      <c r="J294" s="163" t="s">
        <v>156</v>
      </c>
      <c r="O294" s="7"/>
      <c r="P294" s="7"/>
      <c r="R294" s="7"/>
      <c r="S294" s="7"/>
      <c r="T294" s="83" t="s">
        <v>991</v>
      </c>
      <c r="U294" s="83" t="s">
        <v>999</v>
      </c>
      <c r="V294" s="83" t="s">
        <v>916</v>
      </c>
      <c r="W294" s="83" t="s">
        <v>650</v>
      </c>
      <c r="X294" s="83"/>
      <c r="Y294" s="7"/>
      <c r="Z294" s="7"/>
      <c r="AA294" s="7"/>
      <c r="AB294" s="7"/>
      <c r="AC294" s="7"/>
      <c r="AD294" s="7"/>
      <c r="AE294" s="7"/>
      <c r="AF294" s="7"/>
      <c r="AG294" s="7"/>
      <c r="AH294" s="83" t="s">
        <v>1007</v>
      </c>
      <c r="AI294" s="83" t="s">
        <v>1008</v>
      </c>
      <c r="AJ294" s="7"/>
    </row>
    <row r="295" spans="1:36" hidden="1" x14ac:dyDescent="0.25">
      <c r="A295" s="38" t="s">
        <v>953</v>
      </c>
      <c r="B295" s="20">
        <v>7</v>
      </c>
      <c r="C295" s="39" t="s">
        <v>341</v>
      </c>
      <c r="D295" s="40">
        <v>42360</v>
      </c>
      <c r="E295" s="78" t="s">
        <v>102</v>
      </c>
      <c r="F295" s="17">
        <v>0</v>
      </c>
      <c r="G295" s="17">
        <v>0.1</v>
      </c>
      <c r="H295" s="20">
        <v>1</v>
      </c>
      <c r="I295" s="81">
        <v>3</v>
      </c>
      <c r="J295" s="163" t="s">
        <v>156</v>
      </c>
      <c r="O295" s="7"/>
      <c r="P295" s="7"/>
      <c r="R295" s="7"/>
      <c r="S295" s="7"/>
      <c r="T295" s="83" t="s">
        <v>648</v>
      </c>
      <c r="U295" s="83" t="s">
        <v>994</v>
      </c>
      <c r="V295" s="83" t="s">
        <v>648</v>
      </c>
      <c r="W295" s="83" t="s">
        <v>994</v>
      </c>
      <c r="X295" s="83"/>
      <c r="Y295" s="7"/>
      <c r="Z295" s="7"/>
      <c r="AA295" s="7"/>
      <c r="AB295" s="7"/>
      <c r="AC295" s="7"/>
      <c r="AD295" s="7"/>
      <c r="AE295" s="7"/>
      <c r="AF295" s="7"/>
      <c r="AG295" s="7"/>
      <c r="AH295" s="83" t="s">
        <v>1009</v>
      </c>
      <c r="AI295" s="83" t="s">
        <v>1010</v>
      </c>
      <c r="AJ295" s="7"/>
    </row>
    <row r="296" spans="1:36" hidden="1" x14ac:dyDescent="0.25">
      <c r="A296" s="38" t="s">
        <v>954</v>
      </c>
      <c r="B296" s="20">
        <v>8</v>
      </c>
      <c r="C296" s="39" t="s">
        <v>496</v>
      </c>
      <c r="D296" s="40">
        <v>42360</v>
      </c>
      <c r="E296" s="78" t="s">
        <v>245</v>
      </c>
      <c r="F296" s="17">
        <v>0.1</v>
      </c>
      <c r="G296" s="17">
        <v>0.3</v>
      </c>
      <c r="H296" s="20">
        <v>1</v>
      </c>
      <c r="I296" s="81">
        <v>3</v>
      </c>
      <c r="J296" s="163" t="s">
        <v>156</v>
      </c>
      <c r="O296" s="7"/>
      <c r="P296" s="7"/>
      <c r="R296" s="7"/>
      <c r="S296" s="7"/>
      <c r="T296" s="83" t="s">
        <v>992</v>
      </c>
      <c r="U296" s="83" t="s">
        <v>654</v>
      </c>
      <c r="V296" s="83" t="s">
        <v>654</v>
      </c>
      <c r="W296" s="83" t="s">
        <v>655</v>
      </c>
      <c r="X296" s="83"/>
      <c r="Y296" s="7"/>
      <c r="Z296" s="7"/>
      <c r="AA296" s="7"/>
      <c r="AB296" s="7"/>
      <c r="AC296" s="7"/>
      <c r="AD296" s="7"/>
      <c r="AE296" s="7"/>
      <c r="AF296" s="7"/>
      <c r="AG296" s="7"/>
      <c r="AH296" s="83" t="s">
        <v>1011</v>
      </c>
      <c r="AI296" s="83" t="s">
        <v>1012</v>
      </c>
      <c r="AJ296" s="7"/>
    </row>
    <row r="297" spans="1:36" x14ac:dyDescent="0.25">
      <c r="A297" s="38" t="s">
        <v>955</v>
      </c>
      <c r="B297" s="20">
        <v>9</v>
      </c>
      <c r="C297" s="222" t="s">
        <v>497</v>
      </c>
      <c r="D297" s="40">
        <v>42360</v>
      </c>
      <c r="E297" s="78" t="s">
        <v>282</v>
      </c>
      <c r="F297" s="17">
        <v>0</v>
      </c>
      <c r="G297" s="17">
        <v>2.5000000000000001E-2</v>
      </c>
      <c r="H297" s="20">
        <v>2</v>
      </c>
      <c r="I297" s="81" t="s">
        <v>491</v>
      </c>
      <c r="J297" s="163" t="s">
        <v>283</v>
      </c>
      <c r="O297" s="7"/>
      <c r="P297" s="7"/>
      <c r="R297" s="7"/>
      <c r="S297" s="7"/>
      <c r="T297" s="83" t="s">
        <v>655</v>
      </c>
      <c r="U297" s="83" t="s">
        <v>651</v>
      </c>
      <c r="V297" s="83" t="s">
        <v>649</v>
      </c>
      <c r="W297" s="83" t="s">
        <v>651</v>
      </c>
      <c r="X297" s="83"/>
      <c r="Y297" s="7"/>
      <c r="Z297" s="7"/>
      <c r="AA297" s="7"/>
      <c r="AB297" s="7"/>
      <c r="AC297" s="7"/>
      <c r="AD297" s="7"/>
      <c r="AE297" s="7"/>
      <c r="AF297" s="7"/>
      <c r="AG297" s="7"/>
      <c r="AH297" s="83" t="s">
        <v>1013</v>
      </c>
      <c r="AI297" s="83" t="s">
        <v>1014</v>
      </c>
      <c r="AJ297" s="7"/>
    </row>
    <row r="298" spans="1:36" x14ac:dyDescent="0.25">
      <c r="A298" s="38" t="s">
        <v>956</v>
      </c>
      <c r="B298" s="20">
        <v>10</v>
      </c>
      <c r="C298" s="222" t="s">
        <v>498</v>
      </c>
      <c r="D298" s="40">
        <v>42360</v>
      </c>
      <c r="E298" s="78" t="s">
        <v>282</v>
      </c>
      <c r="F298" s="17">
        <v>0</v>
      </c>
      <c r="G298" s="17">
        <v>2.5000000000000001E-2</v>
      </c>
      <c r="H298" s="20">
        <v>2</v>
      </c>
      <c r="I298" s="81" t="s">
        <v>491</v>
      </c>
      <c r="J298" s="163" t="s">
        <v>284</v>
      </c>
      <c r="O298" s="7"/>
      <c r="P298" s="7"/>
      <c r="R298" s="7"/>
      <c r="S298" s="7"/>
      <c r="T298" s="83" t="s">
        <v>993</v>
      </c>
      <c r="U298" s="83" t="s">
        <v>654</v>
      </c>
      <c r="V298" s="83" t="s">
        <v>120</v>
      </c>
      <c r="W298" s="83" t="s">
        <v>120</v>
      </c>
      <c r="X298" s="83"/>
      <c r="Y298" s="7"/>
      <c r="Z298" s="7"/>
      <c r="AA298" s="7"/>
      <c r="AB298" s="7"/>
      <c r="AC298" s="7"/>
      <c r="AD298" s="7"/>
      <c r="AE298" s="7"/>
      <c r="AF298" s="7"/>
      <c r="AG298" s="7"/>
      <c r="AH298" s="83" t="s">
        <v>1015</v>
      </c>
      <c r="AI298" s="83" t="s">
        <v>1016</v>
      </c>
      <c r="AJ298" s="7"/>
    </row>
    <row r="299" spans="1:36" x14ac:dyDescent="0.25">
      <c r="A299" s="38" t="s">
        <v>957</v>
      </c>
      <c r="B299" s="20">
        <v>11</v>
      </c>
      <c r="C299" s="222" t="s">
        <v>346</v>
      </c>
      <c r="D299" s="40">
        <v>42360</v>
      </c>
      <c r="E299" s="78" t="s">
        <v>102</v>
      </c>
      <c r="F299" s="17">
        <v>0</v>
      </c>
      <c r="G299" s="17">
        <v>0.1</v>
      </c>
      <c r="H299" s="20">
        <v>2</v>
      </c>
      <c r="I299" s="81">
        <v>1</v>
      </c>
      <c r="J299" s="163" t="s">
        <v>156</v>
      </c>
      <c r="O299" s="7"/>
      <c r="P299" s="7"/>
      <c r="R299" s="7"/>
      <c r="S299" s="7"/>
      <c r="T299" s="83" t="s">
        <v>994</v>
      </c>
      <c r="U299" s="83" t="s">
        <v>649</v>
      </c>
      <c r="V299" s="83" t="s">
        <v>650</v>
      </c>
      <c r="W299" s="83" t="s">
        <v>651</v>
      </c>
      <c r="X299" s="83"/>
      <c r="Y299" s="7"/>
      <c r="Z299" s="7"/>
      <c r="AA299" s="7"/>
      <c r="AB299" s="7"/>
      <c r="AC299" s="7"/>
      <c r="AD299" s="7"/>
      <c r="AE299" s="7"/>
      <c r="AF299" s="7"/>
      <c r="AG299" s="7"/>
      <c r="AH299" s="83" t="s">
        <v>1017</v>
      </c>
      <c r="AI299" s="83" t="s">
        <v>1018</v>
      </c>
      <c r="AJ299" s="7"/>
    </row>
    <row r="300" spans="1:36" x14ac:dyDescent="0.25">
      <c r="A300" s="38" t="s">
        <v>958</v>
      </c>
      <c r="B300" s="20">
        <v>12</v>
      </c>
      <c r="C300" s="222" t="s">
        <v>499</v>
      </c>
      <c r="D300" s="40">
        <v>42360</v>
      </c>
      <c r="E300" s="78" t="s">
        <v>245</v>
      </c>
      <c r="F300" s="17">
        <v>0.1</v>
      </c>
      <c r="G300" s="42">
        <v>0.3</v>
      </c>
      <c r="H300" s="20">
        <v>2</v>
      </c>
      <c r="I300" s="79">
        <v>1</v>
      </c>
      <c r="J300" s="163" t="s">
        <v>156</v>
      </c>
      <c r="O300" s="7"/>
      <c r="P300" s="7"/>
      <c r="R300" s="7"/>
      <c r="S300" s="7"/>
      <c r="T300" s="83" t="s">
        <v>649</v>
      </c>
      <c r="U300" s="83" t="s">
        <v>651</v>
      </c>
      <c r="V300" s="83" t="s">
        <v>655</v>
      </c>
      <c r="W300" s="83" t="s">
        <v>647</v>
      </c>
      <c r="X300" s="83"/>
      <c r="Y300" s="7"/>
      <c r="Z300" s="7"/>
      <c r="AA300" s="7"/>
      <c r="AB300" s="7"/>
      <c r="AC300" s="7"/>
      <c r="AD300" s="7"/>
      <c r="AE300" s="7"/>
      <c r="AF300" s="7"/>
      <c r="AG300" s="7"/>
      <c r="AH300" s="83" t="s">
        <v>1019</v>
      </c>
      <c r="AI300" s="83" t="s">
        <v>1020</v>
      </c>
      <c r="AJ300" s="7"/>
    </row>
    <row r="301" spans="1:36" x14ac:dyDescent="0.25">
      <c r="A301" s="38" t="s">
        <v>959</v>
      </c>
      <c r="B301" s="20">
        <v>13</v>
      </c>
      <c r="C301" s="222" t="s">
        <v>351</v>
      </c>
      <c r="D301" s="40">
        <v>42360</v>
      </c>
      <c r="E301" s="78" t="s">
        <v>102</v>
      </c>
      <c r="F301" s="17">
        <v>0</v>
      </c>
      <c r="G301" s="42">
        <v>0.1</v>
      </c>
      <c r="H301" s="20">
        <v>2</v>
      </c>
      <c r="I301" s="79">
        <v>2</v>
      </c>
      <c r="J301" s="163" t="s">
        <v>156</v>
      </c>
      <c r="O301" s="7"/>
      <c r="P301" s="7"/>
      <c r="R301" s="7"/>
      <c r="S301" s="7"/>
      <c r="T301" s="83" t="s">
        <v>921</v>
      </c>
      <c r="U301" s="83" t="s">
        <v>994</v>
      </c>
      <c r="V301" s="83" t="s">
        <v>649</v>
      </c>
      <c r="W301" s="83" t="s">
        <v>651</v>
      </c>
      <c r="X301" s="83"/>
      <c r="Y301" s="7"/>
      <c r="Z301" s="7"/>
      <c r="AA301" s="7"/>
      <c r="AB301" s="7"/>
      <c r="AC301" s="7"/>
      <c r="AD301" s="7"/>
      <c r="AE301" s="7"/>
      <c r="AF301" s="7"/>
      <c r="AG301" s="7"/>
      <c r="AH301" s="83" t="s">
        <v>1021</v>
      </c>
      <c r="AI301" s="83" t="s">
        <v>1022</v>
      </c>
      <c r="AJ301" s="7"/>
    </row>
    <row r="302" spans="1:36" x14ac:dyDescent="0.25">
      <c r="A302" s="38" t="s">
        <v>960</v>
      </c>
      <c r="B302" s="20">
        <v>14</v>
      </c>
      <c r="C302" s="222" t="s">
        <v>500</v>
      </c>
      <c r="D302" s="40">
        <v>42360</v>
      </c>
      <c r="E302" s="78" t="s">
        <v>245</v>
      </c>
      <c r="F302" s="17">
        <v>0.1</v>
      </c>
      <c r="G302" s="17">
        <v>0.3</v>
      </c>
      <c r="H302" s="20">
        <v>2</v>
      </c>
      <c r="I302" s="81">
        <v>2</v>
      </c>
      <c r="J302" s="163" t="s">
        <v>156</v>
      </c>
      <c r="O302" s="7"/>
      <c r="P302" s="7"/>
      <c r="R302" s="7"/>
      <c r="S302" s="7"/>
      <c r="T302" s="83" t="s">
        <v>995</v>
      </c>
      <c r="U302" s="83" t="s">
        <v>831</v>
      </c>
      <c r="V302" s="83" t="s">
        <v>651</v>
      </c>
      <c r="W302" s="83" t="s">
        <v>646</v>
      </c>
      <c r="X302" s="83"/>
      <c r="Y302" s="7"/>
      <c r="Z302" s="7"/>
      <c r="AA302" s="7"/>
      <c r="AB302" s="7"/>
      <c r="AC302" s="7"/>
      <c r="AD302" s="7"/>
      <c r="AE302" s="7"/>
      <c r="AF302" s="7"/>
      <c r="AG302" s="7"/>
      <c r="AH302" s="83" t="s">
        <v>1023</v>
      </c>
      <c r="AI302" s="83" t="s">
        <v>1024</v>
      </c>
      <c r="AJ302" s="7"/>
    </row>
    <row r="303" spans="1:36" x14ac:dyDescent="0.25">
      <c r="A303" s="38" t="s">
        <v>961</v>
      </c>
      <c r="B303" s="20">
        <v>15</v>
      </c>
      <c r="C303" s="222" t="s">
        <v>356</v>
      </c>
      <c r="D303" s="40">
        <v>42360</v>
      </c>
      <c r="E303" s="78" t="s">
        <v>102</v>
      </c>
      <c r="F303" s="17">
        <v>0</v>
      </c>
      <c r="G303" s="17">
        <v>0.1</v>
      </c>
      <c r="H303" s="20">
        <v>2</v>
      </c>
      <c r="I303" s="81">
        <v>3</v>
      </c>
      <c r="J303" s="163" t="s">
        <v>156</v>
      </c>
      <c r="O303" s="7"/>
      <c r="P303" s="7"/>
      <c r="R303" s="7"/>
      <c r="S303" s="7"/>
      <c r="T303" s="83" t="s">
        <v>831</v>
      </c>
      <c r="U303" s="83" t="s">
        <v>650</v>
      </c>
      <c r="V303" s="83" t="s">
        <v>649</v>
      </c>
      <c r="W303" s="83" t="s">
        <v>651</v>
      </c>
      <c r="X303" s="83"/>
      <c r="Y303" s="7"/>
      <c r="Z303" s="7"/>
      <c r="AA303" s="7"/>
      <c r="AB303" s="7"/>
      <c r="AC303" s="7"/>
      <c r="AD303" s="7"/>
      <c r="AE303" s="7"/>
      <c r="AF303" s="7"/>
      <c r="AG303" s="7"/>
      <c r="AH303" s="83" t="s">
        <v>1025</v>
      </c>
      <c r="AI303" s="83" t="s">
        <v>1026</v>
      </c>
      <c r="AJ303" s="7"/>
    </row>
    <row r="304" spans="1:36" x14ac:dyDescent="0.25">
      <c r="A304" s="38" t="s">
        <v>962</v>
      </c>
      <c r="B304" s="20">
        <v>16</v>
      </c>
      <c r="C304" s="222" t="s">
        <v>501</v>
      </c>
      <c r="D304" s="40">
        <v>42360</v>
      </c>
      <c r="E304" s="78" t="s">
        <v>245</v>
      </c>
      <c r="F304" s="17">
        <v>0.1</v>
      </c>
      <c r="G304" s="17">
        <v>0.3</v>
      </c>
      <c r="H304" s="20">
        <v>2</v>
      </c>
      <c r="I304" s="81">
        <v>3</v>
      </c>
      <c r="J304" s="163" t="s">
        <v>156</v>
      </c>
      <c r="O304" s="7"/>
      <c r="P304" s="7"/>
      <c r="R304" s="7"/>
      <c r="S304" s="7"/>
      <c r="T304" s="83" t="s">
        <v>915</v>
      </c>
      <c r="U304" s="83" t="s">
        <v>992</v>
      </c>
      <c r="V304" s="83" t="s">
        <v>120</v>
      </c>
      <c r="W304" s="83" t="s">
        <v>120</v>
      </c>
      <c r="X304" s="83"/>
      <c r="Y304" s="7"/>
      <c r="Z304" s="7"/>
      <c r="AA304" s="7"/>
      <c r="AB304" s="7"/>
      <c r="AC304" s="7"/>
      <c r="AD304" s="7"/>
      <c r="AE304" s="7"/>
      <c r="AF304" s="7"/>
      <c r="AG304" s="7"/>
      <c r="AH304" s="83" t="s">
        <v>1027</v>
      </c>
      <c r="AI304" s="83" t="s">
        <v>1005</v>
      </c>
      <c r="AJ304" s="7"/>
    </row>
    <row r="305" spans="1:36" hidden="1" x14ac:dyDescent="0.25">
      <c r="A305" s="38" t="s">
        <v>963</v>
      </c>
      <c r="B305" s="20">
        <v>17</v>
      </c>
      <c r="C305" s="39" t="s">
        <v>502</v>
      </c>
      <c r="D305" s="40">
        <v>42360</v>
      </c>
      <c r="E305" s="78" t="s">
        <v>282</v>
      </c>
      <c r="F305" s="17">
        <v>0</v>
      </c>
      <c r="G305" s="17">
        <v>2.5000000000000001E-2</v>
      </c>
      <c r="H305" s="20">
        <v>3</v>
      </c>
      <c r="I305" s="81" t="s">
        <v>491</v>
      </c>
      <c r="J305" s="163" t="s">
        <v>283</v>
      </c>
      <c r="O305" s="7"/>
      <c r="P305" s="7"/>
      <c r="R305" s="7"/>
      <c r="S305" s="7"/>
      <c r="T305" s="83" t="s">
        <v>650</v>
      </c>
      <c r="U305" s="83" t="s">
        <v>655</v>
      </c>
      <c r="V305" s="83" t="s">
        <v>650</v>
      </c>
      <c r="W305" s="83" t="s">
        <v>655</v>
      </c>
      <c r="X305" s="83"/>
      <c r="Y305" s="7"/>
      <c r="Z305" s="7"/>
      <c r="AA305" s="7"/>
      <c r="AB305" s="7"/>
      <c r="AC305" s="7"/>
      <c r="AD305" s="7"/>
      <c r="AE305" s="7"/>
      <c r="AF305" s="7"/>
      <c r="AG305" s="7"/>
      <c r="AH305" s="83" t="s">
        <v>750</v>
      </c>
      <c r="AI305" s="83" t="s">
        <v>944</v>
      </c>
      <c r="AJ305" s="7"/>
    </row>
    <row r="306" spans="1:36" hidden="1" x14ac:dyDescent="0.25">
      <c r="A306" s="38" t="s">
        <v>964</v>
      </c>
      <c r="B306" s="20">
        <v>18</v>
      </c>
      <c r="C306" s="39" t="s">
        <v>503</v>
      </c>
      <c r="D306" s="40">
        <v>42360</v>
      </c>
      <c r="E306" s="78" t="s">
        <v>282</v>
      </c>
      <c r="F306" s="17">
        <v>0</v>
      </c>
      <c r="G306" s="17">
        <v>2.5000000000000001E-2</v>
      </c>
      <c r="H306" s="20">
        <v>3</v>
      </c>
      <c r="I306" s="81" t="s">
        <v>491</v>
      </c>
      <c r="J306" s="163" t="s">
        <v>284</v>
      </c>
      <c r="O306" s="7"/>
      <c r="P306" s="7"/>
      <c r="R306" s="7"/>
      <c r="S306" s="7"/>
      <c r="T306" s="83" t="s">
        <v>650</v>
      </c>
      <c r="U306" s="83" t="s">
        <v>655</v>
      </c>
      <c r="V306" s="83" t="s">
        <v>120</v>
      </c>
      <c r="W306" s="83" t="s">
        <v>120</v>
      </c>
      <c r="X306" s="83"/>
      <c r="Y306" s="7"/>
      <c r="Z306" s="7"/>
      <c r="AA306" s="7"/>
      <c r="AB306" s="7"/>
      <c r="AC306" s="7"/>
      <c r="AD306" s="7"/>
      <c r="AE306" s="7"/>
      <c r="AF306" s="7"/>
      <c r="AG306" s="7"/>
      <c r="AH306" s="83" t="s">
        <v>1028</v>
      </c>
      <c r="AI306" s="83" t="s">
        <v>938</v>
      </c>
      <c r="AJ306" s="7"/>
    </row>
    <row r="307" spans="1:36" hidden="1" x14ac:dyDescent="0.25">
      <c r="A307" s="38" t="s">
        <v>965</v>
      </c>
      <c r="B307" s="20">
        <v>19</v>
      </c>
      <c r="C307" s="39" t="s">
        <v>361</v>
      </c>
      <c r="D307" s="40">
        <v>42360</v>
      </c>
      <c r="E307" s="78" t="s">
        <v>102</v>
      </c>
      <c r="F307" s="17">
        <v>0</v>
      </c>
      <c r="G307" s="17">
        <v>0.1</v>
      </c>
      <c r="H307" s="20">
        <v>3</v>
      </c>
      <c r="I307" s="81">
        <v>1</v>
      </c>
      <c r="J307" s="163" t="s">
        <v>156</v>
      </c>
      <c r="O307" s="7"/>
      <c r="P307" s="7"/>
      <c r="R307" s="7"/>
      <c r="S307" s="7"/>
      <c r="T307" s="83" t="s">
        <v>996</v>
      </c>
      <c r="U307" s="83" t="s">
        <v>916</v>
      </c>
      <c r="V307" s="83" t="s">
        <v>651</v>
      </c>
      <c r="W307" s="83" t="s">
        <v>647</v>
      </c>
      <c r="X307" s="83"/>
      <c r="Y307" s="7"/>
      <c r="Z307" s="7"/>
      <c r="AA307" s="7"/>
      <c r="AB307" s="7"/>
      <c r="AC307" s="7"/>
      <c r="AD307" s="7"/>
      <c r="AE307" s="7"/>
      <c r="AF307" s="7"/>
      <c r="AG307" s="7"/>
      <c r="AH307" s="83" t="s">
        <v>1029</v>
      </c>
      <c r="AI307" s="83" t="s">
        <v>927</v>
      </c>
      <c r="AJ307" s="7"/>
    </row>
    <row r="308" spans="1:36" hidden="1" x14ac:dyDescent="0.25">
      <c r="A308" s="38" t="s">
        <v>966</v>
      </c>
      <c r="B308" s="20">
        <v>20</v>
      </c>
      <c r="C308" s="39" t="s">
        <v>504</v>
      </c>
      <c r="D308" s="40">
        <v>42360</v>
      </c>
      <c r="E308" s="78" t="s">
        <v>245</v>
      </c>
      <c r="F308" s="17">
        <v>0.1</v>
      </c>
      <c r="G308" s="17">
        <v>0.3</v>
      </c>
      <c r="H308" s="20">
        <v>3</v>
      </c>
      <c r="I308" s="81">
        <v>1</v>
      </c>
      <c r="J308" s="163" t="s">
        <v>156</v>
      </c>
      <c r="O308" s="7"/>
      <c r="P308" s="7"/>
      <c r="R308" s="7"/>
      <c r="S308" s="7"/>
      <c r="T308" s="83" t="s">
        <v>994</v>
      </c>
      <c r="U308" s="83" t="s">
        <v>649</v>
      </c>
      <c r="V308" s="83" t="s">
        <v>655</v>
      </c>
      <c r="W308" s="83" t="s">
        <v>647</v>
      </c>
      <c r="X308" s="83"/>
      <c r="Y308" s="7"/>
      <c r="Z308" s="7"/>
      <c r="AA308" s="7"/>
      <c r="AB308" s="7"/>
      <c r="AC308" s="7"/>
      <c r="AD308" s="7"/>
      <c r="AE308" s="7"/>
      <c r="AF308" s="7"/>
      <c r="AG308" s="7"/>
      <c r="AH308" s="83" t="s">
        <v>1030</v>
      </c>
      <c r="AI308" s="83" t="s">
        <v>1031</v>
      </c>
      <c r="AJ308" s="7"/>
    </row>
    <row r="309" spans="1:36" hidden="1" x14ac:dyDescent="0.25">
      <c r="A309" s="38" t="s">
        <v>967</v>
      </c>
      <c r="B309" s="20">
        <v>21</v>
      </c>
      <c r="C309" s="39" t="s">
        <v>366</v>
      </c>
      <c r="D309" s="40">
        <v>42360</v>
      </c>
      <c r="E309" s="78" t="s">
        <v>102</v>
      </c>
      <c r="F309" s="17">
        <v>0</v>
      </c>
      <c r="G309" s="17">
        <v>0.1</v>
      </c>
      <c r="H309" s="20">
        <v>3</v>
      </c>
      <c r="I309" s="81">
        <v>2</v>
      </c>
      <c r="J309" s="163" t="s">
        <v>156</v>
      </c>
      <c r="O309" s="7"/>
      <c r="P309" s="7"/>
      <c r="R309" s="7"/>
      <c r="S309" s="7"/>
      <c r="T309" s="83" t="s">
        <v>915</v>
      </c>
      <c r="U309" s="83" t="s">
        <v>921</v>
      </c>
      <c r="V309" s="83" t="s">
        <v>120</v>
      </c>
      <c r="W309" s="83" t="s">
        <v>120</v>
      </c>
      <c r="X309" s="83"/>
      <c r="Y309" s="7"/>
      <c r="Z309" s="7"/>
      <c r="AA309" s="7"/>
      <c r="AB309" s="7"/>
      <c r="AC309" s="7"/>
      <c r="AD309" s="7"/>
      <c r="AE309" s="7"/>
      <c r="AF309" s="7"/>
      <c r="AG309" s="7"/>
      <c r="AH309" s="83" t="s">
        <v>738</v>
      </c>
      <c r="AI309" s="83" t="s">
        <v>721</v>
      </c>
      <c r="AJ309" s="7"/>
    </row>
    <row r="310" spans="1:36" hidden="1" x14ac:dyDescent="0.25">
      <c r="A310" s="38" t="s">
        <v>968</v>
      </c>
      <c r="B310" s="20">
        <v>22</v>
      </c>
      <c r="C310" s="39" t="s">
        <v>505</v>
      </c>
      <c r="D310" s="40">
        <v>42360</v>
      </c>
      <c r="E310" s="78" t="s">
        <v>245</v>
      </c>
      <c r="F310" s="17">
        <v>0.1</v>
      </c>
      <c r="G310" s="17">
        <v>0.3</v>
      </c>
      <c r="H310" s="20">
        <v>3</v>
      </c>
      <c r="I310" s="81">
        <v>2</v>
      </c>
      <c r="J310" s="163" t="s">
        <v>156</v>
      </c>
      <c r="O310" s="7"/>
      <c r="P310" s="7"/>
      <c r="R310" s="7"/>
      <c r="S310" s="7"/>
      <c r="T310" s="83" t="s">
        <v>916</v>
      </c>
      <c r="U310" s="83" t="s">
        <v>653</v>
      </c>
      <c r="V310" s="83" t="s">
        <v>120</v>
      </c>
      <c r="W310" s="83" t="s">
        <v>120</v>
      </c>
      <c r="X310" s="83"/>
      <c r="Y310" s="7"/>
      <c r="Z310" s="7"/>
      <c r="AA310" s="7"/>
      <c r="AB310" s="7"/>
      <c r="AC310" s="7"/>
      <c r="AD310" s="7"/>
      <c r="AE310" s="7"/>
      <c r="AF310" s="7"/>
      <c r="AG310" s="7"/>
      <c r="AH310" s="83" t="s">
        <v>1032</v>
      </c>
      <c r="AI310" s="83" t="s">
        <v>1033</v>
      </c>
      <c r="AJ310" s="7"/>
    </row>
    <row r="311" spans="1:36" hidden="1" x14ac:dyDescent="0.25">
      <c r="A311" s="38" t="s">
        <v>969</v>
      </c>
      <c r="B311" s="20">
        <v>23</v>
      </c>
      <c r="C311" s="39" t="s">
        <v>371</v>
      </c>
      <c r="D311" s="40">
        <v>42360</v>
      </c>
      <c r="E311" s="78" t="s">
        <v>102</v>
      </c>
      <c r="F311" s="17">
        <v>0</v>
      </c>
      <c r="G311" s="17">
        <v>0.1</v>
      </c>
      <c r="H311" s="20">
        <v>3</v>
      </c>
      <c r="I311" s="81">
        <v>3</v>
      </c>
      <c r="J311" s="163" t="s">
        <v>156</v>
      </c>
      <c r="O311" s="7"/>
      <c r="P311" s="7"/>
      <c r="R311" s="7"/>
      <c r="S311" s="7"/>
      <c r="T311" s="83" t="s">
        <v>650</v>
      </c>
      <c r="U311" s="83" t="s">
        <v>655</v>
      </c>
      <c r="V311" s="83" t="s">
        <v>651</v>
      </c>
      <c r="W311" s="83" t="s">
        <v>647</v>
      </c>
      <c r="X311" s="83"/>
      <c r="Y311" s="7"/>
      <c r="Z311" s="7"/>
      <c r="AA311" s="7"/>
      <c r="AB311" s="7"/>
      <c r="AC311" s="7"/>
      <c r="AD311" s="7"/>
      <c r="AE311" s="7"/>
      <c r="AF311" s="7"/>
      <c r="AG311" s="7"/>
      <c r="AH311" s="83" t="s">
        <v>703</v>
      </c>
      <c r="AI311" s="83" t="s">
        <v>861</v>
      </c>
      <c r="AJ311" s="7"/>
    </row>
    <row r="312" spans="1:36" hidden="1" x14ac:dyDescent="0.25">
      <c r="A312" s="38" t="s">
        <v>970</v>
      </c>
      <c r="B312" s="20">
        <v>24</v>
      </c>
      <c r="C312" s="39" t="s">
        <v>506</v>
      </c>
      <c r="D312" s="40">
        <v>42360</v>
      </c>
      <c r="E312" s="78" t="s">
        <v>245</v>
      </c>
      <c r="F312" s="17">
        <v>0.1</v>
      </c>
      <c r="G312" s="17">
        <v>0.3</v>
      </c>
      <c r="H312" s="20">
        <v>3</v>
      </c>
      <c r="I312" s="81">
        <v>3</v>
      </c>
      <c r="J312" s="163" t="s">
        <v>156</v>
      </c>
      <c r="O312" s="7"/>
      <c r="P312" s="7"/>
      <c r="R312" s="7"/>
      <c r="S312" s="7"/>
      <c r="T312" s="83" t="s">
        <v>921</v>
      </c>
      <c r="U312" s="83" t="s">
        <v>994</v>
      </c>
      <c r="V312" s="83" t="s">
        <v>120</v>
      </c>
      <c r="W312" s="83" t="s">
        <v>120</v>
      </c>
      <c r="X312" s="83"/>
      <c r="Y312" s="7"/>
      <c r="Z312" s="7"/>
      <c r="AA312" s="7"/>
      <c r="AB312" s="7"/>
      <c r="AC312" s="7"/>
      <c r="AD312" s="7"/>
      <c r="AE312" s="7"/>
      <c r="AF312" s="7"/>
      <c r="AG312" s="7"/>
      <c r="AH312" s="83" t="s">
        <v>1034</v>
      </c>
      <c r="AI312" s="83" t="s">
        <v>1017</v>
      </c>
      <c r="AJ312" s="7"/>
    </row>
    <row r="313" spans="1:36" hidden="1" x14ac:dyDescent="0.25">
      <c r="A313" s="38" t="s">
        <v>971</v>
      </c>
      <c r="B313" s="20">
        <v>25</v>
      </c>
      <c r="C313" s="39" t="s">
        <v>507</v>
      </c>
      <c r="D313" s="40">
        <v>42360</v>
      </c>
      <c r="E313" s="78" t="s">
        <v>282</v>
      </c>
      <c r="F313" s="17">
        <v>0</v>
      </c>
      <c r="G313" s="42">
        <v>2.5000000000000001E-2</v>
      </c>
      <c r="H313" s="20">
        <v>4</v>
      </c>
      <c r="I313" s="79" t="s">
        <v>491</v>
      </c>
      <c r="J313" s="163" t="s">
        <v>283</v>
      </c>
      <c r="O313" s="7"/>
      <c r="P313" s="7"/>
      <c r="R313" s="7"/>
      <c r="S313" s="7"/>
      <c r="T313" s="83" t="s">
        <v>654</v>
      </c>
      <c r="U313" s="83" t="s">
        <v>649</v>
      </c>
      <c r="V313" s="83" t="s">
        <v>647</v>
      </c>
      <c r="W313" s="83" t="s">
        <v>646</v>
      </c>
      <c r="X313" s="83"/>
      <c r="Y313" s="7"/>
      <c r="Z313" s="7"/>
      <c r="AA313" s="7"/>
      <c r="AB313" s="7"/>
      <c r="AC313" s="7"/>
      <c r="AD313" s="7"/>
      <c r="AE313" s="7"/>
      <c r="AF313" s="7"/>
      <c r="AG313" s="7"/>
      <c r="AH313" s="83" t="s">
        <v>940</v>
      </c>
      <c r="AI313" s="83" t="s">
        <v>817</v>
      </c>
      <c r="AJ313" s="7"/>
    </row>
    <row r="314" spans="1:36" hidden="1" x14ac:dyDescent="0.25">
      <c r="A314" s="38" t="s">
        <v>972</v>
      </c>
      <c r="B314" s="20">
        <v>26</v>
      </c>
      <c r="C314" s="39" t="s">
        <v>508</v>
      </c>
      <c r="D314" s="40">
        <v>42360</v>
      </c>
      <c r="E314" s="78" t="s">
        <v>282</v>
      </c>
      <c r="F314" s="17">
        <v>0</v>
      </c>
      <c r="G314" s="42">
        <v>2.5000000000000001E-2</v>
      </c>
      <c r="H314" s="20">
        <v>4</v>
      </c>
      <c r="I314" s="79" t="s">
        <v>491</v>
      </c>
      <c r="J314" s="163" t="s">
        <v>284</v>
      </c>
      <c r="O314" s="7"/>
      <c r="P314" s="7"/>
      <c r="R314" s="7"/>
      <c r="S314" s="7"/>
      <c r="T314" s="83" t="s">
        <v>654</v>
      </c>
      <c r="U314" s="83" t="s">
        <v>649</v>
      </c>
      <c r="V314" s="83" t="s">
        <v>120</v>
      </c>
      <c r="W314" s="83" t="s">
        <v>120</v>
      </c>
      <c r="X314" s="83"/>
      <c r="Y314" s="7"/>
      <c r="Z314" s="7"/>
      <c r="AA314" s="7"/>
      <c r="AB314" s="7"/>
      <c r="AC314" s="7"/>
      <c r="AD314" s="7"/>
      <c r="AE314" s="7"/>
      <c r="AF314" s="7"/>
      <c r="AG314" s="7"/>
      <c r="AH314" s="83" t="s">
        <v>1028</v>
      </c>
      <c r="AI314" s="83" t="s">
        <v>931</v>
      </c>
      <c r="AJ314" s="7"/>
    </row>
    <row r="315" spans="1:36" hidden="1" x14ac:dyDescent="0.25">
      <c r="A315" s="38" t="s">
        <v>973</v>
      </c>
      <c r="B315" s="20">
        <v>27</v>
      </c>
      <c r="C315" s="39" t="s">
        <v>376</v>
      </c>
      <c r="D315" s="40">
        <v>42360</v>
      </c>
      <c r="E315" s="78" t="s">
        <v>102</v>
      </c>
      <c r="F315" s="17">
        <v>0</v>
      </c>
      <c r="G315" s="17">
        <v>0.1</v>
      </c>
      <c r="H315" s="20">
        <v>4</v>
      </c>
      <c r="I315" s="81">
        <v>1</v>
      </c>
      <c r="J315" s="163" t="s">
        <v>156</v>
      </c>
      <c r="O315" s="7"/>
      <c r="P315" s="7"/>
      <c r="R315" s="7"/>
      <c r="S315" s="7"/>
      <c r="T315" s="83" t="s">
        <v>914</v>
      </c>
      <c r="U315" s="83" t="s">
        <v>996</v>
      </c>
      <c r="V315" s="83" t="s">
        <v>120</v>
      </c>
      <c r="W315" s="83" t="s">
        <v>120</v>
      </c>
      <c r="X315" s="83"/>
      <c r="Y315" s="7"/>
      <c r="Z315" s="7"/>
      <c r="AA315" s="7"/>
      <c r="AB315" s="7"/>
      <c r="AC315" s="7"/>
      <c r="AD315" s="7"/>
      <c r="AE315" s="7"/>
      <c r="AF315" s="7"/>
      <c r="AG315" s="7"/>
      <c r="AH315" s="83" t="s">
        <v>1035</v>
      </c>
      <c r="AI315" s="83" t="s">
        <v>1036</v>
      </c>
      <c r="AJ315" s="7"/>
    </row>
    <row r="316" spans="1:36" hidden="1" x14ac:dyDescent="0.25">
      <c r="A316" s="38" t="s">
        <v>974</v>
      </c>
      <c r="B316" s="20">
        <v>28</v>
      </c>
      <c r="C316" s="39" t="s">
        <v>509</v>
      </c>
      <c r="D316" s="40">
        <v>42360</v>
      </c>
      <c r="E316" s="78" t="s">
        <v>245</v>
      </c>
      <c r="F316" s="17">
        <v>0.1</v>
      </c>
      <c r="G316" s="17">
        <v>0.3</v>
      </c>
      <c r="H316" s="20">
        <v>4</v>
      </c>
      <c r="I316" s="81">
        <v>1</v>
      </c>
      <c r="J316" s="163" t="s">
        <v>156</v>
      </c>
      <c r="O316" s="7"/>
      <c r="P316" s="7"/>
      <c r="R316" s="7"/>
      <c r="S316" s="7"/>
      <c r="T316" s="83" t="s">
        <v>989</v>
      </c>
      <c r="U316" s="83" t="s">
        <v>993</v>
      </c>
      <c r="V316" s="83" t="s">
        <v>120</v>
      </c>
      <c r="W316" s="83" t="s">
        <v>120</v>
      </c>
      <c r="X316" s="83"/>
      <c r="Y316" s="7"/>
      <c r="Z316" s="7"/>
      <c r="AA316" s="7"/>
      <c r="AB316" s="7"/>
      <c r="AC316" s="7"/>
      <c r="AD316" s="7"/>
      <c r="AE316" s="7"/>
      <c r="AF316" s="7"/>
      <c r="AG316" s="7"/>
      <c r="AH316" s="83" t="s">
        <v>1037</v>
      </c>
      <c r="AI316" s="83" t="s">
        <v>1038</v>
      </c>
      <c r="AJ316" s="7"/>
    </row>
    <row r="317" spans="1:36" hidden="1" x14ac:dyDescent="0.25">
      <c r="A317" s="38" t="s">
        <v>975</v>
      </c>
      <c r="B317" s="20">
        <v>29</v>
      </c>
      <c r="C317" s="39" t="s">
        <v>381</v>
      </c>
      <c r="D317" s="40">
        <v>42360</v>
      </c>
      <c r="E317" s="78" t="s">
        <v>102</v>
      </c>
      <c r="F317" s="17">
        <v>0</v>
      </c>
      <c r="G317" s="17">
        <v>0.1</v>
      </c>
      <c r="H317" s="20">
        <v>4</v>
      </c>
      <c r="I317" s="81">
        <v>2</v>
      </c>
      <c r="J317" s="163" t="s">
        <v>156</v>
      </c>
      <c r="O317" s="7"/>
      <c r="P317" s="7"/>
      <c r="R317" s="7"/>
      <c r="S317" s="7"/>
      <c r="T317" s="83" t="s">
        <v>655</v>
      </c>
      <c r="U317" s="83" t="s">
        <v>647</v>
      </c>
      <c r="V317" s="83" t="s">
        <v>120</v>
      </c>
      <c r="W317" s="83" t="s">
        <v>120</v>
      </c>
      <c r="X317" s="83"/>
      <c r="Y317" s="7"/>
      <c r="Z317" s="7"/>
      <c r="AA317" s="7"/>
      <c r="AB317" s="7"/>
      <c r="AC317" s="7"/>
      <c r="AD317" s="7"/>
      <c r="AE317" s="7"/>
      <c r="AF317" s="7"/>
      <c r="AG317" s="7"/>
      <c r="AH317" s="83" t="s">
        <v>1039</v>
      </c>
      <c r="AI317" s="83" t="s">
        <v>722</v>
      </c>
      <c r="AJ317" s="7"/>
    </row>
    <row r="318" spans="1:36" hidden="1" x14ac:dyDescent="0.25">
      <c r="A318" s="38" t="s">
        <v>976</v>
      </c>
      <c r="B318" s="20">
        <v>30</v>
      </c>
      <c r="C318" s="39" t="s">
        <v>510</v>
      </c>
      <c r="D318" s="40">
        <v>42360</v>
      </c>
      <c r="E318" s="78" t="s">
        <v>245</v>
      </c>
      <c r="F318" s="17">
        <v>0.1</v>
      </c>
      <c r="G318" s="17">
        <v>0.3</v>
      </c>
      <c r="H318" s="20">
        <v>4</v>
      </c>
      <c r="I318" s="81">
        <v>2</v>
      </c>
      <c r="J318" s="163" t="s">
        <v>156</v>
      </c>
      <c r="O318" s="7"/>
      <c r="P318" s="7"/>
      <c r="R318" s="7"/>
      <c r="S318" s="7"/>
      <c r="T318" s="83" t="s">
        <v>655</v>
      </c>
      <c r="U318" s="83" t="s">
        <v>647</v>
      </c>
      <c r="V318" s="83" t="s">
        <v>120</v>
      </c>
      <c r="W318" s="83" t="s">
        <v>120</v>
      </c>
      <c r="X318" s="83"/>
      <c r="Y318" s="7"/>
      <c r="Z318" s="7"/>
      <c r="AA318" s="7"/>
      <c r="AB318" s="7"/>
      <c r="AC318" s="7"/>
      <c r="AD318" s="7"/>
      <c r="AE318" s="7"/>
      <c r="AF318" s="7"/>
      <c r="AG318" s="7"/>
      <c r="AH318" s="83" t="s">
        <v>1003</v>
      </c>
      <c r="AI318" s="83" t="s">
        <v>1040</v>
      </c>
      <c r="AJ318" s="7"/>
    </row>
    <row r="319" spans="1:36" hidden="1" x14ac:dyDescent="0.25">
      <c r="A319" s="38" t="s">
        <v>977</v>
      </c>
      <c r="B319" s="20">
        <v>31</v>
      </c>
      <c r="C319" s="39" t="s">
        <v>386</v>
      </c>
      <c r="D319" s="40">
        <v>42360</v>
      </c>
      <c r="E319" s="78" t="s">
        <v>102</v>
      </c>
      <c r="F319" s="17">
        <v>0</v>
      </c>
      <c r="G319" s="17">
        <v>0.1</v>
      </c>
      <c r="H319" s="20">
        <v>4</v>
      </c>
      <c r="I319" s="81">
        <v>3</v>
      </c>
      <c r="J319" s="163" t="s">
        <v>156</v>
      </c>
      <c r="O319" s="7"/>
      <c r="P319" s="7"/>
      <c r="R319" s="7"/>
      <c r="S319" s="7"/>
      <c r="T319" s="83" t="s">
        <v>994</v>
      </c>
      <c r="U319" s="83" t="s">
        <v>649</v>
      </c>
      <c r="V319" s="83" t="s">
        <v>120</v>
      </c>
      <c r="W319" s="83" t="s">
        <v>120</v>
      </c>
      <c r="X319" s="83"/>
      <c r="Y319" s="7"/>
      <c r="Z319" s="7"/>
      <c r="AA319" s="7"/>
      <c r="AB319" s="7"/>
      <c r="AC319" s="7"/>
      <c r="AD319" s="7"/>
      <c r="AE319" s="7"/>
      <c r="AF319" s="7"/>
      <c r="AG319" s="7"/>
      <c r="AH319" s="83" t="s">
        <v>1041</v>
      </c>
      <c r="AI319" s="83" t="s">
        <v>1029</v>
      </c>
      <c r="AJ319" s="7"/>
    </row>
    <row r="320" spans="1:36" hidden="1" x14ac:dyDescent="0.25">
      <c r="A320" s="38" t="s">
        <v>978</v>
      </c>
      <c r="B320" s="20">
        <v>32</v>
      </c>
      <c r="C320" s="39" t="s">
        <v>511</v>
      </c>
      <c r="D320" s="40">
        <v>42360</v>
      </c>
      <c r="E320" s="78" t="s">
        <v>245</v>
      </c>
      <c r="F320" s="17">
        <v>0.1</v>
      </c>
      <c r="G320" s="17">
        <v>0.3</v>
      </c>
      <c r="H320" s="20">
        <v>4</v>
      </c>
      <c r="I320" s="81">
        <v>3</v>
      </c>
      <c r="J320" s="163" t="s">
        <v>156</v>
      </c>
      <c r="O320" s="7"/>
      <c r="P320" s="7"/>
      <c r="R320" s="7"/>
      <c r="S320" s="7"/>
      <c r="T320" s="83" t="s">
        <v>655</v>
      </c>
      <c r="U320" s="83" t="s">
        <v>647</v>
      </c>
      <c r="V320" s="83" t="s">
        <v>120</v>
      </c>
      <c r="W320" s="83" t="s">
        <v>120</v>
      </c>
      <c r="X320" s="83"/>
      <c r="Y320" s="7"/>
      <c r="Z320" s="7"/>
      <c r="AA320" s="7"/>
      <c r="AB320" s="7"/>
      <c r="AC320" s="7"/>
      <c r="AD320" s="7"/>
      <c r="AE320" s="7"/>
      <c r="AF320" s="7"/>
      <c r="AG320" s="7"/>
      <c r="AH320" s="83" t="s">
        <v>1042</v>
      </c>
      <c r="AI320" s="83" t="s">
        <v>934</v>
      </c>
      <c r="AJ320" s="7"/>
    </row>
    <row r="321" spans="1:36" hidden="1" x14ac:dyDescent="0.25">
      <c r="A321" s="38" t="s">
        <v>979</v>
      </c>
      <c r="B321" s="20">
        <v>33</v>
      </c>
      <c r="C321" s="39" t="s">
        <v>512</v>
      </c>
      <c r="D321" s="40">
        <v>42360</v>
      </c>
      <c r="E321" s="78" t="s">
        <v>282</v>
      </c>
      <c r="F321" s="17">
        <v>0</v>
      </c>
      <c r="G321" s="42">
        <v>2.5000000000000001E-2</v>
      </c>
      <c r="H321" s="20">
        <v>5</v>
      </c>
      <c r="I321" s="79" t="s">
        <v>491</v>
      </c>
      <c r="J321" s="163" t="s">
        <v>283</v>
      </c>
      <c r="O321" s="7"/>
      <c r="P321" s="7"/>
      <c r="R321" s="7"/>
      <c r="S321" s="7"/>
      <c r="T321" s="83" t="s">
        <v>647</v>
      </c>
      <c r="U321" s="83" t="s">
        <v>646</v>
      </c>
      <c r="V321" s="83" t="s">
        <v>647</v>
      </c>
      <c r="W321" s="83" t="s">
        <v>647</v>
      </c>
      <c r="X321" s="83"/>
      <c r="Y321" s="7"/>
      <c r="Z321" s="7"/>
      <c r="AA321" s="7"/>
      <c r="AB321" s="7"/>
      <c r="AC321" s="7"/>
      <c r="AD321" s="7"/>
      <c r="AE321" s="7"/>
      <c r="AF321" s="7"/>
      <c r="AG321" s="7"/>
      <c r="AH321" s="83" t="s">
        <v>699</v>
      </c>
      <c r="AI321" s="83" t="s">
        <v>851</v>
      </c>
      <c r="AJ321" s="7"/>
    </row>
    <row r="322" spans="1:36" hidden="1" x14ac:dyDescent="0.25">
      <c r="A322" s="38" t="s">
        <v>980</v>
      </c>
      <c r="B322" s="20">
        <v>34</v>
      </c>
      <c r="C322" s="39" t="s">
        <v>513</v>
      </c>
      <c r="D322" s="40">
        <v>42360</v>
      </c>
      <c r="E322" s="78" t="s">
        <v>282</v>
      </c>
      <c r="F322" s="17">
        <v>0</v>
      </c>
      <c r="G322" s="42">
        <v>2.5000000000000001E-2</v>
      </c>
      <c r="H322" s="20">
        <v>5</v>
      </c>
      <c r="I322" s="79" t="s">
        <v>491</v>
      </c>
      <c r="J322" s="163" t="s">
        <v>284</v>
      </c>
      <c r="O322" s="7"/>
      <c r="P322" s="7"/>
      <c r="R322" s="7"/>
      <c r="S322" s="7"/>
      <c r="T322" s="83" t="s">
        <v>651</v>
      </c>
      <c r="U322" s="83" t="s">
        <v>647</v>
      </c>
      <c r="V322" s="83" t="s">
        <v>120</v>
      </c>
      <c r="W322" s="83" t="s">
        <v>120</v>
      </c>
      <c r="X322" s="83"/>
      <c r="Y322" s="7"/>
      <c r="Z322" s="7"/>
      <c r="AA322" s="7"/>
      <c r="AB322" s="7"/>
      <c r="AC322" s="7"/>
      <c r="AD322" s="7"/>
      <c r="AE322" s="7"/>
      <c r="AF322" s="7"/>
      <c r="AG322" s="7"/>
      <c r="AH322" s="83" t="s">
        <v>940</v>
      </c>
      <c r="AI322" s="83" t="s">
        <v>703</v>
      </c>
      <c r="AJ322" s="7"/>
    </row>
    <row r="323" spans="1:36" hidden="1" x14ac:dyDescent="0.25">
      <c r="A323" s="38" t="s">
        <v>981</v>
      </c>
      <c r="B323" s="20">
        <v>35</v>
      </c>
      <c r="C323" s="39" t="s">
        <v>391</v>
      </c>
      <c r="D323" s="40">
        <v>42360</v>
      </c>
      <c r="E323" s="78" t="s">
        <v>102</v>
      </c>
      <c r="F323" s="17">
        <v>0</v>
      </c>
      <c r="G323" s="17">
        <v>0.1</v>
      </c>
      <c r="H323" s="20">
        <v>5</v>
      </c>
      <c r="I323" s="81">
        <v>1</v>
      </c>
      <c r="J323" s="163" t="s">
        <v>156</v>
      </c>
      <c r="O323" s="7"/>
      <c r="P323" s="7"/>
      <c r="R323" s="7"/>
      <c r="S323" s="7"/>
      <c r="T323" s="83" t="s">
        <v>655</v>
      </c>
      <c r="U323" s="83" t="s">
        <v>651</v>
      </c>
      <c r="V323" s="83" t="s">
        <v>120</v>
      </c>
      <c r="W323" s="83" t="s">
        <v>120</v>
      </c>
      <c r="X323" s="83"/>
      <c r="Y323" s="7"/>
      <c r="Z323" s="7"/>
      <c r="AA323" s="7"/>
      <c r="AB323" s="7"/>
      <c r="AC323" s="7"/>
      <c r="AD323" s="7"/>
      <c r="AE323" s="7"/>
      <c r="AF323" s="7"/>
      <c r="AG323" s="7"/>
      <c r="AH323" s="83" t="s">
        <v>1043</v>
      </c>
      <c r="AI323" s="83" t="s">
        <v>728</v>
      </c>
      <c r="AJ323" s="7"/>
    </row>
    <row r="324" spans="1:36" hidden="1" x14ac:dyDescent="0.25">
      <c r="A324" s="38" t="s">
        <v>982</v>
      </c>
      <c r="B324" s="20">
        <v>36</v>
      </c>
      <c r="C324" s="39" t="s">
        <v>514</v>
      </c>
      <c r="D324" s="40">
        <v>42360</v>
      </c>
      <c r="E324" s="78" t="s">
        <v>245</v>
      </c>
      <c r="F324" s="17">
        <v>0.1</v>
      </c>
      <c r="G324" s="17">
        <v>0.3</v>
      </c>
      <c r="H324" s="20">
        <v>5</v>
      </c>
      <c r="I324" s="81">
        <v>1</v>
      </c>
      <c r="J324" s="163" t="s">
        <v>156</v>
      </c>
      <c r="O324" s="7"/>
      <c r="P324" s="7"/>
      <c r="R324" s="7"/>
      <c r="S324" s="7"/>
      <c r="T324" s="83" t="s">
        <v>651</v>
      </c>
      <c r="U324" s="83" t="s">
        <v>647</v>
      </c>
      <c r="V324" s="83" t="s">
        <v>120</v>
      </c>
      <c r="W324" s="83" t="s">
        <v>120</v>
      </c>
      <c r="X324" s="83"/>
      <c r="Y324" s="7"/>
      <c r="Z324" s="7"/>
      <c r="AA324" s="7"/>
      <c r="AB324" s="7"/>
      <c r="AC324" s="7"/>
      <c r="AD324" s="7"/>
      <c r="AE324" s="7"/>
      <c r="AF324" s="7"/>
      <c r="AG324" s="7"/>
      <c r="AH324" s="83" t="s">
        <v>739</v>
      </c>
      <c r="AI324" s="83" t="s">
        <v>924</v>
      </c>
      <c r="AJ324" s="7"/>
    </row>
    <row r="325" spans="1:36" hidden="1" x14ac:dyDescent="0.25">
      <c r="A325" s="38" t="s">
        <v>983</v>
      </c>
      <c r="B325" s="20">
        <v>37</v>
      </c>
      <c r="C325" s="39" t="s">
        <v>396</v>
      </c>
      <c r="D325" s="40">
        <v>42360</v>
      </c>
      <c r="E325" s="78" t="s">
        <v>102</v>
      </c>
      <c r="F325" s="17">
        <v>0</v>
      </c>
      <c r="G325" s="17">
        <v>0.1</v>
      </c>
      <c r="H325" s="20">
        <v>5</v>
      </c>
      <c r="I325" s="81">
        <v>2</v>
      </c>
      <c r="J325" s="163" t="s">
        <v>156</v>
      </c>
      <c r="O325" s="7"/>
      <c r="P325" s="7"/>
      <c r="R325" s="7"/>
      <c r="S325" s="7"/>
      <c r="T325" s="83" t="s">
        <v>647</v>
      </c>
      <c r="U325" s="83" t="s">
        <v>646</v>
      </c>
      <c r="V325" s="83" t="s">
        <v>120</v>
      </c>
      <c r="W325" s="83" t="s">
        <v>120</v>
      </c>
      <c r="X325" s="83"/>
      <c r="Y325" s="7"/>
      <c r="Z325" s="7"/>
      <c r="AA325" s="7"/>
      <c r="AB325" s="7"/>
      <c r="AC325" s="7"/>
      <c r="AD325" s="7"/>
      <c r="AE325" s="7"/>
      <c r="AF325" s="7"/>
      <c r="AG325" s="7"/>
      <c r="AH325" s="83" t="s">
        <v>1044</v>
      </c>
      <c r="AI325" s="83" t="s">
        <v>755</v>
      </c>
      <c r="AJ325" s="7"/>
    </row>
    <row r="326" spans="1:36" hidden="1" x14ac:dyDescent="0.25">
      <c r="A326" s="38" t="s">
        <v>984</v>
      </c>
      <c r="B326" s="20">
        <v>38</v>
      </c>
      <c r="C326" s="39" t="s">
        <v>515</v>
      </c>
      <c r="D326" s="40">
        <v>42360</v>
      </c>
      <c r="E326" s="78" t="s">
        <v>245</v>
      </c>
      <c r="F326" s="17">
        <v>0.1</v>
      </c>
      <c r="G326" s="17">
        <v>0.3</v>
      </c>
      <c r="H326" s="20">
        <v>5</v>
      </c>
      <c r="I326" s="81">
        <v>2</v>
      </c>
      <c r="J326" s="163" t="s">
        <v>156</v>
      </c>
      <c r="O326" s="7"/>
      <c r="P326" s="7"/>
      <c r="R326" s="7"/>
      <c r="S326" s="7"/>
      <c r="T326" s="83" t="s">
        <v>655</v>
      </c>
      <c r="U326" s="83" t="s">
        <v>647</v>
      </c>
      <c r="V326" s="83" t="s">
        <v>120</v>
      </c>
      <c r="W326" s="83" t="s">
        <v>120</v>
      </c>
      <c r="X326" s="83"/>
      <c r="Y326" s="7"/>
      <c r="Z326" s="7"/>
      <c r="AA326" s="7"/>
      <c r="AB326" s="7"/>
      <c r="AC326" s="7"/>
      <c r="AD326" s="7"/>
      <c r="AE326" s="7"/>
      <c r="AF326" s="7"/>
      <c r="AG326" s="7"/>
      <c r="AH326" s="83" t="s">
        <v>1045</v>
      </c>
      <c r="AI326" s="83" t="s">
        <v>927</v>
      </c>
      <c r="AJ326" s="7"/>
    </row>
    <row r="327" spans="1:36" hidden="1" x14ac:dyDescent="0.25">
      <c r="A327" s="38" t="s">
        <v>985</v>
      </c>
      <c r="B327" s="20">
        <v>39</v>
      </c>
      <c r="C327" s="39" t="s">
        <v>401</v>
      </c>
      <c r="D327" s="40">
        <v>42360</v>
      </c>
      <c r="E327" s="78" t="s">
        <v>102</v>
      </c>
      <c r="F327" s="17">
        <v>0</v>
      </c>
      <c r="G327" s="17">
        <v>0.1</v>
      </c>
      <c r="H327" s="20">
        <v>5</v>
      </c>
      <c r="I327" s="81">
        <v>3</v>
      </c>
      <c r="J327" s="163" t="s">
        <v>156</v>
      </c>
      <c r="O327" s="7"/>
      <c r="P327" s="7"/>
      <c r="R327" s="7"/>
      <c r="S327" s="7"/>
      <c r="T327" s="83" t="s">
        <v>994</v>
      </c>
      <c r="U327" s="83" t="s">
        <v>653</v>
      </c>
      <c r="V327" s="83" t="s">
        <v>650</v>
      </c>
      <c r="W327" s="83" t="s">
        <v>655</v>
      </c>
      <c r="X327" s="83"/>
      <c r="Y327" s="7"/>
      <c r="Z327" s="7"/>
      <c r="AA327" s="7"/>
      <c r="AB327" s="7"/>
      <c r="AC327" s="7"/>
      <c r="AD327" s="7"/>
      <c r="AE327" s="7"/>
      <c r="AF327" s="7"/>
      <c r="AG327" s="7"/>
      <c r="AH327" s="83" t="s">
        <v>752</v>
      </c>
      <c r="AI327" s="83" t="s">
        <v>749</v>
      </c>
      <c r="AJ327" s="7"/>
    </row>
    <row r="328" spans="1:36" hidden="1" x14ac:dyDescent="0.25">
      <c r="A328" s="38" t="s">
        <v>986</v>
      </c>
      <c r="B328" s="20">
        <v>40</v>
      </c>
      <c r="C328" s="39" t="s">
        <v>516</v>
      </c>
      <c r="D328" s="40">
        <v>42360</v>
      </c>
      <c r="E328" s="78" t="s">
        <v>245</v>
      </c>
      <c r="F328" s="17">
        <v>0.1</v>
      </c>
      <c r="G328" s="17">
        <v>0.3</v>
      </c>
      <c r="H328" s="20">
        <v>5</v>
      </c>
      <c r="I328" s="81">
        <v>3</v>
      </c>
      <c r="J328" s="163" t="s">
        <v>156</v>
      </c>
      <c r="O328" s="7"/>
      <c r="P328" s="7"/>
      <c r="R328" s="7"/>
      <c r="S328" s="7"/>
      <c r="T328" s="83" t="s">
        <v>650</v>
      </c>
      <c r="U328" s="83" t="s">
        <v>655</v>
      </c>
      <c r="V328" s="83" t="s">
        <v>120</v>
      </c>
      <c r="W328" s="83" t="s">
        <v>120</v>
      </c>
      <c r="X328" s="83"/>
      <c r="Y328" s="7"/>
      <c r="Z328" s="7"/>
      <c r="AA328" s="7"/>
      <c r="AB328" s="7"/>
      <c r="AC328" s="7"/>
      <c r="AD328" s="7"/>
      <c r="AE328" s="7"/>
      <c r="AF328" s="7"/>
      <c r="AG328" s="7"/>
      <c r="AH328" s="83" t="s">
        <v>1026</v>
      </c>
      <c r="AI328" s="83" t="s">
        <v>927</v>
      </c>
      <c r="AJ328" s="7"/>
    </row>
    <row r="329" spans="1:36" hidden="1" x14ac:dyDescent="0.25">
      <c r="A329" s="38" t="s">
        <v>872</v>
      </c>
      <c r="B329" s="20">
        <v>1</v>
      </c>
      <c r="C329" s="39" t="s">
        <v>492</v>
      </c>
      <c r="D329" s="40">
        <v>42404</v>
      </c>
      <c r="E329" s="78" t="s">
        <v>282</v>
      </c>
      <c r="F329" s="17">
        <v>0</v>
      </c>
      <c r="G329" s="17">
        <v>2.5000000000000001E-2</v>
      </c>
      <c r="H329" s="20">
        <v>1</v>
      </c>
      <c r="I329" s="81" t="s">
        <v>491</v>
      </c>
      <c r="J329" s="163" t="s">
        <v>283</v>
      </c>
      <c r="O329" s="7"/>
      <c r="P329" s="7"/>
      <c r="R329" s="7"/>
      <c r="S329" s="7"/>
      <c r="T329" s="83" t="s">
        <v>649</v>
      </c>
      <c r="U329" s="83" t="s">
        <v>651</v>
      </c>
      <c r="V329" s="83" t="s">
        <v>918</v>
      </c>
      <c r="W329" s="83" t="s">
        <v>912</v>
      </c>
      <c r="X329" s="83"/>
      <c r="Y329" s="7"/>
      <c r="Z329" s="7"/>
      <c r="AA329" s="7"/>
      <c r="AB329" s="7"/>
      <c r="AC329" s="7"/>
      <c r="AD329" s="7"/>
      <c r="AE329" s="7"/>
      <c r="AF329" s="7"/>
      <c r="AG329" s="7"/>
      <c r="AH329" s="83" t="s">
        <v>741</v>
      </c>
      <c r="AI329" s="83" t="s">
        <v>815</v>
      </c>
      <c r="AJ329" s="7"/>
    </row>
    <row r="330" spans="1:36" hidden="1" x14ac:dyDescent="0.25">
      <c r="A330" s="38" t="s">
        <v>873</v>
      </c>
      <c r="B330" s="20">
        <v>2</v>
      </c>
      <c r="C330" s="39" t="s">
        <v>493</v>
      </c>
      <c r="D330" s="40">
        <v>42404</v>
      </c>
      <c r="E330" s="78" t="s">
        <v>282</v>
      </c>
      <c r="F330" s="17">
        <v>0</v>
      </c>
      <c r="G330" s="17">
        <v>2.5000000000000001E-2</v>
      </c>
      <c r="H330" s="20">
        <v>1</v>
      </c>
      <c r="I330" s="81" t="s">
        <v>491</v>
      </c>
      <c r="J330" s="163" t="s">
        <v>284</v>
      </c>
      <c r="O330" s="7"/>
      <c r="P330" s="7"/>
      <c r="R330" s="7"/>
      <c r="S330" s="7"/>
      <c r="T330" s="83" t="s">
        <v>649</v>
      </c>
      <c r="U330" s="83" t="s">
        <v>651</v>
      </c>
      <c r="V330" s="83" t="s">
        <v>120</v>
      </c>
      <c r="W330" s="83" t="s">
        <v>120</v>
      </c>
      <c r="X330" s="83"/>
      <c r="Y330" s="7"/>
      <c r="Z330" s="7"/>
      <c r="AA330" s="7"/>
      <c r="AB330" s="7"/>
      <c r="AC330" s="7"/>
      <c r="AD330" s="7"/>
      <c r="AE330" s="7"/>
      <c r="AF330" s="7"/>
      <c r="AG330" s="7"/>
      <c r="AH330" s="83" t="s">
        <v>923</v>
      </c>
      <c r="AI330" s="83" t="s">
        <v>924</v>
      </c>
      <c r="AJ330" s="7"/>
    </row>
    <row r="331" spans="1:36" hidden="1" x14ac:dyDescent="0.25">
      <c r="A331" s="38" t="s">
        <v>874</v>
      </c>
      <c r="B331" s="20">
        <v>3</v>
      </c>
      <c r="C331" s="39" t="s">
        <v>331</v>
      </c>
      <c r="D331" s="40">
        <v>42404</v>
      </c>
      <c r="E331" s="78" t="s">
        <v>102</v>
      </c>
      <c r="F331" s="17">
        <v>0</v>
      </c>
      <c r="G331" s="17">
        <v>0.1</v>
      </c>
      <c r="H331" s="20">
        <v>1</v>
      </c>
      <c r="I331" s="81">
        <v>1</v>
      </c>
      <c r="J331" s="163" t="s">
        <v>156</v>
      </c>
      <c r="O331" s="7"/>
      <c r="P331" s="7"/>
      <c r="R331" s="7"/>
      <c r="S331" s="7"/>
      <c r="T331" s="83" t="s">
        <v>647</v>
      </c>
      <c r="U331" s="83" t="s">
        <v>646</v>
      </c>
      <c r="V331" s="83" t="s">
        <v>919</v>
      </c>
      <c r="W331" s="83" t="s">
        <v>913</v>
      </c>
      <c r="X331" s="83"/>
      <c r="Y331" s="7"/>
      <c r="Z331" s="7"/>
      <c r="AA331" s="7"/>
      <c r="AB331" s="7"/>
      <c r="AC331" s="7"/>
      <c r="AD331" s="7"/>
      <c r="AE331" s="7"/>
      <c r="AF331" s="7"/>
      <c r="AG331" s="7"/>
      <c r="AH331" s="83" t="s">
        <v>925</v>
      </c>
      <c r="AI331" s="83" t="s">
        <v>727</v>
      </c>
      <c r="AJ331" s="7"/>
    </row>
    <row r="332" spans="1:36" hidden="1" x14ac:dyDescent="0.25">
      <c r="A332" s="38" t="s">
        <v>875</v>
      </c>
      <c r="B332" s="20">
        <v>4</v>
      </c>
      <c r="C332" s="39" t="s">
        <v>494</v>
      </c>
      <c r="D332" s="40">
        <v>42404</v>
      </c>
      <c r="E332" s="78" t="s">
        <v>245</v>
      </c>
      <c r="F332" s="17">
        <v>0.1</v>
      </c>
      <c r="G332" s="17">
        <v>0.3</v>
      </c>
      <c r="H332" s="20">
        <v>1</v>
      </c>
      <c r="I332" s="81">
        <v>1</v>
      </c>
      <c r="J332" s="163" t="s">
        <v>156</v>
      </c>
      <c r="O332" s="7"/>
      <c r="P332" s="7"/>
      <c r="R332" s="7"/>
      <c r="S332" s="7"/>
      <c r="T332" s="83" t="s">
        <v>651</v>
      </c>
      <c r="U332" s="83" t="s">
        <v>647</v>
      </c>
      <c r="V332" s="83" t="s">
        <v>920</v>
      </c>
      <c r="W332" s="83" t="s">
        <v>914</v>
      </c>
      <c r="X332" s="83"/>
      <c r="Y332" s="7"/>
      <c r="Z332" s="7"/>
      <c r="AA332" s="7"/>
      <c r="AB332" s="7"/>
      <c r="AC332" s="7"/>
      <c r="AD332" s="7"/>
      <c r="AE332" s="7"/>
      <c r="AF332" s="7"/>
      <c r="AG332" s="7"/>
      <c r="AH332" s="83" t="s">
        <v>926</v>
      </c>
      <c r="AI332" s="83" t="s">
        <v>927</v>
      </c>
      <c r="AJ332" s="7"/>
    </row>
    <row r="333" spans="1:36" hidden="1" x14ac:dyDescent="0.25">
      <c r="A333" s="38" t="s">
        <v>876</v>
      </c>
      <c r="B333" s="20">
        <v>5</v>
      </c>
      <c r="C333" s="39" t="s">
        <v>336</v>
      </c>
      <c r="D333" s="40">
        <v>42404</v>
      </c>
      <c r="E333" s="78" t="s">
        <v>102</v>
      </c>
      <c r="F333" s="17">
        <v>0</v>
      </c>
      <c r="G333" s="42">
        <v>0.1</v>
      </c>
      <c r="H333" s="20">
        <v>1</v>
      </c>
      <c r="I333" s="79">
        <v>2</v>
      </c>
      <c r="J333" s="163" t="s">
        <v>156</v>
      </c>
      <c r="O333" s="7"/>
      <c r="P333" s="7"/>
      <c r="R333" s="7"/>
      <c r="S333" s="7"/>
      <c r="T333" s="83" t="s">
        <v>651</v>
      </c>
      <c r="U333" s="83" t="s">
        <v>647</v>
      </c>
      <c r="V333" s="83" t="s">
        <v>649</v>
      </c>
      <c r="W333" s="83" t="s">
        <v>651</v>
      </c>
      <c r="X333" s="83"/>
      <c r="Y333" s="7"/>
      <c r="Z333" s="7"/>
      <c r="AA333" s="7"/>
      <c r="AB333" s="7"/>
      <c r="AC333" s="7"/>
      <c r="AD333" s="7"/>
      <c r="AE333" s="7"/>
      <c r="AF333" s="7"/>
      <c r="AG333" s="7"/>
      <c r="AH333" s="83" t="s">
        <v>710</v>
      </c>
      <c r="AI333" s="83" t="s">
        <v>799</v>
      </c>
      <c r="AJ333" s="7"/>
    </row>
    <row r="334" spans="1:36" hidden="1" x14ac:dyDescent="0.25">
      <c r="A334" s="38" t="s">
        <v>877</v>
      </c>
      <c r="B334" s="20">
        <v>6</v>
      </c>
      <c r="C334" s="39" t="s">
        <v>495</v>
      </c>
      <c r="D334" s="40">
        <v>42404</v>
      </c>
      <c r="E334" s="78" t="s">
        <v>245</v>
      </c>
      <c r="F334" s="17">
        <v>0.1</v>
      </c>
      <c r="G334" s="42">
        <v>0.3</v>
      </c>
      <c r="H334" s="20">
        <v>1</v>
      </c>
      <c r="I334" s="79">
        <v>2</v>
      </c>
      <c r="J334" s="163" t="s">
        <v>156</v>
      </c>
      <c r="O334" s="7"/>
      <c r="P334" s="7"/>
      <c r="R334" s="7"/>
      <c r="S334" s="7"/>
      <c r="T334" s="83" t="s">
        <v>651</v>
      </c>
      <c r="U334" s="83" t="s">
        <v>647</v>
      </c>
      <c r="V334" s="83" t="s">
        <v>921</v>
      </c>
      <c r="W334" s="83" t="s">
        <v>831</v>
      </c>
      <c r="X334" s="83"/>
      <c r="Y334" s="7"/>
      <c r="Z334" s="7"/>
      <c r="AA334" s="7"/>
      <c r="AB334" s="7"/>
      <c r="AC334" s="7"/>
      <c r="AD334" s="7"/>
      <c r="AE334" s="7"/>
      <c r="AF334" s="7"/>
      <c r="AG334" s="7"/>
      <c r="AH334" s="83" t="s">
        <v>702</v>
      </c>
      <c r="AI334" s="83" t="s">
        <v>750</v>
      </c>
      <c r="AJ334" s="7"/>
    </row>
    <row r="335" spans="1:36" hidden="1" x14ac:dyDescent="0.25">
      <c r="A335" s="38" t="s">
        <v>878</v>
      </c>
      <c r="B335" s="20">
        <v>7</v>
      </c>
      <c r="C335" s="39" t="s">
        <v>341</v>
      </c>
      <c r="D335" s="40">
        <v>42404</v>
      </c>
      <c r="E335" s="78" t="s">
        <v>102</v>
      </c>
      <c r="F335" s="17">
        <v>0</v>
      </c>
      <c r="G335" s="17">
        <v>0.1</v>
      </c>
      <c r="H335" s="20">
        <v>1</v>
      </c>
      <c r="I335" s="81">
        <v>3</v>
      </c>
      <c r="J335" s="163" t="s">
        <v>156</v>
      </c>
      <c r="O335" s="7"/>
      <c r="P335" s="7"/>
      <c r="R335" s="7"/>
      <c r="S335" s="7"/>
      <c r="T335" s="83" t="s">
        <v>647</v>
      </c>
      <c r="U335" s="83" t="s">
        <v>646</v>
      </c>
      <c r="V335" s="83" t="s">
        <v>922</v>
      </c>
      <c r="W335" s="83" t="s">
        <v>915</v>
      </c>
      <c r="X335" s="83"/>
      <c r="Y335" s="7"/>
      <c r="Z335" s="7"/>
      <c r="AA335" s="7"/>
      <c r="AB335" s="7"/>
      <c r="AC335" s="7"/>
      <c r="AD335" s="7"/>
      <c r="AE335" s="7"/>
      <c r="AF335" s="7"/>
      <c r="AG335" s="7"/>
      <c r="AH335" s="83" t="s">
        <v>817</v>
      </c>
      <c r="AI335" s="83" t="s">
        <v>726</v>
      </c>
      <c r="AJ335" s="7"/>
    </row>
    <row r="336" spans="1:36" hidden="1" x14ac:dyDescent="0.25">
      <c r="A336" s="38" t="s">
        <v>879</v>
      </c>
      <c r="B336" s="20">
        <v>8</v>
      </c>
      <c r="C336" s="39" t="s">
        <v>496</v>
      </c>
      <c r="D336" s="40">
        <v>42404</v>
      </c>
      <c r="E336" s="78" t="s">
        <v>245</v>
      </c>
      <c r="F336" s="17">
        <v>0.1</v>
      </c>
      <c r="G336" s="17">
        <v>0.3</v>
      </c>
      <c r="H336" s="20">
        <v>1</v>
      </c>
      <c r="I336" s="81">
        <v>3</v>
      </c>
      <c r="J336" s="163" t="s">
        <v>156</v>
      </c>
      <c r="O336" s="7"/>
      <c r="P336" s="7"/>
      <c r="R336" s="7"/>
      <c r="S336" s="7"/>
      <c r="T336" s="83" t="s">
        <v>651</v>
      </c>
      <c r="U336" s="83" t="s">
        <v>647</v>
      </c>
      <c r="V336" s="83" t="s">
        <v>921</v>
      </c>
      <c r="W336" s="83" t="s">
        <v>916</v>
      </c>
      <c r="X336" s="83"/>
      <c r="Y336" s="7"/>
      <c r="Z336" s="7"/>
      <c r="AA336" s="7"/>
      <c r="AB336" s="7"/>
      <c r="AC336" s="7"/>
      <c r="AD336" s="7"/>
      <c r="AE336" s="7"/>
      <c r="AF336" s="7"/>
      <c r="AG336" s="7"/>
      <c r="AH336" s="83" t="s">
        <v>924</v>
      </c>
      <c r="AI336" s="83" t="s">
        <v>928</v>
      </c>
      <c r="AJ336" s="7"/>
    </row>
    <row r="337" spans="1:36" x14ac:dyDescent="0.25">
      <c r="A337" s="38" t="s">
        <v>880</v>
      </c>
      <c r="B337" s="20">
        <v>9</v>
      </c>
      <c r="C337" s="222" t="s">
        <v>497</v>
      </c>
      <c r="D337" s="40">
        <v>42404</v>
      </c>
      <c r="E337" s="78" t="s">
        <v>282</v>
      </c>
      <c r="F337" s="17">
        <v>0</v>
      </c>
      <c r="G337" s="17">
        <v>2.5000000000000001E-2</v>
      </c>
      <c r="H337" s="20">
        <v>2</v>
      </c>
      <c r="I337" s="81" t="s">
        <v>491</v>
      </c>
      <c r="J337" s="163" t="s">
        <v>283</v>
      </c>
      <c r="O337" s="7"/>
      <c r="P337" s="7"/>
      <c r="R337" s="7"/>
      <c r="S337" s="7"/>
      <c r="T337" s="83" t="s">
        <v>655</v>
      </c>
      <c r="U337" s="83" t="s">
        <v>651</v>
      </c>
      <c r="V337" s="83" t="s">
        <v>120</v>
      </c>
      <c r="W337" s="83" t="s">
        <v>120</v>
      </c>
      <c r="X337" s="83"/>
      <c r="Y337" s="7"/>
      <c r="Z337" s="7"/>
      <c r="AA337" s="7"/>
      <c r="AB337" s="7"/>
      <c r="AC337" s="7"/>
      <c r="AD337" s="7"/>
      <c r="AE337" s="7"/>
      <c r="AF337" s="7"/>
      <c r="AG337" s="7"/>
      <c r="AH337" s="83" t="s">
        <v>929</v>
      </c>
      <c r="AI337" s="83" t="s">
        <v>741</v>
      </c>
      <c r="AJ337" s="7"/>
    </row>
    <row r="338" spans="1:36" x14ac:dyDescent="0.25">
      <c r="A338" s="38" t="s">
        <v>881</v>
      </c>
      <c r="B338" s="20">
        <v>10</v>
      </c>
      <c r="C338" s="222" t="s">
        <v>498</v>
      </c>
      <c r="D338" s="40">
        <v>42404</v>
      </c>
      <c r="E338" s="78" t="s">
        <v>282</v>
      </c>
      <c r="F338" s="17">
        <v>0</v>
      </c>
      <c r="G338" s="17">
        <v>2.5000000000000001E-2</v>
      </c>
      <c r="H338" s="20">
        <v>2</v>
      </c>
      <c r="I338" s="81" t="s">
        <v>491</v>
      </c>
      <c r="J338" s="163" t="s">
        <v>284</v>
      </c>
      <c r="O338" s="7"/>
      <c r="P338" s="7"/>
      <c r="R338" s="7"/>
      <c r="S338" s="7"/>
      <c r="T338" s="83" t="s">
        <v>649</v>
      </c>
      <c r="U338" s="83" t="s">
        <v>651</v>
      </c>
      <c r="V338" s="83" t="s">
        <v>120</v>
      </c>
      <c r="W338" s="83" t="s">
        <v>120</v>
      </c>
      <c r="X338" s="83"/>
      <c r="Y338" s="7"/>
      <c r="Z338" s="7"/>
      <c r="AA338" s="7"/>
      <c r="AB338" s="7"/>
      <c r="AC338" s="7"/>
      <c r="AD338" s="7"/>
      <c r="AE338" s="7"/>
      <c r="AF338" s="7"/>
      <c r="AG338" s="7"/>
      <c r="AH338" s="83" t="s">
        <v>930</v>
      </c>
      <c r="AI338" s="83" t="s">
        <v>833</v>
      </c>
      <c r="AJ338" s="7"/>
    </row>
    <row r="339" spans="1:36" x14ac:dyDescent="0.25">
      <c r="A339" s="38" t="s">
        <v>882</v>
      </c>
      <c r="B339" s="20">
        <v>11</v>
      </c>
      <c r="C339" s="222" t="s">
        <v>346</v>
      </c>
      <c r="D339" s="40">
        <v>42404</v>
      </c>
      <c r="E339" s="78" t="s">
        <v>102</v>
      </c>
      <c r="F339" s="17">
        <v>0</v>
      </c>
      <c r="G339" s="17">
        <v>0.1</v>
      </c>
      <c r="H339" s="20">
        <v>2</v>
      </c>
      <c r="I339" s="81">
        <v>1</v>
      </c>
      <c r="J339" s="163" t="s">
        <v>156</v>
      </c>
      <c r="O339" s="7"/>
      <c r="P339" s="7"/>
      <c r="R339" s="7"/>
      <c r="S339" s="7"/>
      <c r="T339" s="83" t="s">
        <v>649</v>
      </c>
      <c r="U339" s="83" t="s">
        <v>651</v>
      </c>
      <c r="V339" s="83" t="s">
        <v>120</v>
      </c>
      <c r="W339" s="83" t="s">
        <v>120</v>
      </c>
      <c r="X339" s="83"/>
      <c r="Y339" s="7"/>
      <c r="Z339" s="7"/>
      <c r="AA339" s="7"/>
      <c r="AB339" s="7"/>
      <c r="AC339" s="7"/>
      <c r="AD339" s="7"/>
      <c r="AE339" s="7"/>
      <c r="AF339" s="7"/>
      <c r="AG339" s="7"/>
      <c r="AH339" s="83" t="s">
        <v>931</v>
      </c>
      <c r="AI339" s="83" t="s">
        <v>932</v>
      </c>
      <c r="AJ339" s="7"/>
    </row>
    <row r="340" spans="1:36" x14ac:dyDescent="0.25">
      <c r="A340" s="38" t="s">
        <v>883</v>
      </c>
      <c r="B340" s="20">
        <v>12</v>
      </c>
      <c r="C340" s="222" t="s">
        <v>499</v>
      </c>
      <c r="D340" s="40">
        <v>42404</v>
      </c>
      <c r="E340" s="78" t="s">
        <v>245</v>
      </c>
      <c r="F340" s="17">
        <v>0.1</v>
      </c>
      <c r="G340" s="42">
        <v>0.3</v>
      </c>
      <c r="H340" s="20">
        <v>2</v>
      </c>
      <c r="I340" s="79">
        <v>1</v>
      </c>
      <c r="J340" s="163" t="s">
        <v>156</v>
      </c>
      <c r="O340" s="7"/>
      <c r="P340" s="7"/>
      <c r="R340" s="7"/>
      <c r="S340" s="7"/>
      <c r="T340" s="83" t="s">
        <v>651</v>
      </c>
      <c r="U340" s="83" t="s">
        <v>647</v>
      </c>
      <c r="V340" s="83" t="s">
        <v>120</v>
      </c>
      <c r="W340" s="83" t="s">
        <v>120</v>
      </c>
      <c r="X340" s="83"/>
      <c r="Y340" s="7"/>
      <c r="Z340" s="7"/>
      <c r="AA340" s="7"/>
      <c r="AB340" s="7"/>
      <c r="AC340" s="7"/>
      <c r="AD340" s="7"/>
      <c r="AE340" s="7"/>
      <c r="AF340" s="7"/>
      <c r="AG340" s="7"/>
      <c r="AH340" s="83" t="s">
        <v>768</v>
      </c>
      <c r="AI340" s="83" t="s">
        <v>755</v>
      </c>
      <c r="AJ340" s="7"/>
    </row>
    <row r="341" spans="1:36" x14ac:dyDescent="0.25">
      <c r="A341" s="38" t="s">
        <v>884</v>
      </c>
      <c r="B341" s="20">
        <v>13</v>
      </c>
      <c r="C341" s="222" t="s">
        <v>351</v>
      </c>
      <c r="D341" s="40">
        <v>42404</v>
      </c>
      <c r="E341" s="78" t="s">
        <v>102</v>
      </c>
      <c r="F341" s="17">
        <v>0</v>
      </c>
      <c r="G341" s="42">
        <v>0.1</v>
      </c>
      <c r="H341" s="20">
        <v>2</v>
      </c>
      <c r="I341" s="79">
        <v>2</v>
      </c>
      <c r="J341" s="163" t="s">
        <v>156</v>
      </c>
      <c r="O341" s="7"/>
      <c r="P341" s="7"/>
      <c r="R341" s="7"/>
      <c r="S341" s="7"/>
      <c r="T341" s="83" t="s">
        <v>647</v>
      </c>
      <c r="U341" s="83" t="s">
        <v>120</v>
      </c>
      <c r="V341" s="83" t="s">
        <v>120</v>
      </c>
      <c r="W341" s="83" t="s">
        <v>120</v>
      </c>
      <c r="X341" s="83"/>
      <c r="Y341" s="7"/>
      <c r="Z341" s="7"/>
      <c r="AA341" s="7"/>
      <c r="AB341" s="7"/>
      <c r="AC341" s="7"/>
      <c r="AD341" s="7"/>
      <c r="AE341" s="7"/>
      <c r="AF341" s="7"/>
      <c r="AG341" s="7"/>
      <c r="AH341" s="83" t="s">
        <v>933</v>
      </c>
      <c r="AI341" s="83" t="s">
        <v>752</v>
      </c>
      <c r="AJ341" s="7"/>
    </row>
    <row r="342" spans="1:36" x14ac:dyDescent="0.25">
      <c r="A342" s="38" t="s">
        <v>885</v>
      </c>
      <c r="B342" s="20">
        <v>14</v>
      </c>
      <c r="C342" s="222" t="s">
        <v>500</v>
      </c>
      <c r="D342" s="40">
        <v>42404</v>
      </c>
      <c r="E342" s="78" t="s">
        <v>245</v>
      </c>
      <c r="F342" s="17">
        <v>0.1</v>
      </c>
      <c r="G342" s="17">
        <v>0.3</v>
      </c>
      <c r="H342" s="20">
        <v>2</v>
      </c>
      <c r="I342" s="81">
        <v>2</v>
      </c>
      <c r="J342" s="163" t="s">
        <v>156</v>
      </c>
      <c r="O342" s="7"/>
      <c r="P342" s="7"/>
      <c r="R342" s="7"/>
      <c r="S342" s="7"/>
      <c r="T342" s="83" t="s">
        <v>647</v>
      </c>
      <c r="U342" s="83" t="s">
        <v>120</v>
      </c>
      <c r="V342" s="83" t="s">
        <v>120</v>
      </c>
      <c r="W342" s="83" t="s">
        <v>120</v>
      </c>
      <c r="X342" s="83"/>
      <c r="Y342" s="7"/>
      <c r="Z342" s="7"/>
      <c r="AA342" s="7"/>
      <c r="AB342" s="7"/>
      <c r="AC342" s="7"/>
      <c r="AD342" s="7"/>
      <c r="AE342" s="7"/>
      <c r="AF342" s="7"/>
      <c r="AG342" s="7"/>
      <c r="AH342" s="83" t="s">
        <v>934</v>
      </c>
      <c r="AI342" s="83" t="s">
        <v>800</v>
      </c>
      <c r="AJ342" s="7"/>
    </row>
    <row r="343" spans="1:36" x14ac:dyDescent="0.25">
      <c r="A343" s="38" t="s">
        <v>886</v>
      </c>
      <c r="B343" s="20">
        <v>15</v>
      </c>
      <c r="C343" s="222" t="s">
        <v>356</v>
      </c>
      <c r="D343" s="40">
        <v>42404</v>
      </c>
      <c r="E343" s="78" t="s">
        <v>102</v>
      </c>
      <c r="F343" s="17">
        <v>0</v>
      </c>
      <c r="G343" s="17">
        <v>0.1</v>
      </c>
      <c r="H343" s="20">
        <v>2</v>
      </c>
      <c r="I343" s="81">
        <v>3</v>
      </c>
      <c r="J343" s="163" t="s">
        <v>156</v>
      </c>
      <c r="O343" s="7"/>
      <c r="P343" s="7"/>
      <c r="R343" s="7"/>
      <c r="S343" s="7"/>
      <c r="T343" s="83" t="s">
        <v>651</v>
      </c>
      <c r="U343" s="83" t="s">
        <v>647</v>
      </c>
      <c r="V343" s="83" t="s">
        <v>120</v>
      </c>
      <c r="W343" s="83" t="s">
        <v>120</v>
      </c>
      <c r="X343" s="83"/>
      <c r="Y343" s="7"/>
      <c r="Z343" s="7"/>
      <c r="AA343" s="7"/>
      <c r="AB343" s="7"/>
      <c r="AC343" s="7"/>
      <c r="AD343" s="7"/>
      <c r="AE343" s="7"/>
      <c r="AF343" s="7"/>
      <c r="AG343" s="7"/>
      <c r="AH343" s="83" t="s">
        <v>935</v>
      </c>
      <c r="AI343" s="83" t="s">
        <v>936</v>
      </c>
      <c r="AJ343" s="7"/>
    </row>
    <row r="344" spans="1:36" x14ac:dyDescent="0.25">
      <c r="A344" s="38" t="s">
        <v>887</v>
      </c>
      <c r="B344" s="20">
        <v>16</v>
      </c>
      <c r="C344" s="222" t="s">
        <v>501</v>
      </c>
      <c r="D344" s="40">
        <v>42404</v>
      </c>
      <c r="E344" s="78" t="s">
        <v>245</v>
      </c>
      <c r="F344" s="17">
        <v>0.1</v>
      </c>
      <c r="G344" s="17">
        <v>0.3</v>
      </c>
      <c r="H344" s="20">
        <v>2</v>
      </c>
      <c r="I344" s="81">
        <v>3</v>
      </c>
      <c r="J344" s="163" t="s">
        <v>156</v>
      </c>
      <c r="O344" s="7"/>
      <c r="P344" s="7"/>
      <c r="R344" s="7"/>
      <c r="S344" s="7"/>
      <c r="T344" s="83" t="s">
        <v>651</v>
      </c>
      <c r="U344" s="83" t="s">
        <v>647</v>
      </c>
      <c r="V344" s="83" t="s">
        <v>120</v>
      </c>
      <c r="W344" s="83" t="s">
        <v>120</v>
      </c>
      <c r="X344" s="83"/>
      <c r="Y344" s="7"/>
      <c r="Z344" s="7"/>
      <c r="AA344" s="7"/>
      <c r="AB344" s="7"/>
      <c r="AC344" s="7"/>
      <c r="AD344" s="7"/>
      <c r="AE344" s="7"/>
      <c r="AF344" s="7"/>
      <c r="AG344" s="7"/>
      <c r="AH344" s="83" t="s">
        <v>937</v>
      </c>
      <c r="AI344" s="83" t="s">
        <v>938</v>
      </c>
      <c r="AJ344" s="7"/>
    </row>
    <row r="345" spans="1:36" hidden="1" x14ac:dyDescent="0.25">
      <c r="A345" s="38" t="s">
        <v>888</v>
      </c>
      <c r="B345" s="20">
        <v>17</v>
      </c>
      <c r="C345" s="39" t="s">
        <v>502</v>
      </c>
      <c r="D345" s="40">
        <v>42404</v>
      </c>
      <c r="E345" s="78" t="s">
        <v>282</v>
      </c>
      <c r="F345" s="17">
        <v>0</v>
      </c>
      <c r="G345" s="17">
        <v>2.5000000000000001E-2</v>
      </c>
      <c r="H345" s="20">
        <v>3</v>
      </c>
      <c r="I345" s="81" t="s">
        <v>491</v>
      </c>
      <c r="J345" s="163" t="s">
        <v>283</v>
      </c>
      <c r="O345" s="7"/>
      <c r="P345" s="7"/>
      <c r="R345" s="7"/>
      <c r="S345" s="7"/>
      <c r="T345" s="83" t="s">
        <v>650</v>
      </c>
      <c r="U345" s="83" t="s">
        <v>649</v>
      </c>
      <c r="V345" s="83" t="s">
        <v>914</v>
      </c>
      <c r="W345" s="83" t="s">
        <v>917</v>
      </c>
      <c r="X345" s="83"/>
      <c r="Y345" s="7"/>
      <c r="Z345" s="7"/>
      <c r="AA345" s="7"/>
      <c r="AB345" s="7"/>
      <c r="AC345" s="7"/>
      <c r="AD345" s="7"/>
      <c r="AE345" s="7"/>
      <c r="AF345" s="7"/>
      <c r="AG345" s="7"/>
      <c r="AH345" s="83" t="s">
        <v>789</v>
      </c>
      <c r="AI345" s="83" t="s">
        <v>939</v>
      </c>
      <c r="AJ345" s="7"/>
    </row>
    <row r="346" spans="1:36" hidden="1" x14ac:dyDescent="0.25">
      <c r="A346" s="38" t="s">
        <v>889</v>
      </c>
      <c r="B346" s="20">
        <v>18</v>
      </c>
      <c r="C346" s="39" t="s">
        <v>503</v>
      </c>
      <c r="D346" s="40">
        <v>42404</v>
      </c>
      <c r="E346" s="78" t="s">
        <v>282</v>
      </c>
      <c r="F346" s="17">
        <v>0</v>
      </c>
      <c r="G346" s="17">
        <v>2.5000000000000001E-2</v>
      </c>
      <c r="H346" s="20">
        <v>3</v>
      </c>
      <c r="I346" s="81" t="s">
        <v>491</v>
      </c>
      <c r="J346" s="163" t="s">
        <v>284</v>
      </c>
      <c r="O346" s="7"/>
      <c r="P346" s="7"/>
      <c r="R346" s="7"/>
      <c r="S346" s="7"/>
      <c r="T346" s="83" t="s">
        <v>649</v>
      </c>
      <c r="U346" s="83" t="s">
        <v>651</v>
      </c>
      <c r="V346" s="83" t="s">
        <v>120</v>
      </c>
      <c r="W346" s="83" t="s">
        <v>120</v>
      </c>
      <c r="X346" s="83"/>
      <c r="Y346" s="7"/>
      <c r="Z346" s="7"/>
      <c r="AA346" s="7"/>
      <c r="AB346" s="7"/>
      <c r="AC346" s="7"/>
      <c r="AD346" s="7"/>
      <c r="AE346" s="7"/>
      <c r="AF346" s="7"/>
      <c r="AG346" s="7"/>
      <c r="AH346" s="83" t="s">
        <v>940</v>
      </c>
      <c r="AI346" s="83" t="s">
        <v>810</v>
      </c>
      <c r="AJ346" s="7"/>
    </row>
    <row r="347" spans="1:36" hidden="1" x14ac:dyDescent="0.25">
      <c r="A347" s="38" t="s">
        <v>890</v>
      </c>
      <c r="B347" s="38">
        <v>19</v>
      </c>
      <c r="C347" s="38" t="s">
        <v>361</v>
      </c>
      <c r="D347" s="40">
        <v>42404</v>
      </c>
      <c r="E347" s="78" t="s">
        <v>102</v>
      </c>
      <c r="F347" s="17">
        <v>0</v>
      </c>
      <c r="G347" s="17">
        <v>0.1</v>
      </c>
      <c r="H347" s="20">
        <v>3</v>
      </c>
      <c r="I347" s="81">
        <v>1</v>
      </c>
      <c r="J347" s="163" t="s">
        <v>156</v>
      </c>
      <c r="T347" s="83" t="s">
        <v>651</v>
      </c>
      <c r="U347" s="83" t="s">
        <v>647</v>
      </c>
      <c r="V347" s="83" t="s">
        <v>120</v>
      </c>
      <c r="W347" s="83" t="s">
        <v>120</v>
      </c>
      <c r="X347" s="83"/>
      <c r="AH347" s="97" t="s">
        <v>743</v>
      </c>
      <c r="AI347" s="97" t="s">
        <v>770</v>
      </c>
    </row>
    <row r="348" spans="1:36" hidden="1" x14ac:dyDescent="0.25">
      <c r="A348" s="38" t="s">
        <v>891</v>
      </c>
      <c r="B348" s="38">
        <v>20</v>
      </c>
      <c r="C348" s="38" t="s">
        <v>504</v>
      </c>
      <c r="D348" s="40">
        <v>42404</v>
      </c>
      <c r="E348" s="78" t="s">
        <v>245</v>
      </c>
      <c r="F348" s="17">
        <v>0.1</v>
      </c>
      <c r="G348" s="17">
        <v>0.3</v>
      </c>
      <c r="H348" s="20">
        <v>3</v>
      </c>
      <c r="I348" s="81">
        <v>1</v>
      </c>
      <c r="J348" s="163" t="s">
        <v>156</v>
      </c>
      <c r="T348" s="83" t="s">
        <v>646</v>
      </c>
      <c r="U348" s="83" t="s">
        <v>120</v>
      </c>
      <c r="V348" s="83" t="s">
        <v>120</v>
      </c>
      <c r="W348" s="83" t="s">
        <v>120</v>
      </c>
      <c r="X348" s="83"/>
      <c r="AH348" s="97" t="s">
        <v>941</v>
      </c>
      <c r="AI348" s="97" t="s">
        <v>942</v>
      </c>
    </row>
    <row r="349" spans="1:36" hidden="1" x14ac:dyDescent="0.25">
      <c r="A349" s="38" t="s">
        <v>892</v>
      </c>
      <c r="B349" s="38">
        <v>21</v>
      </c>
      <c r="C349" s="38" t="s">
        <v>366</v>
      </c>
      <c r="D349" s="40">
        <v>42404</v>
      </c>
      <c r="E349" s="78" t="s">
        <v>102</v>
      </c>
      <c r="F349" s="17">
        <v>0</v>
      </c>
      <c r="G349" s="17">
        <v>0.1</v>
      </c>
      <c r="H349" s="20">
        <v>3</v>
      </c>
      <c r="I349" s="81">
        <v>2</v>
      </c>
      <c r="J349" s="163" t="s">
        <v>156</v>
      </c>
      <c r="T349" s="83" t="s">
        <v>646</v>
      </c>
      <c r="U349" s="83" t="s">
        <v>120</v>
      </c>
      <c r="V349" s="83" t="s">
        <v>120</v>
      </c>
      <c r="W349" s="83" t="s">
        <v>120</v>
      </c>
      <c r="X349" s="83"/>
      <c r="AH349" s="97" t="s">
        <v>745</v>
      </c>
      <c r="AI349" s="97" t="s">
        <v>697</v>
      </c>
    </row>
    <row r="350" spans="1:36" hidden="1" x14ac:dyDescent="0.25">
      <c r="A350" s="38" t="s">
        <v>893</v>
      </c>
      <c r="B350" s="38">
        <v>22</v>
      </c>
      <c r="C350" s="38" t="s">
        <v>505</v>
      </c>
      <c r="D350" s="40">
        <v>42404</v>
      </c>
      <c r="E350" s="78" t="s">
        <v>245</v>
      </c>
      <c r="F350" s="17">
        <v>0.1</v>
      </c>
      <c r="G350" s="17">
        <v>0.3</v>
      </c>
      <c r="H350" s="20">
        <v>3</v>
      </c>
      <c r="I350" s="81">
        <v>2</v>
      </c>
      <c r="J350" s="163" t="s">
        <v>156</v>
      </c>
      <c r="T350" s="83" t="s">
        <v>647</v>
      </c>
      <c r="U350" s="83" t="s">
        <v>646</v>
      </c>
      <c r="V350" s="83" t="s">
        <v>120</v>
      </c>
      <c r="W350" s="83" t="s">
        <v>120</v>
      </c>
      <c r="X350" s="83"/>
      <c r="AH350" s="97" t="s">
        <v>750</v>
      </c>
      <c r="AI350" s="97" t="s">
        <v>766</v>
      </c>
    </row>
    <row r="351" spans="1:36" hidden="1" x14ac:dyDescent="0.25">
      <c r="A351" s="38" t="s">
        <v>894</v>
      </c>
      <c r="B351" s="38">
        <v>23</v>
      </c>
      <c r="C351" s="38" t="s">
        <v>371</v>
      </c>
      <c r="D351" s="40">
        <v>42404</v>
      </c>
      <c r="E351" s="78" t="s">
        <v>102</v>
      </c>
      <c r="F351" s="17">
        <v>0</v>
      </c>
      <c r="G351" s="17">
        <v>0.1</v>
      </c>
      <c r="H351" s="20">
        <v>3</v>
      </c>
      <c r="I351" s="81">
        <v>3</v>
      </c>
      <c r="J351" s="163" t="s">
        <v>156</v>
      </c>
      <c r="T351" s="83" t="s">
        <v>655</v>
      </c>
      <c r="U351" s="83" t="s">
        <v>651</v>
      </c>
      <c r="V351" s="83" t="s">
        <v>120</v>
      </c>
      <c r="W351" s="83" t="s">
        <v>120</v>
      </c>
      <c r="X351" s="83"/>
      <c r="AH351" s="97" t="s">
        <v>752</v>
      </c>
      <c r="AI351" s="97" t="s">
        <v>707</v>
      </c>
    </row>
    <row r="352" spans="1:36" hidden="1" x14ac:dyDescent="0.25">
      <c r="A352" s="38" t="s">
        <v>895</v>
      </c>
      <c r="B352" s="38">
        <v>24</v>
      </c>
      <c r="C352" s="38" t="s">
        <v>506</v>
      </c>
      <c r="D352" s="40">
        <v>42404</v>
      </c>
      <c r="E352" s="78" t="s">
        <v>245</v>
      </c>
      <c r="F352" s="17">
        <v>0.1</v>
      </c>
      <c r="G352" s="17">
        <v>0.3</v>
      </c>
      <c r="H352" s="20">
        <v>3</v>
      </c>
      <c r="I352" s="81">
        <v>3</v>
      </c>
      <c r="J352" s="163" t="s">
        <v>156</v>
      </c>
      <c r="T352" s="83" t="s">
        <v>647</v>
      </c>
      <c r="U352" s="83" t="s">
        <v>120</v>
      </c>
      <c r="V352" s="83" t="s">
        <v>120</v>
      </c>
      <c r="W352" s="83" t="s">
        <v>120</v>
      </c>
      <c r="X352" s="83"/>
      <c r="AH352" s="97" t="s">
        <v>761</v>
      </c>
      <c r="AI352" s="97" t="s">
        <v>706</v>
      </c>
    </row>
    <row r="353" spans="1:35" hidden="1" x14ac:dyDescent="0.25">
      <c r="A353" s="38" t="s">
        <v>896</v>
      </c>
      <c r="B353" s="38">
        <v>25</v>
      </c>
      <c r="C353" s="38" t="s">
        <v>507</v>
      </c>
      <c r="D353" s="40">
        <v>42404</v>
      </c>
      <c r="E353" s="78" t="s">
        <v>282</v>
      </c>
      <c r="F353" s="17">
        <v>0</v>
      </c>
      <c r="G353" s="42">
        <v>2.5000000000000001E-2</v>
      </c>
      <c r="H353" s="20">
        <v>4</v>
      </c>
      <c r="I353" s="79" t="s">
        <v>491</v>
      </c>
      <c r="J353" s="163" t="s">
        <v>283</v>
      </c>
      <c r="T353" s="83" t="s">
        <v>651</v>
      </c>
      <c r="U353" s="83" t="s">
        <v>647</v>
      </c>
      <c r="V353" s="83" t="s">
        <v>120</v>
      </c>
      <c r="W353" s="83" t="s">
        <v>120</v>
      </c>
      <c r="X353" s="83"/>
      <c r="AH353" s="97" t="s">
        <v>696</v>
      </c>
      <c r="AI353" s="97" t="s">
        <v>943</v>
      </c>
    </row>
    <row r="354" spans="1:35" hidden="1" x14ac:dyDescent="0.25">
      <c r="A354" s="38" t="s">
        <v>897</v>
      </c>
      <c r="B354" s="38">
        <v>26</v>
      </c>
      <c r="C354" s="38" t="s">
        <v>508</v>
      </c>
      <c r="D354" s="40">
        <v>42404</v>
      </c>
      <c r="E354" s="78" t="s">
        <v>282</v>
      </c>
      <c r="F354" s="17">
        <v>0</v>
      </c>
      <c r="G354" s="42">
        <v>2.5000000000000001E-2</v>
      </c>
      <c r="H354" s="20">
        <v>4</v>
      </c>
      <c r="I354" s="79" t="s">
        <v>491</v>
      </c>
      <c r="J354" s="163" t="s">
        <v>284</v>
      </c>
      <c r="T354" s="83" t="s">
        <v>655</v>
      </c>
      <c r="U354" s="83" t="s">
        <v>651</v>
      </c>
      <c r="V354" s="83" t="s">
        <v>120</v>
      </c>
      <c r="W354" s="83" t="s">
        <v>120</v>
      </c>
      <c r="X354" s="83"/>
      <c r="AH354" s="97" t="s">
        <v>698</v>
      </c>
      <c r="AI354" s="97" t="s">
        <v>775</v>
      </c>
    </row>
    <row r="355" spans="1:35" hidden="1" x14ac:dyDescent="0.25">
      <c r="A355" s="38" t="s">
        <v>898</v>
      </c>
      <c r="B355" s="38">
        <v>27</v>
      </c>
      <c r="C355" s="38" t="s">
        <v>376</v>
      </c>
      <c r="D355" s="40">
        <v>42404</v>
      </c>
      <c r="E355" s="78" t="s">
        <v>102</v>
      </c>
      <c r="F355" s="17">
        <v>0</v>
      </c>
      <c r="G355" s="17">
        <v>0.1</v>
      </c>
      <c r="H355" s="20">
        <v>4</v>
      </c>
      <c r="I355" s="81">
        <v>1</v>
      </c>
      <c r="J355" s="163" t="s">
        <v>156</v>
      </c>
      <c r="T355" s="83" t="s">
        <v>647</v>
      </c>
      <c r="U355" s="83" t="s">
        <v>646</v>
      </c>
      <c r="V355" s="83" t="s">
        <v>120</v>
      </c>
      <c r="W355" s="83" t="s">
        <v>120</v>
      </c>
      <c r="X355" s="83"/>
      <c r="AH355" s="97" t="s">
        <v>846</v>
      </c>
      <c r="AI355" s="97" t="s">
        <v>787</v>
      </c>
    </row>
    <row r="356" spans="1:35" hidden="1" x14ac:dyDescent="0.25">
      <c r="A356" s="38" t="s">
        <v>899</v>
      </c>
      <c r="B356" s="38">
        <v>28</v>
      </c>
      <c r="C356" s="38" t="s">
        <v>509</v>
      </c>
      <c r="D356" s="40">
        <v>42404</v>
      </c>
      <c r="E356" s="78" t="s">
        <v>245</v>
      </c>
      <c r="F356" s="17">
        <v>0.1</v>
      </c>
      <c r="G356" s="17">
        <v>0.3</v>
      </c>
      <c r="H356" s="20">
        <v>4</v>
      </c>
      <c r="I356" s="81">
        <v>1</v>
      </c>
      <c r="J356" s="163" t="s">
        <v>156</v>
      </c>
      <c r="T356" s="83" t="s">
        <v>651</v>
      </c>
      <c r="U356" s="83" t="s">
        <v>647</v>
      </c>
      <c r="V356" s="83" t="s">
        <v>120</v>
      </c>
      <c r="W356" s="83" t="s">
        <v>120</v>
      </c>
      <c r="X356" s="83"/>
      <c r="AH356" s="97" t="s">
        <v>944</v>
      </c>
      <c r="AI356" s="97" t="s">
        <v>943</v>
      </c>
    </row>
    <row r="357" spans="1:35" hidden="1" x14ac:dyDescent="0.25">
      <c r="A357" s="38" t="s">
        <v>900</v>
      </c>
      <c r="B357" s="38">
        <v>29</v>
      </c>
      <c r="C357" s="38" t="s">
        <v>381</v>
      </c>
      <c r="D357" s="40">
        <v>42404</v>
      </c>
      <c r="E357" s="78" t="s">
        <v>102</v>
      </c>
      <c r="F357" s="17">
        <v>0</v>
      </c>
      <c r="G357" s="17">
        <v>0.1</v>
      </c>
      <c r="H357" s="20">
        <v>4</v>
      </c>
      <c r="I357" s="81">
        <v>2</v>
      </c>
      <c r="J357" s="163" t="s">
        <v>156</v>
      </c>
      <c r="T357" s="83" t="s">
        <v>647</v>
      </c>
      <c r="U357" s="83" t="s">
        <v>120</v>
      </c>
      <c r="V357" s="83" t="s">
        <v>120</v>
      </c>
      <c r="W357" s="83" t="s">
        <v>120</v>
      </c>
      <c r="X357" s="83"/>
      <c r="AH357" s="97" t="s">
        <v>945</v>
      </c>
      <c r="AI357" s="97" t="s">
        <v>821</v>
      </c>
    </row>
    <row r="358" spans="1:35" hidden="1" x14ac:dyDescent="0.25">
      <c r="A358" s="38" t="s">
        <v>901</v>
      </c>
      <c r="B358" s="38">
        <v>30</v>
      </c>
      <c r="C358" s="38" t="s">
        <v>510</v>
      </c>
      <c r="D358" s="40">
        <v>42404</v>
      </c>
      <c r="E358" s="78" t="s">
        <v>245</v>
      </c>
      <c r="F358" s="17">
        <v>0.1</v>
      </c>
      <c r="G358" s="17">
        <v>0.3</v>
      </c>
      <c r="H358" s="20">
        <v>4</v>
      </c>
      <c r="I358" s="81">
        <v>2</v>
      </c>
      <c r="J358" s="163" t="s">
        <v>156</v>
      </c>
      <c r="T358" s="83" t="s">
        <v>120</v>
      </c>
      <c r="U358" s="83" t="s">
        <v>120</v>
      </c>
      <c r="V358" s="83" t="s">
        <v>120</v>
      </c>
      <c r="W358" s="83" t="s">
        <v>120</v>
      </c>
      <c r="X358" s="83"/>
      <c r="AH358" s="97" t="s">
        <v>750</v>
      </c>
      <c r="AI358" s="97" t="s">
        <v>861</v>
      </c>
    </row>
    <row r="359" spans="1:35" hidden="1" x14ac:dyDescent="0.25">
      <c r="A359" s="38" t="s">
        <v>902</v>
      </c>
      <c r="B359" s="38">
        <v>31</v>
      </c>
      <c r="C359" s="38" t="s">
        <v>386</v>
      </c>
      <c r="D359" s="40">
        <v>42404</v>
      </c>
      <c r="E359" s="78" t="s">
        <v>102</v>
      </c>
      <c r="F359" s="17">
        <v>0</v>
      </c>
      <c r="G359" s="17">
        <v>0.1</v>
      </c>
      <c r="H359" s="20">
        <v>4</v>
      </c>
      <c r="I359" s="81">
        <v>3</v>
      </c>
      <c r="J359" s="163" t="s">
        <v>156</v>
      </c>
      <c r="T359" s="83" t="s">
        <v>651</v>
      </c>
      <c r="U359" s="83" t="s">
        <v>647</v>
      </c>
      <c r="V359" s="83" t="s">
        <v>120</v>
      </c>
      <c r="W359" s="83" t="s">
        <v>120</v>
      </c>
      <c r="X359" s="83"/>
      <c r="AH359" s="97" t="s">
        <v>788</v>
      </c>
      <c r="AI359" s="97" t="s">
        <v>726</v>
      </c>
    </row>
    <row r="360" spans="1:35" hidden="1" x14ac:dyDescent="0.25">
      <c r="A360" s="38" t="s">
        <v>903</v>
      </c>
      <c r="B360" s="38">
        <v>32</v>
      </c>
      <c r="C360" s="38" t="s">
        <v>511</v>
      </c>
      <c r="D360" s="40">
        <v>42404</v>
      </c>
      <c r="E360" s="78" t="s">
        <v>245</v>
      </c>
      <c r="F360" s="17">
        <v>0.1</v>
      </c>
      <c r="G360" s="17">
        <v>0.3</v>
      </c>
      <c r="H360" s="20">
        <v>4</v>
      </c>
      <c r="I360" s="81">
        <v>3</v>
      </c>
      <c r="J360" s="163" t="s">
        <v>156</v>
      </c>
      <c r="T360" s="83" t="s">
        <v>647</v>
      </c>
      <c r="U360" s="83" t="s">
        <v>120</v>
      </c>
      <c r="V360" s="83" t="s">
        <v>120</v>
      </c>
      <c r="W360" s="83" t="s">
        <v>120</v>
      </c>
      <c r="X360" s="83"/>
      <c r="AH360" s="97" t="s">
        <v>837</v>
      </c>
      <c r="AI360" s="97" t="s">
        <v>740</v>
      </c>
    </row>
    <row r="361" spans="1:35" hidden="1" x14ac:dyDescent="0.25">
      <c r="A361" s="38" t="s">
        <v>904</v>
      </c>
      <c r="B361" s="38">
        <v>33</v>
      </c>
      <c r="C361" s="38" t="s">
        <v>512</v>
      </c>
      <c r="D361" s="40">
        <v>42404</v>
      </c>
      <c r="E361" s="78" t="s">
        <v>282</v>
      </c>
      <c r="F361" s="17">
        <v>0</v>
      </c>
      <c r="G361" s="42">
        <v>2.5000000000000001E-2</v>
      </c>
      <c r="H361" s="20">
        <v>5</v>
      </c>
      <c r="I361" s="79" t="s">
        <v>491</v>
      </c>
      <c r="J361" s="163" t="s">
        <v>283</v>
      </c>
      <c r="T361" s="83" t="s">
        <v>651</v>
      </c>
      <c r="U361" s="83" t="s">
        <v>647</v>
      </c>
      <c r="V361" s="83" t="s">
        <v>647</v>
      </c>
      <c r="W361" s="83" t="s">
        <v>646</v>
      </c>
      <c r="X361" s="83"/>
      <c r="AH361" s="97" t="s">
        <v>799</v>
      </c>
      <c r="AI361" s="97" t="s">
        <v>773</v>
      </c>
    </row>
    <row r="362" spans="1:35" hidden="1" x14ac:dyDescent="0.25">
      <c r="A362" s="38" t="s">
        <v>905</v>
      </c>
      <c r="B362" s="38">
        <v>34</v>
      </c>
      <c r="C362" s="38" t="s">
        <v>513</v>
      </c>
      <c r="D362" s="40">
        <v>42404</v>
      </c>
      <c r="E362" s="78" t="s">
        <v>282</v>
      </c>
      <c r="F362" s="17">
        <v>0</v>
      </c>
      <c r="G362" s="42">
        <v>2.5000000000000001E-2</v>
      </c>
      <c r="H362" s="20">
        <v>5</v>
      </c>
      <c r="I362" s="79" t="s">
        <v>491</v>
      </c>
      <c r="J362" s="163" t="s">
        <v>284</v>
      </c>
      <c r="T362" s="83" t="s">
        <v>649</v>
      </c>
      <c r="U362" s="83" t="s">
        <v>655</v>
      </c>
      <c r="V362" s="83" t="s">
        <v>120</v>
      </c>
      <c r="W362" s="83" t="s">
        <v>120</v>
      </c>
      <c r="X362" s="83"/>
      <c r="AH362" s="97" t="s">
        <v>744</v>
      </c>
      <c r="AI362" s="97" t="s">
        <v>696</v>
      </c>
    </row>
    <row r="363" spans="1:35" hidden="1" x14ac:dyDescent="0.25">
      <c r="A363" s="38" t="s">
        <v>906</v>
      </c>
      <c r="B363" s="38">
        <v>35</v>
      </c>
      <c r="C363" s="38" t="s">
        <v>391</v>
      </c>
      <c r="D363" s="40">
        <v>42404</v>
      </c>
      <c r="E363" s="78" t="s">
        <v>102</v>
      </c>
      <c r="F363" s="17">
        <v>0</v>
      </c>
      <c r="G363" s="17">
        <v>0.1</v>
      </c>
      <c r="H363" s="20">
        <v>5</v>
      </c>
      <c r="I363" s="81">
        <v>1</v>
      </c>
      <c r="J363" s="163" t="s">
        <v>156</v>
      </c>
      <c r="T363" s="83" t="s">
        <v>646</v>
      </c>
      <c r="U363" s="83" t="s">
        <v>120</v>
      </c>
      <c r="V363" s="83" t="s">
        <v>120</v>
      </c>
      <c r="W363" s="83" t="s">
        <v>120</v>
      </c>
      <c r="X363" s="83"/>
      <c r="AH363" s="97" t="s">
        <v>943</v>
      </c>
      <c r="AI363" s="97" t="s">
        <v>715</v>
      </c>
    </row>
    <row r="364" spans="1:35" hidden="1" x14ac:dyDescent="0.25">
      <c r="A364" s="38" t="s">
        <v>907</v>
      </c>
      <c r="B364" s="38">
        <v>36</v>
      </c>
      <c r="C364" s="38" t="s">
        <v>514</v>
      </c>
      <c r="D364" s="40">
        <v>42404</v>
      </c>
      <c r="E364" s="78" t="s">
        <v>245</v>
      </c>
      <c r="F364" s="17">
        <v>0.1</v>
      </c>
      <c r="G364" s="17">
        <v>0.3</v>
      </c>
      <c r="H364" s="20">
        <v>5</v>
      </c>
      <c r="I364" s="81">
        <v>1</v>
      </c>
      <c r="J364" s="163" t="s">
        <v>156</v>
      </c>
      <c r="T364" s="83" t="s">
        <v>651</v>
      </c>
      <c r="U364" s="83" t="s">
        <v>647</v>
      </c>
      <c r="V364" s="83" t="s">
        <v>120</v>
      </c>
      <c r="W364" s="83" t="s">
        <v>120</v>
      </c>
      <c r="X364" s="83"/>
      <c r="AH364" s="97" t="s">
        <v>699</v>
      </c>
      <c r="AI364" s="97" t="s">
        <v>776</v>
      </c>
    </row>
    <row r="365" spans="1:35" hidden="1" x14ac:dyDescent="0.25">
      <c r="A365" s="38" t="s">
        <v>908</v>
      </c>
      <c r="B365" s="38">
        <v>37</v>
      </c>
      <c r="C365" s="38" t="s">
        <v>396</v>
      </c>
      <c r="D365" s="40">
        <v>42404</v>
      </c>
      <c r="E365" s="78" t="s">
        <v>102</v>
      </c>
      <c r="F365" s="17">
        <v>0</v>
      </c>
      <c r="G365" s="17">
        <v>0.1</v>
      </c>
      <c r="H365" s="20">
        <v>5</v>
      </c>
      <c r="I365" s="81">
        <v>2</v>
      </c>
      <c r="J365" s="163" t="s">
        <v>156</v>
      </c>
      <c r="T365" s="83" t="s">
        <v>646</v>
      </c>
      <c r="U365" s="83" t="s">
        <v>120</v>
      </c>
      <c r="V365" s="83" t="s">
        <v>120</v>
      </c>
      <c r="W365" s="83" t="s">
        <v>120</v>
      </c>
      <c r="X365" s="83"/>
      <c r="AH365" s="97" t="s">
        <v>757</v>
      </c>
      <c r="AI365" s="97" t="s">
        <v>794</v>
      </c>
    </row>
    <row r="366" spans="1:35" hidden="1" x14ac:dyDescent="0.25">
      <c r="A366" s="38" t="s">
        <v>909</v>
      </c>
      <c r="B366" s="38">
        <v>38</v>
      </c>
      <c r="C366" s="38" t="s">
        <v>515</v>
      </c>
      <c r="D366" s="40">
        <v>42404</v>
      </c>
      <c r="E366" s="78" t="s">
        <v>245</v>
      </c>
      <c r="F366" s="17">
        <v>0.1</v>
      </c>
      <c r="G366" s="17">
        <v>0.3</v>
      </c>
      <c r="H366" s="20">
        <v>5</v>
      </c>
      <c r="I366" s="81">
        <v>2</v>
      </c>
      <c r="J366" s="163" t="s">
        <v>156</v>
      </c>
      <c r="T366" s="83" t="s">
        <v>120</v>
      </c>
      <c r="U366" s="83" t="s">
        <v>120</v>
      </c>
      <c r="V366" s="83" t="s">
        <v>120</v>
      </c>
      <c r="W366" s="83" t="s">
        <v>120</v>
      </c>
      <c r="X366" s="83"/>
      <c r="AH366" s="97" t="s">
        <v>768</v>
      </c>
      <c r="AI366" s="97" t="s">
        <v>755</v>
      </c>
    </row>
    <row r="367" spans="1:35" hidden="1" x14ac:dyDescent="0.25">
      <c r="A367" s="38" t="s">
        <v>910</v>
      </c>
      <c r="B367" s="38">
        <v>39</v>
      </c>
      <c r="C367" s="38" t="s">
        <v>401</v>
      </c>
      <c r="D367" s="40">
        <v>42404</v>
      </c>
      <c r="E367" s="78" t="s">
        <v>102</v>
      </c>
      <c r="F367" s="17">
        <v>0</v>
      </c>
      <c r="G367" s="17">
        <v>0.1</v>
      </c>
      <c r="H367" s="20">
        <v>5</v>
      </c>
      <c r="I367" s="81">
        <v>3</v>
      </c>
      <c r="J367" s="163" t="s">
        <v>156</v>
      </c>
      <c r="T367" s="83" t="s">
        <v>647</v>
      </c>
      <c r="U367" s="83" t="s">
        <v>120</v>
      </c>
      <c r="V367" s="83" t="s">
        <v>120</v>
      </c>
      <c r="W367" s="83" t="s">
        <v>120</v>
      </c>
      <c r="X367" s="83"/>
      <c r="AH367" s="97" t="s">
        <v>706</v>
      </c>
      <c r="AI367" s="97" t="s">
        <v>724</v>
      </c>
    </row>
    <row r="368" spans="1:35" hidden="1" x14ac:dyDescent="0.25">
      <c r="A368" s="38" t="s">
        <v>911</v>
      </c>
      <c r="B368" s="38">
        <v>40</v>
      </c>
      <c r="C368" s="38" t="s">
        <v>516</v>
      </c>
      <c r="D368" s="40">
        <v>42404</v>
      </c>
      <c r="E368" s="78" t="s">
        <v>245</v>
      </c>
      <c r="F368" s="17">
        <v>0.1</v>
      </c>
      <c r="G368" s="17">
        <v>0.3</v>
      </c>
      <c r="H368" s="20">
        <v>5</v>
      </c>
      <c r="I368" s="81">
        <v>3</v>
      </c>
      <c r="J368" s="163" t="s">
        <v>156</v>
      </c>
      <c r="T368" s="83" t="s">
        <v>120</v>
      </c>
      <c r="U368" s="83" t="s">
        <v>120</v>
      </c>
      <c r="V368" s="83" t="s">
        <v>120</v>
      </c>
      <c r="W368" s="83" t="s">
        <v>120</v>
      </c>
      <c r="X368" s="83"/>
      <c r="AH368" s="83" t="s">
        <v>798</v>
      </c>
      <c r="AI368" s="83" t="s">
        <v>946</v>
      </c>
    </row>
    <row r="369" spans="1:35" hidden="1" x14ac:dyDescent="0.25">
      <c r="A369" s="58" t="s">
        <v>1075</v>
      </c>
      <c r="B369" s="58">
        <v>1</v>
      </c>
      <c r="C369" s="151" t="s">
        <v>1076</v>
      </c>
      <c r="D369" s="88">
        <v>42542</v>
      </c>
      <c r="E369" s="6" t="s">
        <v>282</v>
      </c>
      <c r="F369" s="17">
        <v>0</v>
      </c>
      <c r="G369" s="42">
        <v>2.5000000000000001E-2</v>
      </c>
      <c r="H369" s="20">
        <v>1</v>
      </c>
      <c r="I369" s="79" t="s">
        <v>491</v>
      </c>
      <c r="J369" s="163" t="s">
        <v>283</v>
      </c>
      <c r="T369" s="150">
        <v>11</v>
      </c>
      <c r="U369" s="150">
        <v>8</v>
      </c>
      <c r="V369" s="83" t="s">
        <v>647</v>
      </c>
      <c r="W369" s="83" t="s">
        <v>120</v>
      </c>
      <c r="X369" s="83"/>
      <c r="AH369" s="150">
        <v>51.7</v>
      </c>
      <c r="AI369" s="150">
        <v>47.2</v>
      </c>
    </row>
    <row r="370" spans="1:35" hidden="1" x14ac:dyDescent="0.25">
      <c r="A370" s="38" t="s">
        <v>1077</v>
      </c>
      <c r="B370" s="38">
        <v>2</v>
      </c>
      <c r="C370" s="123" t="s">
        <v>1076</v>
      </c>
      <c r="D370" s="88">
        <v>42542</v>
      </c>
      <c r="E370" s="5" t="s">
        <v>282</v>
      </c>
      <c r="F370" s="17">
        <v>0</v>
      </c>
      <c r="G370" s="42">
        <v>2.5000000000000001E-2</v>
      </c>
      <c r="H370" s="20">
        <v>1</v>
      </c>
      <c r="I370" s="79" t="s">
        <v>491</v>
      </c>
      <c r="J370" s="163" t="s">
        <v>284</v>
      </c>
      <c r="T370" s="150">
        <v>18</v>
      </c>
      <c r="U370" s="150">
        <v>11</v>
      </c>
      <c r="V370" s="97" t="s">
        <v>646</v>
      </c>
      <c r="W370" s="83" t="s">
        <v>120</v>
      </c>
      <c r="X370" s="83"/>
      <c r="AH370" s="150">
        <v>59</v>
      </c>
      <c r="AI370" s="150">
        <v>54.3</v>
      </c>
    </row>
    <row r="371" spans="1:35" hidden="1" x14ac:dyDescent="0.25">
      <c r="A371" s="38" t="s">
        <v>1078</v>
      </c>
      <c r="B371" s="38">
        <v>3</v>
      </c>
      <c r="C371" s="123" t="s">
        <v>1079</v>
      </c>
      <c r="D371" s="88">
        <v>42542</v>
      </c>
      <c r="E371" s="5" t="s">
        <v>102</v>
      </c>
      <c r="F371" s="17">
        <v>0</v>
      </c>
      <c r="G371" s="17">
        <v>0.1</v>
      </c>
      <c r="H371" s="20">
        <v>1</v>
      </c>
      <c r="I371" s="81">
        <v>1</v>
      </c>
      <c r="J371" s="163" t="s">
        <v>156</v>
      </c>
      <c r="K371" s="83" t="s">
        <v>1150</v>
      </c>
      <c r="L371" s="97" t="s">
        <v>1151</v>
      </c>
      <c r="M371" s="97" t="s">
        <v>118</v>
      </c>
      <c r="N371" s="97" t="s">
        <v>655</v>
      </c>
      <c r="O371" s="97" t="s">
        <v>1152</v>
      </c>
      <c r="P371" s="97" t="s">
        <v>1153</v>
      </c>
      <c r="Q371" s="97" t="s">
        <v>1164</v>
      </c>
      <c r="R371" s="97" t="s">
        <v>1165</v>
      </c>
      <c r="S371" s="97" t="s">
        <v>1166</v>
      </c>
      <c r="T371" s="150">
        <v>9</v>
      </c>
      <c r="U371" s="150">
        <v>6</v>
      </c>
      <c r="V371" s="97" t="s">
        <v>655</v>
      </c>
      <c r="W371" s="97" t="s">
        <v>647</v>
      </c>
      <c r="X371" s="97"/>
      <c r="Y371" s="2">
        <v>1.19</v>
      </c>
      <c r="Z371" s="2">
        <v>0.30299999999999999</v>
      </c>
      <c r="AA371" s="2">
        <v>0.25800000000000001</v>
      </c>
      <c r="AB371" s="2" t="s">
        <v>121</v>
      </c>
      <c r="AH371" s="150">
        <v>54.3</v>
      </c>
      <c r="AI371" s="150">
        <v>49.7</v>
      </c>
    </row>
    <row r="372" spans="1:35" hidden="1" x14ac:dyDescent="0.25">
      <c r="A372" s="38" t="s">
        <v>1080</v>
      </c>
      <c r="B372" s="38">
        <v>4</v>
      </c>
      <c r="C372" s="123" t="s">
        <v>1081</v>
      </c>
      <c r="D372" s="88">
        <v>42542</v>
      </c>
      <c r="E372" s="5" t="s">
        <v>245</v>
      </c>
      <c r="F372" s="17">
        <v>0.1</v>
      </c>
      <c r="G372" s="17">
        <v>0.3</v>
      </c>
      <c r="H372" s="20">
        <v>1</v>
      </c>
      <c r="I372" s="81">
        <v>1</v>
      </c>
      <c r="J372" s="163" t="s">
        <v>156</v>
      </c>
      <c r="T372" s="150">
        <v>6</v>
      </c>
      <c r="U372" s="150">
        <v>4</v>
      </c>
      <c r="V372" s="97" t="s">
        <v>655</v>
      </c>
      <c r="W372" s="97" t="s">
        <v>647</v>
      </c>
      <c r="X372" s="97"/>
      <c r="AH372" s="150">
        <v>60.6</v>
      </c>
      <c r="AI372" s="150">
        <v>55.6</v>
      </c>
    </row>
    <row r="373" spans="1:35" hidden="1" x14ac:dyDescent="0.25">
      <c r="A373" s="38" t="s">
        <v>1082</v>
      </c>
      <c r="B373" s="38">
        <v>5</v>
      </c>
      <c r="C373" s="123" t="s">
        <v>1083</v>
      </c>
      <c r="D373" s="88">
        <v>42542</v>
      </c>
      <c r="E373" s="5" t="s">
        <v>102</v>
      </c>
      <c r="F373" s="17">
        <v>0</v>
      </c>
      <c r="G373" s="17">
        <v>0.1</v>
      </c>
      <c r="H373" s="20">
        <v>1</v>
      </c>
      <c r="I373" s="81">
        <v>2</v>
      </c>
      <c r="J373" s="163" t="s">
        <v>156</v>
      </c>
      <c r="T373" s="150">
        <v>9</v>
      </c>
      <c r="U373" s="150">
        <v>6</v>
      </c>
      <c r="V373" s="97" t="s">
        <v>651</v>
      </c>
      <c r="W373" s="97" t="s">
        <v>647</v>
      </c>
      <c r="X373" s="97"/>
      <c r="AH373" s="150">
        <v>56.6</v>
      </c>
      <c r="AI373" s="150">
        <v>52</v>
      </c>
    </row>
    <row r="374" spans="1:35" hidden="1" x14ac:dyDescent="0.25">
      <c r="A374" s="38" t="s">
        <v>1084</v>
      </c>
      <c r="B374" s="38">
        <v>6</v>
      </c>
      <c r="C374" s="123" t="s">
        <v>1085</v>
      </c>
      <c r="D374" s="88">
        <v>42542</v>
      </c>
      <c r="E374" s="5" t="s">
        <v>245</v>
      </c>
      <c r="F374" s="17">
        <v>0.1</v>
      </c>
      <c r="G374" s="17">
        <v>0.3</v>
      </c>
      <c r="H374" s="20">
        <v>1</v>
      </c>
      <c r="I374" s="81">
        <v>2</v>
      </c>
      <c r="J374" s="163" t="s">
        <v>156</v>
      </c>
      <c r="T374" s="150">
        <v>6</v>
      </c>
      <c r="U374" s="150">
        <v>4</v>
      </c>
      <c r="V374" s="97" t="s">
        <v>649</v>
      </c>
      <c r="W374" s="97" t="s">
        <v>651</v>
      </c>
      <c r="X374" s="97"/>
      <c r="AH374" s="150">
        <v>58.7</v>
      </c>
      <c r="AI374" s="150">
        <v>53.9</v>
      </c>
    </row>
    <row r="375" spans="1:35" hidden="1" x14ac:dyDescent="0.25">
      <c r="A375" s="38" t="s">
        <v>1086</v>
      </c>
      <c r="B375" s="38">
        <v>7</v>
      </c>
      <c r="C375" s="123" t="s">
        <v>1087</v>
      </c>
      <c r="D375" s="88">
        <v>42542</v>
      </c>
      <c r="E375" s="5" t="s">
        <v>102</v>
      </c>
      <c r="F375" s="17">
        <v>0</v>
      </c>
      <c r="G375" s="17">
        <v>0.1</v>
      </c>
      <c r="H375" s="20">
        <v>1</v>
      </c>
      <c r="I375" s="81">
        <v>3</v>
      </c>
      <c r="J375" s="163" t="s">
        <v>156</v>
      </c>
      <c r="T375" s="150">
        <v>6</v>
      </c>
      <c r="U375" s="150">
        <v>4</v>
      </c>
      <c r="V375" s="97" t="s">
        <v>655</v>
      </c>
      <c r="W375" s="97" t="s">
        <v>647</v>
      </c>
      <c r="X375" s="97"/>
      <c r="AH375" s="150">
        <v>51.6</v>
      </c>
      <c r="AI375" s="150">
        <v>47.3</v>
      </c>
    </row>
    <row r="376" spans="1:35" hidden="1" x14ac:dyDescent="0.25">
      <c r="A376" s="38" t="s">
        <v>1088</v>
      </c>
      <c r="B376" s="38">
        <v>8</v>
      </c>
      <c r="C376" s="123" t="s">
        <v>1089</v>
      </c>
      <c r="D376" s="88">
        <v>42542</v>
      </c>
      <c r="E376" s="5" t="s">
        <v>245</v>
      </c>
      <c r="F376" s="17">
        <v>0.1</v>
      </c>
      <c r="G376" s="17">
        <v>0.3</v>
      </c>
      <c r="H376" s="20">
        <v>1</v>
      </c>
      <c r="I376" s="81">
        <v>3</v>
      </c>
      <c r="J376" s="163" t="s">
        <v>156</v>
      </c>
      <c r="T376" s="150">
        <v>4</v>
      </c>
      <c r="U376" s="150">
        <v>3</v>
      </c>
      <c r="V376" s="97" t="s">
        <v>649</v>
      </c>
      <c r="W376" s="97" t="s">
        <v>651</v>
      </c>
      <c r="X376" s="97"/>
      <c r="AH376" s="150">
        <v>56.1</v>
      </c>
      <c r="AI376" s="150">
        <v>51.5</v>
      </c>
    </row>
    <row r="377" spans="1:35" x14ac:dyDescent="0.25">
      <c r="A377" s="38" t="s">
        <v>1090</v>
      </c>
      <c r="B377" s="38">
        <v>9</v>
      </c>
      <c r="C377" s="38" t="s">
        <v>1091</v>
      </c>
      <c r="D377" s="88">
        <v>42542</v>
      </c>
      <c r="E377" s="6" t="s">
        <v>282</v>
      </c>
      <c r="F377" s="17">
        <v>0</v>
      </c>
      <c r="G377" s="42">
        <v>2.5000000000000001E-2</v>
      </c>
      <c r="H377" s="20">
        <v>2</v>
      </c>
      <c r="I377" s="79" t="s">
        <v>491</v>
      </c>
      <c r="J377" s="163" t="s">
        <v>283</v>
      </c>
      <c r="T377" s="150">
        <v>26</v>
      </c>
      <c r="U377" s="150">
        <v>17</v>
      </c>
      <c r="V377" s="97" t="s">
        <v>647</v>
      </c>
      <c r="W377" s="97" t="s">
        <v>646</v>
      </c>
      <c r="X377" s="97"/>
      <c r="AH377" s="150">
        <v>54.5</v>
      </c>
      <c r="AI377" s="150">
        <v>50</v>
      </c>
    </row>
    <row r="378" spans="1:35" x14ac:dyDescent="0.25">
      <c r="A378" s="38" t="s">
        <v>1092</v>
      </c>
      <c r="B378" s="38">
        <v>10</v>
      </c>
      <c r="C378" s="38" t="s">
        <v>1091</v>
      </c>
      <c r="D378" s="88">
        <v>42542</v>
      </c>
      <c r="E378" s="5" t="s">
        <v>282</v>
      </c>
      <c r="F378" s="17">
        <v>0</v>
      </c>
      <c r="G378" s="42">
        <v>2.5000000000000001E-2</v>
      </c>
      <c r="H378" s="20">
        <v>2</v>
      </c>
      <c r="I378" s="79" t="s">
        <v>491</v>
      </c>
      <c r="J378" s="163" t="s">
        <v>284</v>
      </c>
      <c r="T378" s="150">
        <v>14</v>
      </c>
      <c r="U378" s="150">
        <v>9</v>
      </c>
      <c r="V378" s="97" t="s">
        <v>647</v>
      </c>
      <c r="W378" s="97" t="s">
        <v>120</v>
      </c>
      <c r="X378" s="97"/>
      <c r="AH378" s="150">
        <v>58.9</v>
      </c>
      <c r="AI378" s="150">
        <v>53.9</v>
      </c>
    </row>
    <row r="379" spans="1:35" x14ac:dyDescent="0.25">
      <c r="A379" s="38" t="s">
        <v>1093</v>
      </c>
      <c r="B379" s="38">
        <v>11</v>
      </c>
      <c r="C379" s="38" t="s">
        <v>1094</v>
      </c>
      <c r="D379" s="88">
        <v>42542</v>
      </c>
      <c r="E379" s="5" t="s">
        <v>102</v>
      </c>
      <c r="F379" s="17">
        <v>0</v>
      </c>
      <c r="G379" s="17">
        <v>0.1</v>
      </c>
      <c r="H379" s="20">
        <v>2</v>
      </c>
      <c r="I379" s="81">
        <v>1</v>
      </c>
      <c r="J379" s="163" t="s">
        <v>156</v>
      </c>
      <c r="K379" s="83" t="s">
        <v>1154</v>
      </c>
      <c r="L379" s="97" t="s">
        <v>1151</v>
      </c>
      <c r="M379" s="97" t="s">
        <v>118</v>
      </c>
      <c r="N379" s="97" t="s">
        <v>655</v>
      </c>
      <c r="O379" s="97" t="s">
        <v>1155</v>
      </c>
      <c r="P379" s="97" t="s">
        <v>1153</v>
      </c>
      <c r="Q379" s="97" t="s">
        <v>1167</v>
      </c>
      <c r="R379" s="97" t="s">
        <v>1168</v>
      </c>
      <c r="S379" s="97" t="s">
        <v>1169</v>
      </c>
      <c r="T379" s="2">
        <v>11</v>
      </c>
      <c r="U379" s="2">
        <v>7</v>
      </c>
      <c r="V379" s="97" t="s">
        <v>651</v>
      </c>
      <c r="W379" s="97" t="s">
        <v>647</v>
      </c>
      <c r="X379" s="97"/>
      <c r="Y379" s="2">
        <v>0.86099999999999999</v>
      </c>
      <c r="Z379" s="2">
        <v>0.104</v>
      </c>
      <c r="AA379" s="2">
        <v>0.22600000000000001</v>
      </c>
      <c r="AB379" s="2" t="s">
        <v>121</v>
      </c>
      <c r="AH379" s="2">
        <v>51.5</v>
      </c>
      <c r="AI379" s="2">
        <v>47.5</v>
      </c>
    </row>
    <row r="380" spans="1:35" x14ac:dyDescent="0.25">
      <c r="A380" s="38" t="s">
        <v>1095</v>
      </c>
      <c r="B380" s="38">
        <v>12</v>
      </c>
      <c r="C380" s="38" t="s">
        <v>1096</v>
      </c>
      <c r="D380" s="88">
        <v>42542</v>
      </c>
      <c r="E380" s="5" t="s">
        <v>245</v>
      </c>
      <c r="F380" s="17">
        <v>0.1</v>
      </c>
      <c r="G380" s="17">
        <v>0.3</v>
      </c>
      <c r="H380" s="20">
        <v>2</v>
      </c>
      <c r="I380" s="81">
        <v>1</v>
      </c>
      <c r="J380" s="163" t="s">
        <v>156</v>
      </c>
      <c r="T380" s="2">
        <v>5</v>
      </c>
      <c r="U380" s="2">
        <v>3</v>
      </c>
      <c r="V380" s="97" t="s">
        <v>655</v>
      </c>
      <c r="W380" s="97" t="s">
        <v>651</v>
      </c>
      <c r="X380" s="97"/>
      <c r="AH380" s="2">
        <v>49.8</v>
      </c>
      <c r="AI380" s="2">
        <v>46</v>
      </c>
    </row>
    <row r="381" spans="1:35" x14ac:dyDescent="0.25">
      <c r="A381" s="38" t="s">
        <v>1097</v>
      </c>
      <c r="B381" s="38">
        <v>13</v>
      </c>
      <c r="C381" s="38" t="s">
        <v>1098</v>
      </c>
      <c r="D381" s="88">
        <v>42542</v>
      </c>
      <c r="E381" s="5" t="s">
        <v>102</v>
      </c>
      <c r="F381" s="17">
        <v>0</v>
      </c>
      <c r="G381" s="17">
        <v>0.1</v>
      </c>
      <c r="H381" s="20">
        <v>2</v>
      </c>
      <c r="I381" s="81">
        <v>2</v>
      </c>
      <c r="J381" s="163" t="s">
        <v>156</v>
      </c>
      <c r="T381" s="2">
        <v>7</v>
      </c>
      <c r="U381" s="2">
        <v>5</v>
      </c>
      <c r="V381" s="97" t="s">
        <v>655</v>
      </c>
      <c r="W381" s="97" t="s">
        <v>647</v>
      </c>
      <c r="X381" s="97"/>
      <c r="AH381" s="2">
        <v>60.6</v>
      </c>
      <c r="AI381" s="2">
        <v>55.7</v>
      </c>
    </row>
    <row r="382" spans="1:35" x14ac:dyDescent="0.25">
      <c r="A382" s="38" t="s">
        <v>1099</v>
      </c>
      <c r="B382" s="38">
        <v>14</v>
      </c>
      <c r="C382" s="38" t="s">
        <v>1100</v>
      </c>
      <c r="D382" s="88">
        <v>42542</v>
      </c>
      <c r="E382" s="5" t="s">
        <v>245</v>
      </c>
      <c r="F382" s="17">
        <v>0.1</v>
      </c>
      <c r="G382" s="17">
        <v>0.3</v>
      </c>
      <c r="H382" s="20">
        <v>2</v>
      </c>
      <c r="I382" s="81">
        <v>2</v>
      </c>
      <c r="J382" s="163" t="s">
        <v>156</v>
      </c>
      <c r="T382" s="2">
        <v>5</v>
      </c>
      <c r="U382" s="2">
        <v>3</v>
      </c>
      <c r="V382" s="97" t="s">
        <v>651</v>
      </c>
      <c r="W382" s="97" t="s">
        <v>646</v>
      </c>
      <c r="X382" s="97"/>
      <c r="AH382" s="2">
        <v>72.2</v>
      </c>
      <c r="AI382" s="2">
        <v>66.599999999999994</v>
      </c>
    </row>
    <row r="383" spans="1:35" x14ac:dyDescent="0.25">
      <c r="A383" s="38" t="s">
        <v>1101</v>
      </c>
      <c r="B383" s="38">
        <v>15</v>
      </c>
      <c r="C383" s="38" t="s">
        <v>1102</v>
      </c>
      <c r="D383" s="88">
        <v>42542</v>
      </c>
      <c r="E383" s="5" t="s">
        <v>102</v>
      </c>
      <c r="F383" s="17">
        <v>0</v>
      </c>
      <c r="G383" s="17">
        <v>0.1</v>
      </c>
      <c r="H383" s="20">
        <v>2</v>
      </c>
      <c r="I383" s="81">
        <v>3</v>
      </c>
      <c r="J383" s="163" t="s">
        <v>156</v>
      </c>
      <c r="T383" s="2">
        <v>9</v>
      </c>
      <c r="U383" s="2">
        <v>5</v>
      </c>
      <c r="V383" s="97" t="s">
        <v>655</v>
      </c>
      <c r="W383" s="97" t="s">
        <v>647</v>
      </c>
      <c r="X383" s="97"/>
      <c r="AH383" s="2">
        <v>61.6</v>
      </c>
      <c r="AI383" s="2">
        <v>56.6</v>
      </c>
    </row>
    <row r="384" spans="1:35" x14ac:dyDescent="0.25">
      <c r="A384" s="38" t="s">
        <v>1103</v>
      </c>
      <c r="B384" s="38">
        <v>16</v>
      </c>
      <c r="C384" s="38" t="s">
        <v>1104</v>
      </c>
      <c r="D384" s="88">
        <v>42542</v>
      </c>
      <c r="E384" s="5" t="s">
        <v>245</v>
      </c>
      <c r="F384" s="17">
        <v>0.1</v>
      </c>
      <c r="G384" s="17">
        <v>0.3</v>
      </c>
      <c r="H384" s="20">
        <v>2</v>
      </c>
      <c r="I384" s="81">
        <v>3</v>
      </c>
      <c r="J384" s="163" t="s">
        <v>156</v>
      </c>
      <c r="T384" s="2">
        <v>4</v>
      </c>
      <c r="U384" s="2">
        <v>2</v>
      </c>
      <c r="V384" s="97" t="s">
        <v>655</v>
      </c>
      <c r="W384" s="97" t="s">
        <v>647</v>
      </c>
      <c r="X384" s="97"/>
      <c r="AH384" s="2">
        <v>63.8</v>
      </c>
      <c r="AI384" s="2">
        <v>58.8</v>
      </c>
    </row>
    <row r="385" spans="1:35" hidden="1" x14ac:dyDescent="0.25">
      <c r="A385" s="38" t="s">
        <v>1105</v>
      </c>
      <c r="B385" s="38">
        <v>17</v>
      </c>
      <c r="C385" s="123" t="s">
        <v>1106</v>
      </c>
      <c r="D385" s="88">
        <v>42542</v>
      </c>
      <c r="E385" s="6" t="s">
        <v>282</v>
      </c>
      <c r="F385" s="17">
        <v>0</v>
      </c>
      <c r="G385" s="42">
        <v>2.5000000000000001E-2</v>
      </c>
      <c r="H385" s="20">
        <v>3</v>
      </c>
      <c r="I385" s="79" t="s">
        <v>491</v>
      </c>
      <c r="J385" s="163" t="s">
        <v>283</v>
      </c>
      <c r="T385" s="2">
        <v>9</v>
      </c>
      <c r="U385" s="2">
        <v>7</v>
      </c>
      <c r="V385" s="97" t="s">
        <v>647</v>
      </c>
      <c r="W385" s="97" t="s">
        <v>120</v>
      </c>
      <c r="X385" s="97"/>
      <c r="AH385" s="2">
        <v>46.2</v>
      </c>
      <c r="AI385" s="2">
        <v>42.6</v>
      </c>
    </row>
    <row r="386" spans="1:35" hidden="1" x14ac:dyDescent="0.25">
      <c r="A386" s="38" t="s">
        <v>1107</v>
      </c>
      <c r="B386" s="38">
        <v>18</v>
      </c>
      <c r="C386" s="123" t="s">
        <v>1106</v>
      </c>
      <c r="D386" s="88">
        <v>42542</v>
      </c>
      <c r="E386" s="5" t="s">
        <v>282</v>
      </c>
      <c r="F386" s="17">
        <v>0</v>
      </c>
      <c r="G386" s="42">
        <v>2.5000000000000001E-2</v>
      </c>
      <c r="H386" s="20">
        <v>3</v>
      </c>
      <c r="I386" s="79" t="s">
        <v>491</v>
      </c>
      <c r="J386" s="163" t="s">
        <v>284</v>
      </c>
      <c r="T386" s="2">
        <v>8</v>
      </c>
      <c r="U386" s="2">
        <v>6</v>
      </c>
      <c r="V386" s="97" t="s">
        <v>646</v>
      </c>
      <c r="W386" s="97" t="s">
        <v>120</v>
      </c>
      <c r="X386" s="97"/>
      <c r="AH386" s="2">
        <v>53.1</v>
      </c>
      <c r="AI386" s="2">
        <v>48.9</v>
      </c>
    </row>
    <row r="387" spans="1:35" hidden="1" x14ac:dyDescent="0.25">
      <c r="A387" s="38" t="s">
        <v>1108</v>
      </c>
      <c r="B387" s="38">
        <v>19</v>
      </c>
      <c r="C387" s="123" t="s">
        <v>1109</v>
      </c>
      <c r="D387" s="88">
        <v>42542</v>
      </c>
      <c r="E387" s="5" t="s">
        <v>102</v>
      </c>
      <c r="F387" s="17">
        <v>0</v>
      </c>
      <c r="G387" s="17">
        <v>0.1</v>
      </c>
      <c r="H387" s="20">
        <v>3</v>
      </c>
      <c r="I387" s="81">
        <v>1</v>
      </c>
      <c r="J387" s="163" t="s">
        <v>156</v>
      </c>
      <c r="K387" s="83" t="s">
        <v>1156</v>
      </c>
      <c r="L387" s="97" t="s">
        <v>1151</v>
      </c>
      <c r="M387" s="97" t="s">
        <v>118</v>
      </c>
      <c r="N387" s="97" t="s">
        <v>647</v>
      </c>
      <c r="O387" s="97" t="s">
        <v>1157</v>
      </c>
      <c r="P387" s="97" t="s">
        <v>1153</v>
      </c>
      <c r="Q387" s="97" t="s">
        <v>1170</v>
      </c>
      <c r="R387" s="97" t="s">
        <v>1171</v>
      </c>
      <c r="S387" s="97" t="s">
        <v>1172</v>
      </c>
      <c r="T387" s="2">
        <v>4</v>
      </c>
      <c r="U387" s="2">
        <v>3</v>
      </c>
      <c r="V387" s="97" t="s">
        <v>647</v>
      </c>
      <c r="W387" s="97" t="s">
        <v>646</v>
      </c>
      <c r="X387" s="97"/>
      <c r="Y387" s="2">
        <v>0.80300000000000005</v>
      </c>
      <c r="Z387" s="2">
        <v>0.111</v>
      </c>
      <c r="AA387" s="2">
        <v>0.27800000000000002</v>
      </c>
      <c r="AB387" s="2" t="s">
        <v>121</v>
      </c>
      <c r="AH387" s="2">
        <v>57</v>
      </c>
      <c r="AI387" s="2">
        <v>52.5</v>
      </c>
    </row>
    <row r="388" spans="1:35" hidden="1" x14ac:dyDescent="0.25">
      <c r="A388" s="38" t="s">
        <v>1110</v>
      </c>
      <c r="B388" s="38">
        <v>20</v>
      </c>
      <c r="C388" s="123" t="s">
        <v>1111</v>
      </c>
      <c r="D388" s="88">
        <v>42542</v>
      </c>
      <c r="E388" s="5" t="s">
        <v>245</v>
      </c>
      <c r="F388" s="17">
        <v>0.1</v>
      </c>
      <c r="G388" s="17">
        <v>0.3</v>
      </c>
      <c r="H388" s="20">
        <v>3</v>
      </c>
      <c r="I388" s="81">
        <v>1</v>
      </c>
      <c r="J388" s="163" t="s">
        <v>156</v>
      </c>
      <c r="T388" s="2">
        <v>2</v>
      </c>
      <c r="U388" s="2" t="s">
        <v>120</v>
      </c>
      <c r="V388" s="97" t="s">
        <v>655</v>
      </c>
      <c r="W388" s="97" t="s">
        <v>647</v>
      </c>
      <c r="X388" s="97"/>
      <c r="AH388" s="2">
        <v>61.6</v>
      </c>
      <c r="AI388" s="2">
        <v>57.4</v>
      </c>
    </row>
    <row r="389" spans="1:35" hidden="1" x14ac:dyDescent="0.25">
      <c r="A389" s="38" t="s">
        <v>1112</v>
      </c>
      <c r="B389" s="38">
        <v>21</v>
      </c>
      <c r="C389" s="123" t="s">
        <v>1113</v>
      </c>
      <c r="D389" s="88">
        <v>42542</v>
      </c>
      <c r="E389" s="5" t="s">
        <v>102</v>
      </c>
      <c r="F389" s="17">
        <v>0</v>
      </c>
      <c r="G389" s="17">
        <v>0.1</v>
      </c>
      <c r="H389" s="20">
        <v>3</v>
      </c>
      <c r="I389" s="81">
        <v>2</v>
      </c>
      <c r="J389" s="163" t="s">
        <v>156</v>
      </c>
      <c r="T389" s="2">
        <v>5</v>
      </c>
      <c r="U389" s="2">
        <v>3</v>
      </c>
      <c r="V389" s="97" t="s">
        <v>647</v>
      </c>
      <c r="W389" s="97" t="s">
        <v>120</v>
      </c>
      <c r="X389" s="97"/>
      <c r="AH389" s="2">
        <v>52</v>
      </c>
      <c r="AI389" s="2">
        <v>48.1</v>
      </c>
    </row>
    <row r="390" spans="1:35" hidden="1" x14ac:dyDescent="0.25">
      <c r="A390" s="38" t="s">
        <v>1114</v>
      </c>
      <c r="B390" s="38">
        <v>22</v>
      </c>
      <c r="C390" s="123" t="s">
        <v>1115</v>
      </c>
      <c r="D390" s="88">
        <v>42542</v>
      </c>
      <c r="E390" s="5" t="s">
        <v>245</v>
      </c>
      <c r="F390" s="17">
        <v>0.1</v>
      </c>
      <c r="G390" s="17">
        <v>0.3</v>
      </c>
      <c r="H390" s="20">
        <v>3</v>
      </c>
      <c r="I390" s="81">
        <v>2</v>
      </c>
      <c r="J390" s="163" t="s">
        <v>156</v>
      </c>
      <c r="T390" s="2">
        <v>2</v>
      </c>
      <c r="U390" s="2" t="s">
        <v>120</v>
      </c>
      <c r="V390" s="97" t="s">
        <v>651</v>
      </c>
      <c r="W390" s="97" t="s">
        <v>646</v>
      </c>
      <c r="X390" s="97"/>
      <c r="AH390" s="2">
        <v>62.1</v>
      </c>
      <c r="AI390" s="2">
        <v>57.6</v>
      </c>
    </row>
    <row r="391" spans="1:35" hidden="1" x14ac:dyDescent="0.25">
      <c r="A391" s="38" t="s">
        <v>1116</v>
      </c>
      <c r="B391" s="38">
        <v>23</v>
      </c>
      <c r="C391" s="123" t="s">
        <v>1117</v>
      </c>
      <c r="D391" s="88">
        <v>42542</v>
      </c>
      <c r="E391" s="5" t="s">
        <v>102</v>
      </c>
      <c r="F391" s="17">
        <v>0</v>
      </c>
      <c r="G391" s="17">
        <v>0.1</v>
      </c>
      <c r="H391" s="20">
        <v>3</v>
      </c>
      <c r="I391" s="81">
        <v>3</v>
      </c>
      <c r="J391" s="163" t="s">
        <v>156</v>
      </c>
      <c r="T391" s="2">
        <v>4</v>
      </c>
      <c r="U391" s="2">
        <v>3</v>
      </c>
      <c r="V391" s="97" t="s">
        <v>120</v>
      </c>
      <c r="W391" s="97" t="s">
        <v>120</v>
      </c>
      <c r="X391" s="97"/>
      <c r="AH391" s="2">
        <v>52.2</v>
      </c>
      <c r="AI391" s="2">
        <v>48.1</v>
      </c>
    </row>
    <row r="392" spans="1:35" hidden="1" x14ac:dyDescent="0.25">
      <c r="A392" s="38" t="s">
        <v>1118</v>
      </c>
      <c r="B392" s="38">
        <v>24</v>
      </c>
      <c r="C392" s="123" t="s">
        <v>1119</v>
      </c>
      <c r="D392" s="88">
        <v>42542</v>
      </c>
      <c r="E392" s="5" t="s">
        <v>245</v>
      </c>
      <c r="F392" s="17">
        <v>0.1</v>
      </c>
      <c r="G392" s="17">
        <v>0.3</v>
      </c>
      <c r="H392" s="20">
        <v>3</v>
      </c>
      <c r="I392" s="81">
        <v>3</v>
      </c>
      <c r="J392" s="163" t="s">
        <v>156</v>
      </c>
      <c r="T392" s="2">
        <v>3</v>
      </c>
      <c r="U392" s="2" t="s">
        <v>120</v>
      </c>
      <c r="V392" s="97" t="s">
        <v>647</v>
      </c>
      <c r="W392" s="97" t="s">
        <v>120</v>
      </c>
      <c r="X392" s="97"/>
      <c r="AH392" s="2">
        <v>64</v>
      </c>
      <c r="AI392" s="2">
        <v>59.4</v>
      </c>
    </row>
    <row r="393" spans="1:35" hidden="1" x14ac:dyDescent="0.25">
      <c r="A393" s="38" t="s">
        <v>1120</v>
      </c>
      <c r="B393" s="38">
        <v>25</v>
      </c>
      <c r="C393" s="123" t="s">
        <v>1121</v>
      </c>
      <c r="D393" s="88">
        <v>42542</v>
      </c>
      <c r="E393" s="6" t="s">
        <v>282</v>
      </c>
      <c r="F393" s="17">
        <v>0</v>
      </c>
      <c r="G393" s="42">
        <v>2.5000000000000001E-2</v>
      </c>
      <c r="H393" s="20">
        <v>4</v>
      </c>
      <c r="I393" s="79" t="s">
        <v>491</v>
      </c>
      <c r="J393" s="163" t="s">
        <v>283</v>
      </c>
      <c r="T393" s="2">
        <v>9</v>
      </c>
      <c r="U393" s="2">
        <v>6</v>
      </c>
      <c r="V393" s="97" t="s">
        <v>647</v>
      </c>
      <c r="W393" s="97" t="s">
        <v>120</v>
      </c>
      <c r="X393" s="97"/>
      <c r="AH393" s="2">
        <v>53.1</v>
      </c>
      <c r="AI393" s="2">
        <v>48.7</v>
      </c>
    </row>
    <row r="394" spans="1:35" hidden="1" x14ac:dyDescent="0.25">
      <c r="A394" s="38" t="s">
        <v>1122</v>
      </c>
      <c r="B394" s="38">
        <v>26</v>
      </c>
      <c r="C394" s="123" t="s">
        <v>1121</v>
      </c>
      <c r="D394" s="88">
        <v>42542</v>
      </c>
      <c r="E394" s="5" t="s">
        <v>282</v>
      </c>
      <c r="F394" s="17">
        <v>0</v>
      </c>
      <c r="G394" s="42">
        <v>2.5000000000000001E-2</v>
      </c>
      <c r="H394" s="20">
        <v>4</v>
      </c>
      <c r="I394" s="79" t="s">
        <v>491</v>
      </c>
      <c r="J394" s="163" t="s">
        <v>284</v>
      </c>
      <c r="T394" s="2">
        <v>9</v>
      </c>
      <c r="U394" s="2">
        <v>6</v>
      </c>
      <c r="V394" s="97" t="s">
        <v>120</v>
      </c>
      <c r="W394" s="97" t="s">
        <v>120</v>
      </c>
      <c r="X394" s="97"/>
      <c r="AH394" s="2">
        <v>49.8</v>
      </c>
      <c r="AI394" s="2">
        <v>45.5</v>
      </c>
    </row>
    <row r="395" spans="1:35" hidden="1" x14ac:dyDescent="0.25">
      <c r="A395" s="38" t="s">
        <v>1123</v>
      </c>
      <c r="B395" s="38">
        <v>27</v>
      </c>
      <c r="C395" s="123" t="s">
        <v>1124</v>
      </c>
      <c r="D395" s="88">
        <v>42542</v>
      </c>
      <c r="E395" s="5" t="s">
        <v>102</v>
      </c>
      <c r="F395" s="17">
        <v>0</v>
      </c>
      <c r="G395" s="17">
        <v>0.1</v>
      </c>
      <c r="H395" s="20">
        <v>4</v>
      </c>
      <c r="I395" s="81">
        <v>1</v>
      </c>
      <c r="J395" s="163" t="s">
        <v>156</v>
      </c>
      <c r="K395" s="83" t="s">
        <v>1158</v>
      </c>
      <c r="L395" s="97" t="s">
        <v>1151</v>
      </c>
      <c r="M395" s="97" t="s">
        <v>118</v>
      </c>
      <c r="N395" s="97" t="s">
        <v>651</v>
      </c>
      <c r="O395" s="97" t="s">
        <v>1159</v>
      </c>
      <c r="P395" s="97" t="s">
        <v>1153</v>
      </c>
      <c r="Q395" s="97" t="s">
        <v>1173</v>
      </c>
      <c r="R395" s="97" t="s">
        <v>1174</v>
      </c>
      <c r="S395" s="97" t="s">
        <v>1172</v>
      </c>
      <c r="T395" s="2">
        <v>6</v>
      </c>
      <c r="U395" s="2">
        <v>4</v>
      </c>
      <c r="V395" s="97" t="s">
        <v>655</v>
      </c>
      <c r="W395" s="97" t="s">
        <v>647</v>
      </c>
      <c r="X395" s="97"/>
      <c r="Y395" s="2">
        <v>1.67</v>
      </c>
      <c r="Z395" s="2">
        <v>0.20899999999999999</v>
      </c>
      <c r="AA395" s="2">
        <v>0.13500000000000001</v>
      </c>
      <c r="AB395" s="2">
        <v>8.5999999999999993E-2</v>
      </c>
      <c r="AH395" s="2">
        <v>47.8</v>
      </c>
      <c r="AI395" s="2">
        <v>43.6</v>
      </c>
    </row>
    <row r="396" spans="1:35" hidden="1" x14ac:dyDescent="0.25">
      <c r="A396" s="38" t="s">
        <v>1125</v>
      </c>
      <c r="B396" s="38">
        <v>28</v>
      </c>
      <c r="C396" s="123" t="s">
        <v>1126</v>
      </c>
      <c r="D396" s="88">
        <v>42542</v>
      </c>
      <c r="E396" s="5" t="s">
        <v>245</v>
      </c>
      <c r="F396" s="17">
        <v>0.1</v>
      </c>
      <c r="G396" s="17">
        <v>0.3</v>
      </c>
      <c r="H396" s="20">
        <v>4</v>
      </c>
      <c r="I396" s="81">
        <v>1</v>
      </c>
      <c r="J396" s="163" t="s">
        <v>156</v>
      </c>
      <c r="T396" s="2">
        <v>7</v>
      </c>
      <c r="U396" s="2">
        <v>4</v>
      </c>
      <c r="V396" s="97" t="s">
        <v>655</v>
      </c>
      <c r="W396" s="97" t="s">
        <v>647</v>
      </c>
      <c r="X396" s="97"/>
      <c r="AH396" s="2">
        <v>50.8</v>
      </c>
      <c r="AI396" s="2">
        <v>46.7</v>
      </c>
    </row>
    <row r="397" spans="1:35" hidden="1" x14ac:dyDescent="0.25">
      <c r="A397" s="38" t="s">
        <v>1127</v>
      </c>
      <c r="B397" s="38">
        <v>29</v>
      </c>
      <c r="C397" s="123" t="s">
        <v>1128</v>
      </c>
      <c r="D397" s="88">
        <v>42542</v>
      </c>
      <c r="E397" s="5" t="s">
        <v>102</v>
      </c>
      <c r="F397" s="17">
        <v>0</v>
      </c>
      <c r="G397" s="17">
        <v>0.1</v>
      </c>
      <c r="H397" s="20">
        <v>4</v>
      </c>
      <c r="I397" s="81">
        <v>2</v>
      </c>
      <c r="J397" s="163" t="s">
        <v>156</v>
      </c>
      <c r="T397" s="2">
        <v>4</v>
      </c>
      <c r="U397" s="2">
        <v>3</v>
      </c>
      <c r="V397" s="97" t="s">
        <v>647</v>
      </c>
      <c r="W397" s="97" t="s">
        <v>120</v>
      </c>
      <c r="X397" s="97"/>
      <c r="AH397" s="2">
        <v>49.8</v>
      </c>
      <c r="AI397" s="2">
        <v>45.7</v>
      </c>
    </row>
    <row r="398" spans="1:35" hidden="1" x14ac:dyDescent="0.25">
      <c r="A398" s="38" t="s">
        <v>1129</v>
      </c>
      <c r="B398" s="38">
        <v>30</v>
      </c>
      <c r="C398" s="123" t="s">
        <v>1130</v>
      </c>
      <c r="D398" s="88">
        <v>42542</v>
      </c>
      <c r="E398" s="5" t="s">
        <v>245</v>
      </c>
      <c r="F398" s="17">
        <v>0.1</v>
      </c>
      <c r="G398" s="17">
        <v>0.3</v>
      </c>
      <c r="H398" s="20">
        <v>4</v>
      </c>
      <c r="I398" s="81">
        <v>2</v>
      </c>
      <c r="J398" s="163" t="s">
        <v>156</v>
      </c>
      <c r="T398" s="2">
        <v>5</v>
      </c>
      <c r="U398" s="2">
        <v>3</v>
      </c>
      <c r="V398" s="97" t="s">
        <v>647</v>
      </c>
      <c r="W398" s="97" t="s">
        <v>646</v>
      </c>
      <c r="X398" s="97"/>
      <c r="AH398" s="2">
        <v>57.2</v>
      </c>
      <c r="AI398" s="2">
        <v>52.6</v>
      </c>
    </row>
    <row r="399" spans="1:35" hidden="1" x14ac:dyDescent="0.25">
      <c r="A399" s="38" t="s">
        <v>1131</v>
      </c>
      <c r="B399" s="38">
        <v>31</v>
      </c>
      <c r="C399" s="123" t="s">
        <v>1132</v>
      </c>
      <c r="D399" s="88">
        <v>42542</v>
      </c>
      <c r="E399" s="5" t="s">
        <v>102</v>
      </c>
      <c r="F399" s="17">
        <v>0</v>
      </c>
      <c r="G399" s="17">
        <v>0.1</v>
      </c>
      <c r="H399" s="20">
        <v>4</v>
      </c>
      <c r="I399" s="81">
        <v>3</v>
      </c>
      <c r="J399" s="163" t="s">
        <v>156</v>
      </c>
      <c r="T399" s="150">
        <v>9</v>
      </c>
      <c r="U399" s="150">
        <v>6</v>
      </c>
      <c r="V399" s="97" t="s">
        <v>651</v>
      </c>
      <c r="W399" s="97" t="s">
        <v>647</v>
      </c>
      <c r="X399" s="97"/>
      <c r="AH399" s="150">
        <v>54.5</v>
      </c>
      <c r="AI399" s="150">
        <v>50.1</v>
      </c>
    </row>
    <row r="400" spans="1:35" hidden="1" x14ac:dyDescent="0.25">
      <c r="A400" s="38" t="s">
        <v>1133</v>
      </c>
      <c r="B400" s="38">
        <v>32</v>
      </c>
      <c r="C400" s="123" t="s">
        <v>1134</v>
      </c>
      <c r="D400" s="88">
        <v>42542</v>
      </c>
      <c r="E400" s="5" t="s">
        <v>245</v>
      </c>
      <c r="F400" s="17">
        <v>0.1</v>
      </c>
      <c r="G400" s="17">
        <v>0.3</v>
      </c>
      <c r="H400" s="20">
        <v>4</v>
      </c>
      <c r="I400" s="81">
        <v>3</v>
      </c>
      <c r="J400" s="163" t="s">
        <v>156</v>
      </c>
      <c r="T400" s="150">
        <v>4</v>
      </c>
      <c r="U400" s="150">
        <v>3</v>
      </c>
      <c r="V400" s="97" t="s">
        <v>651</v>
      </c>
      <c r="W400" s="97" t="s">
        <v>647</v>
      </c>
      <c r="X400" s="97"/>
      <c r="AH400" s="150">
        <v>55.4</v>
      </c>
      <c r="AI400" s="150">
        <v>51</v>
      </c>
    </row>
    <row r="401" spans="1:37" hidden="1" x14ac:dyDescent="0.25">
      <c r="A401" s="38" t="s">
        <v>1135</v>
      </c>
      <c r="B401" s="38">
        <v>33</v>
      </c>
      <c r="C401" s="123" t="s">
        <v>1136</v>
      </c>
      <c r="D401" s="88">
        <v>42542</v>
      </c>
      <c r="E401" s="6" t="s">
        <v>282</v>
      </c>
      <c r="F401" s="17">
        <v>0</v>
      </c>
      <c r="G401" s="42">
        <v>2.5000000000000001E-2</v>
      </c>
      <c r="H401" s="20">
        <v>5</v>
      </c>
      <c r="I401" s="79" t="s">
        <v>491</v>
      </c>
      <c r="J401" s="163" t="s">
        <v>283</v>
      </c>
      <c r="T401" s="150">
        <v>10</v>
      </c>
      <c r="U401" s="150">
        <v>7</v>
      </c>
      <c r="V401" s="97" t="s">
        <v>120</v>
      </c>
      <c r="W401" s="97" t="s">
        <v>120</v>
      </c>
      <c r="X401" s="97"/>
      <c r="AH401" s="150">
        <v>41.4</v>
      </c>
      <c r="AI401" s="150">
        <v>37.700000000000003</v>
      </c>
    </row>
    <row r="402" spans="1:37" hidden="1" x14ac:dyDescent="0.25">
      <c r="A402" s="38" t="s">
        <v>1137</v>
      </c>
      <c r="B402" s="38">
        <v>34</v>
      </c>
      <c r="C402" s="123" t="s">
        <v>1136</v>
      </c>
      <c r="D402" s="88">
        <v>42542</v>
      </c>
      <c r="E402" s="5" t="s">
        <v>282</v>
      </c>
      <c r="F402" s="17">
        <v>0</v>
      </c>
      <c r="G402" s="42">
        <v>2.5000000000000001E-2</v>
      </c>
      <c r="H402" s="20">
        <v>5</v>
      </c>
      <c r="I402" s="79" t="s">
        <v>491</v>
      </c>
      <c r="J402" s="163" t="s">
        <v>284</v>
      </c>
      <c r="T402" s="150">
        <v>12</v>
      </c>
      <c r="U402" s="150">
        <v>8</v>
      </c>
      <c r="V402" s="97" t="s">
        <v>120</v>
      </c>
      <c r="W402" s="97" t="s">
        <v>120</v>
      </c>
      <c r="X402" s="97"/>
      <c r="AH402" s="150">
        <v>48.3</v>
      </c>
      <c r="AI402" s="150">
        <v>44.5</v>
      </c>
    </row>
    <row r="403" spans="1:37" hidden="1" x14ac:dyDescent="0.25">
      <c r="A403" s="38" t="s">
        <v>1138</v>
      </c>
      <c r="B403" s="38">
        <v>35</v>
      </c>
      <c r="C403" s="123" t="s">
        <v>1139</v>
      </c>
      <c r="D403" s="88">
        <v>42542</v>
      </c>
      <c r="E403" s="5" t="s">
        <v>102</v>
      </c>
      <c r="F403" s="17">
        <v>0</v>
      </c>
      <c r="G403" s="17">
        <v>0.1</v>
      </c>
      <c r="H403" s="20">
        <v>5</v>
      </c>
      <c r="I403" s="81">
        <v>1</v>
      </c>
      <c r="J403" s="163" t="s">
        <v>156</v>
      </c>
      <c r="K403" s="83" t="s">
        <v>1160</v>
      </c>
      <c r="L403" s="97" t="s">
        <v>1161</v>
      </c>
      <c r="M403" s="97" t="s">
        <v>118</v>
      </c>
      <c r="N403" s="97" t="s">
        <v>647</v>
      </c>
      <c r="O403" s="97" t="s">
        <v>1162</v>
      </c>
      <c r="P403" s="97" t="s">
        <v>1163</v>
      </c>
      <c r="Q403" s="97" t="s">
        <v>1175</v>
      </c>
      <c r="R403" s="97" t="s">
        <v>1176</v>
      </c>
      <c r="S403" s="97" t="s">
        <v>1177</v>
      </c>
      <c r="T403" s="150">
        <v>10</v>
      </c>
      <c r="U403" s="150">
        <v>7</v>
      </c>
      <c r="V403" s="97" t="s">
        <v>647</v>
      </c>
      <c r="W403" s="97" t="s">
        <v>646</v>
      </c>
      <c r="X403" s="97"/>
      <c r="Y403" s="2">
        <v>1.81</v>
      </c>
      <c r="Z403" s="2">
        <v>0.54</v>
      </c>
      <c r="AA403" s="2">
        <v>0.628</v>
      </c>
      <c r="AB403" s="2">
        <v>8.1000000000000003E-2</v>
      </c>
      <c r="AH403" s="150">
        <v>40.6</v>
      </c>
      <c r="AI403" s="150">
        <v>37.299999999999997</v>
      </c>
    </row>
    <row r="404" spans="1:37" hidden="1" x14ac:dyDescent="0.25">
      <c r="A404" s="38" t="s">
        <v>1140</v>
      </c>
      <c r="B404" s="38">
        <v>36</v>
      </c>
      <c r="C404" s="123" t="s">
        <v>1141</v>
      </c>
      <c r="D404" s="88">
        <v>42542</v>
      </c>
      <c r="E404" s="5" t="s">
        <v>245</v>
      </c>
      <c r="F404" s="17">
        <v>0.1</v>
      </c>
      <c r="G404" s="17">
        <v>0.3</v>
      </c>
      <c r="H404" s="20">
        <v>5</v>
      </c>
      <c r="I404" s="81">
        <v>1</v>
      </c>
      <c r="J404" s="163" t="s">
        <v>156</v>
      </c>
      <c r="T404" s="150">
        <v>8</v>
      </c>
      <c r="U404" s="150">
        <v>5</v>
      </c>
      <c r="V404" s="97" t="s">
        <v>651</v>
      </c>
      <c r="W404" s="97" t="s">
        <v>647</v>
      </c>
      <c r="X404" s="97"/>
      <c r="AH404" s="150">
        <v>41.2</v>
      </c>
      <c r="AI404" s="150">
        <v>37.9</v>
      </c>
    </row>
    <row r="405" spans="1:37" hidden="1" x14ac:dyDescent="0.25">
      <c r="A405" s="38" t="s">
        <v>1142</v>
      </c>
      <c r="B405" s="38">
        <v>37</v>
      </c>
      <c r="C405" s="123" t="s">
        <v>1143</v>
      </c>
      <c r="D405" s="88">
        <v>42542</v>
      </c>
      <c r="E405" s="5" t="s">
        <v>102</v>
      </c>
      <c r="F405" s="17">
        <v>0</v>
      </c>
      <c r="G405" s="17">
        <v>0.1</v>
      </c>
      <c r="H405" s="20">
        <v>5</v>
      </c>
      <c r="I405" s="81">
        <v>2</v>
      </c>
      <c r="J405" s="163" t="s">
        <v>156</v>
      </c>
      <c r="T405" s="150">
        <v>6</v>
      </c>
      <c r="U405" s="150">
        <v>5</v>
      </c>
      <c r="V405" s="97" t="s">
        <v>646</v>
      </c>
      <c r="W405" s="97" t="s">
        <v>120</v>
      </c>
      <c r="X405" s="97"/>
      <c r="AH405" s="150">
        <v>38.9</v>
      </c>
      <c r="AI405" s="150">
        <v>35.6</v>
      </c>
    </row>
    <row r="406" spans="1:37" hidden="1" x14ac:dyDescent="0.25">
      <c r="A406" s="38" t="s">
        <v>1144</v>
      </c>
      <c r="B406" s="38">
        <v>38</v>
      </c>
      <c r="C406" s="123" t="s">
        <v>1145</v>
      </c>
      <c r="D406" s="88">
        <v>42542</v>
      </c>
      <c r="E406" s="5" t="s">
        <v>245</v>
      </c>
      <c r="F406" s="17">
        <v>0.1</v>
      </c>
      <c r="G406" s="17">
        <v>0.3</v>
      </c>
      <c r="H406" s="20">
        <v>5</v>
      </c>
      <c r="I406" s="81">
        <v>2</v>
      </c>
      <c r="J406" s="163" t="s">
        <v>156</v>
      </c>
      <c r="T406" s="150">
        <v>3</v>
      </c>
      <c r="U406" s="150">
        <v>2</v>
      </c>
      <c r="V406" s="97" t="s">
        <v>651</v>
      </c>
      <c r="W406" s="97" t="s">
        <v>647</v>
      </c>
      <c r="X406" s="97"/>
      <c r="AH406" s="150">
        <v>43.7</v>
      </c>
      <c r="AI406" s="150">
        <v>40.200000000000003</v>
      </c>
    </row>
    <row r="407" spans="1:37" hidden="1" x14ac:dyDescent="0.25">
      <c r="A407" s="38" t="s">
        <v>1146</v>
      </c>
      <c r="B407" s="38">
        <v>39</v>
      </c>
      <c r="C407" s="123" t="s">
        <v>1147</v>
      </c>
      <c r="D407" s="88">
        <v>42542</v>
      </c>
      <c r="E407" s="5" t="s">
        <v>102</v>
      </c>
      <c r="F407" s="17">
        <v>0</v>
      </c>
      <c r="G407" s="17">
        <v>0.1</v>
      </c>
      <c r="H407" s="20">
        <v>5</v>
      </c>
      <c r="I407" s="81">
        <v>3</v>
      </c>
      <c r="J407" s="163" t="s">
        <v>156</v>
      </c>
      <c r="T407" s="150">
        <v>8</v>
      </c>
      <c r="U407" s="150">
        <v>6</v>
      </c>
      <c r="V407" s="97" t="s">
        <v>647</v>
      </c>
      <c r="W407" s="97" t="s">
        <v>646</v>
      </c>
      <c r="X407" s="97"/>
      <c r="AH407" s="150">
        <v>42.9</v>
      </c>
      <c r="AI407" s="150">
        <v>39.5</v>
      </c>
    </row>
    <row r="408" spans="1:37" hidden="1" x14ac:dyDescent="0.25">
      <c r="A408" s="58" t="s">
        <v>1148</v>
      </c>
      <c r="B408" s="58">
        <v>40</v>
      </c>
      <c r="C408" s="151" t="s">
        <v>1149</v>
      </c>
      <c r="D408" s="88">
        <v>42542</v>
      </c>
      <c r="E408" s="5" t="s">
        <v>245</v>
      </c>
      <c r="F408" s="17">
        <v>0.1</v>
      </c>
      <c r="G408" s="17">
        <v>0.3</v>
      </c>
      <c r="H408" s="20">
        <v>5</v>
      </c>
      <c r="I408" s="81">
        <v>3</v>
      </c>
      <c r="J408" s="163" t="s">
        <v>156</v>
      </c>
      <c r="T408" s="150">
        <v>7</v>
      </c>
      <c r="U408" s="150">
        <v>5</v>
      </c>
      <c r="V408" s="83" t="s">
        <v>651</v>
      </c>
      <c r="W408" s="83" t="s">
        <v>647</v>
      </c>
      <c r="X408" s="83"/>
      <c r="AH408" s="150">
        <v>44.6</v>
      </c>
      <c r="AI408" s="150">
        <v>41.1</v>
      </c>
    </row>
    <row r="409" spans="1:37" hidden="1" x14ac:dyDescent="0.25">
      <c r="A409" s="38" t="s">
        <v>1188</v>
      </c>
      <c r="B409" s="38">
        <v>1</v>
      </c>
      <c r="C409" s="38" t="s">
        <v>321</v>
      </c>
      <c r="D409" s="59">
        <v>42702</v>
      </c>
      <c r="E409" s="78" t="s">
        <v>282</v>
      </c>
      <c r="F409" s="17">
        <v>0</v>
      </c>
      <c r="G409" s="42">
        <v>2.5000000000000001E-2</v>
      </c>
      <c r="H409" s="20">
        <v>1</v>
      </c>
      <c r="I409" s="79" t="s">
        <v>491</v>
      </c>
      <c r="J409" s="163" t="s">
        <v>283</v>
      </c>
      <c r="O409" s="82" t="s">
        <v>557</v>
      </c>
      <c r="P409" s="82" t="s">
        <v>557</v>
      </c>
      <c r="Q409" s="7" t="s">
        <v>557</v>
      </c>
      <c r="R409" s="82" t="s">
        <v>557</v>
      </c>
      <c r="S409" s="82" t="s">
        <v>557</v>
      </c>
      <c r="T409" s="83" t="s">
        <v>653</v>
      </c>
      <c r="U409" s="83" t="s">
        <v>649</v>
      </c>
      <c r="V409" s="83" t="s">
        <v>646</v>
      </c>
      <c r="W409" s="83" t="s">
        <v>120</v>
      </c>
      <c r="X409" s="6" t="s">
        <v>557</v>
      </c>
      <c r="Y409" s="6" t="s">
        <v>557</v>
      </c>
      <c r="Z409" s="6" t="s">
        <v>557</v>
      </c>
      <c r="AA409" s="6" t="s">
        <v>557</v>
      </c>
      <c r="AB409" s="6" t="s">
        <v>557</v>
      </c>
      <c r="AC409" s="155"/>
      <c r="AH409" s="155">
        <v>33.799999999999997</v>
      </c>
      <c r="AI409" s="155">
        <v>29.7</v>
      </c>
      <c r="AJ409" s="83" t="s">
        <v>1298</v>
      </c>
      <c r="AK409" s="83" t="s">
        <v>1313</v>
      </c>
    </row>
    <row r="410" spans="1:37" hidden="1" x14ac:dyDescent="0.25">
      <c r="A410" s="38" t="s">
        <v>1189</v>
      </c>
      <c r="B410" s="38">
        <v>2</v>
      </c>
      <c r="C410" s="38" t="s">
        <v>322</v>
      </c>
      <c r="D410" s="59">
        <v>42702</v>
      </c>
      <c r="E410" s="78" t="s">
        <v>282</v>
      </c>
      <c r="F410" s="17">
        <v>0</v>
      </c>
      <c r="G410" s="42">
        <v>2.5000000000000001E-2</v>
      </c>
      <c r="H410" s="20">
        <v>1</v>
      </c>
      <c r="I410" s="79" t="s">
        <v>491</v>
      </c>
      <c r="J410" s="163" t="s">
        <v>284</v>
      </c>
      <c r="O410" s="82" t="s">
        <v>557</v>
      </c>
      <c r="P410" s="82" t="s">
        <v>557</v>
      </c>
      <c r="Q410" s="7" t="s">
        <v>557</v>
      </c>
      <c r="R410" s="157" t="s">
        <v>557</v>
      </c>
      <c r="S410" s="157" t="s">
        <v>557</v>
      </c>
      <c r="T410" s="97" t="s">
        <v>995</v>
      </c>
      <c r="U410" s="83" t="s">
        <v>992</v>
      </c>
      <c r="V410" s="97" t="s">
        <v>651</v>
      </c>
      <c r="W410" s="97" t="s">
        <v>647</v>
      </c>
      <c r="X410" s="5" t="s">
        <v>557</v>
      </c>
      <c r="Y410" s="5" t="s">
        <v>557</v>
      </c>
      <c r="Z410" s="5" t="s">
        <v>557</v>
      </c>
      <c r="AA410" s="5" t="s">
        <v>557</v>
      </c>
      <c r="AB410" s="5" t="s">
        <v>557</v>
      </c>
      <c r="AH410" s="155">
        <v>35.200000000000003</v>
      </c>
      <c r="AI410" s="155">
        <v>31.1</v>
      </c>
      <c r="AJ410" s="83" t="s">
        <v>1314</v>
      </c>
      <c r="AK410" s="83" t="s">
        <v>1315</v>
      </c>
    </row>
    <row r="411" spans="1:37" x14ac:dyDescent="0.25">
      <c r="A411" s="38" t="s">
        <v>1190</v>
      </c>
      <c r="B411" s="38">
        <v>3</v>
      </c>
      <c r="C411" s="38" t="s">
        <v>323</v>
      </c>
      <c r="D411" s="59">
        <v>42702</v>
      </c>
      <c r="E411" s="78" t="s">
        <v>282</v>
      </c>
      <c r="F411" s="17">
        <v>0</v>
      </c>
      <c r="G411" s="42">
        <v>2.5000000000000001E-2</v>
      </c>
      <c r="H411" s="20">
        <v>2</v>
      </c>
      <c r="I411" s="79" t="s">
        <v>491</v>
      </c>
      <c r="J411" s="163" t="s">
        <v>283</v>
      </c>
      <c r="O411" s="82" t="s">
        <v>557</v>
      </c>
      <c r="P411" s="82" t="s">
        <v>557</v>
      </c>
      <c r="Q411" s="7" t="s">
        <v>557</v>
      </c>
      <c r="R411" s="157" t="s">
        <v>557</v>
      </c>
      <c r="S411" s="157" t="s">
        <v>557</v>
      </c>
      <c r="T411" s="97" t="s">
        <v>650</v>
      </c>
      <c r="U411" s="83" t="s">
        <v>655</v>
      </c>
      <c r="V411" s="97" t="s">
        <v>120</v>
      </c>
      <c r="W411" s="97" t="s">
        <v>120</v>
      </c>
      <c r="X411" s="5" t="s">
        <v>557</v>
      </c>
      <c r="Y411" s="5" t="s">
        <v>557</v>
      </c>
      <c r="Z411" s="5" t="s">
        <v>557</v>
      </c>
      <c r="AA411" s="5" t="s">
        <v>557</v>
      </c>
      <c r="AB411" s="5" t="s">
        <v>557</v>
      </c>
      <c r="AH411" s="155">
        <v>38.9</v>
      </c>
      <c r="AI411" s="155">
        <v>34.4</v>
      </c>
      <c r="AJ411" s="83" t="s">
        <v>1316</v>
      </c>
      <c r="AK411" s="83" t="s">
        <v>1313</v>
      </c>
    </row>
    <row r="412" spans="1:37" x14ac:dyDescent="0.25">
      <c r="A412" s="38" t="s">
        <v>1191</v>
      </c>
      <c r="B412" s="38">
        <v>4</v>
      </c>
      <c r="C412" s="38" t="s">
        <v>324</v>
      </c>
      <c r="D412" s="59">
        <v>42702</v>
      </c>
      <c r="E412" s="78" t="s">
        <v>282</v>
      </c>
      <c r="F412" s="17">
        <v>0</v>
      </c>
      <c r="G412" s="42">
        <v>2.5000000000000001E-2</v>
      </c>
      <c r="H412" s="20">
        <v>2</v>
      </c>
      <c r="I412" s="79" t="s">
        <v>491</v>
      </c>
      <c r="J412" s="163" t="s">
        <v>284</v>
      </c>
      <c r="O412" s="82" t="s">
        <v>557</v>
      </c>
      <c r="P412" s="82" t="s">
        <v>557</v>
      </c>
      <c r="Q412" s="7" t="s">
        <v>557</v>
      </c>
      <c r="R412" s="157" t="s">
        <v>557</v>
      </c>
      <c r="S412" s="157" t="s">
        <v>557</v>
      </c>
      <c r="T412" s="97" t="s">
        <v>993</v>
      </c>
      <c r="U412" s="83" t="s">
        <v>654</v>
      </c>
      <c r="V412" s="97" t="s">
        <v>120</v>
      </c>
      <c r="W412" s="97" t="s">
        <v>120</v>
      </c>
      <c r="X412" s="5" t="s">
        <v>557</v>
      </c>
      <c r="Y412" s="5" t="s">
        <v>557</v>
      </c>
      <c r="Z412" s="5" t="s">
        <v>557</v>
      </c>
      <c r="AA412" s="5" t="s">
        <v>557</v>
      </c>
      <c r="AB412" s="5" t="s">
        <v>557</v>
      </c>
      <c r="AH412" s="155">
        <v>44.9</v>
      </c>
      <c r="AI412" s="155">
        <v>40</v>
      </c>
      <c r="AJ412" s="83" t="s">
        <v>1314</v>
      </c>
      <c r="AK412" s="83" t="s">
        <v>1315</v>
      </c>
    </row>
    <row r="413" spans="1:37" hidden="1" x14ac:dyDescent="0.25">
      <c r="A413" s="38" t="s">
        <v>1192</v>
      </c>
      <c r="B413" s="38">
        <v>5</v>
      </c>
      <c r="C413" s="38" t="s">
        <v>325</v>
      </c>
      <c r="D413" s="59">
        <v>42702</v>
      </c>
      <c r="E413" s="78" t="s">
        <v>282</v>
      </c>
      <c r="F413" s="17">
        <v>0</v>
      </c>
      <c r="G413" s="42">
        <v>2.5000000000000001E-2</v>
      </c>
      <c r="H413" s="20">
        <v>3</v>
      </c>
      <c r="I413" s="79" t="s">
        <v>491</v>
      </c>
      <c r="J413" s="163" t="s">
        <v>283</v>
      </c>
      <c r="O413" s="82" t="s">
        <v>557</v>
      </c>
      <c r="P413" s="82" t="s">
        <v>557</v>
      </c>
      <c r="Q413" s="7" t="s">
        <v>557</v>
      </c>
      <c r="R413" s="157" t="s">
        <v>557</v>
      </c>
      <c r="S413" s="157" t="s">
        <v>557</v>
      </c>
      <c r="T413" s="97" t="s">
        <v>649</v>
      </c>
      <c r="U413" s="83" t="s">
        <v>655</v>
      </c>
      <c r="V413" s="97" t="s">
        <v>120</v>
      </c>
      <c r="W413" s="97" t="s">
        <v>120</v>
      </c>
      <c r="X413" s="5" t="s">
        <v>557</v>
      </c>
      <c r="Y413" s="5" t="s">
        <v>557</v>
      </c>
      <c r="Z413" s="5" t="s">
        <v>557</v>
      </c>
      <c r="AA413" s="5" t="s">
        <v>557</v>
      </c>
      <c r="AB413" s="5" t="s">
        <v>557</v>
      </c>
      <c r="AH413" s="155">
        <v>34.700000000000003</v>
      </c>
      <c r="AI413" s="155">
        <v>30.9</v>
      </c>
      <c r="AJ413" s="83" t="s">
        <v>1172</v>
      </c>
      <c r="AK413" s="83" t="s">
        <v>1317</v>
      </c>
    </row>
    <row r="414" spans="1:37" hidden="1" x14ac:dyDescent="0.25">
      <c r="A414" s="38" t="s">
        <v>1193</v>
      </c>
      <c r="B414" s="38">
        <v>6</v>
      </c>
      <c r="C414" s="38" t="s">
        <v>326</v>
      </c>
      <c r="D414" s="59">
        <v>42702</v>
      </c>
      <c r="E414" s="78" t="s">
        <v>282</v>
      </c>
      <c r="F414" s="17">
        <v>0</v>
      </c>
      <c r="G414" s="42">
        <v>2.5000000000000001E-2</v>
      </c>
      <c r="H414" s="20">
        <v>3</v>
      </c>
      <c r="I414" s="79" t="s">
        <v>491</v>
      </c>
      <c r="J414" s="163" t="s">
        <v>284</v>
      </c>
      <c r="O414" s="82" t="s">
        <v>557</v>
      </c>
      <c r="P414" s="82" t="s">
        <v>557</v>
      </c>
      <c r="Q414" s="7" t="s">
        <v>557</v>
      </c>
      <c r="R414" s="157" t="s">
        <v>557</v>
      </c>
      <c r="S414" s="157" t="s">
        <v>557</v>
      </c>
      <c r="T414" s="97" t="s">
        <v>654</v>
      </c>
      <c r="U414" s="83" t="s">
        <v>650</v>
      </c>
      <c r="V414" s="97" t="s">
        <v>120</v>
      </c>
      <c r="W414" s="97" t="s">
        <v>120</v>
      </c>
      <c r="X414" s="5" t="s">
        <v>557</v>
      </c>
      <c r="Y414" s="5" t="s">
        <v>557</v>
      </c>
      <c r="Z414" s="5" t="s">
        <v>557</v>
      </c>
      <c r="AA414" s="5" t="s">
        <v>557</v>
      </c>
      <c r="AB414" s="5" t="s">
        <v>557</v>
      </c>
      <c r="AH414" s="155">
        <v>35.1</v>
      </c>
      <c r="AI414" s="155">
        <v>31.2</v>
      </c>
      <c r="AJ414" s="83" t="s">
        <v>1182</v>
      </c>
      <c r="AK414" s="83" t="s">
        <v>1313</v>
      </c>
    </row>
    <row r="415" spans="1:37" hidden="1" x14ac:dyDescent="0.25">
      <c r="A415" s="38" t="s">
        <v>1194</v>
      </c>
      <c r="B415" s="38">
        <v>7</v>
      </c>
      <c r="C415" s="38" t="s">
        <v>327</v>
      </c>
      <c r="D415" s="59">
        <v>42702</v>
      </c>
      <c r="E415" s="78" t="s">
        <v>282</v>
      </c>
      <c r="F415" s="17">
        <v>0</v>
      </c>
      <c r="G415" s="42">
        <v>2.5000000000000001E-2</v>
      </c>
      <c r="H415" s="20">
        <v>4</v>
      </c>
      <c r="I415" s="79" t="s">
        <v>491</v>
      </c>
      <c r="J415" s="163" t="s">
        <v>283</v>
      </c>
      <c r="O415" s="82" t="s">
        <v>557</v>
      </c>
      <c r="P415" s="82" t="s">
        <v>557</v>
      </c>
      <c r="Q415" s="7" t="s">
        <v>557</v>
      </c>
      <c r="R415" s="157" t="s">
        <v>557</v>
      </c>
      <c r="S415" s="157" t="s">
        <v>557</v>
      </c>
      <c r="T415" s="97" t="s">
        <v>653</v>
      </c>
      <c r="U415" s="83" t="s">
        <v>649</v>
      </c>
      <c r="V415" s="97" t="s">
        <v>120</v>
      </c>
      <c r="W415" s="97" t="s">
        <v>120</v>
      </c>
      <c r="X415" s="5" t="s">
        <v>557</v>
      </c>
      <c r="Y415" s="5" t="s">
        <v>557</v>
      </c>
      <c r="Z415" s="5" t="s">
        <v>557</v>
      </c>
      <c r="AA415" s="5" t="s">
        <v>557</v>
      </c>
      <c r="AB415" s="5" t="s">
        <v>557</v>
      </c>
      <c r="AH415" s="155">
        <v>34.1</v>
      </c>
      <c r="AI415" s="155">
        <v>30.4</v>
      </c>
      <c r="AJ415" s="83" t="s">
        <v>1169</v>
      </c>
      <c r="AK415" s="83" t="s">
        <v>1313</v>
      </c>
    </row>
    <row r="416" spans="1:37" hidden="1" x14ac:dyDescent="0.25">
      <c r="A416" s="38" t="s">
        <v>1195</v>
      </c>
      <c r="B416" s="38">
        <v>8</v>
      </c>
      <c r="C416" s="38" t="s">
        <v>328</v>
      </c>
      <c r="D416" s="59">
        <v>42702</v>
      </c>
      <c r="E416" s="78" t="s">
        <v>282</v>
      </c>
      <c r="F416" s="17">
        <v>0</v>
      </c>
      <c r="G416" s="42">
        <v>2.5000000000000001E-2</v>
      </c>
      <c r="H416" s="20">
        <v>4</v>
      </c>
      <c r="I416" s="79" t="s">
        <v>491</v>
      </c>
      <c r="J416" s="163" t="s">
        <v>284</v>
      </c>
      <c r="O416" s="82" t="s">
        <v>557</v>
      </c>
      <c r="P416" s="82" t="s">
        <v>557</v>
      </c>
      <c r="Q416" s="7" t="s">
        <v>557</v>
      </c>
      <c r="R416" s="157" t="s">
        <v>557</v>
      </c>
      <c r="S416" s="157" t="s">
        <v>557</v>
      </c>
      <c r="T416" s="97" t="s">
        <v>996</v>
      </c>
      <c r="U416" s="83" t="s">
        <v>993</v>
      </c>
      <c r="V416" s="97" t="s">
        <v>120</v>
      </c>
      <c r="W416" s="97" t="s">
        <v>120</v>
      </c>
      <c r="X416" s="5" t="s">
        <v>557</v>
      </c>
      <c r="Y416" s="5" t="s">
        <v>557</v>
      </c>
      <c r="Z416" s="5" t="s">
        <v>557</v>
      </c>
      <c r="AA416" s="5" t="s">
        <v>557</v>
      </c>
      <c r="AB416" s="5" t="s">
        <v>557</v>
      </c>
      <c r="AH416" s="155">
        <v>38.700000000000003</v>
      </c>
      <c r="AI416" s="155">
        <v>34.5</v>
      </c>
      <c r="AJ416" s="83" t="s">
        <v>1298</v>
      </c>
      <c r="AK416" s="83" t="s">
        <v>1315</v>
      </c>
    </row>
    <row r="417" spans="1:37" hidden="1" x14ac:dyDescent="0.25">
      <c r="A417" s="38" t="s">
        <v>1196</v>
      </c>
      <c r="B417" s="38">
        <v>9</v>
      </c>
      <c r="C417" s="38" t="s">
        <v>329</v>
      </c>
      <c r="D417" s="59">
        <v>42702</v>
      </c>
      <c r="E417" s="78" t="s">
        <v>282</v>
      </c>
      <c r="F417" s="17">
        <v>0</v>
      </c>
      <c r="G417" s="42">
        <v>2.5000000000000001E-2</v>
      </c>
      <c r="H417" s="20">
        <v>5</v>
      </c>
      <c r="I417" s="79" t="s">
        <v>491</v>
      </c>
      <c r="J417" s="163" t="s">
        <v>283</v>
      </c>
      <c r="O417" s="82" t="s">
        <v>557</v>
      </c>
      <c r="P417" s="82" t="s">
        <v>557</v>
      </c>
      <c r="Q417" s="7" t="s">
        <v>557</v>
      </c>
      <c r="R417" s="157" t="s">
        <v>557</v>
      </c>
      <c r="S417" s="157" t="s">
        <v>557</v>
      </c>
      <c r="T417" s="97" t="s">
        <v>649</v>
      </c>
      <c r="U417" s="83" t="s">
        <v>655</v>
      </c>
      <c r="V417" s="97" t="s">
        <v>120</v>
      </c>
      <c r="W417" s="97" t="s">
        <v>120</v>
      </c>
      <c r="X417" s="5" t="s">
        <v>557</v>
      </c>
      <c r="Y417" s="5" t="s">
        <v>557</v>
      </c>
      <c r="Z417" s="5" t="s">
        <v>557</v>
      </c>
      <c r="AA417" s="5" t="s">
        <v>557</v>
      </c>
      <c r="AB417" s="5" t="s">
        <v>557</v>
      </c>
      <c r="AH417" s="155">
        <v>31.4</v>
      </c>
      <c r="AI417" s="155">
        <v>28</v>
      </c>
      <c r="AJ417" s="83" t="s">
        <v>1184</v>
      </c>
      <c r="AK417" s="83" t="s">
        <v>1318</v>
      </c>
    </row>
    <row r="418" spans="1:37" hidden="1" x14ac:dyDescent="0.25">
      <c r="A418" s="38" t="s">
        <v>1197</v>
      </c>
      <c r="B418" s="38">
        <v>10</v>
      </c>
      <c r="C418" s="38" t="s">
        <v>330</v>
      </c>
      <c r="D418" s="59">
        <v>42702</v>
      </c>
      <c r="E418" s="78" t="s">
        <v>282</v>
      </c>
      <c r="F418" s="17">
        <v>0</v>
      </c>
      <c r="G418" s="42">
        <v>2.5000000000000001E-2</v>
      </c>
      <c r="H418" s="20">
        <v>5</v>
      </c>
      <c r="I418" s="79" t="s">
        <v>491</v>
      </c>
      <c r="J418" s="163" t="s">
        <v>284</v>
      </c>
      <c r="O418" s="82" t="s">
        <v>557</v>
      </c>
      <c r="P418" s="82" t="s">
        <v>557</v>
      </c>
      <c r="Q418" s="7" t="s">
        <v>557</v>
      </c>
      <c r="R418" s="157" t="s">
        <v>557</v>
      </c>
      <c r="S418" s="157" t="s">
        <v>557</v>
      </c>
      <c r="T418" s="97" t="s">
        <v>916</v>
      </c>
      <c r="U418" s="83" t="s">
        <v>994</v>
      </c>
      <c r="V418" s="97" t="s">
        <v>120</v>
      </c>
      <c r="W418" s="97" t="s">
        <v>120</v>
      </c>
      <c r="X418" s="5" t="s">
        <v>557</v>
      </c>
      <c r="Y418" s="5" t="s">
        <v>557</v>
      </c>
      <c r="Z418" s="5" t="s">
        <v>557</v>
      </c>
      <c r="AA418" s="5" t="s">
        <v>557</v>
      </c>
      <c r="AB418" s="5" t="s">
        <v>557</v>
      </c>
      <c r="AH418" s="155">
        <v>34.4</v>
      </c>
      <c r="AI418" s="155">
        <v>30.9</v>
      </c>
      <c r="AJ418" s="83" t="s">
        <v>1182</v>
      </c>
      <c r="AK418" s="83" t="s">
        <v>1317</v>
      </c>
    </row>
    <row r="419" spans="1:37" hidden="1" x14ac:dyDescent="0.25">
      <c r="A419" s="38" t="s">
        <v>1198</v>
      </c>
      <c r="B419" s="38">
        <v>11</v>
      </c>
      <c r="C419" s="38" t="s">
        <v>331</v>
      </c>
      <c r="D419" s="59">
        <v>42702</v>
      </c>
      <c r="E419" s="78" t="s">
        <v>102</v>
      </c>
      <c r="F419" s="17">
        <v>0</v>
      </c>
      <c r="G419" s="17">
        <v>0.1</v>
      </c>
      <c r="H419" s="20">
        <v>1</v>
      </c>
      <c r="I419" s="80">
        <v>1</v>
      </c>
      <c r="J419" s="163" t="s">
        <v>156</v>
      </c>
      <c r="O419" s="83" t="s">
        <v>1274</v>
      </c>
      <c r="P419" s="83" t="s">
        <v>1153</v>
      </c>
      <c r="Q419" s="7" t="s">
        <v>1283</v>
      </c>
      <c r="R419" s="97" t="s">
        <v>1293</v>
      </c>
      <c r="S419" s="97" t="s">
        <v>1294</v>
      </c>
      <c r="T419" s="97" t="s">
        <v>649</v>
      </c>
      <c r="U419" s="83" t="s">
        <v>655</v>
      </c>
      <c r="V419" s="97" t="s">
        <v>646</v>
      </c>
      <c r="W419" s="97" t="s">
        <v>120</v>
      </c>
      <c r="X419" s="2">
        <v>24</v>
      </c>
      <c r="Y419" s="2">
        <v>0.60399999999999998</v>
      </c>
      <c r="Z419" s="2">
        <v>0.14000000000000001</v>
      </c>
      <c r="AA419" s="2">
        <v>0.26600000000000001</v>
      </c>
      <c r="AB419" s="2" t="s">
        <v>121</v>
      </c>
      <c r="AH419" s="155">
        <v>36.700000000000003</v>
      </c>
      <c r="AI419" s="155">
        <v>32.5</v>
      </c>
      <c r="AJ419" s="83" t="s">
        <v>1319</v>
      </c>
      <c r="AK419" s="83" t="s">
        <v>1315</v>
      </c>
    </row>
    <row r="420" spans="1:37" hidden="1" x14ac:dyDescent="0.25">
      <c r="A420" s="38" t="s">
        <v>1199</v>
      </c>
      <c r="B420" s="38">
        <v>12</v>
      </c>
      <c r="C420" s="38" t="s">
        <v>332</v>
      </c>
      <c r="D420" s="59">
        <v>42702</v>
      </c>
      <c r="E420" s="78" t="s">
        <v>103</v>
      </c>
      <c r="F420" s="17">
        <v>0.1</v>
      </c>
      <c r="G420" s="17">
        <v>0.2</v>
      </c>
      <c r="H420" s="20">
        <v>1</v>
      </c>
      <c r="I420" s="80">
        <v>1</v>
      </c>
      <c r="J420" s="163" t="s">
        <v>156</v>
      </c>
      <c r="O420" s="82" t="s">
        <v>557</v>
      </c>
      <c r="P420" s="82" t="s">
        <v>557</v>
      </c>
      <c r="Q420" s="7" t="s">
        <v>557</v>
      </c>
      <c r="R420" s="157" t="s">
        <v>557</v>
      </c>
      <c r="S420" s="157" t="s">
        <v>557</v>
      </c>
      <c r="T420" s="97" t="s">
        <v>649</v>
      </c>
      <c r="U420" s="83" t="s">
        <v>651</v>
      </c>
      <c r="V420" s="97" t="s">
        <v>647</v>
      </c>
      <c r="W420" s="97" t="s">
        <v>646</v>
      </c>
      <c r="X420" s="5" t="s">
        <v>557</v>
      </c>
      <c r="Y420" s="5" t="s">
        <v>557</v>
      </c>
      <c r="Z420" s="5" t="s">
        <v>557</v>
      </c>
      <c r="AA420" s="5" t="s">
        <v>557</v>
      </c>
      <c r="AB420" s="5" t="s">
        <v>557</v>
      </c>
      <c r="AH420" s="155">
        <v>38.6</v>
      </c>
      <c r="AI420" s="155">
        <v>34.299999999999997</v>
      </c>
      <c r="AJ420" s="83" t="s">
        <v>1180</v>
      </c>
      <c r="AK420" s="83" t="s">
        <v>1315</v>
      </c>
    </row>
    <row r="421" spans="1:37" hidden="1" x14ac:dyDescent="0.25">
      <c r="A421" s="38" t="s">
        <v>1200</v>
      </c>
      <c r="B421" s="38">
        <v>13</v>
      </c>
      <c r="C421" s="38" t="s">
        <v>333</v>
      </c>
      <c r="D421" s="59">
        <v>42702</v>
      </c>
      <c r="E421" s="78" t="s">
        <v>104</v>
      </c>
      <c r="F421" s="17">
        <v>0.2</v>
      </c>
      <c r="G421" s="17">
        <v>0.3</v>
      </c>
      <c r="H421" s="20">
        <v>1</v>
      </c>
      <c r="I421" s="80">
        <v>1</v>
      </c>
      <c r="J421" s="163" t="s">
        <v>156</v>
      </c>
      <c r="O421" s="82" t="s">
        <v>557</v>
      </c>
      <c r="P421" s="82" t="s">
        <v>557</v>
      </c>
      <c r="Q421" s="7" t="s">
        <v>557</v>
      </c>
      <c r="R421" s="157" t="s">
        <v>557</v>
      </c>
      <c r="S421" s="157" t="s">
        <v>557</v>
      </c>
      <c r="T421" s="97" t="s">
        <v>650</v>
      </c>
      <c r="U421" s="83" t="s">
        <v>655</v>
      </c>
      <c r="V421" s="97" t="s">
        <v>647</v>
      </c>
      <c r="W421" s="97" t="s">
        <v>646</v>
      </c>
      <c r="X421" s="5" t="s">
        <v>557</v>
      </c>
      <c r="Y421" s="5" t="s">
        <v>557</v>
      </c>
      <c r="Z421" s="5" t="s">
        <v>557</v>
      </c>
      <c r="AA421" s="5" t="s">
        <v>557</v>
      </c>
      <c r="AB421" s="5" t="s">
        <v>557</v>
      </c>
      <c r="AH421" s="155">
        <v>42.3</v>
      </c>
      <c r="AI421" s="155">
        <v>37.6</v>
      </c>
      <c r="AJ421" s="83" t="s">
        <v>1314</v>
      </c>
      <c r="AK421" s="83" t="s">
        <v>1315</v>
      </c>
    </row>
    <row r="422" spans="1:37" hidden="1" x14ac:dyDescent="0.25">
      <c r="A422" s="38" t="s">
        <v>1201</v>
      </c>
      <c r="B422" s="38">
        <v>14</v>
      </c>
      <c r="C422" s="38" t="s">
        <v>334</v>
      </c>
      <c r="D422" s="59">
        <v>42702</v>
      </c>
      <c r="E422" s="78" t="s">
        <v>105</v>
      </c>
      <c r="F422" s="17">
        <v>0.3</v>
      </c>
      <c r="G422" s="17">
        <v>0.6</v>
      </c>
      <c r="H422" s="20">
        <v>1</v>
      </c>
      <c r="I422" s="80">
        <v>1</v>
      </c>
      <c r="J422" s="163" t="s">
        <v>156</v>
      </c>
      <c r="O422" s="82" t="s">
        <v>557</v>
      </c>
      <c r="P422" s="82" t="s">
        <v>557</v>
      </c>
      <c r="Q422" s="7" t="s">
        <v>557</v>
      </c>
      <c r="R422" s="157" t="s">
        <v>557</v>
      </c>
      <c r="S422" s="157" t="s">
        <v>557</v>
      </c>
      <c r="T422" s="97" t="s">
        <v>120</v>
      </c>
      <c r="U422" s="83" t="s">
        <v>120</v>
      </c>
      <c r="V422" s="97" t="s">
        <v>120</v>
      </c>
      <c r="W422" s="97" t="s">
        <v>120</v>
      </c>
      <c r="X422" s="5" t="s">
        <v>557</v>
      </c>
      <c r="Y422" s="5" t="s">
        <v>557</v>
      </c>
      <c r="Z422" s="5" t="s">
        <v>557</v>
      </c>
      <c r="AA422" s="5" t="s">
        <v>557</v>
      </c>
      <c r="AB422" s="5" t="s">
        <v>557</v>
      </c>
      <c r="AH422" s="155">
        <v>47.9</v>
      </c>
      <c r="AI422" s="155">
        <v>43</v>
      </c>
      <c r="AJ422" s="83" t="s">
        <v>1182</v>
      </c>
      <c r="AK422" s="83" t="s">
        <v>1318</v>
      </c>
    </row>
    <row r="423" spans="1:37" hidden="1" x14ac:dyDescent="0.25">
      <c r="A423" s="38" t="s">
        <v>1202</v>
      </c>
      <c r="B423" s="38">
        <v>15</v>
      </c>
      <c r="C423" s="38" t="s">
        <v>335</v>
      </c>
      <c r="D423" s="59">
        <v>42702</v>
      </c>
      <c r="E423" s="78" t="s">
        <v>106</v>
      </c>
      <c r="F423" s="17">
        <v>0.6</v>
      </c>
      <c r="G423" s="17">
        <v>0.9</v>
      </c>
      <c r="H423" s="20">
        <v>1</v>
      </c>
      <c r="I423" s="80">
        <v>1</v>
      </c>
      <c r="J423" s="163" t="s">
        <v>156</v>
      </c>
      <c r="O423" s="82" t="s">
        <v>557</v>
      </c>
      <c r="P423" s="82" t="s">
        <v>557</v>
      </c>
      <c r="Q423" s="7" t="s">
        <v>557</v>
      </c>
      <c r="R423" s="157" t="s">
        <v>557</v>
      </c>
      <c r="S423" s="157" t="s">
        <v>557</v>
      </c>
      <c r="T423" s="97" t="s">
        <v>120</v>
      </c>
      <c r="U423" s="83" t="s">
        <v>120</v>
      </c>
      <c r="V423" s="97" t="s">
        <v>120</v>
      </c>
      <c r="W423" s="97" t="s">
        <v>120</v>
      </c>
      <c r="X423" s="5" t="s">
        <v>557</v>
      </c>
      <c r="Y423" s="5" t="s">
        <v>557</v>
      </c>
      <c r="Z423" s="5" t="s">
        <v>557</v>
      </c>
      <c r="AA423" s="5" t="s">
        <v>557</v>
      </c>
      <c r="AB423" s="5" t="s">
        <v>557</v>
      </c>
      <c r="AH423" s="155">
        <v>19.5</v>
      </c>
      <c r="AI423" s="155">
        <v>18.600000000000001</v>
      </c>
      <c r="AJ423" s="83" t="s">
        <v>1318</v>
      </c>
      <c r="AK423" s="83" t="s">
        <v>1320</v>
      </c>
    </row>
    <row r="424" spans="1:37" hidden="1" x14ac:dyDescent="0.25">
      <c r="A424" s="38" t="s">
        <v>1203</v>
      </c>
      <c r="B424" s="38">
        <v>16</v>
      </c>
      <c r="C424" s="38" t="s">
        <v>336</v>
      </c>
      <c r="D424" s="59">
        <v>42702</v>
      </c>
      <c r="E424" s="78" t="s">
        <v>102</v>
      </c>
      <c r="F424" s="17">
        <v>0</v>
      </c>
      <c r="G424" s="17">
        <v>0.1</v>
      </c>
      <c r="H424" s="20">
        <v>1</v>
      </c>
      <c r="I424" s="80">
        <v>2</v>
      </c>
      <c r="J424" s="163" t="s">
        <v>156</v>
      </c>
      <c r="O424" s="83" t="s">
        <v>1275</v>
      </c>
      <c r="P424" s="83" t="s">
        <v>1153</v>
      </c>
      <c r="Q424" s="7" t="s">
        <v>1284</v>
      </c>
      <c r="R424" s="97" t="s">
        <v>1295</v>
      </c>
      <c r="S424" s="97" t="s">
        <v>1172</v>
      </c>
      <c r="T424" s="97" t="s">
        <v>655</v>
      </c>
      <c r="U424" s="83" t="s">
        <v>651</v>
      </c>
      <c r="V424" s="97" t="s">
        <v>120</v>
      </c>
      <c r="W424" s="97" t="s">
        <v>120</v>
      </c>
      <c r="X424" s="2">
        <v>19</v>
      </c>
      <c r="Y424" s="2">
        <v>0.77100000000000002</v>
      </c>
      <c r="Z424" s="2">
        <v>0.161</v>
      </c>
      <c r="AA424" s="2">
        <v>0.24299999999999999</v>
      </c>
      <c r="AB424" s="2" t="s">
        <v>121</v>
      </c>
      <c r="AH424" s="155">
        <v>31.2</v>
      </c>
      <c r="AI424" s="155">
        <v>28.1</v>
      </c>
      <c r="AJ424" s="83" t="s">
        <v>1182</v>
      </c>
      <c r="AK424" s="83" t="s">
        <v>1318</v>
      </c>
    </row>
    <row r="425" spans="1:37" hidden="1" x14ac:dyDescent="0.25">
      <c r="A425" s="38" t="s">
        <v>1204</v>
      </c>
      <c r="B425" s="38">
        <v>17</v>
      </c>
      <c r="C425" s="38" t="s">
        <v>337</v>
      </c>
      <c r="D425" s="59">
        <v>42702</v>
      </c>
      <c r="E425" s="78" t="s">
        <v>103</v>
      </c>
      <c r="F425" s="17">
        <v>0.1</v>
      </c>
      <c r="G425" s="17">
        <v>0.2</v>
      </c>
      <c r="H425" s="20">
        <v>1</v>
      </c>
      <c r="I425" s="80">
        <v>2</v>
      </c>
      <c r="J425" s="163" t="s">
        <v>156</v>
      </c>
      <c r="O425" s="82" t="s">
        <v>557</v>
      </c>
      <c r="P425" s="82" t="s">
        <v>557</v>
      </c>
      <c r="Q425" s="7" t="s">
        <v>557</v>
      </c>
      <c r="R425" s="157" t="s">
        <v>557</v>
      </c>
      <c r="S425" s="157" t="s">
        <v>557</v>
      </c>
      <c r="T425" s="97" t="s">
        <v>649</v>
      </c>
      <c r="U425" s="83" t="s">
        <v>651</v>
      </c>
      <c r="V425" s="97" t="s">
        <v>646</v>
      </c>
      <c r="W425" s="97" t="s">
        <v>120</v>
      </c>
      <c r="X425" s="5" t="s">
        <v>557</v>
      </c>
      <c r="Y425" s="5" t="s">
        <v>557</v>
      </c>
      <c r="Z425" s="5" t="s">
        <v>557</v>
      </c>
      <c r="AA425" s="5" t="s">
        <v>557</v>
      </c>
      <c r="AB425" s="5" t="s">
        <v>557</v>
      </c>
      <c r="AH425" s="155">
        <v>32.299999999999997</v>
      </c>
      <c r="AI425" s="155">
        <v>29.2</v>
      </c>
      <c r="AJ425" s="83" t="s">
        <v>1169</v>
      </c>
      <c r="AK425" s="83" t="s">
        <v>1317</v>
      </c>
    </row>
    <row r="426" spans="1:37" hidden="1" x14ac:dyDescent="0.25">
      <c r="A426" s="38" t="s">
        <v>1205</v>
      </c>
      <c r="B426" s="38">
        <v>18</v>
      </c>
      <c r="C426" s="38" t="s">
        <v>338</v>
      </c>
      <c r="D426" s="59">
        <v>42702</v>
      </c>
      <c r="E426" s="78" t="s">
        <v>104</v>
      </c>
      <c r="F426" s="17">
        <v>0.2</v>
      </c>
      <c r="G426" s="17">
        <v>0.3</v>
      </c>
      <c r="H426" s="20">
        <v>1</v>
      </c>
      <c r="I426" s="80">
        <v>2</v>
      </c>
      <c r="J426" s="163" t="s">
        <v>156</v>
      </c>
      <c r="O426" s="82" t="s">
        <v>557</v>
      </c>
      <c r="P426" s="82" t="s">
        <v>557</v>
      </c>
      <c r="Q426" s="7" t="s">
        <v>557</v>
      </c>
      <c r="R426" s="157" t="s">
        <v>557</v>
      </c>
      <c r="S426" s="157" t="s">
        <v>557</v>
      </c>
      <c r="T426" s="97" t="s">
        <v>655</v>
      </c>
      <c r="U426" s="83" t="s">
        <v>647</v>
      </c>
      <c r="V426" s="97" t="s">
        <v>647</v>
      </c>
      <c r="W426" s="97" t="s">
        <v>120</v>
      </c>
      <c r="X426" s="5" t="s">
        <v>557</v>
      </c>
      <c r="Y426" s="5" t="s">
        <v>557</v>
      </c>
      <c r="Z426" s="5" t="s">
        <v>557</v>
      </c>
      <c r="AA426" s="5" t="s">
        <v>557</v>
      </c>
      <c r="AB426" s="5" t="s">
        <v>557</v>
      </c>
      <c r="AH426" s="155">
        <v>40.9</v>
      </c>
      <c r="AI426" s="155">
        <v>36.4</v>
      </c>
      <c r="AJ426" s="83" t="s">
        <v>1319</v>
      </c>
      <c r="AK426" s="83" t="s">
        <v>1317</v>
      </c>
    </row>
    <row r="427" spans="1:37" hidden="1" x14ac:dyDescent="0.25">
      <c r="A427" s="38" t="s">
        <v>1206</v>
      </c>
      <c r="B427" s="38">
        <v>19</v>
      </c>
      <c r="C427" s="38" t="s">
        <v>339</v>
      </c>
      <c r="D427" s="59">
        <v>42702</v>
      </c>
      <c r="E427" s="78" t="s">
        <v>105</v>
      </c>
      <c r="F427" s="17">
        <v>0.3</v>
      </c>
      <c r="G427" s="17">
        <v>0.6</v>
      </c>
      <c r="H427" s="20">
        <v>1</v>
      </c>
      <c r="I427" s="80">
        <v>2</v>
      </c>
      <c r="J427" s="163" t="s">
        <v>156</v>
      </c>
      <c r="O427" s="82" t="s">
        <v>557</v>
      </c>
      <c r="P427" s="82" t="s">
        <v>557</v>
      </c>
      <c r="Q427" s="7" t="s">
        <v>557</v>
      </c>
      <c r="R427" s="157" t="s">
        <v>557</v>
      </c>
      <c r="S427" s="157" t="s">
        <v>557</v>
      </c>
      <c r="T427" s="97" t="s">
        <v>646</v>
      </c>
      <c r="U427" s="83" t="s">
        <v>120</v>
      </c>
      <c r="V427" s="97" t="s">
        <v>120</v>
      </c>
      <c r="W427" s="97" t="s">
        <v>120</v>
      </c>
      <c r="X427" s="5" t="s">
        <v>557</v>
      </c>
      <c r="Y427" s="5" t="s">
        <v>557</v>
      </c>
      <c r="Z427" s="5" t="s">
        <v>557</v>
      </c>
      <c r="AA427" s="5" t="s">
        <v>557</v>
      </c>
      <c r="AB427" s="5" t="s">
        <v>557</v>
      </c>
      <c r="AH427" s="155">
        <v>40.700000000000003</v>
      </c>
      <c r="AI427" s="155">
        <v>36.700000000000003</v>
      </c>
      <c r="AJ427" s="83" t="s">
        <v>1302</v>
      </c>
      <c r="AK427" s="83" t="s">
        <v>1161</v>
      </c>
    </row>
    <row r="428" spans="1:37" hidden="1" x14ac:dyDescent="0.25">
      <c r="A428" s="38" t="s">
        <v>1207</v>
      </c>
      <c r="B428" s="38">
        <v>20</v>
      </c>
      <c r="C428" s="38" t="s">
        <v>340</v>
      </c>
      <c r="D428" s="59">
        <v>42702</v>
      </c>
      <c r="E428" s="78" t="s">
        <v>106</v>
      </c>
      <c r="F428" s="17">
        <v>0.6</v>
      </c>
      <c r="G428" s="17">
        <v>0.9</v>
      </c>
      <c r="H428" s="20">
        <v>1</v>
      </c>
      <c r="I428" s="80">
        <v>2</v>
      </c>
      <c r="J428" s="163" t="s">
        <v>156</v>
      </c>
      <c r="O428" s="82" t="s">
        <v>557</v>
      </c>
      <c r="P428" s="82" t="s">
        <v>557</v>
      </c>
      <c r="Q428" s="7" t="s">
        <v>557</v>
      </c>
      <c r="R428" s="157" t="s">
        <v>557</v>
      </c>
      <c r="S428" s="157" t="s">
        <v>557</v>
      </c>
      <c r="T428" s="97" t="s">
        <v>120</v>
      </c>
      <c r="U428" s="83" t="s">
        <v>120</v>
      </c>
      <c r="V428" s="97" t="s">
        <v>120</v>
      </c>
      <c r="W428" s="97" t="s">
        <v>120</v>
      </c>
      <c r="X428" s="5" t="s">
        <v>557</v>
      </c>
      <c r="Y428" s="5" t="s">
        <v>557</v>
      </c>
      <c r="Z428" s="5" t="s">
        <v>557</v>
      </c>
      <c r="AA428" s="5" t="s">
        <v>557</v>
      </c>
      <c r="AB428" s="5" t="s">
        <v>557</v>
      </c>
      <c r="AH428" s="155">
        <v>17.899999999999999</v>
      </c>
      <c r="AI428" s="155">
        <v>17.3</v>
      </c>
      <c r="AJ428" s="83" t="s">
        <v>1161</v>
      </c>
      <c r="AK428" s="83" t="s">
        <v>1320</v>
      </c>
    </row>
    <row r="429" spans="1:37" hidden="1" x14ac:dyDescent="0.25">
      <c r="A429" s="38" t="s">
        <v>1208</v>
      </c>
      <c r="B429" s="38">
        <v>21</v>
      </c>
      <c r="C429" s="38" t="s">
        <v>341</v>
      </c>
      <c r="D429" s="59">
        <v>42702</v>
      </c>
      <c r="E429" s="78" t="s">
        <v>102</v>
      </c>
      <c r="F429" s="17">
        <v>0</v>
      </c>
      <c r="G429" s="17">
        <v>0.1</v>
      </c>
      <c r="H429" s="20">
        <v>1</v>
      </c>
      <c r="I429" s="80">
        <v>3</v>
      </c>
      <c r="J429" s="163" t="s">
        <v>156</v>
      </c>
      <c r="O429" s="83" t="s">
        <v>1276</v>
      </c>
      <c r="P429" s="83" t="s">
        <v>1153</v>
      </c>
      <c r="Q429" s="7" t="s">
        <v>565</v>
      </c>
      <c r="R429" s="97" t="s">
        <v>1296</v>
      </c>
      <c r="S429" s="97" t="s">
        <v>1169</v>
      </c>
      <c r="T429" s="97" t="s">
        <v>655</v>
      </c>
      <c r="U429" s="83" t="s">
        <v>651</v>
      </c>
      <c r="V429" s="97" t="s">
        <v>120</v>
      </c>
      <c r="W429" s="97" t="s">
        <v>120</v>
      </c>
      <c r="X429" s="2">
        <v>23</v>
      </c>
      <c r="Y429" s="2">
        <v>0.81899999999999995</v>
      </c>
      <c r="Z429" s="2">
        <v>0.16700000000000001</v>
      </c>
      <c r="AA429" s="2">
        <v>0.34699999999999998</v>
      </c>
      <c r="AB429" s="2" t="s">
        <v>121</v>
      </c>
      <c r="AH429" s="155">
        <v>32</v>
      </c>
      <c r="AI429" s="155">
        <v>29.1</v>
      </c>
      <c r="AJ429" s="83" t="s">
        <v>1298</v>
      </c>
      <c r="AK429" s="83" t="s">
        <v>1317</v>
      </c>
    </row>
    <row r="430" spans="1:37" hidden="1" x14ac:dyDescent="0.25">
      <c r="A430" s="38" t="s">
        <v>1209</v>
      </c>
      <c r="B430" s="38">
        <v>22</v>
      </c>
      <c r="C430" s="38" t="s">
        <v>342</v>
      </c>
      <c r="D430" s="59">
        <v>42702</v>
      </c>
      <c r="E430" s="78" t="s">
        <v>103</v>
      </c>
      <c r="F430" s="17">
        <v>0.1</v>
      </c>
      <c r="G430" s="17">
        <v>0.2</v>
      </c>
      <c r="H430" s="20">
        <v>1</v>
      </c>
      <c r="I430" s="80">
        <v>3</v>
      </c>
      <c r="J430" s="163" t="s">
        <v>156</v>
      </c>
      <c r="O430" s="82" t="s">
        <v>557</v>
      </c>
      <c r="P430" s="82" t="s">
        <v>557</v>
      </c>
      <c r="Q430" s="7" t="s">
        <v>557</v>
      </c>
      <c r="R430" s="157" t="s">
        <v>557</v>
      </c>
      <c r="S430" s="157" t="s">
        <v>557</v>
      </c>
      <c r="T430" s="97" t="s">
        <v>650</v>
      </c>
      <c r="U430" s="83" t="s">
        <v>649</v>
      </c>
      <c r="V430" s="97" t="s">
        <v>646</v>
      </c>
      <c r="W430" s="97" t="s">
        <v>120</v>
      </c>
      <c r="X430" s="5" t="s">
        <v>557</v>
      </c>
      <c r="Y430" s="5" t="s">
        <v>557</v>
      </c>
      <c r="Z430" s="5" t="s">
        <v>557</v>
      </c>
      <c r="AA430" s="5" t="s">
        <v>557</v>
      </c>
      <c r="AB430" s="5" t="s">
        <v>557</v>
      </c>
      <c r="AH430" s="155">
        <v>33.299999999999997</v>
      </c>
      <c r="AI430" s="155">
        <v>30.6</v>
      </c>
      <c r="AJ430" s="83" t="s">
        <v>1298</v>
      </c>
      <c r="AK430" s="83" t="s">
        <v>1317</v>
      </c>
    </row>
    <row r="431" spans="1:37" hidden="1" x14ac:dyDescent="0.25">
      <c r="A431" s="38" t="s">
        <v>1210</v>
      </c>
      <c r="B431" s="38">
        <v>23</v>
      </c>
      <c r="C431" s="38" t="s">
        <v>343</v>
      </c>
      <c r="D431" s="59">
        <v>42702</v>
      </c>
      <c r="E431" s="78" t="s">
        <v>104</v>
      </c>
      <c r="F431" s="17">
        <v>0.2</v>
      </c>
      <c r="G431" s="17">
        <v>0.3</v>
      </c>
      <c r="H431" s="20">
        <v>1</v>
      </c>
      <c r="I431" s="80">
        <v>3</v>
      </c>
      <c r="J431" s="163" t="s">
        <v>156</v>
      </c>
      <c r="O431" s="82" t="s">
        <v>557</v>
      </c>
      <c r="P431" s="82" t="s">
        <v>557</v>
      </c>
      <c r="Q431" s="7" t="s">
        <v>557</v>
      </c>
      <c r="R431" s="157" t="s">
        <v>557</v>
      </c>
      <c r="S431" s="157" t="s">
        <v>557</v>
      </c>
      <c r="T431" s="97" t="s">
        <v>649</v>
      </c>
      <c r="U431" s="83" t="s">
        <v>655</v>
      </c>
      <c r="V431" s="97" t="s">
        <v>647</v>
      </c>
      <c r="W431" s="97" t="s">
        <v>646</v>
      </c>
      <c r="X431" s="5" t="s">
        <v>557</v>
      </c>
      <c r="Y431" s="5" t="s">
        <v>557</v>
      </c>
      <c r="Z431" s="5" t="s">
        <v>557</v>
      </c>
      <c r="AA431" s="5" t="s">
        <v>557</v>
      </c>
      <c r="AB431" s="5" t="s">
        <v>557</v>
      </c>
      <c r="AH431" s="155">
        <v>39</v>
      </c>
      <c r="AI431" s="155">
        <v>34.9</v>
      </c>
      <c r="AJ431" s="83" t="s">
        <v>1166</v>
      </c>
      <c r="AK431" s="83" t="s">
        <v>1317</v>
      </c>
    </row>
    <row r="432" spans="1:37" hidden="1" x14ac:dyDescent="0.25">
      <c r="A432" s="38" t="s">
        <v>1211</v>
      </c>
      <c r="B432" s="38">
        <v>24</v>
      </c>
      <c r="C432" s="38" t="s">
        <v>344</v>
      </c>
      <c r="D432" s="59">
        <v>42702</v>
      </c>
      <c r="E432" s="78" t="s">
        <v>105</v>
      </c>
      <c r="F432" s="17">
        <v>0.3</v>
      </c>
      <c r="G432" s="17">
        <v>0.6</v>
      </c>
      <c r="H432" s="20">
        <v>1</v>
      </c>
      <c r="I432" s="80">
        <v>3</v>
      </c>
      <c r="J432" s="163" t="s">
        <v>156</v>
      </c>
      <c r="O432" s="82" t="s">
        <v>557</v>
      </c>
      <c r="P432" s="82" t="s">
        <v>557</v>
      </c>
      <c r="Q432" s="7" t="s">
        <v>557</v>
      </c>
      <c r="R432" s="157" t="s">
        <v>557</v>
      </c>
      <c r="S432" s="157" t="s">
        <v>557</v>
      </c>
      <c r="T432" s="97" t="s">
        <v>120</v>
      </c>
      <c r="U432" s="83" t="s">
        <v>120</v>
      </c>
      <c r="V432" s="97" t="s">
        <v>120</v>
      </c>
      <c r="W432" s="97" t="s">
        <v>120</v>
      </c>
      <c r="X432" s="5" t="s">
        <v>557</v>
      </c>
      <c r="Y432" s="5" t="s">
        <v>557</v>
      </c>
      <c r="Z432" s="5" t="s">
        <v>557</v>
      </c>
      <c r="AA432" s="5" t="s">
        <v>557</v>
      </c>
      <c r="AB432" s="5" t="s">
        <v>557</v>
      </c>
      <c r="AH432" s="155">
        <v>44.5</v>
      </c>
      <c r="AI432" s="155">
        <v>39.9</v>
      </c>
      <c r="AJ432" s="83" t="s">
        <v>1166</v>
      </c>
      <c r="AK432" s="83" t="s">
        <v>1318</v>
      </c>
    </row>
    <row r="433" spans="1:37" hidden="1" x14ac:dyDescent="0.25">
      <c r="A433" s="38" t="s">
        <v>1212</v>
      </c>
      <c r="B433" s="38">
        <v>25</v>
      </c>
      <c r="C433" s="38" t="s">
        <v>345</v>
      </c>
      <c r="D433" s="59">
        <v>42702</v>
      </c>
      <c r="E433" s="78" t="s">
        <v>106</v>
      </c>
      <c r="F433" s="17">
        <v>0.6</v>
      </c>
      <c r="G433" s="17">
        <v>0.9</v>
      </c>
      <c r="H433" s="20">
        <v>1</v>
      </c>
      <c r="I433" s="80">
        <v>3</v>
      </c>
      <c r="J433" s="163" t="s">
        <v>156</v>
      </c>
      <c r="O433" s="82" t="s">
        <v>557</v>
      </c>
      <c r="P433" s="82" t="s">
        <v>557</v>
      </c>
      <c r="Q433" s="7" t="s">
        <v>557</v>
      </c>
      <c r="R433" s="157" t="s">
        <v>557</v>
      </c>
      <c r="S433" s="157" t="s">
        <v>557</v>
      </c>
      <c r="T433" s="97" t="s">
        <v>120</v>
      </c>
      <c r="U433" s="83" t="s">
        <v>120</v>
      </c>
      <c r="V433" s="97" t="s">
        <v>120</v>
      </c>
      <c r="W433" s="97" t="s">
        <v>120</v>
      </c>
      <c r="X433" s="5" t="s">
        <v>557</v>
      </c>
      <c r="Y433" s="5" t="s">
        <v>557</v>
      </c>
      <c r="Z433" s="5" t="s">
        <v>557</v>
      </c>
      <c r="AA433" s="5" t="s">
        <v>557</v>
      </c>
      <c r="AB433" s="5" t="s">
        <v>557</v>
      </c>
      <c r="AH433" s="155">
        <v>22.2</v>
      </c>
      <c r="AI433" s="155">
        <v>20.8</v>
      </c>
      <c r="AJ433" s="83" t="s">
        <v>1315</v>
      </c>
      <c r="AK433" s="83" t="s">
        <v>1320</v>
      </c>
    </row>
    <row r="434" spans="1:37" x14ac:dyDescent="0.25">
      <c r="A434" s="38" t="s">
        <v>1213</v>
      </c>
      <c r="B434" s="38">
        <v>26</v>
      </c>
      <c r="C434" s="38" t="s">
        <v>346</v>
      </c>
      <c r="D434" s="59">
        <v>42702</v>
      </c>
      <c r="E434" s="78" t="s">
        <v>102</v>
      </c>
      <c r="F434" s="17">
        <v>0</v>
      </c>
      <c r="G434" s="17">
        <v>0.1</v>
      </c>
      <c r="H434" s="20">
        <v>2</v>
      </c>
      <c r="I434" s="80">
        <v>1</v>
      </c>
      <c r="J434" s="163" t="s">
        <v>156</v>
      </c>
      <c r="O434" s="83" t="s">
        <v>1277</v>
      </c>
      <c r="P434" s="83" t="s">
        <v>1153</v>
      </c>
      <c r="Q434" s="7" t="s">
        <v>1285</v>
      </c>
      <c r="R434" s="97" t="s">
        <v>1297</v>
      </c>
      <c r="S434" s="97" t="s">
        <v>1298</v>
      </c>
      <c r="T434" s="97" t="s">
        <v>649</v>
      </c>
      <c r="U434" s="83" t="s">
        <v>655</v>
      </c>
      <c r="V434" s="97" t="s">
        <v>646</v>
      </c>
      <c r="W434" s="97" t="s">
        <v>120</v>
      </c>
      <c r="X434" s="2">
        <v>23</v>
      </c>
      <c r="Y434" s="2">
        <v>0.63500000000000001</v>
      </c>
      <c r="Z434" s="2">
        <v>9.2999999999999999E-2</v>
      </c>
      <c r="AA434" s="2">
        <v>0.22600000000000001</v>
      </c>
      <c r="AB434" s="2" t="s">
        <v>121</v>
      </c>
      <c r="AH434" s="155">
        <v>40.200000000000003</v>
      </c>
      <c r="AI434" s="155">
        <v>35.299999999999997</v>
      </c>
      <c r="AJ434" s="83" t="s">
        <v>1316</v>
      </c>
      <c r="AK434" s="83" t="s">
        <v>1317</v>
      </c>
    </row>
    <row r="435" spans="1:37" x14ac:dyDescent="0.25">
      <c r="A435" s="38" t="s">
        <v>1214</v>
      </c>
      <c r="B435" s="38">
        <v>27</v>
      </c>
      <c r="C435" s="38" t="s">
        <v>347</v>
      </c>
      <c r="D435" s="59">
        <v>42702</v>
      </c>
      <c r="E435" s="78" t="s">
        <v>103</v>
      </c>
      <c r="F435" s="17">
        <v>0.1</v>
      </c>
      <c r="G435" s="17">
        <v>0.2</v>
      </c>
      <c r="H435" s="20">
        <v>2</v>
      </c>
      <c r="I435" s="80">
        <v>1</v>
      </c>
      <c r="J435" s="163" t="s">
        <v>156</v>
      </c>
      <c r="O435" s="82" t="s">
        <v>557</v>
      </c>
      <c r="P435" s="82" t="s">
        <v>557</v>
      </c>
      <c r="Q435" s="7" t="s">
        <v>557</v>
      </c>
      <c r="R435" s="157" t="s">
        <v>557</v>
      </c>
      <c r="S435" s="157" t="s">
        <v>557</v>
      </c>
      <c r="T435" s="97" t="s">
        <v>655</v>
      </c>
      <c r="U435" s="83" t="s">
        <v>651</v>
      </c>
      <c r="V435" s="97" t="s">
        <v>646</v>
      </c>
      <c r="W435" s="97" t="s">
        <v>120</v>
      </c>
      <c r="X435" s="5" t="s">
        <v>557</v>
      </c>
      <c r="Y435" s="5" t="s">
        <v>557</v>
      </c>
      <c r="Z435" s="5" t="s">
        <v>557</v>
      </c>
      <c r="AA435" s="5" t="s">
        <v>557</v>
      </c>
      <c r="AB435" s="5" t="s">
        <v>557</v>
      </c>
      <c r="AH435" s="155">
        <v>41.2</v>
      </c>
      <c r="AI435" s="155">
        <v>36.4</v>
      </c>
      <c r="AJ435" s="83" t="s">
        <v>1316</v>
      </c>
      <c r="AK435" s="83" t="s">
        <v>1317</v>
      </c>
    </row>
    <row r="436" spans="1:37" x14ac:dyDescent="0.25">
      <c r="A436" s="38" t="s">
        <v>1215</v>
      </c>
      <c r="B436" s="38">
        <v>28</v>
      </c>
      <c r="C436" s="38" t="s">
        <v>348</v>
      </c>
      <c r="D436" s="59">
        <v>42702</v>
      </c>
      <c r="E436" s="78" t="s">
        <v>104</v>
      </c>
      <c r="F436" s="17">
        <v>0.2</v>
      </c>
      <c r="G436" s="17">
        <v>0.3</v>
      </c>
      <c r="H436" s="20">
        <v>2</v>
      </c>
      <c r="I436" s="80">
        <v>1</v>
      </c>
      <c r="J436" s="163" t="s">
        <v>156</v>
      </c>
      <c r="O436" s="82" t="s">
        <v>557</v>
      </c>
      <c r="P436" s="82" t="s">
        <v>557</v>
      </c>
      <c r="Q436" s="7" t="s">
        <v>557</v>
      </c>
      <c r="R436" s="157" t="s">
        <v>557</v>
      </c>
      <c r="S436" s="157" t="s">
        <v>557</v>
      </c>
      <c r="T436" s="97" t="s">
        <v>655</v>
      </c>
      <c r="U436" s="83" t="s">
        <v>651</v>
      </c>
      <c r="V436" s="97" t="s">
        <v>647</v>
      </c>
      <c r="W436" s="97" t="s">
        <v>646</v>
      </c>
      <c r="X436" s="5" t="s">
        <v>557</v>
      </c>
      <c r="Y436" s="5" t="s">
        <v>557</v>
      </c>
      <c r="Z436" s="5" t="s">
        <v>557</v>
      </c>
      <c r="AA436" s="5" t="s">
        <v>557</v>
      </c>
      <c r="AB436" s="5" t="s">
        <v>557</v>
      </c>
      <c r="AH436" s="155">
        <v>45.9</v>
      </c>
      <c r="AI436" s="155">
        <v>40.799999999999997</v>
      </c>
      <c r="AJ436" s="83" t="s">
        <v>1294</v>
      </c>
      <c r="AK436" s="83" t="s">
        <v>1318</v>
      </c>
    </row>
    <row r="437" spans="1:37" x14ac:dyDescent="0.25">
      <c r="A437" s="38" t="s">
        <v>1216</v>
      </c>
      <c r="B437" s="38">
        <v>29</v>
      </c>
      <c r="C437" s="38" t="s">
        <v>349</v>
      </c>
      <c r="D437" s="59">
        <v>42702</v>
      </c>
      <c r="E437" s="78" t="s">
        <v>105</v>
      </c>
      <c r="F437" s="17">
        <v>0.3</v>
      </c>
      <c r="G437" s="17">
        <v>0.6</v>
      </c>
      <c r="H437" s="20">
        <v>2</v>
      </c>
      <c r="I437" s="80">
        <v>1</v>
      </c>
      <c r="J437" s="163" t="s">
        <v>156</v>
      </c>
      <c r="O437" s="82" t="s">
        <v>557</v>
      </c>
      <c r="P437" s="82" t="s">
        <v>557</v>
      </c>
      <c r="Q437" s="7" t="s">
        <v>557</v>
      </c>
      <c r="R437" s="157" t="s">
        <v>557</v>
      </c>
      <c r="S437" s="157" t="s">
        <v>557</v>
      </c>
      <c r="T437" s="97" t="s">
        <v>120</v>
      </c>
      <c r="U437" s="83" t="s">
        <v>120</v>
      </c>
      <c r="V437" s="97" t="s">
        <v>120</v>
      </c>
      <c r="W437" s="97" t="s">
        <v>120</v>
      </c>
      <c r="X437" s="5" t="s">
        <v>557</v>
      </c>
      <c r="Y437" s="5" t="s">
        <v>557</v>
      </c>
      <c r="Z437" s="5" t="s">
        <v>557</v>
      </c>
      <c r="AA437" s="5" t="s">
        <v>557</v>
      </c>
      <c r="AB437" s="5" t="s">
        <v>557</v>
      </c>
      <c r="AH437" s="155">
        <v>36</v>
      </c>
      <c r="AI437" s="155">
        <v>33.299999999999997</v>
      </c>
      <c r="AJ437" s="83" t="s">
        <v>1321</v>
      </c>
      <c r="AK437" s="83" t="s">
        <v>1320</v>
      </c>
    </row>
    <row r="438" spans="1:37" x14ac:dyDescent="0.25">
      <c r="A438" s="38" t="s">
        <v>1217</v>
      </c>
      <c r="B438" s="38">
        <v>30</v>
      </c>
      <c r="C438" s="38" t="s">
        <v>350</v>
      </c>
      <c r="D438" s="59">
        <v>42702</v>
      </c>
      <c r="E438" s="78" t="s">
        <v>106</v>
      </c>
      <c r="F438" s="17">
        <v>0.6</v>
      </c>
      <c r="G438" s="17">
        <v>0.9</v>
      </c>
      <c r="H438" s="20">
        <v>2</v>
      </c>
      <c r="I438" s="80">
        <v>1</v>
      </c>
      <c r="J438" s="163" t="s">
        <v>156</v>
      </c>
      <c r="O438" s="82" t="s">
        <v>557</v>
      </c>
      <c r="P438" s="82" t="s">
        <v>557</v>
      </c>
      <c r="Q438" s="7" t="s">
        <v>557</v>
      </c>
      <c r="R438" s="157" t="s">
        <v>557</v>
      </c>
      <c r="S438" s="157" t="s">
        <v>557</v>
      </c>
      <c r="T438" s="97" t="s">
        <v>120</v>
      </c>
      <c r="U438" s="83" t="s">
        <v>120</v>
      </c>
      <c r="V438" s="97" t="s">
        <v>120</v>
      </c>
      <c r="W438" s="97" t="s">
        <v>120</v>
      </c>
      <c r="X438" s="5" t="s">
        <v>557</v>
      </c>
      <c r="Y438" s="5" t="s">
        <v>557</v>
      </c>
      <c r="Z438" s="5" t="s">
        <v>557</v>
      </c>
      <c r="AA438" s="5" t="s">
        <v>557</v>
      </c>
      <c r="AB438" s="5" t="s">
        <v>557</v>
      </c>
      <c r="AH438" s="155">
        <v>17.600000000000001</v>
      </c>
      <c r="AI438" s="155">
        <v>17</v>
      </c>
      <c r="AJ438" s="83" t="s">
        <v>1151</v>
      </c>
      <c r="AK438" s="83" t="s">
        <v>1320</v>
      </c>
    </row>
    <row r="439" spans="1:37" x14ac:dyDescent="0.25">
      <c r="A439" s="38" t="s">
        <v>1218</v>
      </c>
      <c r="B439" s="38">
        <v>31</v>
      </c>
      <c r="C439" s="38" t="s">
        <v>351</v>
      </c>
      <c r="D439" s="59">
        <v>42702</v>
      </c>
      <c r="E439" s="78" t="s">
        <v>102</v>
      </c>
      <c r="F439" s="17">
        <v>0</v>
      </c>
      <c r="G439" s="17">
        <v>0.1</v>
      </c>
      <c r="H439" s="20">
        <v>2</v>
      </c>
      <c r="I439" s="80">
        <v>2</v>
      </c>
      <c r="J439" s="163" t="s">
        <v>156</v>
      </c>
      <c r="O439" s="83" t="s">
        <v>1278</v>
      </c>
      <c r="P439" s="83" t="s">
        <v>1153</v>
      </c>
      <c r="Q439" s="7" t="s">
        <v>1286</v>
      </c>
      <c r="R439" s="97" t="s">
        <v>1299</v>
      </c>
      <c r="S439" s="97" t="s">
        <v>1169</v>
      </c>
      <c r="T439" s="97" t="s">
        <v>649</v>
      </c>
      <c r="U439" s="83" t="s">
        <v>655</v>
      </c>
      <c r="V439" s="97" t="s">
        <v>120</v>
      </c>
      <c r="W439" s="97" t="s">
        <v>120</v>
      </c>
      <c r="X439" s="2">
        <v>21</v>
      </c>
      <c r="Y439" s="2">
        <v>0.96099999999999997</v>
      </c>
      <c r="Z439" s="2">
        <v>0.13800000000000001</v>
      </c>
      <c r="AA439" s="2">
        <v>0.26300000000000001</v>
      </c>
      <c r="AB439" s="2">
        <v>8.6999999999999994E-2</v>
      </c>
      <c r="AH439" s="155">
        <v>38.700000000000003</v>
      </c>
      <c r="AI439" s="155">
        <v>34.1</v>
      </c>
      <c r="AJ439" s="83" t="s">
        <v>1298</v>
      </c>
      <c r="AK439" s="83" t="s">
        <v>1317</v>
      </c>
    </row>
    <row r="440" spans="1:37" x14ac:dyDescent="0.25">
      <c r="A440" s="38" t="s">
        <v>1219</v>
      </c>
      <c r="B440" s="38">
        <v>32</v>
      </c>
      <c r="C440" s="38" t="s">
        <v>352</v>
      </c>
      <c r="D440" s="59">
        <v>42702</v>
      </c>
      <c r="E440" s="78" t="s">
        <v>103</v>
      </c>
      <c r="F440" s="17">
        <v>0.1</v>
      </c>
      <c r="G440" s="17">
        <v>0.2</v>
      </c>
      <c r="H440" s="20">
        <v>2</v>
      </c>
      <c r="I440" s="80">
        <v>2</v>
      </c>
      <c r="J440" s="163" t="s">
        <v>156</v>
      </c>
      <c r="O440" s="82" t="s">
        <v>557</v>
      </c>
      <c r="P440" s="82" t="s">
        <v>557</v>
      </c>
      <c r="Q440" s="7" t="s">
        <v>557</v>
      </c>
      <c r="R440" s="157" t="s">
        <v>557</v>
      </c>
      <c r="S440" s="157" t="s">
        <v>557</v>
      </c>
      <c r="T440" s="97" t="s">
        <v>650</v>
      </c>
      <c r="U440" s="83" t="s">
        <v>655</v>
      </c>
      <c r="V440" s="97" t="s">
        <v>120</v>
      </c>
      <c r="W440" s="97" t="s">
        <v>120</v>
      </c>
      <c r="X440" s="5" t="s">
        <v>557</v>
      </c>
      <c r="Y440" s="5" t="s">
        <v>557</v>
      </c>
      <c r="Z440" s="5" t="s">
        <v>557</v>
      </c>
      <c r="AA440" s="5" t="s">
        <v>557</v>
      </c>
      <c r="AB440" s="5" t="s">
        <v>557</v>
      </c>
      <c r="AH440" s="155">
        <v>44.4</v>
      </c>
      <c r="AI440" s="155">
        <v>39.299999999999997</v>
      </c>
      <c r="AJ440" s="83" t="s">
        <v>1294</v>
      </c>
      <c r="AK440" s="83" t="s">
        <v>1317</v>
      </c>
    </row>
    <row r="441" spans="1:37" x14ac:dyDescent="0.25">
      <c r="A441" s="38" t="s">
        <v>1220</v>
      </c>
      <c r="B441" s="38">
        <v>33</v>
      </c>
      <c r="C441" s="38" t="s">
        <v>353</v>
      </c>
      <c r="D441" s="59">
        <v>42702</v>
      </c>
      <c r="E441" s="78" t="s">
        <v>104</v>
      </c>
      <c r="F441" s="17">
        <v>0.2</v>
      </c>
      <c r="G441" s="17">
        <v>0.3</v>
      </c>
      <c r="H441" s="20">
        <v>2</v>
      </c>
      <c r="I441" s="80">
        <v>2</v>
      </c>
      <c r="J441" s="163" t="s">
        <v>156</v>
      </c>
      <c r="O441" s="82" t="s">
        <v>557</v>
      </c>
      <c r="P441" s="82" t="s">
        <v>557</v>
      </c>
      <c r="Q441" s="7" t="s">
        <v>557</v>
      </c>
      <c r="R441" s="157" t="s">
        <v>557</v>
      </c>
      <c r="S441" s="157" t="s">
        <v>557</v>
      </c>
      <c r="T441" s="97" t="s">
        <v>649</v>
      </c>
      <c r="U441" s="83" t="s">
        <v>655</v>
      </c>
      <c r="V441" s="97" t="s">
        <v>647</v>
      </c>
      <c r="W441" s="97" t="s">
        <v>646</v>
      </c>
      <c r="X441" s="5" t="s">
        <v>557</v>
      </c>
      <c r="Y441" s="5" t="s">
        <v>557</v>
      </c>
      <c r="Z441" s="5" t="s">
        <v>557</v>
      </c>
      <c r="AA441" s="5" t="s">
        <v>557</v>
      </c>
      <c r="AB441" s="5" t="s">
        <v>557</v>
      </c>
      <c r="AH441" s="155">
        <v>44</v>
      </c>
      <c r="AI441" s="155">
        <v>38.9</v>
      </c>
      <c r="AJ441" s="83" t="s">
        <v>1316</v>
      </c>
      <c r="AK441" s="83" t="s">
        <v>1317</v>
      </c>
    </row>
    <row r="442" spans="1:37" x14ac:dyDescent="0.25">
      <c r="A442" s="38" t="s">
        <v>1221</v>
      </c>
      <c r="B442" s="38">
        <v>34</v>
      </c>
      <c r="C442" s="38" t="s">
        <v>354</v>
      </c>
      <c r="D442" s="59">
        <v>42702</v>
      </c>
      <c r="E442" s="78" t="s">
        <v>105</v>
      </c>
      <c r="F442" s="17">
        <v>0.3</v>
      </c>
      <c r="G442" s="17">
        <v>0.6</v>
      </c>
      <c r="H442" s="20">
        <v>2</v>
      </c>
      <c r="I442" s="80">
        <v>2</v>
      </c>
      <c r="J442" s="163" t="s">
        <v>156</v>
      </c>
      <c r="O442" s="82" t="s">
        <v>557</v>
      </c>
      <c r="P442" s="82" t="s">
        <v>557</v>
      </c>
      <c r="Q442" s="7" t="s">
        <v>557</v>
      </c>
      <c r="R442" s="157" t="s">
        <v>557</v>
      </c>
      <c r="S442" s="157" t="s">
        <v>557</v>
      </c>
      <c r="T442" s="97" t="s">
        <v>120</v>
      </c>
      <c r="U442" s="83" t="s">
        <v>120</v>
      </c>
      <c r="V442" s="97" t="s">
        <v>120</v>
      </c>
      <c r="W442" s="97" t="s">
        <v>120</v>
      </c>
      <c r="X442" s="5" t="s">
        <v>557</v>
      </c>
      <c r="Y442" s="5" t="s">
        <v>557</v>
      </c>
      <c r="Z442" s="5" t="s">
        <v>557</v>
      </c>
      <c r="AA442" s="5" t="s">
        <v>557</v>
      </c>
      <c r="AB442" s="5" t="s">
        <v>557</v>
      </c>
      <c r="AH442" s="155">
        <v>52.4</v>
      </c>
      <c r="AI442" s="155">
        <v>46.8</v>
      </c>
      <c r="AJ442" s="83" t="s">
        <v>1166</v>
      </c>
      <c r="AK442" s="83" t="s">
        <v>1161</v>
      </c>
    </row>
    <row r="443" spans="1:37" x14ac:dyDescent="0.25">
      <c r="A443" s="38" t="s">
        <v>1222</v>
      </c>
      <c r="B443" s="38">
        <v>35</v>
      </c>
      <c r="C443" s="38" t="s">
        <v>355</v>
      </c>
      <c r="D443" s="59">
        <v>42702</v>
      </c>
      <c r="E443" s="78" t="s">
        <v>106</v>
      </c>
      <c r="F443" s="17">
        <v>0.6</v>
      </c>
      <c r="G443" s="17">
        <v>0.9</v>
      </c>
      <c r="H443" s="20">
        <v>2</v>
      </c>
      <c r="I443" s="80">
        <v>2</v>
      </c>
      <c r="J443" s="163" t="s">
        <v>156</v>
      </c>
      <c r="O443" s="82" t="s">
        <v>557</v>
      </c>
      <c r="P443" s="82" t="s">
        <v>557</v>
      </c>
      <c r="Q443" s="7" t="s">
        <v>557</v>
      </c>
      <c r="R443" s="157" t="s">
        <v>557</v>
      </c>
      <c r="S443" s="157" t="s">
        <v>557</v>
      </c>
      <c r="T443" s="97" t="s">
        <v>120</v>
      </c>
      <c r="U443" s="83" t="s">
        <v>120</v>
      </c>
      <c r="V443" s="97" t="s">
        <v>120</v>
      </c>
      <c r="W443" s="97" t="s">
        <v>120</v>
      </c>
      <c r="X443" s="5" t="s">
        <v>557</v>
      </c>
      <c r="Y443" s="5" t="s">
        <v>557</v>
      </c>
      <c r="Z443" s="5" t="s">
        <v>557</v>
      </c>
      <c r="AA443" s="5" t="s">
        <v>557</v>
      </c>
      <c r="AB443" s="5" t="s">
        <v>557</v>
      </c>
      <c r="AH443" s="155">
        <v>43.3</v>
      </c>
      <c r="AI443" s="155">
        <v>40.299999999999997</v>
      </c>
      <c r="AJ443" s="83" t="s">
        <v>1322</v>
      </c>
      <c r="AK443" s="83" t="s">
        <v>1320</v>
      </c>
    </row>
    <row r="444" spans="1:37" x14ac:dyDescent="0.25">
      <c r="A444" s="38" t="s">
        <v>1223</v>
      </c>
      <c r="B444" s="38">
        <v>36</v>
      </c>
      <c r="C444" s="38" t="s">
        <v>356</v>
      </c>
      <c r="D444" s="59">
        <v>42702</v>
      </c>
      <c r="E444" s="78" t="s">
        <v>102</v>
      </c>
      <c r="F444" s="17">
        <v>0</v>
      </c>
      <c r="G444" s="17">
        <v>0.1</v>
      </c>
      <c r="H444" s="20">
        <v>2</v>
      </c>
      <c r="I444" s="80">
        <v>3</v>
      </c>
      <c r="J444" s="163" t="s">
        <v>156</v>
      </c>
      <c r="O444" s="83" t="s">
        <v>1279</v>
      </c>
      <c r="P444" s="83" t="s">
        <v>1153</v>
      </c>
      <c r="Q444" s="7" t="s">
        <v>558</v>
      </c>
      <c r="R444" s="97" t="s">
        <v>1300</v>
      </c>
      <c r="S444" s="97" t="s">
        <v>1294</v>
      </c>
      <c r="T444" s="97" t="s">
        <v>649</v>
      </c>
      <c r="U444" s="83" t="s">
        <v>655</v>
      </c>
      <c r="V444" s="97" t="s">
        <v>120</v>
      </c>
      <c r="W444" s="97" t="s">
        <v>120</v>
      </c>
      <c r="X444" s="2">
        <v>32</v>
      </c>
      <c r="Y444" s="2">
        <v>0.41099999999999998</v>
      </c>
      <c r="Z444" s="2">
        <v>9.1999999999999998E-2</v>
      </c>
      <c r="AA444" s="2">
        <v>0.27100000000000002</v>
      </c>
      <c r="AB444" s="2" t="s">
        <v>121</v>
      </c>
      <c r="AH444" s="155">
        <v>38.9</v>
      </c>
      <c r="AI444" s="155">
        <v>34</v>
      </c>
      <c r="AJ444" s="83" t="s">
        <v>1316</v>
      </c>
      <c r="AK444" s="83" t="s">
        <v>1317</v>
      </c>
    </row>
    <row r="445" spans="1:37" x14ac:dyDescent="0.25">
      <c r="A445" s="38" t="s">
        <v>1224</v>
      </c>
      <c r="B445" s="38">
        <v>37</v>
      </c>
      <c r="C445" s="38" t="s">
        <v>357</v>
      </c>
      <c r="D445" s="59">
        <v>42702</v>
      </c>
      <c r="E445" s="78" t="s">
        <v>103</v>
      </c>
      <c r="F445" s="17">
        <v>0.1</v>
      </c>
      <c r="G445" s="17">
        <v>0.2</v>
      </c>
      <c r="H445" s="20">
        <v>2</v>
      </c>
      <c r="I445" s="80">
        <v>3</v>
      </c>
      <c r="J445" s="163" t="s">
        <v>156</v>
      </c>
      <c r="O445" s="82" t="s">
        <v>557</v>
      </c>
      <c r="P445" s="82" t="s">
        <v>557</v>
      </c>
      <c r="Q445" s="7" t="s">
        <v>557</v>
      </c>
      <c r="R445" s="157" t="s">
        <v>557</v>
      </c>
      <c r="S445" s="157" t="s">
        <v>557</v>
      </c>
      <c r="T445" s="97" t="s">
        <v>655</v>
      </c>
      <c r="U445" s="83" t="s">
        <v>647</v>
      </c>
      <c r="V445" s="97" t="s">
        <v>646</v>
      </c>
      <c r="W445" s="97" t="s">
        <v>120</v>
      </c>
      <c r="X445" s="5" t="s">
        <v>557</v>
      </c>
      <c r="Y445" s="5" t="s">
        <v>557</v>
      </c>
      <c r="Z445" s="5" t="s">
        <v>557</v>
      </c>
      <c r="AA445" s="5" t="s">
        <v>557</v>
      </c>
      <c r="AB445" s="5" t="s">
        <v>557</v>
      </c>
      <c r="AH445" s="155">
        <v>43.1</v>
      </c>
      <c r="AI445" s="155">
        <v>37.9</v>
      </c>
      <c r="AJ445" s="83" t="s">
        <v>1323</v>
      </c>
      <c r="AK445" s="83" t="s">
        <v>1317</v>
      </c>
    </row>
    <row r="446" spans="1:37" x14ac:dyDescent="0.25">
      <c r="A446" s="38" t="s">
        <v>1225</v>
      </c>
      <c r="B446" s="38">
        <v>38</v>
      </c>
      <c r="C446" s="38" t="s">
        <v>358</v>
      </c>
      <c r="D446" s="59">
        <v>42702</v>
      </c>
      <c r="E446" s="78" t="s">
        <v>104</v>
      </c>
      <c r="F446" s="17">
        <v>0.2</v>
      </c>
      <c r="G446" s="17">
        <v>0.3</v>
      </c>
      <c r="H446" s="20">
        <v>2</v>
      </c>
      <c r="I446" s="80">
        <v>3</v>
      </c>
      <c r="J446" s="163" t="s">
        <v>156</v>
      </c>
      <c r="O446" s="82" t="s">
        <v>557</v>
      </c>
      <c r="P446" s="82" t="s">
        <v>557</v>
      </c>
      <c r="Q446" s="7" t="s">
        <v>557</v>
      </c>
      <c r="R446" s="157" t="s">
        <v>557</v>
      </c>
      <c r="S446" s="157" t="s">
        <v>557</v>
      </c>
      <c r="T446" s="97" t="s">
        <v>647</v>
      </c>
      <c r="U446" s="83" t="s">
        <v>646</v>
      </c>
      <c r="V446" s="97" t="s">
        <v>646</v>
      </c>
      <c r="W446" s="97" t="s">
        <v>120</v>
      </c>
      <c r="X446" s="5" t="s">
        <v>557</v>
      </c>
      <c r="Y446" s="5" t="s">
        <v>557</v>
      </c>
      <c r="Z446" s="5" t="s">
        <v>557</v>
      </c>
      <c r="AA446" s="5" t="s">
        <v>557</v>
      </c>
      <c r="AB446" s="5" t="s">
        <v>557</v>
      </c>
      <c r="AH446" s="155">
        <v>47.5</v>
      </c>
      <c r="AI446" s="155">
        <v>42.1</v>
      </c>
      <c r="AJ446" s="83" t="s">
        <v>1319</v>
      </c>
      <c r="AK446" s="83" t="s">
        <v>1317</v>
      </c>
    </row>
    <row r="447" spans="1:37" x14ac:dyDescent="0.25">
      <c r="A447" s="38" t="s">
        <v>1226</v>
      </c>
      <c r="B447" s="38">
        <v>39</v>
      </c>
      <c r="C447" s="38" t="s">
        <v>359</v>
      </c>
      <c r="D447" s="59">
        <v>42702</v>
      </c>
      <c r="E447" s="78" t="s">
        <v>105</v>
      </c>
      <c r="F447" s="17">
        <v>0.3</v>
      </c>
      <c r="G447" s="17">
        <v>0.6</v>
      </c>
      <c r="H447" s="20">
        <v>2</v>
      </c>
      <c r="I447" s="80">
        <v>3</v>
      </c>
      <c r="J447" s="163" t="s">
        <v>156</v>
      </c>
      <c r="O447" s="82" t="s">
        <v>557</v>
      </c>
      <c r="P447" s="82" t="s">
        <v>557</v>
      </c>
      <c r="Q447" s="7" t="s">
        <v>557</v>
      </c>
      <c r="R447" s="157" t="s">
        <v>557</v>
      </c>
      <c r="S447" s="157" t="s">
        <v>557</v>
      </c>
      <c r="T447" s="97" t="s">
        <v>120</v>
      </c>
      <c r="U447" s="83" t="s">
        <v>120</v>
      </c>
      <c r="V447" s="97" t="s">
        <v>120</v>
      </c>
      <c r="W447" s="97" t="s">
        <v>120</v>
      </c>
      <c r="X447" s="5" t="s">
        <v>557</v>
      </c>
      <c r="Y447" s="5" t="s">
        <v>557</v>
      </c>
      <c r="Z447" s="5" t="s">
        <v>557</v>
      </c>
      <c r="AA447" s="5" t="s">
        <v>557</v>
      </c>
      <c r="AB447" s="5" t="s">
        <v>557</v>
      </c>
      <c r="AH447" s="155">
        <v>46.5</v>
      </c>
      <c r="AI447" s="155">
        <v>42.2</v>
      </c>
      <c r="AJ447" s="83" t="s">
        <v>1324</v>
      </c>
      <c r="AK447" s="83" t="s">
        <v>1151</v>
      </c>
    </row>
    <row r="448" spans="1:37" x14ac:dyDescent="0.25">
      <c r="A448" s="38" t="s">
        <v>1227</v>
      </c>
      <c r="B448" s="38">
        <v>40</v>
      </c>
      <c r="C448" s="38" t="s">
        <v>360</v>
      </c>
      <c r="D448" s="59">
        <v>42702</v>
      </c>
      <c r="E448" s="78" t="s">
        <v>106</v>
      </c>
      <c r="F448" s="17">
        <v>0.6</v>
      </c>
      <c r="G448" s="17">
        <v>0.9</v>
      </c>
      <c r="H448" s="20">
        <v>2</v>
      </c>
      <c r="I448" s="80">
        <v>3</v>
      </c>
      <c r="J448" s="163" t="s">
        <v>156</v>
      </c>
      <c r="O448" s="82" t="s">
        <v>557</v>
      </c>
      <c r="P448" s="82" t="s">
        <v>557</v>
      </c>
      <c r="Q448" s="7" t="s">
        <v>557</v>
      </c>
      <c r="R448" s="157" t="s">
        <v>557</v>
      </c>
      <c r="S448" s="157" t="s">
        <v>557</v>
      </c>
      <c r="T448" s="97" t="s">
        <v>120</v>
      </c>
      <c r="U448" s="83" t="s">
        <v>120</v>
      </c>
      <c r="V448" s="97" t="s">
        <v>120</v>
      </c>
      <c r="W448" s="97" t="s">
        <v>120</v>
      </c>
      <c r="X448" s="5" t="s">
        <v>557</v>
      </c>
      <c r="Y448" s="5" t="s">
        <v>557</v>
      </c>
      <c r="Z448" s="5" t="s">
        <v>557</v>
      </c>
      <c r="AA448" s="5" t="s">
        <v>557</v>
      </c>
      <c r="AB448" s="5" t="s">
        <v>557</v>
      </c>
      <c r="AH448" s="155">
        <v>19.600000000000001</v>
      </c>
      <c r="AI448" s="155">
        <v>18.7</v>
      </c>
      <c r="AJ448" s="83" t="s">
        <v>1151</v>
      </c>
      <c r="AK448" s="83" t="s">
        <v>1320</v>
      </c>
    </row>
    <row r="449" spans="1:37" hidden="1" x14ac:dyDescent="0.25">
      <c r="A449" s="38" t="s">
        <v>1228</v>
      </c>
      <c r="B449" s="38">
        <v>41</v>
      </c>
      <c r="C449" s="38" t="s">
        <v>361</v>
      </c>
      <c r="D449" s="59">
        <v>42702</v>
      </c>
      <c r="E449" s="78" t="s">
        <v>102</v>
      </c>
      <c r="F449" s="17">
        <v>0</v>
      </c>
      <c r="G449" s="17">
        <v>0.1</v>
      </c>
      <c r="H449" s="20">
        <v>3</v>
      </c>
      <c r="I449" s="80">
        <v>1</v>
      </c>
      <c r="J449" s="163" t="s">
        <v>156</v>
      </c>
      <c r="O449" s="83" t="s">
        <v>827</v>
      </c>
      <c r="P449" s="83" t="s">
        <v>1153</v>
      </c>
      <c r="Q449" s="7" t="s">
        <v>1287</v>
      </c>
      <c r="R449" s="97" t="s">
        <v>1301</v>
      </c>
      <c r="S449" s="97" t="s">
        <v>1184</v>
      </c>
      <c r="T449" s="97" t="s">
        <v>647</v>
      </c>
      <c r="U449" s="83" t="s">
        <v>647</v>
      </c>
      <c r="V449" s="97" t="s">
        <v>120</v>
      </c>
      <c r="W449" s="97" t="s">
        <v>120</v>
      </c>
      <c r="X449" s="2">
        <v>21</v>
      </c>
      <c r="Y449" s="2">
        <v>0.73</v>
      </c>
      <c r="Z449" s="2">
        <v>7.6999999999999999E-2</v>
      </c>
      <c r="AA449" s="2">
        <v>0.183</v>
      </c>
      <c r="AB449" s="2" t="s">
        <v>121</v>
      </c>
      <c r="AH449" s="155">
        <v>34.1</v>
      </c>
      <c r="AI449" s="155">
        <v>30</v>
      </c>
      <c r="AJ449" s="83" t="s">
        <v>1169</v>
      </c>
      <c r="AK449" s="83" t="s">
        <v>1318</v>
      </c>
    </row>
    <row r="450" spans="1:37" hidden="1" x14ac:dyDescent="0.25">
      <c r="A450" s="38" t="s">
        <v>1229</v>
      </c>
      <c r="B450" s="38">
        <v>42</v>
      </c>
      <c r="C450" s="38" t="s">
        <v>362</v>
      </c>
      <c r="D450" s="59">
        <v>42702</v>
      </c>
      <c r="E450" s="78" t="s">
        <v>103</v>
      </c>
      <c r="F450" s="17">
        <v>0.1</v>
      </c>
      <c r="G450" s="17">
        <v>0.2</v>
      </c>
      <c r="H450" s="20">
        <v>3</v>
      </c>
      <c r="I450" s="80">
        <v>1</v>
      </c>
      <c r="J450" s="163" t="s">
        <v>156</v>
      </c>
      <c r="O450" s="82" t="s">
        <v>557</v>
      </c>
      <c r="P450" s="82" t="s">
        <v>557</v>
      </c>
      <c r="Q450" s="7" t="s">
        <v>557</v>
      </c>
      <c r="R450" s="157" t="s">
        <v>557</v>
      </c>
      <c r="S450" s="157" t="s">
        <v>557</v>
      </c>
      <c r="T450" s="97" t="s">
        <v>651</v>
      </c>
      <c r="U450" s="83" t="s">
        <v>647</v>
      </c>
      <c r="V450" s="97" t="s">
        <v>646</v>
      </c>
      <c r="W450" s="97" t="s">
        <v>120</v>
      </c>
      <c r="X450" s="5" t="s">
        <v>557</v>
      </c>
      <c r="Y450" s="5" t="s">
        <v>557</v>
      </c>
      <c r="Z450" s="5" t="s">
        <v>557</v>
      </c>
      <c r="AA450" s="5" t="s">
        <v>557</v>
      </c>
      <c r="AB450" s="5" t="s">
        <v>557</v>
      </c>
      <c r="AH450" s="155">
        <v>38.6</v>
      </c>
      <c r="AI450" s="155">
        <v>34.299999999999997</v>
      </c>
      <c r="AJ450" s="83" t="s">
        <v>1182</v>
      </c>
      <c r="AK450" s="83" t="s">
        <v>1317</v>
      </c>
    </row>
    <row r="451" spans="1:37" hidden="1" x14ac:dyDescent="0.25">
      <c r="A451" s="38" t="s">
        <v>1230</v>
      </c>
      <c r="B451" s="38">
        <v>43</v>
      </c>
      <c r="C451" s="38" t="s">
        <v>363</v>
      </c>
      <c r="D451" s="59">
        <v>42702</v>
      </c>
      <c r="E451" s="78" t="s">
        <v>104</v>
      </c>
      <c r="F451" s="17">
        <v>0.2</v>
      </c>
      <c r="G451" s="17">
        <v>0.3</v>
      </c>
      <c r="H451" s="20">
        <v>3</v>
      </c>
      <c r="I451" s="80">
        <v>1</v>
      </c>
      <c r="J451" s="163" t="s">
        <v>156</v>
      </c>
      <c r="O451" s="82" t="s">
        <v>557</v>
      </c>
      <c r="P451" s="82" t="s">
        <v>557</v>
      </c>
      <c r="Q451" s="7" t="s">
        <v>557</v>
      </c>
      <c r="R451" s="157" t="s">
        <v>557</v>
      </c>
      <c r="S451" s="157" t="s">
        <v>557</v>
      </c>
      <c r="T451" s="97" t="s">
        <v>647</v>
      </c>
      <c r="U451" s="83" t="s">
        <v>646</v>
      </c>
      <c r="V451" s="97" t="s">
        <v>646</v>
      </c>
      <c r="W451" s="97" t="s">
        <v>120</v>
      </c>
      <c r="X451" s="5" t="s">
        <v>557</v>
      </c>
      <c r="Y451" s="5" t="s">
        <v>557</v>
      </c>
      <c r="Z451" s="5" t="s">
        <v>557</v>
      </c>
      <c r="AA451" s="5" t="s">
        <v>557</v>
      </c>
      <c r="AB451" s="5" t="s">
        <v>557</v>
      </c>
      <c r="AH451" s="155">
        <v>39.299999999999997</v>
      </c>
      <c r="AI451" s="155">
        <v>35.5</v>
      </c>
      <c r="AJ451" s="83" t="s">
        <v>1187</v>
      </c>
      <c r="AK451" s="83" t="s">
        <v>1151</v>
      </c>
    </row>
    <row r="452" spans="1:37" hidden="1" x14ac:dyDescent="0.25">
      <c r="A452" s="38" t="s">
        <v>1231</v>
      </c>
      <c r="B452" s="38">
        <v>44</v>
      </c>
      <c r="C452" s="38" t="s">
        <v>364</v>
      </c>
      <c r="D452" s="59">
        <v>42702</v>
      </c>
      <c r="E452" s="78" t="s">
        <v>105</v>
      </c>
      <c r="F452" s="17">
        <v>0.3</v>
      </c>
      <c r="G452" s="17">
        <v>0.6</v>
      </c>
      <c r="H452" s="20">
        <v>3</v>
      </c>
      <c r="I452" s="80">
        <v>1</v>
      </c>
      <c r="J452" s="163" t="s">
        <v>156</v>
      </c>
      <c r="O452" s="82" t="s">
        <v>557</v>
      </c>
      <c r="P452" s="82" t="s">
        <v>557</v>
      </c>
      <c r="Q452" s="7" t="s">
        <v>557</v>
      </c>
      <c r="R452" s="157" t="s">
        <v>557</v>
      </c>
      <c r="S452" s="157" t="s">
        <v>557</v>
      </c>
      <c r="T452" s="97" t="s">
        <v>120</v>
      </c>
      <c r="U452" s="83" t="s">
        <v>120</v>
      </c>
      <c r="V452" s="97" t="s">
        <v>120</v>
      </c>
      <c r="W452" s="97" t="s">
        <v>120</v>
      </c>
      <c r="X452" s="5" t="s">
        <v>557</v>
      </c>
      <c r="Y452" s="5" t="s">
        <v>557</v>
      </c>
      <c r="Z452" s="5" t="s">
        <v>557</v>
      </c>
      <c r="AA452" s="5" t="s">
        <v>557</v>
      </c>
      <c r="AB452" s="5" t="s">
        <v>557</v>
      </c>
      <c r="AH452" s="155">
        <v>37.6</v>
      </c>
      <c r="AI452" s="155">
        <v>34.700000000000003</v>
      </c>
      <c r="AJ452" s="83" t="s">
        <v>1321</v>
      </c>
      <c r="AK452" s="83" t="s">
        <v>1320</v>
      </c>
    </row>
    <row r="453" spans="1:37" hidden="1" x14ac:dyDescent="0.25">
      <c r="A453" s="38" t="s">
        <v>1232</v>
      </c>
      <c r="B453" s="38">
        <v>45</v>
      </c>
      <c r="C453" s="38" t="s">
        <v>365</v>
      </c>
      <c r="D453" s="59">
        <v>42702</v>
      </c>
      <c r="E453" s="78" t="s">
        <v>106</v>
      </c>
      <c r="F453" s="17">
        <v>0.6</v>
      </c>
      <c r="G453" s="17">
        <v>0.9</v>
      </c>
      <c r="H453" s="20">
        <v>3</v>
      </c>
      <c r="I453" s="80">
        <v>1</v>
      </c>
      <c r="J453" s="163" t="s">
        <v>156</v>
      </c>
      <c r="O453" s="82" t="s">
        <v>557</v>
      </c>
      <c r="P453" s="82" t="s">
        <v>557</v>
      </c>
      <c r="Q453" s="7" t="s">
        <v>557</v>
      </c>
      <c r="R453" s="157" t="s">
        <v>557</v>
      </c>
      <c r="S453" s="157" t="s">
        <v>557</v>
      </c>
      <c r="T453" s="97" t="s">
        <v>120</v>
      </c>
      <c r="U453" s="83" t="s">
        <v>120</v>
      </c>
      <c r="V453" s="97" t="s">
        <v>120</v>
      </c>
      <c r="W453" s="97" t="s">
        <v>120</v>
      </c>
      <c r="X453" s="5" t="s">
        <v>557</v>
      </c>
      <c r="Y453" s="5" t="s">
        <v>557</v>
      </c>
      <c r="Z453" s="5" t="s">
        <v>557</v>
      </c>
      <c r="AA453" s="5" t="s">
        <v>557</v>
      </c>
      <c r="AB453" s="5" t="s">
        <v>557</v>
      </c>
      <c r="AH453" s="155">
        <v>21.3</v>
      </c>
      <c r="AI453" s="155">
        <v>20.2</v>
      </c>
      <c r="AJ453" s="83" t="s">
        <v>1161</v>
      </c>
      <c r="AK453" s="83" t="s">
        <v>1320</v>
      </c>
    </row>
    <row r="454" spans="1:37" hidden="1" x14ac:dyDescent="0.25">
      <c r="A454" s="38" t="s">
        <v>1233</v>
      </c>
      <c r="B454" s="38">
        <v>46</v>
      </c>
      <c r="C454" s="38" t="s">
        <v>366</v>
      </c>
      <c r="D454" s="59">
        <v>42702</v>
      </c>
      <c r="E454" s="78" t="s">
        <v>102</v>
      </c>
      <c r="F454" s="17">
        <v>0</v>
      </c>
      <c r="G454" s="17">
        <v>0.1</v>
      </c>
      <c r="H454" s="20">
        <v>3</v>
      </c>
      <c r="I454" s="80">
        <v>2</v>
      </c>
      <c r="J454" s="163" t="s">
        <v>156</v>
      </c>
      <c r="O454" s="83" t="s">
        <v>1159</v>
      </c>
      <c r="P454" s="83" t="s">
        <v>1153</v>
      </c>
      <c r="Q454" s="7" t="s">
        <v>1288</v>
      </c>
      <c r="R454" s="97" t="s">
        <v>1156</v>
      </c>
      <c r="S454" s="97" t="s">
        <v>1302</v>
      </c>
      <c r="T454" s="97" t="s">
        <v>649</v>
      </c>
      <c r="U454" s="83" t="s">
        <v>655</v>
      </c>
      <c r="V454" s="97" t="s">
        <v>646</v>
      </c>
      <c r="W454" s="97" t="s">
        <v>120</v>
      </c>
      <c r="X454" s="2">
        <v>16</v>
      </c>
      <c r="Y454" s="2">
        <v>1.1200000000000001</v>
      </c>
      <c r="Z454" s="2">
        <v>0.16300000000000001</v>
      </c>
      <c r="AA454" s="2">
        <v>0.27100000000000002</v>
      </c>
      <c r="AB454" s="2" t="s">
        <v>121</v>
      </c>
      <c r="AH454" s="155">
        <v>36.9</v>
      </c>
      <c r="AI454" s="155">
        <v>32.799999999999997</v>
      </c>
      <c r="AJ454" s="83" t="s">
        <v>1308</v>
      </c>
      <c r="AK454" s="83" t="s">
        <v>1161</v>
      </c>
    </row>
    <row r="455" spans="1:37" hidden="1" x14ac:dyDescent="0.25">
      <c r="A455" s="38" t="s">
        <v>1234</v>
      </c>
      <c r="B455" s="38">
        <v>47</v>
      </c>
      <c r="C455" s="38" t="s">
        <v>367</v>
      </c>
      <c r="D455" s="59">
        <v>42702</v>
      </c>
      <c r="E455" s="78" t="s">
        <v>103</v>
      </c>
      <c r="F455" s="17">
        <v>0.1</v>
      </c>
      <c r="G455" s="17">
        <v>0.2</v>
      </c>
      <c r="H455" s="20">
        <v>3</v>
      </c>
      <c r="I455" s="80">
        <v>2</v>
      </c>
      <c r="J455" s="163" t="s">
        <v>156</v>
      </c>
      <c r="O455" s="82" t="s">
        <v>557</v>
      </c>
      <c r="P455" s="82" t="s">
        <v>557</v>
      </c>
      <c r="Q455" s="7" t="s">
        <v>557</v>
      </c>
      <c r="R455" s="157" t="s">
        <v>557</v>
      </c>
      <c r="S455" s="157" t="s">
        <v>557</v>
      </c>
      <c r="T455" s="97" t="s">
        <v>649</v>
      </c>
      <c r="U455" s="83" t="s">
        <v>651</v>
      </c>
      <c r="V455" s="97" t="s">
        <v>647</v>
      </c>
      <c r="W455" s="97" t="s">
        <v>646</v>
      </c>
      <c r="X455" s="5" t="s">
        <v>557</v>
      </c>
      <c r="Y455" s="5" t="s">
        <v>557</v>
      </c>
      <c r="Z455" s="5" t="s">
        <v>557</v>
      </c>
      <c r="AA455" s="5" t="s">
        <v>557</v>
      </c>
      <c r="AB455" s="5" t="s">
        <v>557</v>
      </c>
      <c r="AH455" s="155">
        <v>39</v>
      </c>
      <c r="AI455" s="155">
        <v>34.799999999999997</v>
      </c>
      <c r="AJ455" s="83" t="s">
        <v>1184</v>
      </c>
      <c r="AK455" s="83" t="s">
        <v>1317</v>
      </c>
    </row>
    <row r="456" spans="1:37" hidden="1" x14ac:dyDescent="0.25">
      <c r="A456" s="38" t="s">
        <v>1235</v>
      </c>
      <c r="B456" s="38">
        <v>48</v>
      </c>
      <c r="C456" s="38" t="s">
        <v>368</v>
      </c>
      <c r="D456" s="59">
        <v>42702</v>
      </c>
      <c r="E456" s="78" t="s">
        <v>104</v>
      </c>
      <c r="F456" s="17">
        <v>0.2</v>
      </c>
      <c r="G456" s="17">
        <v>0.3</v>
      </c>
      <c r="H456" s="20">
        <v>3</v>
      </c>
      <c r="I456" s="80">
        <v>2</v>
      </c>
      <c r="J456" s="163" t="s">
        <v>156</v>
      </c>
      <c r="O456" s="82" t="s">
        <v>557</v>
      </c>
      <c r="P456" s="82" t="s">
        <v>557</v>
      </c>
      <c r="Q456" s="7" t="s">
        <v>557</v>
      </c>
      <c r="R456" s="157" t="s">
        <v>557</v>
      </c>
      <c r="S456" s="157" t="s">
        <v>557</v>
      </c>
      <c r="T456" s="97" t="s">
        <v>647</v>
      </c>
      <c r="U456" s="83" t="s">
        <v>120</v>
      </c>
      <c r="V456" s="97" t="s">
        <v>120</v>
      </c>
      <c r="W456" s="97" t="s">
        <v>120</v>
      </c>
      <c r="X456" s="5" t="s">
        <v>557</v>
      </c>
      <c r="Y456" s="5" t="s">
        <v>557</v>
      </c>
      <c r="Z456" s="5" t="s">
        <v>557</v>
      </c>
      <c r="AA456" s="5" t="s">
        <v>557</v>
      </c>
      <c r="AB456" s="5" t="s">
        <v>557</v>
      </c>
      <c r="AH456" s="155">
        <v>37.6</v>
      </c>
      <c r="AI456" s="155">
        <v>33.799999999999997</v>
      </c>
      <c r="AJ456" s="83" t="s">
        <v>1308</v>
      </c>
      <c r="AK456" s="83" t="s">
        <v>1161</v>
      </c>
    </row>
    <row r="457" spans="1:37" hidden="1" x14ac:dyDescent="0.25">
      <c r="A457" s="38" t="s">
        <v>1236</v>
      </c>
      <c r="B457" s="38">
        <v>49</v>
      </c>
      <c r="C457" s="38" t="s">
        <v>369</v>
      </c>
      <c r="D457" s="59">
        <v>42702</v>
      </c>
      <c r="E457" s="78" t="s">
        <v>105</v>
      </c>
      <c r="F457" s="17">
        <v>0.3</v>
      </c>
      <c r="G457" s="17">
        <v>0.6</v>
      </c>
      <c r="H457" s="20">
        <v>3</v>
      </c>
      <c r="I457" s="80">
        <v>2</v>
      </c>
      <c r="J457" s="163" t="s">
        <v>156</v>
      </c>
      <c r="O457" s="82" t="s">
        <v>557</v>
      </c>
      <c r="P457" s="82" t="s">
        <v>557</v>
      </c>
      <c r="Q457" s="7" t="s">
        <v>557</v>
      </c>
      <c r="R457" s="157" t="s">
        <v>557</v>
      </c>
      <c r="S457" s="157" t="s">
        <v>557</v>
      </c>
      <c r="T457" s="97" t="s">
        <v>120</v>
      </c>
      <c r="U457" s="83" t="s">
        <v>120</v>
      </c>
      <c r="V457" s="97" t="s">
        <v>120</v>
      </c>
      <c r="W457" s="97" t="s">
        <v>120</v>
      </c>
      <c r="X457" s="5" t="s">
        <v>557</v>
      </c>
      <c r="Y457" s="5" t="s">
        <v>557</v>
      </c>
      <c r="Z457" s="5" t="s">
        <v>557</v>
      </c>
      <c r="AA457" s="5" t="s">
        <v>557</v>
      </c>
      <c r="AB457" s="5" t="s">
        <v>557</v>
      </c>
      <c r="AH457" s="155">
        <v>27.5</v>
      </c>
      <c r="AI457" s="155">
        <v>25.7</v>
      </c>
      <c r="AJ457" s="83" t="s">
        <v>1313</v>
      </c>
      <c r="AK457" s="83" t="s">
        <v>1320</v>
      </c>
    </row>
    <row r="458" spans="1:37" hidden="1" x14ac:dyDescent="0.25">
      <c r="A458" s="38" t="s">
        <v>1237</v>
      </c>
      <c r="B458" s="38">
        <v>50</v>
      </c>
      <c r="C458" s="38" t="s">
        <v>370</v>
      </c>
      <c r="D458" s="59">
        <v>42702</v>
      </c>
      <c r="E458" s="78" t="s">
        <v>106</v>
      </c>
      <c r="F458" s="17">
        <v>0.6</v>
      </c>
      <c r="G458" s="17">
        <v>0.9</v>
      </c>
      <c r="H458" s="20">
        <v>3</v>
      </c>
      <c r="I458" s="80">
        <v>2</v>
      </c>
      <c r="J458" s="163" t="s">
        <v>156</v>
      </c>
      <c r="O458" s="82" t="s">
        <v>557</v>
      </c>
      <c r="P458" s="82" t="s">
        <v>557</v>
      </c>
      <c r="Q458" s="7" t="s">
        <v>557</v>
      </c>
      <c r="R458" s="157" t="s">
        <v>557</v>
      </c>
      <c r="S458" s="157" t="s">
        <v>557</v>
      </c>
      <c r="T458" s="97" t="s">
        <v>120</v>
      </c>
      <c r="U458" s="83" t="s">
        <v>120</v>
      </c>
      <c r="V458" s="97" t="s">
        <v>120</v>
      </c>
      <c r="W458" s="97" t="s">
        <v>120</v>
      </c>
      <c r="X458" s="5" t="s">
        <v>557</v>
      </c>
      <c r="Y458" s="5" t="s">
        <v>557</v>
      </c>
      <c r="Z458" s="5" t="s">
        <v>557</v>
      </c>
      <c r="AA458" s="5" t="s">
        <v>557</v>
      </c>
      <c r="AB458" s="5" t="s">
        <v>557</v>
      </c>
      <c r="AH458" s="155">
        <v>16</v>
      </c>
      <c r="AI458" s="155">
        <v>15.6</v>
      </c>
      <c r="AJ458" s="83" t="s">
        <v>1161</v>
      </c>
      <c r="AK458" s="83" t="s">
        <v>1320</v>
      </c>
    </row>
    <row r="459" spans="1:37" hidden="1" x14ac:dyDescent="0.25">
      <c r="A459" s="38" t="s">
        <v>1238</v>
      </c>
      <c r="B459" s="38">
        <v>51</v>
      </c>
      <c r="C459" s="38" t="s">
        <v>371</v>
      </c>
      <c r="D459" s="59">
        <v>42702</v>
      </c>
      <c r="E459" s="78" t="s">
        <v>102</v>
      </c>
      <c r="F459" s="17">
        <v>0</v>
      </c>
      <c r="G459" s="17">
        <v>0.1</v>
      </c>
      <c r="H459" s="20">
        <v>3</v>
      </c>
      <c r="I459" s="80">
        <v>3</v>
      </c>
      <c r="J459" s="163" t="s">
        <v>156</v>
      </c>
      <c r="O459" s="83" t="s">
        <v>823</v>
      </c>
      <c r="P459" s="83" t="s">
        <v>1153</v>
      </c>
      <c r="Q459" s="7" t="s">
        <v>568</v>
      </c>
      <c r="R459" s="97" t="s">
        <v>1303</v>
      </c>
      <c r="S459" s="97" t="s">
        <v>1302</v>
      </c>
      <c r="T459" s="97" t="s">
        <v>649</v>
      </c>
      <c r="U459" s="83" t="s">
        <v>651</v>
      </c>
      <c r="V459" s="97" t="s">
        <v>120</v>
      </c>
      <c r="W459" s="97" t="s">
        <v>120</v>
      </c>
      <c r="X459" s="2">
        <v>20</v>
      </c>
      <c r="Y459" s="2">
        <v>0.85299999999999998</v>
      </c>
      <c r="Z459" s="2">
        <v>0.158</v>
      </c>
      <c r="AA459" s="2">
        <v>0.33900000000000002</v>
      </c>
      <c r="AB459" s="2" t="s">
        <v>121</v>
      </c>
      <c r="AH459" s="155">
        <v>33.799999999999997</v>
      </c>
      <c r="AI459" s="155">
        <v>29.8</v>
      </c>
      <c r="AJ459" s="83" t="s">
        <v>1325</v>
      </c>
      <c r="AK459" s="83" t="s">
        <v>1318</v>
      </c>
    </row>
    <row r="460" spans="1:37" hidden="1" x14ac:dyDescent="0.25">
      <c r="A460" s="38" t="s">
        <v>1239</v>
      </c>
      <c r="B460" s="38">
        <v>52</v>
      </c>
      <c r="C460" s="38" t="s">
        <v>372</v>
      </c>
      <c r="D460" s="59">
        <v>42702</v>
      </c>
      <c r="E460" s="78" t="s">
        <v>103</v>
      </c>
      <c r="F460" s="17">
        <v>0.1</v>
      </c>
      <c r="G460" s="17">
        <v>0.2</v>
      </c>
      <c r="H460" s="20">
        <v>3</v>
      </c>
      <c r="I460" s="80">
        <v>3</v>
      </c>
      <c r="J460" s="163" t="s">
        <v>156</v>
      </c>
      <c r="O460" s="82" t="s">
        <v>557</v>
      </c>
      <c r="P460" s="82" t="s">
        <v>557</v>
      </c>
      <c r="Q460" s="7" t="s">
        <v>557</v>
      </c>
      <c r="R460" s="157" t="s">
        <v>557</v>
      </c>
      <c r="S460" s="157" t="s">
        <v>557</v>
      </c>
      <c r="T460" s="97" t="s">
        <v>651</v>
      </c>
      <c r="U460" s="83" t="s">
        <v>647</v>
      </c>
      <c r="V460" s="97" t="s">
        <v>120</v>
      </c>
      <c r="W460" s="97" t="s">
        <v>120</v>
      </c>
      <c r="X460" s="5" t="s">
        <v>557</v>
      </c>
      <c r="Y460" s="5" t="s">
        <v>557</v>
      </c>
      <c r="Z460" s="5" t="s">
        <v>557</v>
      </c>
      <c r="AA460" s="5" t="s">
        <v>557</v>
      </c>
      <c r="AB460" s="5" t="s">
        <v>557</v>
      </c>
      <c r="AH460" s="155">
        <v>37.5</v>
      </c>
      <c r="AI460" s="155">
        <v>33.4</v>
      </c>
      <c r="AJ460" s="83" t="s">
        <v>1169</v>
      </c>
      <c r="AK460" s="83" t="s">
        <v>1318</v>
      </c>
    </row>
    <row r="461" spans="1:37" hidden="1" x14ac:dyDescent="0.25">
      <c r="A461" s="38" t="s">
        <v>1240</v>
      </c>
      <c r="B461" s="38">
        <v>53</v>
      </c>
      <c r="C461" s="38" t="s">
        <v>373</v>
      </c>
      <c r="D461" s="59">
        <v>42702</v>
      </c>
      <c r="E461" s="78" t="s">
        <v>104</v>
      </c>
      <c r="F461" s="17">
        <v>0.2</v>
      </c>
      <c r="G461" s="17">
        <v>0.3</v>
      </c>
      <c r="H461" s="20">
        <v>3</v>
      </c>
      <c r="I461" s="80">
        <v>3</v>
      </c>
      <c r="J461" s="163" t="s">
        <v>156</v>
      </c>
      <c r="O461" s="82" t="s">
        <v>557</v>
      </c>
      <c r="P461" s="82" t="s">
        <v>557</v>
      </c>
      <c r="Q461" s="7" t="s">
        <v>557</v>
      </c>
      <c r="R461" s="157" t="s">
        <v>557</v>
      </c>
      <c r="S461" s="157" t="s">
        <v>557</v>
      </c>
      <c r="T461" s="97" t="s">
        <v>120</v>
      </c>
      <c r="U461" s="83" t="s">
        <v>120</v>
      </c>
      <c r="V461" s="97" t="s">
        <v>120</v>
      </c>
      <c r="W461" s="97" t="s">
        <v>120</v>
      </c>
      <c r="X461" s="5" t="s">
        <v>557</v>
      </c>
      <c r="Y461" s="5" t="s">
        <v>557</v>
      </c>
      <c r="Z461" s="5" t="s">
        <v>557</v>
      </c>
      <c r="AA461" s="5" t="s">
        <v>557</v>
      </c>
      <c r="AB461" s="5" t="s">
        <v>557</v>
      </c>
      <c r="AH461" s="155">
        <v>38.1</v>
      </c>
      <c r="AI461" s="155">
        <v>34.299999999999997</v>
      </c>
      <c r="AJ461" s="83" t="s">
        <v>1184</v>
      </c>
      <c r="AK461" s="83" t="s">
        <v>1318</v>
      </c>
    </row>
    <row r="462" spans="1:37" hidden="1" x14ac:dyDescent="0.25">
      <c r="A462" s="38" t="s">
        <v>1241</v>
      </c>
      <c r="B462" s="38">
        <v>54</v>
      </c>
      <c r="C462" s="38" t="s">
        <v>374</v>
      </c>
      <c r="D462" s="59">
        <v>42702</v>
      </c>
      <c r="E462" s="78" t="s">
        <v>105</v>
      </c>
      <c r="F462" s="17">
        <v>0.3</v>
      </c>
      <c r="G462" s="17">
        <v>0.6</v>
      </c>
      <c r="H462" s="20">
        <v>3</v>
      </c>
      <c r="I462" s="80">
        <v>3</v>
      </c>
      <c r="J462" s="163" t="s">
        <v>156</v>
      </c>
      <c r="O462" s="82" t="s">
        <v>557</v>
      </c>
      <c r="P462" s="82" t="s">
        <v>557</v>
      </c>
      <c r="Q462" s="7" t="s">
        <v>557</v>
      </c>
      <c r="R462" s="157" t="s">
        <v>557</v>
      </c>
      <c r="S462" s="157" t="s">
        <v>557</v>
      </c>
      <c r="T462" s="97" t="s">
        <v>120</v>
      </c>
      <c r="U462" s="83" t="s">
        <v>120</v>
      </c>
      <c r="V462" s="97" t="s">
        <v>120</v>
      </c>
      <c r="W462" s="97" t="s">
        <v>120</v>
      </c>
      <c r="X462" s="5" t="s">
        <v>557</v>
      </c>
      <c r="Y462" s="5" t="s">
        <v>557</v>
      </c>
      <c r="Z462" s="5" t="s">
        <v>557</v>
      </c>
      <c r="AA462" s="5" t="s">
        <v>557</v>
      </c>
      <c r="AB462" s="5" t="s">
        <v>557</v>
      </c>
      <c r="AH462" s="155">
        <v>26.8</v>
      </c>
      <c r="AI462" s="155">
        <v>25</v>
      </c>
      <c r="AJ462" s="83" t="s">
        <v>1318</v>
      </c>
      <c r="AK462" s="83" t="s">
        <v>1320</v>
      </c>
    </row>
    <row r="463" spans="1:37" hidden="1" x14ac:dyDescent="0.25">
      <c r="A463" s="38" t="s">
        <v>1242</v>
      </c>
      <c r="B463" s="38">
        <v>55</v>
      </c>
      <c r="C463" s="38" t="s">
        <v>375</v>
      </c>
      <c r="D463" s="59">
        <v>42702</v>
      </c>
      <c r="E463" s="78" t="s">
        <v>106</v>
      </c>
      <c r="F463" s="17">
        <v>0.6</v>
      </c>
      <c r="G463" s="17">
        <v>0.9</v>
      </c>
      <c r="H463" s="20">
        <v>3</v>
      </c>
      <c r="I463" s="80">
        <v>3</v>
      </c>
      <c r="J463" s="163" t="s">
        <v>156</v>
      </c>
      <c r="O463" s="82" t="s">
        <v>557</v>
      </c>
      <c r="P463" s="82" t="s">
        <v>557</v>
      </c>
      <c r="Q463" s="7" t="s">
        <v>557</v>
      </c>
      <c r="R463" s="157" t="s">
        <v>557</v>
      </c>
      <c r="S463" s="157" t="s">
        <v>557</v>
      </c>
      <c r="T463" s="97" t="s">
        <v>120</v>
      </c>
      <c r="U463" s="83" t="s">
        <v>120</v>
      </c>
      <c r="V463" s="97" t="s">
        <v>120</v>
      </c>
      <c r="W463" s="97" t="s">
        <v>120</v>
      </c>
      <c r="X463" s="5" t="s">
        <v>557</v>
      </c>
      <c r="Y463" s="5" t="s">
        <v>557</v>
      </c>
      <c r="Z463" s="5" t="s">
        <v>557</v>
      </c>
      <c r="AA463" s="5" t="s">
        <v>557</v>
      </c>
      <c r="AB463" s="5" t="s">
        <v>557</v>
      </c>
      <c r="AH463" s="155">
        <v>18.5</v>
      </c>
      <c r="AI463" s="155">
        <v>17.8</v>
      </c>
      <c r="AJ463" s="83" t="s">
        <v>1151</v>
      </c>
      <c r="AK463" s="83" t="s">
        <v>1320</v>
      </c>
    </row>
    <row r="464" spans="1:37" hidden="1" x14ac:dyDescent="0.25">
      <c r="A464" s="38" t="s">
        <v>1243</v>
      </c>
      <c r="B464" s="38">
        <v>56</v>
      </c>
      <c r="C464" s="38" t="s">
        <v>376</v>
      </c>
      <c r="D464" s="59">
        <v>42702</v>
      </c>
      <c r="E464" s="78" t="s">
        <v>1273</v>
      </c>
      <c r="F464" s="17">
        <v>0</v>
      </c>
      <c r="G464" s="17">
        <v>0.1</v>
      </c>
      <c r="H464" s="20">
        <v>4</v>
      </c>
      <c r="I464" s="80">
        <v>1</v>
      </c>
      <c r="J464" s="163" t="s">
        <v>156</v>
      </c>
      <c r="O464" s="83" t="s">
        <v>1277</v>
      </c>
      <c r="P464" s="83" t="s">
        <v>1153</v>
      </c>
      <c r="Q464" s="7" t="s">
        <v>1289</v>
      </c>
      <c r="R464" s="97" t="s">
        <v>1304</v>
      </c>
      <c r="S464" s="97" t="s">
        <v>1298</v>
      </c>
      <c r="T464" s="97" t="s">
        <v>653</v>
      </c>
      <c r="U464" s="83" t="s">
        <v>649</v>
      </c>
      <c r="V464" s="97" t="s">
        <v>120</v>
      </c>
      <c r="W464" s="97" t="s">
        <v>120</v>
      </c>
      <c r="X464" s="2">
        <v>18</v>
      </c>
      <c r="Y464" s="2">
        <v>0.745</v>
      </c>
      <c r="Z464" s="2">
        <v>0.14599999999999999</v>
      </c>
      <c r="AA464" s="2">
        <v>0.24299999999999999</v>
      </c>
      <c r="AB464" s="2">
        <v>8.7999999999999995E-2</v>
      </c>
      <c r="AH464" s="155">
        <v>34.4</v>
      </c>
      <c r="AI464" s="155">
        <v>30.1</v>
      </c>
      <c r="AJ464" s="83" t="s">
        <v>1172</v>
      </c>
      <c r="AK464" s="83" t="s">
        <v>1318</v>
      </c>
    </row>
    <row r="465" spans="1:37" hidden="1" x14ac:dyDescent="0.25">
      <c r="A465" s="38" t="s">
        <v>1244</v>
      </c>
      <c r="B465" s="38">
        <v>57</v>
      </c>
      <c r="C465" s="38" t="s">
        <v>377</v>
      </c>
      <c r="D465" s="59">
        <v>42702</v>
      </c>
      <c r="E465" s="78" t="s">
        <v>103</v>
      </c>
      <c r="F465" s="17">
        <v>0.1</v>
      </c>
      <c r="G465" s="17">
        <v>0.2</v>
      </c>
      <c r="H465" s="20">
        <v>4</v>
      </c>
      <c r="I465" s="80">
        <v>1</v>
      </c>
      <c r="J465" s="163" t="s">
        <v>156</v>
      </c>
      <c r="O465" s="82" t="s">
        <v>557</v>
      </c>
      <c r="P465" s="82" t="s">
        <v>557</v>
      </c>
      <c r="Q465" s="7" t="s">
        <v>557</v>
      </c>
      <c r="R465" s="157" t="s">
        <v>557</v>
      </c>
      <c r="S465" s="157" t="s">
        <v>557</v>
      </c>
      <c r="T465" s="97" t="s">
        <v>650</v>
      </c>
      <c r="U465" s="83" t="s">
        <v>649</v>
      </c>
      <c r="V465" s="97" t="s">
        <v>120</v>
      </c>
      <c r="W465" s="97" t="s">
        <v>120</v>
      </c>
      <c r="X465" s="5" t="s">
        <v>557</v>
      </c>
      <c r="Y465" s="5" t="s">
        <v>557</v>
      </c>
      <c r="Z465" s="5" t="s">
        <v>557</v>
      </c>
      <c r="AA465" s="5" t="s">
        <v>557</v>
      </c>
      <c r="AB465" s="5" t="s">
        <v>557</v>
      </c>
      <c r="AH465" s="155">
        <v>37.299999999999997</v>
      </c>
      <c r="AI465" s="155">
        <v>33.1</v>
      </c>
      <c r="AJ465" s="83" t="s">
        <v>1184</v>
      </c>
      <c r="AK465" s="83" t="s">
        <v>1318</v>
      </c>
    </row>
    <row r="466" spans="1:37" hidden="1" x14ac:dyDescent="0.25">
      <c r="A466" s="38" t="s">
        <v>1245</v>
      </c>
      <c r="B466" s="38">
        <v>58</v>
      </c>
      <c r="C466" s="38" t="s">
        <v>378</v>
      </c>
      <c r="D466" s="59">
        <v>42702</v>
      </c>
      <c r="E466" s="78" t="s">
        <v>104</v>
      </c>
      <c r="F466" s="17">
        <v>0.2</v>
      </c>
      <c r="G466" s="17">
        <v>0.3</v>
      </c>
      <c r="H466" s="20">
        <v>4</v>
      </c>
      <c r="I466" s="80">
        <v>1</v>
      </c>
      <c r="J466" s="163" t="s">
        <v>156</v>
      </c>
      <c r="O466" s="82" t="s">
        <v>557</v>
      </c>
      <c r="P466" s="82" t="s">
        <v>557</v>
      </c>
      <c r="Q466" s="7" t="s">
        <v>557</v>
      </c>
      <c r="R466" s="157" t="s">
        <v>557</v>
      </c>
      <c r="S466" s="157" t="s">
        <v>557</v>
      </c>
      <c r="T466" s="97" t="s">
        <v>650</v>
      </c>
      <c r="U466" s="83" t="s">
        <v>655</v>
      </c>
      <c r="V466" s="97" t="s">
        <v>647</v>
      </c>
      <c r="W466" s="97" t="s">
        <v>646</v>
      </c>
      <c r="X466" s="5" t="s">
        <v>557</v>
      </c>
      <c r="Y466" s="5" t="s">
        <v>557</v>
      </c>
      <c r="Z466" s="5" t="s">
        <v>557</v>
      </c>
      <c r="AA466" s="5" t="s">
        <v>557</v>
      </c>
      <c r="AB466" s="5" t="s">
        <v>557</v>
      </c>
      <c r="AH466" s="155">
        <v>37.9</v>
      </c>
      <c r="AI466" s="155">
        <v>33.6</v>
      </c>
      <c r="AJ466" s="83" t="s">
        <v>1298</v>
      </c>
      <c r="AK466" s="83" t="s">
        <v>1318</v>
      </c>
    </row>
    <row r="467" spans="1:37" hidden="1" x14ac:dyDescent="0.25">
      <c r="A467" s="38" t="s">
        <v>1246</v>
      </c>
      <c r="B467" s="38">
        <v>59</v>
      </c>
      <c r="C467" s="38" t="s">
        <v>379</v>
      </c>
      <c r="D467" s="59">
        <v>42702</v>
      </c>
      <c r="E467" s="78" t="s">
        <v>105</v>
      </c>
      <c r="F467" s="17">
        <v>0.3</v>
      </c>
      <c r="G467" s="17">
        <v>0.6</v>
      </c>
      <c r="H467" s="20">
        <v>4</v>
      </c>
      <c r="I467" s="80">
        <v>1</v>
      </c>
      <c r="J467" s="163" t="s">
        <v>156</v>
      </c>
      <c r="O467" s="82" t="s">
        <v>557</v>
      </c>
      <c r="P467" s="82" t="s">
        <v>557</v>
      </c>
      <c r="Q467" s="7" t="s">
        <v>557</v>
      </c>
      <c r="R467" s="157" t="s">
        <v>557</v>
      </c>
      <c r="S467" s="157" t="s">
        <v>557</v>
      </c>
      <c r="T467" s="97" t="s">
        <v>120</v>
      </c>
      <c r="U467" s="83" t="s">
        <v>120</v>
      </c>
      <c r="V467" s="97" t="s">
        <v>120</v>
      </c>
      <c r="W467" s="97" t="s">
        <v>120</v>
      </c>
      <c r="X467" s="5" t="s">
        <v>557</v>
      </c>
      <c r="Y467" s="5" t="s">
        <v>557</v>
      </c>
      <c r="Z467" s="5" t="s">
        <v>557</v>
      </c>
      <c r="AA467" s="5" t="s">
        <v>557</v>
      </c>
      <c r="AB467" s="5" t="s">
        <v>557</v>
      </c>
      <c r="AH467" s="155">
        <v>41.6</v>
      </c>
      <c r="AI467" s="155">
        <v>38.1</v>
      </c>
      <c r="AJ467" s="83" t="s">
        <v>1324</v>
      </c>
      <c r="AK467" s="83" t="s">
        <v>1151</v>
      </c>
    </row>
    <row r="468" spans="1:37" hidden="1" x14ac:dyDescent="0.25">
      <c r="A468" s="38" t="s">
        <v>1247</v>
      </c>
      <c r="B468" s="38">
        <v>60</v>
      </c>
      <c r="C468" s="38" t="s">
        <v>380</v>
      </c>
      <c r="D468" s="59">
        <v>42702</v>
      </c>
      <c r="E468" s="78" t="s">
        <v>106</v>
      </c>
      <c r="F468" s="17">
        <v>0.6</v>
      </c>
      <c r="G468" s="17">
        <v>0.9</v>
      </c>
      <c r="H468" s="20">
        <v>4</v>
      </c>
      <c r="I468" s="80">
        <v>1</v>
      </c>
      <c r="J468" s="163" t="s">
        <v>156</v>
      </c>
      <c r="O468" s="82" t="s">
        <v>557</v>
      </c>
      <c r="P468" s="82" t="s">
        <v>557</v>
      </c>
      <c r="Q468" s="7" t="s">
        <v>557</v>
      </c>
      <c r="R468" s="157" t="s">
        <v>557</v>
      </c>
      <c r="S468" s="157" t="s">
        <v>557</v>
      </c>
      <c r="T468" s="97" t="s">
        <v>120</v>
      </c>
      <c r="U468" s="83" t="s">
        <v>120</v>
      </c>
      <c r="V468" s="97" t="s">
        <v>120</v>
      </c>
      <c r="W468" s="97" t="s">
        <v>120</v>
      </c>
      <c r="X468" s="5" t="s">
        <v>557</v>
      </c>
      <c r="Y468" s="5" t="s">
        <v>557</v>
      </c>
      <c r="Z468" s="5" t="s">
        <v>557</v>
      </c>
      <c r="AA468" s="5" t="s">
        <v>557</v>
      </c>
      <c r="AB468" s="5" t="s">
        <v>557</v>
      </c>
      <c r="AH468" s="155">
        <v>30.5</v>
      </c>
      <c r="AI468" s="155">
        <v>28.7</v>
      </c>
      <c r="AJ468" s="83" t="s">
        <v>1318</v>
      </c>
      <c r="AK468" s="83" t="s">
        <v>1320</v>
      </c>
    </row>
    <row r="469" spans="1:37" hidden="1" x14ac:dyDescent="0.25">
      <c r="A469" s="38" t="s">
        <v>1248</v>
      </c>
      <c r="B469" s="38">
        <v>61</v>
      </c>
      <c r="C469" s="38" t="s">
        <v>381</v>
      </c>
      <c r="D469" s="59">
        <v>42702</v>
      </c>
      <c r="E469" s="78" t="s">
        <v>1273</v>
      </c>
      <c r="F469" s="17">
        <v>0</v>
      </c>
      <c r="G469" s="17">
        <v>0.1</v>
      </c>
      <c r="H469" s="20">
        <v>4</v>
      </c>
      <c r="I469" s="80">
        <v>2</v>
      </c>
      <c r="J469" s="163" t="s">
        <v>156</v>
      </c>
      <c r="O469" s="83" t="s">
        <v>988</v>
      </c>
      <c r="P469" s="83" t="s">
        <v>1153</v>
      </c>
      <c r="Q469" s="7" t="s">
        <v>569</v>
      </c>
      <c r="R469" s="97" t="s">
        <v>1305</v>
      </c>
      <c r="S469" s="97" t="s">
        <v>1172</v>
      </c>
      <c r="T469" s="97" t="s">
        <v>650</v>
      </c>
      <c r="U469" s="83" t="s">
        <v>655</v>
      </c>
      <c r="V469" s="97" t="s">
        <v>647</v>
      </c>
      <c r="W469" s="97" t="s">
        <v>646</v>
      </c>
      <c r="X469" s="2">
        <v>14</v>
      </c>
      <c r="Y469" s="2">
        <v>1.06</v>
      </c>
      <c r="Z469" s="2">
        <v>0.12</v>
      </c>
      <c r="AA469" s="2">
        <v>0.19900000000000001</v>
      </c>
      <c r="AB469" s="2" t="s">
        <v>121</v>
      </c>
      <c r="AH469" s="155">
        <v>35.6</v>
      </c>
      <c r="AI469" s="155">
        <v>31.5</v>
      </c>
      <c r="AJ469" s="83" t="s">
        <v>1172</v>
      </c>
      <c r="AK469" s="83" t="s">
        <v>1318</v>
      </c>
    </row>
    <row r="470" spans="1:37" hidden="1" x14ac:dyDescent="0.25">
      <c r="A470" s="38" t="s">
        <v>1249</v>
      </c>
      <c r="B470" s="38">
        <v>62</v>
      </c>
      <c r="C470" s="38" t="s">
        <v>382</v>
      </c>
      <c r="D470" s="59">
        <v>42702</v>
      </c>
      <c r="E470" s="78" t="s">
        <v>103</v>
      </c>
      <c r="F470" s="17">
        <v>0.1</v>
      </c>
      <c r="G470" s="17">
        <v>0.2</v>
      </c>
      <c r="H470" s="20">
        <v>4</v>
      </c>
      <c r="I470" s="80">
        <v>2</v>
      </c>
      <c r="J470" s="163" t="s">
        <v>156</v>
      </c>
      <c r="O470" s="82" t="s">
        <v>557</v>
      </c>
      <c r="P470" s="82" t="s">
        <v>557</v>
      </c>
      <c r="Q470" s="7" t="s">
        <v>557</v>
      </c>
      <c r="R470" s="157" t="s">
        <v>557</v>
      </c>
      <c r="S470" s="157" t="s">
        <v>557</v>
      </c>
      <c r="T470" s="97" t="s">
        <v>650</v>
      </c>
      <c r="U470" s="83" t="s">
        <v>649</v>
      </c>
      <c r="V470" s="97" t="s">
        <v>647</v>
      </c>
      <c r="W470" s="97" t="s">
        <v>646</v>
      </c>
      <c r="X470" s="5" t="s">
        <v>557</v>
      </c>
      <c r="Y470" s="5" t="s">
        <v>557</v>
      </c>
      <c r="Z470" s="5" t="s">
        <v>557</v>
      </c>
      <c r="AA470" s="5" t="s">
        <v>557</v>
      </c>
      <c r="AB470" s="5" t="s">
        <v>557</v>
      </c>
      <c r="AH470" s="155">
        <v>38.700000000000003</v>
      </c>
      <c r="AI470" s="155">
        <v>34.4</v>
      </c>
      <c r="AJ470" s="83" t="s">
        <v>1172</v>
      </c>
      <c r="AK470" s="83" t="s">
        <v>1318</v>
      </c>
    </row>
    <row r="471" spans="1:37" hidden="1" x14ac:dyDescent="0.25">
      <c r="A471" s="38" t="s">
        <v>1250</v>
      </c>
      <c r="B471" s="38">
        <v>63</v>
      </c>
      <c r="C471" s="38" t="s">
        <v>383</v>
      </c>
      <c r="D471" s="59">
        <v>42702</v>
      </c>
      <c r="E471" s="78" t="s">
        <v>104</v>
      </c>
      <c r="F471" s="17">
        <v>0.2</v>
      </c>
      <c r="G471" s="17">
        <v>0.3</v>
      </c>
      <c r="H471" s="20">
        <v>4</v>
      </c>
      <c r="I471" s="80">
        <v>2</v>
      </c>
      <c r="J471" s="163" t="s">
        <v>156</v>
      </c>
      <c r="O471" s="82" t="s">
        <v>557</v>
      </c>
      <c r="P471" s="82" t="s">
        <v>557</v>
      </c>
      <c r="Q471" s="7" t="s">
        <v>557</v>
      </c>
      <c r="R471" s="157" t="s">
        <v>557</v>
      </c>
      <c r="S471" s="157" t="s">
        <v>557</v>
      </c>
      <c r="T471" s="97" t="s">
        <v>651</v>
      </c>
      <c r="U471" s="83" t="s">
        <v>647</v>
      </c>
      <c r="V471" s="97" t="s">
        <v>647</v>
      </c>
      <c r="W471" s="97" t="s">
        <v>646</v>
      </c>
      <c r="X471" s="5" t="s">
        <v>557</v>
      </c>
      <c r="Y471" s="5" t="s">
        <v>557</v>
      </c>
      <c r="Z471" s="5" t="s">
        <v>557</v>
      </c>
      <c r="AA471" s="5" t="s">
        <v>557</v>
      </c>
      <c r="AB471" s="5" t="s">
        <v>557</v>
      </c>
      <c r="AH471" s="155">
        <v>37.799999999999997</v>
      </c>
      <c r="AI471" s="155">
        <v>33.6</v>
      </c>
      <c r="AJ471" s="83" t="s">
        <v>1184</v>
      </c>
      <c r="AK471" s="83" t="s">
        <v>1318</v>
      </c>
    </row>
    <row r="472" spans="1:37" hidden="1" x14ac:dyDescent="0.25">
      <c r="A472" s="38" t="s">
        <v>1251</v>
      </c>
      <c r="B472" s="38">
        <v>64</v>
      </c>
      <c r="C472" s="38" t="s">
        <v>384</v>
      </c>
      <c r="D472" s="59">
        <v>42702</v>
      </c>
      <c r="E472" s="78" t="s">
        <v>105</v>
      </c>
      <c r="F472" s="17">
        <v>0.3</v>
      </c>
      <c r="G472" s="17">
        <v>0.6</v>
      </c>
      <c r="H472" s="20">
        <v>4</v>
      </c>
      <c r="I472" s="80">
        <v>2</v>
      </c>
      <c r="J472" s="163" t="s">
        <v>156</v>
      </c>
      <c r="O472" s="82" t="s">
        <v>557</v>
      </c>
      <c r="P472" s="82" t="s">
        <v>557</v>
      </c>
      <c r="Q472" s="7" t="s">
        <v>557</v>
      </c>
      <c r="R472" s="157" t="s">
        <v>557</v>
      </c>
      <c r="S472" s="157" t="s">
        <v>557</v>
      </c>
      <c r="T472" s="97" t="s">
        <v>120</v>
      </c>
      <c r="U472" s="83" t="s">
        <v>120</v>
      </c>
      <c r="V472" s="97" t="s">
        <v>646</v>
      </c>
      <c r="W472" s="97" t="s">
        <v>120</v>
      </c>
      <c r="X472" s="5" t="s">
        <v>557</v>
      </c>
      <c r="Y472" s="5" t="s">
        <v>557</v>
      </c>
      <c r="Z472" s="5" t="s">
        <v>557</v>
      </c>
      <c r="AA472" s="5" t="s">
        <v>557</v>
      </c>
      <c r="AB472" s="5" t="s">
        <v>557</v>
      </c>
      <c r="AH472" s="155">
        <v>39.5</v>
      </c>
      <c r="AI472" s="155">
        <v>35.799999999999997</v>
      </c>
      <c r="AJ472" s="83" t="s">
        <v>1326</v>
      </c>
      <c r="AK472" s="83" t="s">
        <v>1151</v>
      </c>
    </row>
    <row r="473" spans="1:37" hidden="1" x14ac:dyDescent="0.25">
      <c r="A473" s="38" t="s">
        <v>1252</v>
      </c>
      <c r="B473" s="38">
        <v>65</v>
      </c>
      <c r="C473" s="38" t="s">
        <v>385</v>
      </c>
      <c r="D473" s="59">
        <v>42702</v>
      </c>
      <c r="E473" s="78" t="s">
        <v>106</v>
      </c>
      <c r="F473" s="17">
        <v>0.6</v>
      </c>
      <c r="G473" s="17">
        <v>0.9</v>
      </c>
      <c r="H473" s="20">
        <v>4</v>
      </c>
      <c r="I473" s="80">
        <v>2</v>
      </c>
      <c r="J473" s="163" t="s">
        <v>156</v>
      </c>
      <c r="O473" s="82" t="s">
        <v>557</v>
      </c>
      <c r="P473" s="82" t="s">
        <v>557</v>
      </c>
      <c r="Q473" s="7" t="s">
        <v>557</v>
      </c>
      <c r="R473" s="157" t="s">
        <v>557</v>
      </c>
      <c r="S473" s="157" t="s">
        <v>557</v>
      </c>
      <c r="T473" s="97" t="s">
        <v>120</v>
      </c>
      <c r="U473" s="83" t="s">
        <v>120</v>
      </c>
      <c r="V473" s="97" t="s">
        <v>120</v>
      </c>
      <c r="W473" s="97" t="s">
        <v>120</v>
      </c>
      <c r="X473" s="5" t="s">
        <v>557</v>
      </c>
      <c r="Y473" s="5" t="s">
        <v>557</v>
      </c>
      <c r="Z473" s="5" t="s">
        <v>557</v>
      </c>
      <c r="AA473" s="5" t="s">
        <v>557</v>
      </c>
      <c r="AB473" s="5" t="s">
        <v>557</v>
      </c>
      <c r="AH473" s="155">
        <v>17.899999999999999</v>
      </c>
      <c r="AI473" s="155">
        <v>17.2</v>
      </c>
      <c r="AJ473" s="83" t="s">
        <v>1151</v>
      </c>
      <c r="AK473" s="83" t="s">
        <v>1320</v>
      </c>
    </row>
    <row r="474" spans="1:37" hidden="1" x14ac:dyDescent="0.25">
      <c r="A474" s="38" t="s">
        <v>1253</v>
      </c>
      <c r="B474" s="38">
        <v>66</v>
      </c>
      <c r="C474" s="38" t="s">
        <v>386</v>
      </c>
      <c r="D474" s="59">
        <v>42702</v>
      </c>
      <c r="E474" s="78" t="s">
        <v>1273</v>
      </c>
      <c r="F474" s="17">
        <v>0</v>
      </c>
      <c r="G474" s="17">
        <v>0.1</v>
      </c>
      <c r="H474" s="20">
        <v>4</v>
      </c>
      <c r="I474" s="80">
        <v>3</v>
      </c>
      <c r="J474" s="163" t="s">
        <v>156</v>
      </c>
      <c r="O474" s="83" t="s">
        <v>1277</v>
      </c>
      <c r="P474" s="83" t="s">
        <v>1153</v>
      </c>
      <c r="Q474" s="7" t="s">
        <v>1290</v>
      </c>
      <c r="R474" s="97" t="s">
        <v>1306</v>
      </c>
      <c r="S474" s="97" t="s">
        <v>1166</v>
      </c>
      <c r="T474" s="97" t="s">
        <v>650</v>
      </c>
      <c r="U474" s="83" t="s">
        <v>655</v>
      </c>
      <c r="V474" s="97" t="s">
        <v>651</v>
      </c>
      <c r="W474" s="97" t="s">
        <v>647</v>
      </c>
      <c r="X474" s="2">
        <v>15</v>
      </c>
      <c r="Y474" s="2">
        <v>1.59</v>
      </c>
      <c r="Z474" s="2">
        <v>0.26300000000000001</v>
      </c>
      <c r="AA474" s="2">
        <v>0.33900000000000002</v>
      </c>
      <c r="AB474" s="2" t="s">
        <v>121</v>
      </c>
      <c r="AH474" s="155">
        <v>36.9</v>
      </c>
      <c r="AI474" s="155">
        <v>32.4</v>
      </c>
      <c r="AJ474" s="83" t="s">
        <v>1184</v>
      </c>
      <c r="AK474" s="83" t="s">
        <v>1318</v>
      </c>
    </row>
    <row r="475" spans="1:37" hidden="1" x14ac:dyDescent="0.25">
      <c r="A475" s="38" t="s">
        <v>1254</v>
      </c>
      <c r="B475" s="38">
        <v>67</v>
      </c>
      <c r="C475" s="38" t="s">
        <v>387</v>
      </c>
      <c r="D475" s="59">
        <v>42702</v>
      </c>
      <c r="E475" s="78" t="s">
        <v>103</v>
      </c>
      <c r="F475" s="17">
        <v>0.1</v>
      </c>
      <c r="G475" s="17">
        <v>0.2</v>
      </c>
      <c r="H475" s="20">
        <v>4</v>
      </c>
      <c r="I475" s="80">
        <v>3</v>
      </c>
      <c r="J475" s="163" t="s">
        <v>156</v>
      </c>
      <c r="O475" s="82" t="s">
        <v>557</v>
      </c>
      <c r="P475" s="82" t="s">
        <v>557</v>
      </c>
      <c r="Q475" s="7" t="s">
        <v>557</v>
      </c>
      <c r="R475" s="157" t="s">
        <v>557</v>
      </c>
      <c r="S475" s="157" t="s">
        <v>557</v>
      </c>
      <c r="T475" s="97" t="s">
        <v>649</v>
      </c>
      <c r="U475" s="83" t="s">
        <v>655</v>
      </c>
      <c r="V475" s="97" t="s">
        <v>647</v>
      </c>
      <c r="W475" s="97" t="s">
        <v>646</v>
      </c>
      <c r="X475" s="5" t="s">
        <v>557</v>
      </c>
      <c r="Y475" s="5" t="s">
        <v>557</v>
      </c>
      <c r="Z475" s="5" t="s">
        <v>557</v>
      </c>
      <c r="AA475" s="5" t="s">
        <v>557</v>
      </c>
      <c r="AB475" s="5" t="s">
        <v>557</v>
      </c>
      <c r="AH475" s="155">
        <v>38.200000000000003</v>
      </c>
      <c r="AI475" s="155">
        <v>33.700000000000003</v>
      </c>
      <c r="AJ475" s="83" t="s">
        <v>1166</v>
      </c>
      <c r="AK475" s="83" t="s">
        <v>1318</v>
      </c>
    </row>
    <row r="476" spans="1:37" hidden="1" x14ac:dyDescent="0.25">
      <c r="A476" s="38" t="s">
        <v>1255</v>
      </c>
      <c r="B476" s="38">
        <v>68</v>
      </c>
      <c r="C476" s="38" t="s">
        <v>388</v>
      </c>
      <c r="D476" s="59">
        <v>42702</v>
      </c>
      <c r="E476" s="78" t="s">
        <v>104</v>
      </c>
      <c r="F476" s="17">
        <v>0.2</v>
      </c>
      <c r="G476" s="17">
        <v>0.3</v>
      </c>
      <c r="H476" s="20">
        <v>4</v>
      </c>
      <c r="I476" s="80">
        <v>3</v>
      </c>
      <c r="J476" s="163" t="s">
        <v>156</v>
      </c>
      <c r="O476" s="82" t="s">
        <v>557</v>
      </c>
      <c r="P476" s="82" t="s">
        <v>557</v>
      </c>
      <c r="Q476" s="7" t="s">
        <v>557</v>
      </c>
      <c r="R476" s="157" t="s">
        <v>557</v>
      </c>
      <c r="S476" s="157" t="s">
        <v>557</v>
      </c>
      <c r="T476" s="97" t="s">
        <v>651</v>
      </c>
      <c r="U476" s="83" t="s">
        <v>647</v>
      </c>
      <c r="V476" s="97" t="s">
        <v>647</v>
      </c>
      <c r="W476" s="97" t="s">
        <v>646</v>
      </c>
      <c r="X476" s="5" t="s">
        <v>557</v>
      </c>
      <c r="Y476" s="5" t="s">
        <v>557</v>
      </c>
      <c r="Z476" s="5" t="s">
        <v>557</v>
      </c>
      <c r="AA476" s="5" t="s">
        <v>557</v>
      </c>
      <c r="AB476" s="5" t="s">
        <v>557</v>
      </c>
      <c r="AH476" s="155">
        <v>40.1</v>
      </c>
      <c r="AI476" s="155">
        <v>35.4</v>
      </c>
      <c r="AJ476" s="83" t="s">
        <v>1169</v>
      </c>
      <c r="AK476" s="83" t="s">
        <v>1318</v>
      </c>
    </row>
    <row r="477" spans="1:37" hidden="1" x14ac:dyDescent="0.25">
      <c r="A477" s="38" t="s">
        <v>1256</v>
      </c>
      <c r="B477" s="38">
        <v>69</v>
      </c>
      <c r="C477" s="38" t="s">
        <v>389</v>
      </c>
      <c r="D477" s="59">
        <v>42702</v>
      </c>
      <c r="E477" s="78" t="s">
        <v>105</v>
      </c>
      <c r="F477" s="17">
        <v>0.3</v>
      </c>
      <c r="G477" s="17">
        <v>0.6</v>
      </c>
      <c r="H477" s="20">
        <v>4</v>
      </c>
      <c r="I477" s="80">
        <v>3</v>
      </c>
      <c r="J477" s="163" t="s">
        <v>156</v>
      </c>
      <c r="O477" s="82" t="s">
        <v>557</v>
      </c>
      <c r="P477" s="82" t="s">
        <v>557</v>
      </c>
      <c r="Q477" s="7" t="s">
        <v>557</v>
      </c>
      <c r="R477" s="157" t="s">
        <v>557</v>
      </c>
      <c r="S477" s="157" t="s">
        <v>557</v>
      </c>
      <c r="T477" s="97" t="s">
        <v>120</v>
      </c>
      <c r="U477" s="83" t="s">
        <v>120</v>
      </c>
      <c r="V477" s="97" t="s">
        <v>120</v>
      </c>
      <c r="W477" s="97" t="s">
        <v>120</v>
      </c>
      <c r="X477" s="5" t="s">
        <v>557</v>
      </c>
      <c r="Y477" s="5" t="s">
        <v>557</v>
      </c>
      <c r="Z477" s="5" t="s">
        <v>557</v>
      </c>
      <c r="AA477" s="5" t="s">
        <v>557</v>
      </c>
      <c r="AB477" s="5" t="s">
        <v>557</v>
      </c>
      <c r="AH477" s="155">
        <v>37</v>
      </c>
      <c r="AI477" s="155">
        <v>33.9</v>
      </c>
      <c r="AJ477" s="83" t="s">
        <v>1321</v>
      </c>
      <c r="AK477" s="83" t="s">
        <v>1327</v>
      </c>
    </row>
    <row r="478" spans="1:37" hidden="1" x14ac:dyDescent="0.25">
      <c r="A478" s="38" t="s">
        <v>1257</v>
      </c>
      <c r="B478" s="38">
        <v>70</v>
      </c>
      <c r="C478" s="38" t="s">
        <v>390</v>
      </c>
      <c r="D478" s="59">
        <v>42702</v>
      </c>
      <c r="E478" s="78" t="s">
        <v>106</v>
      </c>
      <c r="F478" s="17">
        <v>0.6</v>
      </c>
      <c r="G478" s="17">
        <v>0.9</v>
      </c>
      <c r="H478" s="20">
        <v>4</v>
      </c>
      <c r="I478" s="80">
        <v>3</v>
      </c>
      <c r="J478" s="163" t="s">
        <v>156</v>
      </c>
      <c r="O478" s="82" t="s">
        <v>557</v>
      </c>
      <c r="P478" s="82" t="s">
        <v>557</v>
      </c>
      <c r="Q478" s="7" t="s">
        <v>557</v>
      </c>
      <c r="R478" s="157" t="s">
        <v>557</v>
      </c>
      <c r="S478" s="157" t="s">
        <v>557</v>
      </c>
      <c r="T478" s="97" t="s">
        <v>120</v>
      </c>
      <c r="U478" s="83" t="s">
        <v>120</v>
      </c>
      <c r="V478" s="97" t="s">
        <v>120</v>
      </c>
      <c r="W478" s="97" t="s">
        <v>120</v>
      </c>
      <c r="X478" s="5" t="s">
        <v>557</v>
      </c>
      <c r="Y478" s="5" t="s">
        <v>557</v>
      </c>
      <c r="Z478" s="5" t="s">
        <v>557</v>
      </c>
      <c r="AA478" s="5" t="s">
        <v>557</v>
      </c>
      <c r="AB478" s="5" t="s">
        <v>557</v>
      </c>
      <c r="AH478" s="155">
        <v>19.8</v>
      </c>
      <c r="AI478" s="155">
        <v>18.899999999999999</v>
      </c>
      <c r="AJ478" s="83" t="s">
        <v>1161</v>
      </c>
      <c r="AK478" s="83" t="s">
        <v>1320</v>
      </c>
    </row>
    <row r="479" spans="1:37" hidden="1" x14ac:dyDescent="0.25">
      <c r="A479" s="38" t="s">
        <v>1258</v>
      </c>
      <c r="B479" s="38">
        <v>71</v>
      </c>
      <c r="C479" s="38" t="s">
        <v>391</v>
      </c>
      <c r="D479" s="59">
        <v>42702</v>
      </c>
      <c r="E479" s="78" t="s">
        <v>1273</v>
      </c>
      <c r="F479" s="17">
        <v>0</v>
      </c>
      <c r="G479" s="17">
        <v>0.1</v>
      </c>
      <c r="H479" s="20">
        <v>5</v>
      </c>
      <c r="I479" s="80">
        <v>1</v>
      </c>
      <c r="J479" s="163" t="s">
        <v>156</v>
      </c>
      <c r="O479" s="83" t="s">
        <v>997</v>
      </c>
      <c r="P479" s="83" t="s">
        <v>1281</v>
      </c>
      <c r="Q479" s="7" t="s">
        <v>1291</v>
      </c>
      <c r="R479" s="97" t="s">
        <v>1307</v>
      </c>
      <c r="S479" s="97" t="s">
        <v>1308</v>
      </c>
      <c r="T479" s="97" t="s">
        <v>649</v>
      </c>
      <c r="U479" s="83" t="s">
        <v>655</v>
      </c>
      <c r="V479" s="97" t="s">
        <v>120</v>
      </c>
      <c r="W479" s="97" t="s">
        <v>120</v>
      </c>
      <c r="X479" s="2">
        <v>16</v>
      </c>
      <c r="Y479" s="2">
        <v>1.39</v>
      </c>
      <c r="Z479" s="2">
        <v>0.22800000000000001</v>
      </c>
      <c r="AA479" s="2">
        <v>0.24299999999999999</v>
      </c>
      <c r="AB479" s="2" t="s">
        <v>121</v>
      </c>
      <c r="AH479" s="155">
        <v>30.4</v>
      </c>
      <c r="AI479" s="155">
        <v>27.1</v>
      </c>
      <c r="AJ479" s="83" t="s">
        <v>1172</v>
      </c>
      <c r="AK479" s="83" t="s">
        <v>1161</v>
      </c>
    </row>
    <row r="480" spans="1:37" hidden="1" x14ac:dyDescent="0.25">
      <c r="A480" s="38" t="s">
        <v>1259</v>
      </c>
      <c r="B480" s="38">
        <v>72</v>
      </c>
      <c r="C480" s="38" t="s">
        <v>392</v>
      </c>
      <c r="D480" s="59">
        <v>42702</v>
      </c>
      <c r="E480" s="78" t="s">
        <v>103</v>
      </c>
      <c r="F480" s="17">
        <v>0.1</v>
      </c>
      <c r="G480" s="17">
        <v>0.2</v>
      </c>
      <c r="H480" s="20">
        <v>5</v>
      </c>
      <c r="I480" s="80">
        <v>1</v>
      </c>
      <c r="J480" s="163" t="s">
        <v>156</v>
      </c>
      <c r="O480" s="82" t="s">
        <v>557</v>
      </c>
      <c r="P480" s="82" t="s">
        <v>557</v>
      </c>
      <c r="Q480" s="7" t="s">
        <v>557</v>
      </c>
      <c r="R480" s="157" t="s">
        <v>557</v>
      </c>
      <c r="S480" s="157" t="s">
        <v>557</v>
      </c>
      <c r="T480" s="97" t="s">
        <v>655</v>
      </c>
      <c r="U480" s="83" t="s">
        <v>651</v>
      </c>
      <c r="V480" s="97" t="s">
        <v>646</v>
      </c>
      <c r="W480" s="97" t="s">
        <v>120</v>
      </c>
      <c r="X480" s="5" t="s">
        <v>557</v>
      </c>
      <c r="Y480" s="5" t="s">
        <v>557</v>
      </c>
      <c r="Z480" s="5" t="s">
        <v>557</v>
      </c>
      <c r="AA480" s="5" t="s">
        <v>557</v>
      </c>
      <c r="AB480" s="5" t="s">
        <v>557</v>
      </c>
      <c r="AH480" s="155">
        <v>32.799999999999997</v>
      </c>
      <c r="AI480" s="155">
        <v>29.3</v>
      </c>
      <c r="AJ480" s="83" t="s">
        <v>1172</v>
      </c>
      <c r="AK480" s="83" t="s">
        <v>1161</v>
      </c>
    </row>
    <row r="481" spans="1:37" hidden="1" x14ac:dyDescent="0.25">
      <c r="A481" s="38" t="s">
        <v>1260</v>
      </c>
      <c r="B481" s="38">
        <v>73</v>
      </c>
      <c r="C481" s="38" t="s">
        <v>393</v>
      </c>
      <c r="D481" s="59">
        <v>42702</v>
      </c>
      <c r="E481" s="78" t="s">
        <v>104</v>
      </c>
      <c r="F481" s="17">
        <v>0.2</v>
      </c>
      <c r="G481" s="17">
        <v>0.3</v>
      </c>
      <c r="H481" s="20">
        <v>5</v>
      </c>
      <c r="I481" s="80">
        <v>1</v>
      </c>
      <c r="J481" s="163" t="s">
        <v>156</v>
      </c>
      <c r="O481" s="82" t="s">
        <v>557</v>
      </c>
      <c r="P481" s="82" t="s">
        <v>557</v>
      </c>
      <c r="Q481" s="7" t="s">
        <v>557</v>
      </c>
      <c r="R481" s="157" t="s">
        <v>557</v>
      </c>
      <c r="S481" s="157" t="s">
        <v>557</v>
      </c>
      <c r="T481" s="97" t="s">
        <v>647</v>
      </c>
      <c r="U481" s="83" t="s">
        <v>120</v>
      </c>
      <c r="V481" s="97" t="s">
        <v>646</v>
      </c>
      <c r="W481" s="97" t="s">
        <v>120</v>
      </c>
      <c r="X481" s="5" t="s">
        <v>557</v>
      </c>
      <c r="Y481" s="5" t="s">
        <v>557</v>
      </c>
      <c r="Z481" s="5" t="s">
        <v>557</v>
      </c>
      <c r="AA481" s="5" t="s">
        <v>557</v>
      </c>
      <c r="AB481" s="5" t="s">
        <v>557</v>
      </c>
      <c r="AH481" s="155">
        <v>33.6</v>
      </c>
      <c r="AI481" s="155">
        <v>30</v>
      </c>
      <c r="AJ481" s="83" t="s">
        <v>1308</v>
      </c>
      <c r="AK481" s="83" t="s">
        <v>1151</v>
      </c>
    </row>
    <row r="482" spans="1:37" hidden="1" x14ac:dyDescent="0.25">
      <c r="A482" s="38" t="s">
        <v>1261</v>
      </c>
      <c r="B482" s="38">
        <v>74</v>
      </c>
      <c r="C482" s="38" t="s">
        <v>394</v>
      </c>
      <c r="D482" s="59">
        <v>42702</v>
      </c>
      <c r="E482" s="78" t="s">
        <v>105</v>
      </c>
      <c r="F482" s="17">
        <v>0.3</v>
      </c>
      <c r="G482" s="17">
        <v>0.6</v>
      </c>
      <c r="H482" s="20">
        <v>5</v>
      </c>
      <c r="I482" s="80">
        <v>1</v>
      </c>
      <c r="J482" s="163" t="s">
        <v>156</v>
      </c>
      <c r="O482" s="82" t="s">
        <v>557</v>
      </c>
      <c r="P482" s="82" t="s">
        <v>557</v>
      </c>
      <c r="Q482" s="7" t="s">
        <v>557</v>
      </c>
      <c r="R482" s="157" t="s">
        <v>557</v>
      </c>
      <c r="S482" s="157" t="s">
        <v>557</v>
      </c>
      <c r="T482" s="97" t="s">
        <v>120</v>
      </c>
      <c r="U482" s="83" t="s">
        <v>120</v>
      </c>
      <c r="V482" s="97" t="s">
        <v>120</v>
      </c>
      <c r="W482" s="97" t="s">
        <v>120</v>
      </c>
      <c r="X482" s="5" t="s">
        <v>557</v>
      </c>
      <c r="Y482" s="5" t="s">
        <v>557</v>
      </c>
      <c r="Z482" s="5" t="s">
        <v>557</v>
      </c>
      <c r="AA482" s="5" t="s">
        <v>557</v>
      </c>
      <c r="AB482" s="5" t="s">
        <v>557</v>
      </c>
      <c r="AH482" s="155">
        <v>33.700000000000003</v>
      </c>
      <c r="AI482" s="155">
        <v>31.1</v>
      </c>
      <c r="AJ482" s="83" t="s">
        <v>1328</v>
      </c>
      <c r="AK482" s="83" t="s">
        <v>1320</v>
      </c>
    </row>
    <row r="483" spans="1:37" hidden="1" x14ac:dyDescent="0.25">
      <c r="A483" s="38" t="s">
        <v>1262</v>
      </c>
      <c r="B483" s="38">
        <v>75</v>
      </c>
      <c r="C483" s="38" t="s">
        <v>395</v>
      </c>
      <c r="D483" s="59">
        <v>42702</v>
      </c>
      <c r="E483" s="78" t="s">
        <v>106</v>
      </c>
      <c r="F483" s="17">
        <v>0.6</v>
      </c>
      <c r="G483" s="17">
        <v>0.9</v>
      </c>
      <c r="H483" s="20">
        <v>5</v>
      </c>
      <c r="I483" s="80">
        <v>1</v>
      </c>
      <c r="J483" s="163" t="s">
        <v>156</v>
      </c>
      <c r="O483" s="82" t="s">
        <v>557</v>
      </c>
      <c r="P483" s="82" t="s">
        <v>557</v>
      </c>
      <c r="Q483" s="7" t="s">
        <v>557</v>
      </c>
      <c r="R483" s="157" t="s">
        <v>557</v>
      </c>
      <c r="S483" s="157" t="s">
        <v>557</v>
      </c>
      <c r="T483" s="97" t="s">
        <v>120</v>
      </c>
      <c r="U483" s="83" t="s">
        <v>120</v>
      </c>
      <c r="V483" s="97" t="s">
        <v>120</v>
      </c>
      <c r="W483" s="97" t="s">
        <v>120</v>
      </c>
      <c r="X483" s="5" t="s">
        <v>557</v>
      </c>
      <c r="Y483" s="5" t="s">
        <v>557</v>
      </c>
      <c r="Z483" s="5" t="s">
        <v>557</v>
      </c>
      <c r="AA483" s="5" t="s">
        <v>557</v>
      </c>
      <c r="AB483" s="5" t="s">
        <v>557</v>
      </c>
      <c r="AH483" s="155">
        <v>19</v>
      </c>
      <c r="AI483" s="155">
        <v>18.2</v>
      </c>
      <c r="AJ483" s="83" t="s">
        <v>1161</v>
      </c>
      <c r="AK483" s="83" t="s">
        <v>1320</v>
      </c>
    </row>
    <row r="484" spans="1:37" hidden="1" x14ac:dyDescent="0.25">
      <c r="A484" s="38" t="s">
        <v>1263</v>
      </c>
      <c r="B484" s="38">
        <v>76</v>
      </c>
      <c r="C484" s="38" t="s">
        <v>396</v>
      </c>
      <c r="D484" s="59">
        <v>42702</v>
      </c>
      <c r="E484" s="78" t="s">
        <v>1273</v>
      </c>
      <c r="F484" s="17">
        <v>0</v>
      </c>
      <c r="G484" s="17">
        <v>0.1</v>
      </c>
      <c r="H484" s="20">
        <v>5</v>
      </c>
      <c r="I484" s="80">
        <v>2</v>
      </c>
      <c r="J484" s="163" t="s">
        <v>156</v>
      </c>
      <c r="O484" s="83" t="s">
        <v>1280</v>
      </c>
      <c r="P484" s="83" t="s">
        <v>1282</v>
      </c>
      <c r="Q484" s="7" t="s">
        <v>570</v>
      </c>
      <c r="R484" s="97" t="s">
        <v>1309</v>
      </c>
      <c r="S484" s="97" t="s">
        <v>1172</v>
      </c>
      <c r="T484" s="97" t="s">
        <v>649</v>
      </c>
      <c r="U484" s="83" t="s">
        <v>655</v>
      </c>
      <c r="V484" s="97" t="s">
        <v>120</v>
      </c>
      <c r="W484" s="97" t="s">
        <v>120</v>
      </c>
      <c r="X484" s="2">
        <v>15</v>
      </c>
      <c r="Y484" s="2">
        <v>1.39</v>
      </c>
      <c r="Z484" s="2">
        <v>0.36</v>
      </c>
      <c r="AA484" s="2">
        <v>0.34399999999999997</v>
      </c>
      <c r="AB484" s="2" t="s">
        <v>121</v>
      </c>
      <c r="AH484" s="155">
        <v>36.200000000000003</v>
      </c>
      <c r="AI484" s="155">
        <v>32.299999999999997</v>
      </c>
      <c r="AJ484" s="83" t="s">
        <v>1172</v>
      </c>
      <c r="AK484" s="83" t="s">
        <v>1318</v>
      </c>
    </row>
    <row r="485" spans="1:37" hidden="1" x14ac:dyDescent="0.25">
      <c r="A485" s="38" t="s">
        <v>1264</v>
      </c>
      <c r="B485" s="38">
        <v>77</v>
      </c>
      <c r="C485" s="38" t="s">
        <v>397</v>
      </c>
      <c r="D485" s="59">
        <v>42702</v>
      </c>
      <c r="E485" s="78" t="s">
        <v>103</v>
      </c>
      <c r="F485" s="17">
        <v>0.1</v>
      </c>
      <c r="G485" s="17">
        <v>0.2</v>
      </c>
      <c r="H485" s="20">
        <v>5</v>
      </c>
      <c r="I485" s="80">
        <v>2</v>
      </c>
      <c r="J485" s="163" t="s">
        <v>156</v>
      </c>
      <c r="O485" s="82" t="s">
        <v>557</v>
      </c>
      <c r="P485" s="82" t="s">
        <v>557</v>
      </c>
      <c r="Q485" s="7" t="s">
        <v>557</v>
      </c>
      <c r="R485" s="157" t="s">
        <v>557</v>
      </c>
      <c r="S485" s="157" t="s">
        <v>557</v>
      </c>
      <c r="T485" s="97" t="s">
        <v>655</v>
      </c>
      <c r="U485" s="83" t="s">
        <v>651</v>
      </c>
      <c r="V485" s="97" t="s">
        <v>120</v>
      </c>
      <c r="W485" s="97" t="s">
        <v>120</v>
      </c>
      <c r="X485" s="5" t="s">
        <v>557</v>
      </c>
      <c r="Y485" s="5" t="s">
        <v>557</v>
      </c>
      <c r="Z485" s="5" t="s">
        <v>557</v>
      </c>
      <c r="AA485" s="5" t="s">
        <v>557</v>
      </c>
      <c r="AB485" s="5" t="s">
        <v>557</v>
      </c>
      <c r="AH485" s="155">
        <v>37.9</v>
      </c>
      <c r="AI485" s="155">
        <v>33.9</v>
      </c>
      <c r="AJ485" s="83" t="s">
        <v>1172</v>
      </c>
      <c r="AK485" s="83" t="s">
        <v>1317</v>
      </c>
    </row>
    <row r="486" spans="1:37" hidden="1" x14ac:dyDescent="0.25">
      <c r="A486" s="38" t="s">
        <v>1265</v>
      </c>
      <c r="B486" s="38">
        <v>78</v>
      </c>
      <c r="C486" s="38" t="s">
        <v>398</v>
      </c>
      <c r="D486" s="59">
        <v>42702</v>
      </c>
      <c r="E486" s="78" t="s">
        <v>104</v>
      </c>
      <c r="F486" s="17">
        <v>0.2</v>
      </c>
      <c r="G486" s="17">
        <v>0.3</v>
      </c>
      <c r="H486" s="20">
        <v>5</v>
      </c>
      <c r="I486" s="80">
        <v>2</v>
      </c>
      <c r="J486" s="163" t="s">
        <v>156</v>
      </c>
      <c r="O486" s="82" t="s">
        <v>557</v>
      </c>
      <c r="P486" s="82" t="s">
        <v>557</v>
      </c>
      <c r="Q486" s="7" t="s">
        <v>557</v>
      </c>
      <c r="R486" s="157" t="s">
        <v>557</v>
      </c>
      <c r="S486" s="157" t="s">
        <v>557</v>
      </c>
      <c r="T486" s="97" t="s">
        <v>647</v>
      </c>
      <c r="U486" s="83" t="s">
        <v>646</v>
      </c>
      <c r="V486" s="97" t="s">
        <v>120</v>
      </c>
      <c r="W486" s="97" t="s">
        <v>120</v>
      </c>
      <c r="X486" s="5" t="s">
        <v>557</v>
      </c>
      <c r="Y486" s="5" t="s">
        <v>557</v>
      </c>
      <c r="Z486" s="5" t="s">
        <v>557</v>
      </c>
      <c r="AA486" s="5" t="s">
        <v>557</v>
      </c>
      <c r="AB486" s="5" t="s">
        <v>557</v>
      </c>
      <c r="AH486" s="155">
        <v>38.5</v>
      </c>
      <c r="AI486" s="155">
        <v>34.5</v>
      </c>
      <c r="AJ486" s="83" t="s">
        <v>1184</v>
      </c>
      <c r="AK486" s="83" t="s">
        <v>1318</v>
      </c>
    </row>
    <row r="487" spans="1:37" hidden="1" x14ac:dyDescent="0.25">
      <c r="A487" s="38" t="s">
        <v>1266</v>
      </c>
      <c r="B487" s="38">
        <v>79</v>
      </c>
      <c r="C487" s="38" t="s">
        <v>399</v>
      </c>
      <c r="D487" s="59">
        <v>42702</v>
      </c>
      <c r="E487" s="78" t="s">
        <v>105</v>
      </c>
      <c r="F487" s="17">
        <v>0.3</v>
      </c>
      <c r="G487" s="17">
        <v>0.6</v>
      </c>
      <c r="H487" s="20">
        <v>5</v>
      </c>
      <c r="I487" s="80">
        <v>2</v>
      </c>
      <c r="J487" s="163" t="s">
        <v>156</v>
      </c>
      <c r="O487" s="82" t="s">
        <v>557</v>
      </c>
      <c r="P487" s="82" t="s">
        <v>557</v>
      </c>
      <c r="Q487" s="7" t="s">
        <v>557</v>
      </c>
      <c r="R487" s="157" t="s">
        <v>557</v>
      </c>
      <c r="S487" s="157" t="s">
        <v>557</v>
      </c>
      <c r="T487" s="97" t="s">
        <v>120</v>
      </c>
      <c r="U487" s="83" t="s">
        <v>120</v>
      </c>
      <c r="V487" s="97" t="s">
        <v>120</v>
      </c>
      <c r="W487" s="97" t="s">
        <v>120</v>
      </c>
      <c r="X487" s="5" t="s">
        <v>557</v>
      </c>
      <c r="Y487" s="5" t="s">
        <v>557</v>
      </c>
      <c r="Z487" s="5" t="s">
        <v>557</v>
      </c>
      <c r="AA487" s="5" t="s">
        <v>557</v>
      </c>
      <c r="AB487" s="5" t="s">
        <v>557</v>
      </c>
      <c r="AH487" s="155">
        <v>29.7</v>
      </c>
      <c r="AI487" s="155">
        <v>27.4</v>
      </c>
      <c r="AJ487" s="83" t="s">
        <v>1321</v>
      </c>
      <c r="AK487" s="83" t="s">
        <v>1151</v>
      </c>
    </row>
    <row r="488" spans="1:37" hidden="1" x14ac:dyDescent="0.25">
      <c r="A488" s="38" t="s">
        <v>1267</v>
      </c>
      <c r="B488" s="38">
        <v>80</v>
      </c>
      <c r="C488" s="38" t="s">
        <v>400</v>
      </c>
      <c r="D488" s="59">
        <v>42702</v>
      </c>
      <c r="E488" s="78" t="s">
        <v>106</v>
      </c>
      <c r="F488" s="17">
        <v>0.6</v>
      </c>
      <c r="G488" s="17">
        <v>0.9</v>
      </c>
      <c r="H488" s="20">
        <v>5</v>
      </c>
      <c r="I488" s="80">
        <v>2</v>
      </c>
      <c r="J488" s="163" t="s">
        <v>156</v>
      </c>
      <c r="O488" s="82" t="s">
        <v>557</v>
      </c>
      <c r="P488" s="82" t="s">
        <v>557</v>
      </c>
      <c r="Q488" s="7" t="s">
        <v>557</v>
      </c>
      <c r="R488" s="157" t="s">
        <v>557</v>
      </c>
      <c r="S488" s="157" t="s">
        <v>557</v>
      </c>
      <c r="T488" s="97" t="s">
        <v>120</v>
      </c>
      <c r="U488" s="83" t="s">
        <v>120</v>
      </c>
      <c r="V488" s="97" t="s">
        <v>120</v>
      </c>
      <c r="W488" s="97" t="s">
        <v>120</v>
      </c>
      <c r="X488" s="5" t="s">
        <v>557</v>
      </c>
      <c r="Y488" s="5" t="s">
        <v>557</v>
      </c>
      <c r="Z488" s="5" t="s">
        <v>557</v>
      </c>
      <c r="AA488" s="5" t="s">
        <v>557</v>
      </c>
      <c r="AB488" s="5" t="s">
        <v>557</v>
      </c>
      <c r="AH488" s="155">
        <v>17.100000000000001</v>
      </c>
      <c r="AI488" s="155">
        <v>16.5</v>
      </c>
      <c r="AJ488" s="83" t="s">
        <v>1161</v>
      </c>
      <c r="AK488" s="83" t="s">
        <v>1320</v>
      </c>
    </row>
    <row r="489" spans="1:37" hidden="1" x14ac:dyDescent="0.25">
      <c r="A489" s="38" t="s">
        <v>1268</v>
      </c>
      <c r="B489" s="38">
        <v>81</v>
      </c>
      <c r="C489" s="38" t="s">
        <v>401</v>
      </c>
      <c r="D489" s="59">
        <v>42702</v>
      </c>
      <c r="E489" s="78" t="s">
        <v>1273</v>
      </c>
      <c r="F489" s="17">
        <v>0</v>
      </c>
      <c r="G489" s="17">
        <v>0.1</v>
      </c>
      <c r="H489" s="20">
        <v>5</v>
      </c>
      <c r="I489" s="80">
        <v>3</v>
      </c>
      <c r="J489" s="163" t="s">
        <v>156</v>
      </c>
      <c r="O489" s="83" t="s">
        <v>823</v>
      </c>
      <c r="P489" s="83" t="s">
        <v>1153</v>
      </c>
      <c r="Q489" s="7" t="s">
        <v>1292</v>
      </c>
      <c r="R489" s="97" t="s">
        <v>1310</v>
      </c>
      <c r="S489" s="97" t="s">
        <v>1172</v>
      </c>
      <c r="T489" s="97" t="s">
        <v>655</v>
      </c>
      <c r="U489" s="83" t="s">
        <v>651</v>
      </c>
      <c r="V489" s="97" t="s">
        <v>120</v>
      </c>
      <c r="W489" s="97" t="s">
        <v>120</v>
      </c>
      <c r="X489" s="167">
        <v>17</v>
      </c>
      <c r="Y489" s="2">
        <v>0.68700000000000006</v>
      </c>
      <c r="Z489" s="2">
        <v>0.13300000000000001</v>
      </c>
      <c r="AA489" s="2">
        <v>0.317</v>
      </c>
      <c r="AB489" s="2" t="s">
        <v>121</v>
      </c>
      <c r="AH489" s="155">
        <v>32.299999999999997</v>
      </c>
      <c r="AI489" s="155">
        <v>28.7</v>
      </c>
      <c r="AJ489" s="83" t="s">
        <v>1302</v>
      </c>
      <c r="AK489" s="83" t="s">
        <v>1318</v>
      </c>
    </row>
    <row r="490" spans="1:37" hidden="1" x14ac:dyDescent="0.25">
      <c r="A490" s="38" t="s">
        <v>1269</v>
      </c>
      <c r="B490" s="38">
        <v>82</v>
      </c>
      <c r="C490" s="38" t="s">
        <v>402</v>
      </c>
      <c r="D490" s="59">
        <v>42702</v>
      </c>
      <c r="E490" s="78" t="s">
        <v>103</v>
      </c>
      <c r="F490" s="17">
        <v>0.1</v>
      </c>
      <c r="G490" s="17">
        <v>0.2</v>
      </c>
      <c r="H490" s="20">
        <v>5</v>
      </c>
      <c r="I490" s="80">
        <v>3</v>
      </c>
      <c r="J490" s="163" t="s">
        <v>156</v>
      </c>
      <c r="O490" s="82" t="s">
        <v>557</v>
      </c>
      <c r="P490" s="82" t="s">
        <v>557</v>
      </c>
      <c r="Q490" s="7" t="s">
        <v>557</v>
      </c>
      <c r="R490" s="157" t="s">
        <v>557</v>
      </c>
      <c r="S490" s="157" t="s">
        <v>557</v>
      </c>
      <c r="T490" s="97" t="s">
        <v>655</v>
      </c>
      <c r="U490" s="83" t="s">
        <v>651</v>
      </c>
      <c r="V490" s="97" t="s">
        <v>646</v>
      </c>
      <c r="W490" s="97" t="s">
        <v>120</v>
      </c>
      <c r="X490" s="6" t="s">
        <v>557</v>
      </c>
      <c r="Y490" s="5" t="s">
        <v>557</v>
      </c>
      <c r="Z490" s="5" t="s">
        <v>557</v>
      </c>
      <c r="AA490" s="5" t="s">
        <v>557</v>
      </c>
      <c r="AB490" s="5" t="s">
        <v>557</v>
      </c>
      <c r="AH490" s="155">
        <v>35.200000000000003</v>
      </c>
      <c r="AI490" s="155">
        <v>31.4</v>
      </c>
      <c r="AJ490" s="83" t="s">
        <v>1182</v>
      </c>
      <c r="AK490" s="83" t="s">
        <v>1313</v>
      </c>
    </row>
    <row r="491" spans="1:37" hidden="1" x14ac:dyDescent="0.25">
      <c r="A491" s="38" t="s">
        <v>1270</v>
      </c>
      <c r="B491" s="38">
        <v>83</v>
      </c>
      <c r="C491" s="38" t="s">
        <v>403</v>
      </c>
      <c r="D491" s="59">
        <v>42702</v>
      </c>
      <c r="E491" s="78" t="s">
        <v>104</v>
      </c>
      <c r="F491" s="17">
        <v>0.2</v>
      </c>
      <c r="G491" s="17">
        <v>0.3</v>
      </c>
      <c r="H491" s="20">
        <v>5</v>
      </c>
      <c r="I491" s="80">
        <v>3</v>
      </c>
      <c r="J491" s="163" t="s">
        <v>156</v>
      </c>
      <c r="O491" s="82" t="s">
        <v>557</v>
      </c>
      <c r="P491" s="82" t="s">
        <v>557</v>
      </c>
      <c r="Q491" s="7" t="s">
        <v>557</v>
      </c>
      <c r="R491" s="157" t="s">
        <v>557</v>
      </c>
      <c r="S491" s="157" t="s">
        <v>557</v>
      </c>
      <c r="T491" s="97" t="s">
        <v>655</v>
      </c>
      <c r="U491" s="83" t="s">
        <v>651</v>
      </c>
      <c r="V491" s="97" t="s">
        <v>646</v>
      </c>
      <c r="W491" s="97" t="s">
        <v>120</v>
      </c>
      <c r="X491" s="6" t="s">
        <v>557</v>
      </c>
      <c r="Y491" s="5" t="s">
        <v>557</v>
      </c>
      <c r="Z491" s="5" t="s">
        <v>557</v>
      </c>
      <c r="AA491" s="5" t="s">
        <v>557</v>
      </c>
      <c r="AB491" s="5" t="s">
        <v>557</v>
      </c>
      <c r="AH491" s="155">
        <v>35.200000000000003</v>
      </c>
      <c r="AI491" s="155">
        <v>31.5</v>
      </c>
      <c r="AJ491" s="83" t="s">
        <v>1172</v>
      </c>
      <c r="AK491" s="83" t="s">
        <v>1318</v>
      </c>
    </row>
    <row r="492" spans="1:37" hidden="1" x14ac:dyDescent="0.25">
      <c r="A492" s="38" t="s">
        <v>1271</v>
      </c>
      <c r="B492" s="38">
        <v>84</v>
      </c>
      <c r="C492" s="38" t="s">
        <v>404</v>
      </c>
      <c r="D492" s="59">
        <v>42702</v>
      </c>
      <c r="E492" s="78" t="s">
        <v>105</v>
      </c>
      <c r="F492" s="17">
        <v>0.3</v>
      </c>
      <c r="G492" s="17">
        <v>0.6</v>
      </c>
      <c r="H492" s="20">
        <v>5</v>
      </c>
      <c r="I492" s="80">
        <v>3</v>
      </c>
      <c r="J492" s="163" t="s">
        <v>156</v>
      </c>
      <c r="O492" s="82" t="s">
        <v>557</v>
      </c>
      <c r="P492" s="82" t="s">
        <v>557</v>
      </c>
      <c r="Q492" s="7" t="s">
        <v>557</v>
      </c>
      <c r="R492" s="157" t="s">
        <v>557</v>
      </c>
      <c r="S492" s="157" t="s">
        <v>557</v>
      </c>
      <c r="T492" s="97" t="s">
        <v>120</v>
      </c>
      <c r="U492" s="83" t="s">
        <v>120</v>
      </c>
      <c r="V492" s="97" t="s">
        <v>120</v>
      </c>
      <c r="W492" s="97" t="s">
        <v>120</v>
      </c>
      <c r="X492" s="6" t="s">
        <v>557</v>
      </c>
      <c r="Y492" s="5" t="s">
        <v>557</v>
      </c>
      <c r="Z492" s="5" t="s">
        <v>557</v>
      </c>
      <c r="AA492" s="5" t="s">
        <v>557</v>
      </c>
      <c r="AB492" s="5" t="s">
        <v>557</v>
      </c>
      <c r="AH492" s="155">
        <v>34.4</v>
      </c>
      <c r="AI492" s="155">
        <v>31.1</v>
      </c>
      <c r="AJ492" s="83" t="s">
        <v>1329</v>
      </c>
      <c r="AK492" s="83" t="s">
        <v>1151</v>
      </c>
    </row>
    <row r="493" spans="1:37" hidden="1" x14ac:dyDescent="0.25">
      <c r="A493" s="38" t="s">
        <v>1272</v>
      </c>
      <c r="B493" s="38">
        <v>85</v>
      </c>
      <c r="C493" s="38" t="s">
        <v>405</v>
      </c>
      <c r="D493" s="59">
        <v>42702</v>
      </c>
      <c r="E493" s="78" t="s">
        <v>106</v>
      </c>
      <c r="F493" s="17">
        <v>0.6</v>
      </c>
      <c r="G493" s="17">
        <v>0.9</v>
      </c>
      <c r="H493" s="20">
        <v>5</v>
      </c>
      <c r="I493" s="80">
        <v>3</v>
      </c>
      <c r="J493" s="163" t="s">
        <v>156</v>
      </c>
      <c r="O493" s="82" t="s">
        <v>557</v>
      </c>
      <c r="P493" s="82" t="s">
        <v>557</v>
      </c>
      <c r="Q493" s="7" t="s">
        <v>557</v>
      </c>
      <c r="R493" s="82" t="s">
        <v>557</v>
      </c>
      <c r="S493" s="82" t="s">
        <v>557</v>
      </c>
      <c r="T493" s="83" t="s">
        <v>120</v>
      </c>
      <c r="U493" s="83" t="s">
        <v>120</v>
      </c>
      <c r="V493" s="83" t="s">
        <v>120</v>
      </c>
      <c r="W493" s="83" t="s">
        <v>120</v>
      </c>
      <c r="X493" s="6" t="s">
        <v>557</v>
      </c>
      <c r="Y493" s="6" t="s">
        <v>557</v>
      </c>
      <c r="Z493" s="6" t="s">
        <v>557</v>
      </c>
      <c r="AA493" s="6" t="s">
        <v>557</v>
      </c>
      <c r="AB493" s="6" t="s">
        <v>557</v>
      </c>
      <c r="AC493" s="155"/>
      <c r="AH493" s="155">
        <v>18</v>
      </c>
      <c r="AI493" s="155">
        <v>17.399999999999999</v>
      </c>
      <c r="AJ493" s="83" t="s">
        <v>1161</v>
      </c>
      <c r="AK493" s="83" t="s">
        <v>1320</v>
      </c>
    </row>
  </sheetData>
  <autoFilter ref="A4:AK493">
    <filterColumn colId="7">
      <filters>
        <filter val="2"/>
      </filters>
    </filterColumn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5"/>
  <sheetViews>
    <sheetView workbookViewId="0">
      <selection activeCell="E9" sqref="E9"/>
    </sheetView>
  </sheetViews>
  <sheetFormatPr defaultRowHeight="15" x14ac:dyDescent="0.25"/>
  <cols>
    <col min="1" max="1" width="9.85546875" bestFit="1" customWidth="1"/>
    <col min="3" max="5" width="10.7109375" bestFit="1" customWidth="1"/>
    <col min="7" max="7" width="10.42578125" customWidth="1"/>
    <col min="8" max="8" width="10.7109375" bestFit="1" customWidth="1"/>
  </cols>
  <sheetData>
    <row r="2" spans="1:13" x14ac:dyDescent="0.25">
      <c r="C2" s="241" t="str">
        <f>'JF Loads for budget'!K7</f>
        <v>DIN Load (kg/ha)</v>
      </c>
      <c r="D2" s="241"/>
      <c r="E2" s="241"/>
    </row>
    <row r="3" spans="1:13" x14ac:dyDescent="0.25">
      <c r="C3" s="187">
        <v>41841</v>
      </c>
      <c r="D3" s="188">
        <v>42319</v>
      </c>
      <c r="E3" s="189">
        <v>42702</v>
      </c>
      <c r="H3" s="248" t="s">
        <v>1344</v>
      </c>
      <c r="I3" s="248"/>
      <c r="J3" s="248"/>
      <c r="K3" s="248"/>
      <c r="L3" s="248"/>
      <c r="M3" s="248"/>
    </row>
    <row r="4" spans="1:13" x14ac:dyDescent="0.25">
      <c r="A4" s="190" t="s">
        <v>1050</v>
      </c>
      <c r="B4" s="190" t="s">
        <v>102</v>
      </c>
      <c r="C4" s="208">
        <f>'JF Loads for budget'!K9</f>
        <v>12</v>
      </c>
      <c r="D4" s="208">
        <f>'JF Loads for budget'!L9</f>
        <v>3.4833333333333334</v>
      </c>
      <c r="E4" s="208">
        <f>'JF Loads for budget'!M9</f>
        <v>6.9666666666666668</v>
      </c>
      <c r="H4" s="193" t="s">
        <v>1062</v>
      </c>
      <c r="I4" s="193" t="s">
        <v>1050</v>
      </c>
      <c r="J4" s="193" t="s">
        <v>1051</v>
      </c>
      <c r="K4" s="193" t="s">
        <v>1052</v>
      </c>
      <c r="L4" s="193" t="s">
        <v>1053</v>
      </c>
      <c r="M4" s="193" t="s">
        <v>1054</v>
      </c>
    </row>
    <row r="5" spans="1:13" x14ac:dyDescent="0.25">
      <c r="A5" s="53"/>
      <c r="B5" s="53" t="s">
        <v>103</v>
      </c>
      <c r="C5" s="199">
        <f>'JF Loads for budget'!K10</f>
        <v>13.6</v>
      </c>
      <c r="D5" s="199">
        <f>'JF Loads for budget'!L10</f>
        <v>8.4500000000000011</v>
      </c>
      <c r="E5" s="199">
        <f>'JF Loads for budget'!M10</f>
        <v>11.266666666666666</v>
      </c>
      <c r="H5" s="194">
        <v>41841</v>
      </c>
      <c r="I5" s="195">
        <v>111</v>
      </c>
      <c r="J5" s="195">
        <v>99</v>
      </c>
      <c r="K5" s="195">
        <v>81.599999999999994</v>
      </c>
      <c r="L5" s="195">
        <v>80.599999999999994</v>
      </c>
      <c r="M5" s="195">
        <v>86.1</v>
      </c>
    </row>
    <row r="6" spans="1:13" x14ac:dyDescent="0.25">
      <c r="A6" s="53"/>
      <c r="B6" s="53" t="s">
        <v>104</v>
      </c>
      <c r="C6" s="199">
        <f>'JF Loads for budget'!K11</f>
        <v>11.4</v>
      </c>
      <c r="D6" s="199">
        <f>'JF Loads for budget'!L11</f>
        <v>8.2333333333333325</v>
      </c>
      <c r="E6" s="199">
        <f>'JF Loads for budget'!M11</f>
        <v>11.700000000000001</v>
      </c>
      <c r="H6" s="194">
        <v>42319</v>
      </c>
      <c r="I6" s="195">
        <v>60.5</v>
      </c>
      <c r="J6" s="195">
        <v>74.05</v>
      </c>
      <c r="K6" s="195">
        <v>33.35</v>
      </c>
      <c r="L6" s="195">
        <v>37.450000000000003</v>
      </c>
      <c r="M6" s="195">
        <v>28.6</v>
      </c>
    </row>
    <row r="7" spans="1:13" x14ac:dyDescent="0.25">
      <c r="A7" s="53"/>
      <c r="B7" s="53" t="s">
        <v>105</v>
      </c>
      <c r="C7" s="199">
        <f>'JF Loads for budget'!K12</f>
        <v>17.55</v>
      </c>
      <c r="D7" s="199">
        <f>'JF Loads for budget'!L12</f>
        <v>9.1000000000000014</v>
      </c>
      <c r="E7" s="199">
        <f>'JF Loads for budget'!M12</f>
        <v>5.8500000000000005</v>
      </c>
      <c r="H7" s="194">
        <v>42702</v>
      </c>
      <c r="I7" s="195">
        <v>89.800000000000011</v>
      </c>
      <c r="J7" s="195">
        <v>79.650000000000006</v>
      </c>
      <c r="K7" s="195">
        <v>57.500000000000007</v>
      </c>
      <c r="L7" s="195">
        <v>98.100000000000009</v>
      </c>
      <c r="M7" s="195">
        <v>65.850000000000009</v>
      </c>
    </row>
    <row r="8" spans="1:13" x14ac:dyDescent="0.25">
      <c r="A8" s="53"/>
      <c r="B8" s="53" t="s">
        <v>106</v>
      </c>
      <c r="C8" s="199">
        <f>'JF Loads for budget'!K13</f>
        <v>10.5</v>
      </c>
      <c r="D8" s="199">
        <f>'JF Loads for budget'!L13</f>
        <v>4.1999999999999993</v>
      </c>
      <c r="E8" s="199">
        <f>'JF Loads for budget'!M13</f>
        <v>4.1999999999999993</v>
      </c>
    </row>
    <row r="9" spans="1:13" s="196" customFormat="1" x14ac:dyDescent="0.25">
      <c r="A9" s="197" t="s">
        <v>1055</v>
      </c>
      <c r="B9" s="197"/>
      <c r="C9" s="209">
        <f>'JF Loads for budget'!K14</f>
        <v>65.05</v>
      </c>
      <c r="D9" s="209">
        <f>'JF Loads for budget'!L14</f>
        <v>33.466666666666669</v>
      </c>
      <c r="E9" s="209">
        <f>'JF Loads for budget'!M14</f>
        <v>39.983333333333334</v>
      </c>
      <c r="H9"/>
      <c r="I9"/>
      <c r="J9"/>
      <c r="K9"/>
      <c r="L9"/>
      <c r="M9"/>
    </row>
    <row r="10" spans="1:13" s="196" customFormat="1" x14ac:dyDescent="0.25">
      <c r="A10" s="197" t="s">
        <v>1342</v>
      </c>
      <c r="B10" s="197"/>
      <c r="C10" s="209">
        <f>SUM(C4:C6)</f>
        <v>37</v>
      </c>
      <c r="D10" s="209">
        <f t="shared" ref="D10:E10" si="0">SUM(D4:D6)</f>
        <v>20.166666666666664</v>
      </c>
      <c r="E10" s="209">
        <f t="shared" si="0"/>
        <v>29.933333333333337</v>
      </c>
      <c r="H10" s="248" t="s">
        <v>1345</v>
      </c>
      <c r="I10" s="248"/>
      <c r="J10" s="248"/>
      <c r="K10" s="248"/>
      <c r="L10" s="248"/>
      <c r="M10" s="248"/>
    </row>
    <row r="11" spans="1:13" s="196" customFormat="1" x14ac:dyDescent="0.25">
      <c r="A11" s="191" t="s">
        <v>1343</v>
      </c>
      <c r="B11" s="191"/>
      <c r="C11" s="203">
        <f>SUM(C7:C8)</f>
        <v>28.05</v>
      </c>
      <c r="D11" s="203">
        <f t="shared" ref="D11:E11" si="1">SUM(D7:D8)</f>
        <v>13.3</v>
      </c>
      <c r="E11" s="203">
        <f t="shared" si="1"/>
        <v>10.050000000000001</v>
      </c>
      <c r="H11" s="193" t="s">
        <v>1062</v>
      </c>
      <c r="I11" s="193" t="s">
        <v>1363</v>
      </c>
      <c r="J11" s="193" t="s">
        <v>1364</v>
      </c>
      <c r="K11" s="193" t="s">
        <v>1365</v>
      </c>
      <c r="L11" s="193" t="s">
        <v>1366</v>
      </c>
      <c r="M11" s="193" t="s">
        <v>1367</v>
      </c>
    </row>
    <row r="12" spans="1:13" x14ac:dyDescent="0.25">
      <c r="A12" s="190" t="s">
        <v>1051</v>
      </c>
      <c r="B12" s="190" t="s">
        <v>102</v>
      </c>
      <c r="C12" s="208">
        <f>'JF Loads for budget'!K15</f>
        <v>11</v>
      </c>
      <c r="D12" s="208">
        <f>'JF Loads for budget'!L15</f>
        <v>4.95</v>
      </c>
      <c r="E12" s="208">
        <f>'JF Loads for budget'!M15</f>
        <v>7.7000000000000011</v>
      </c>
      <c r="G12" t="s">
        <v>1376</v>
      </c>
      <c r="H12" s="194">
        <v>41841</v>
      </c>
      <c r="I12" s="195">
        <v>84.15</v>
      </c>
      <c r="J12" s="195">
        <v>96.75</v>
      </c>
      <c r="K12" s="195">
        <v>85.05</v>
      </c>
      <c r="L12" s="195">
        <v>82.050000000000011</v>
      </c>
      <c r="M12" s="195">
        <v>84.15</v>
      </c>
    </row>
    <row r="13" spans="1:13" x14ac:dyDescent="0.25">
      <c r="A13" s="53"/>
      <c r="B13" s="53" t="s">
        <v>103</v>
      </c>
      <c r="C13" s="199">
        <f>'JF Loads for budget'!K16</f>
        <v>12.799999999999999</v>
      </c>
      <c r="D13" s="199">
        <f>'JF Loads for budget'!L16</f>
        <v>8.0166666666666675</v>
      </c>
      <c r="E13" s="199">
        <f>'JF Loads for budget'!M16</f>
        <v>9.3166666666666682</v>
      </c>
      <c r="G13" t="s">
        <v>1351</v>
      </c>
      <c r="H13" s="194">
        <v>42319</v>
      </c>
      <c r="I13" s="195">
        <v>39.899999999999991</v>
      </c>
      <c r="J13" s="195">
        <v>34.049999999999997</v>
      </c>
      <c r="K13" s="195">
        <v>41.849999999999994</v>
      </c>
      <c r="L13" s="195">
        <v>24.299999999999997</v>
      </c>
      <c r="M13" s="195">
        <v>24.299999999999997</v>
      </c>
    </row>
    <row r="14" spans="1:13" x14ac:dyDescent="0.25">
      <c r="A14" s="53"/>
      <c r="B14" s="53" t="s">
        <v>104</v>
      </c>
      <c r="C14" s="199">
        <f>'JF Loads for budget'!K17</f>
        <v>9.1999999999999993</v>
      </c>
      <c r="D14" s="199">
        <f>'JF Loads for budget'!L17</f>
        <v>5.8500000000000005</v>
      </c>
      <c r="E14" s="199">
        <f>'JF Loads for budget'!M17</f>
        <v>9.5333333333333332</v>
      </c>
      <c r="G14" t="s">
        <v>1352</v>
      </c>
      <c r="H14" s="194">
        <v>42702</v>
      </c>
      <c r="I14" s="195">
        <v>30.15</v>
      </c>
      <c r="J14" s="195">
        <v>24.299999999999997</v>
      </c>
      <c r="K14" s="195">
        <v>24.299999999999997</v>
      </c>
      <c r="L14" s="195">
        <v>30.15</v>
      </c>
      <c r="M14" s="195">
        <v>24.299999999999997</v>
      </c>
    </row>
    <row r="15" spans="1:13" x14ac:dyDescent="0.25">
      <c r="A15" s="53"/>
      <c r="B15" s="53" t="s">
        <v>105</v>
      </c>
      <c r="C15" s="199">
        <f>'JF Loads for budget'!K18</f>
        <v>17.55</v>
      </c>
      <c r="D15" s="199">
        <f>'JF Loads for budget'!L18</f>
        <v>7.15</v>
      </c>
      <c r="E15" s="199">
        <f>'JF Loads for budget'!M18</f>
        <v>3.9000000000000004</v>
      </c>
    </row>
    <row r="16" spans="1:13" x14ac:dyDescent="0.25">
      <c r="A16" s="53"/>
      <c r="B16" s="53" t="s">
        <v>106</v>
      </c>
      <c r="C16" s="199">
        <f>'JF Loads for budget'!K19</f>
        <v>14.7</v>
      </c>
      <c r="D16" s="199">
        <f>'JF Loads for budget'!L19</f>
        <v>4.1999999999999993</v>
      </c>
      <c r="E16" s="199">
        <f>'JF Loads for budget'!M19</f>
        <v>4.1999999999999993</v>
      </c>
    </row>
    <row r="17" spans="1:13" x14ac:dyDescent="0.25">
      <c r="A17" s="197" t="s">
        <v>1341</v>
      </c>
      <c r="B17" s="197"/>
      <c r="C17" s="209">
        <f>'JF Loads for budget'!K20</f>
        <v>65.25</v>
      </c>
      <c r="D17" s="209">
        <f>'JF Loads for budget'!L20</f>
        <v>30.166666666666668</v>
      </c>
      <c r="E17" s="209">
        <f>'JF Loads for budget'!M20</f>
        <v>34.650000000000006</v>
      </c>
      <c r="H17" s="248" t="s">
        <v>1347</v>
      </c>
      <c r="I17" s="248"/>
      <c r="J17" s="248"/>
      <c r="K17" s="248"/>
      <c r="L17" s="248"/>
      <c r="M17" s="248"/>
    </row>
    <row r="18" spans="1:13" x14ac:dyDescent="0.25">
      <c r="A18" s="197" t="s">
        <v>1342</v>
      </c>
      <c r="B18" s="197"/>
      <c r="C18" s="209">
        <f>SUM(C12:C14)</f>
        <v>33</v>
      </c>
      <c r="D18" s="209">
        <f t="shared" ref="D18:E18" si="2">SUM(D12:D14)</f>
        <v>18.81666666666667</v>
      </c>
      <c r="E18" s="209">
        <f t="shared" si="2"/>
        <v>26.550000000000004</v>
      </c>
      <c r="G18" t="s">
        <v>1350</v>
      </c>
      <c r="H18" s="193" t="s">
        <v>1346</v>
      </c>
      <c r="I18" s="193" t="s">
        <v>1050</v>
      </c>
      <c r="J18" s="193" t="s">
        <v>1051</v>
      </c>
      <c r="K18" s="193" t="s">
        <v>1052</v>
      </c>
      <c r="L18" s="193" t="s">
        <v>1053</v>
      </c>
      <c r="M18" s="193" t="s">
        <v>1054</v>
      </c>
    </row>
    <row r="19" spans="1:13" x14ac:dyDescent="0.25">
      <c r="A19" s="191" t="s">
        <v>1343</v>
      </c>
      <c r="B19" s="191"/>
      <c r="C19" s="203">
        <f>SUM(C15:C16)</f>
        <v>32.25</v>
      </c>
      <c r="D19" s="203">
        <f t="shared" ref="D19:E19" si="3">SUM(D15:D16)</f>
        <v>11.35</v>
      </c>
      <c r="E19" s="203">
        <f t="shared" si="3"/>
        <v>8.1</v>
      </c>
      <c r="G19">
        <v>1</v>
      </c>
      <c r="H19" t="s">
        <v>102</v>
      </c>
      <c r="I19" s="195">
        <f>C4*G19</f>
        <v>12</v>
      </c>
      <c r="J19" s="195">
        <f>C12*G19</f>
        <v>11</v>
      </c>
      <c r="K19" s="195">
        <f>C20*G19</f>
        <v>10</v>
      </c>
      <c r="L19" s="195">
        <f>C28*G19</f>
        <v>9.6666666666666661</v>
      </c>
      <c r="M19" s="195">
        <f>C36*G19</f>
        <v>9.5</v>
      </c>
    </row>
    <row r="20" spans="1:13" x14ac:dyDescent="0.25">
      <c r="A20" s="190" t="s">
        <v>1052</v>
      </c>
      <c r="B20" s="190" t="s">
        <v>102</v>
      </c>
      <c r="C20" s="208">
        <f>'JF Loads for budget'!K21</f>
        <v>10</v>
      </c>
      <c r="D20" s="208">
        <f>'JF Loads for budget'!L21</f>
        <v>2.0166666666666666</v>
      </c>
      <c r="E20" s="208">
        <f>'JF Loads for budget'!M21</f>
        <v>6.6000000000000005</v>
      </c>
      <c r="G20">
        <v>1</v>
      </c>
      <c r="H20" t="s">
        <v>103</v>
      </c>
      <c r="I20" s="195">
        <f t="shared" ref="I20:I21" si="4">C5*G20</f>
        <v>13.6</v>
      </c>
      <c r="J20" s="195">
        <f t="shared" ref="J20:J21" si="5">C13*G20</f>
        <v>12.799999999999999</v>
      </c>
      <c r="K20" s="195">
        <f t="shared" ref="K20:K21" si="6">C21*G20</f>
        <v>9.1999999999999993</v>
      </c>
      <c r="L20" s="195">
        <f t="shared" ref="L20:L21" si="7">C29*G20</f>
        <v>10.199999999999999</v>
      </c>
      <c r="M20" s="195">
        <f t="shared" ref="M20:M21" si="8">C37*G20</f>
        <v>10.199999999999999</v>
      </c>
    </row>
    <row r="21" spans="1:13" x14ac:dyDescent="0.25">
      <c r="A21" s="53"/>
      <c r="B21" s="53" t="s">
        <v>103</v>
      </c>
      <c r="C21" s="199">
        <f>'JF Loads for budget'!K22</f>
        <v>9.1999999999999993</v>
      </c>
      <c r="D21" s="199">
        <f>'JF Loads for budget'!L22</f>
        <v>3.9000000000000004</v>
      </c>
      <c r="E21" s="199">
        <f>'JF Loads for budget'!M22</f>
        <v>8.4500000000000011</v>
      </c>
      <c r="G21">
        <v>1</v>
      </c>
      <c r="H21" t="s">
        <v>104</v>
      </c>
      <c r="I21" s="195">
        <f t="shared" si="4"/>
        <v>11.4</v>
      </c>
      <c r="J21" s="195">
        <f t="shared" si="5"/>
        <v>9.1999999999999993</v>
      </c>
      <c r="K21" s="195">
        <f t="shared" si="6"/>
        <v>8</v>
      </c>
      <c r="L21" s="195">
        <f t="shared" si="7"/>
        <v>6.9999999999999991</v>
      </c>
      <c r="M21" s="195">
        <f t="shared" si="8"/>
        <v>9</v>
      </c>
    </row>
    <row r="22" spans="1:13" x14ac:dyDescent="0.25">
      <c r="A22" s="53"/>
      <c r="B22" s="53" t="s">
        <v>104</v>
      </c>
      <c r="C22" s="199">
        <f>'JF Loads for budget'!K23</f>
        <v>8</v>
      </c>
      <c r="D22" s="199">
        <f>'JF Loads for budget'!L23</f>
        <v>5.2</v>
      </c>
      <c r="E22" s="199">
        <f>'JF Loads for budget'!M23</f>
        <v>4.1166666666666663</v>
      </c>
    </row>
    <row r="23" spans="1:13" x14ac:dyDescent="0.25">
      <c r="A23" s="53"/>
      <c r="B23" s="53" t="s">
        <v>105</v>
      </c>
      <c r="C23" s="199">
        <f>'JF Loads for budget'!K24</f>
        <v>13.649999999999999</v>
      </c>
      <c r="D23" s="199">
        <f>'JF Loads for budget'!L24</f>
        <v>9.75</v>
      </c>
      <c r="E23" s="199">
        <f>'JF Loads for budget'!M24</f>
        <v>3.9000000000000004</v>
      </c>
      <c r="H23" s="248" t="s">
        <v>1348</v>
      </c>
      <c r="I23" s="248"/>
      <c r="J23" s="248"/>
      <c r="K23" s="248"/>
      <c r="L23" s="248"/>
      <c r="M23" s="248"/>
    </row>
    <row r="24" spans="1:13" x14ac:dyDescent="0.25">
      <c r="A24" s="53"/>
      <c r="B24" s="53" t="s">
        <v>106</v>
      </c>
      <c r="C24" s="199">
        <f>'JF Loads for budget'!K25</f>
        <v>14.7</v>
      </c>
      <c r="D24" s="199">
        <f>'JF Loads for budget'!L25</f>
        <v>4.1999999999999993</v>
      </c>
      <c r="E24" s="199">
        <f>'JF Loads for budget'!M25</f>
        <v>4.1999999999999993</v>
      </c>
      <c r="H24" s="193" t="s">
        <v>1346</v>
      </c>
      <c r="I24" s="193" t="s">
        <v>1050</v>
      </c>
      <c r="J24" s="193" t="s">
        <v>1051</v>
      </c>
      <c r="K24" s="193" t="s">
        <v>1052</v>
      </c>
      <c r="L24" s="193" t="s">
        <v>1053</v>
      </c>
      <c r="M24" s="193" t="s">
        <v>1054</v>
      </c>
    </row>
    <row r="25" spans="1:13" x14ac:dyDescent="0.25">
      <c r="A25" s="197" t="s">
        <v>1341</v>
      </c>
      <c r="B25" s="197"/>
      <c r="C25" s="209">
        <f>'JF Loads for budget'!K26</f>
        <v>55.55</v>
      </c>
      <c r="D25" s="209">
        <f>'JF Loads for budget'!L26</f>
        <v>25.066666666666666</v>
      </c>
      <c r="E25" s="209">
        <f>'JF Loads for budget'!M26</f>
        <v>27.266666666666669</v>
      </c>
      <c r="G25">
        <v>0.7</v>
      </c>
      <c r="H25" t="s">
        <v>102</v>
      </c>
      <c r="I25" s="195">
        <f>D4*G25</f>
        <v>2.438333333333333</v>
      </c>
      <c r="J25" s="195">
        <f>D12*G25</f>
        <v>3.4649999999999999</v>
      </c>
      <c r="K25" s="195">
        <f>D20*G25</f>
        <v>1.4116666666666666</v>
      </c>
      <c r="L25" s="195">
        <f>D28*G25</f>
        <v>1.155</v>
      </c>
      <c r="M25" s="195">
        <f>D36*G25</f>
        <v>1.6683333333333332</v>
      </c>
    </row>
    <row r="26" spans="1:13" x14ac:dyDescent="0.25">
      <c r="A26" s="197" t="s">
        <v>1342</v>
      </c>
      <c r="B26" s="197"/>
      <c r="C26" s="209">
        <f>SUM(C20:C22)</f>
        <v>27.2</v>
      </c>
      <c r="D26" s="209">
        <f t="shared" ref="D26:E26" si="9">SUM(D20:D22)</f>
        <v>11.116666666666667</v>
      </c>
      <c r="E26" s="209">
        <f t="shared" si="9"/>
        <v>19.166666666666668</v>
      </c>
      <c r="G26">
        <v>0.9</v>
      </c>
      <c r="H26" t="s">
        <v>103</v>
      </c>
      <c r="I26" s="195">
        <f t="shared" ref="I26:I27" si="10">D5*G26</f>
        <v>7.6050000000000013</v>
      </c>
      <c r="J26" s="195">
        <f t="shared" ref="J26:J27" si="11">D13*G26</f>
        <v>7.2150000000000007</v>
      </c>
      <c r="K26" s="195">
        <f t="shared" ref="K26:K27" si="12">D21*G26</f>
        <v>3.5100000000000002</v>
      </c>
      <c r="L26" s="195">
        <f t="shared" ref="L26:L27" si="13">D29*G26</f>
        <v>6.0450000000000008</v>
      </c>
      <c r="M26" s="195">
        <f t="shared" ref="M26:M27" si="14">D37*G26</f>
        <v>3.12</v>
      </c>
    </row>
    <row r="27" spans="1:13" x14ac:dyDescent="0.25">
      <c r="A27" s="191" t="s">
        <v>1343</v>
      </c>
      <c r="B27" s="191"/>
      <c r="C27" s="203">
        <f>SUM(C23:C24)</f>
        <v>28.349999999999998</v>
      </c>
      <c r="D27" s="203">
        <f t="shared" ref="D27:E27" si="15">SUM(D23:D24)</f>
        <v>13.95</v>
      </c>
      <c r="E27" s="203">
        <f t="shared" si="15"/>
        <v>8.1</v>
      </c>
      <c r="G27">
        <v>1</v>
      </c>
      <c r="H27" t="s">
        <v>104</v>
      </c>
      <c r="I27" s="195">
        <f t="shared" si="10"/>
        <v>8.2333333333333325</v>
      </c>
      <c r="J27" s="195">
        <f t="shared" si="11"/>
        <v>5.8500000000000005</v>
      </c>
      <c r="K27" s="195">
        <f t="shared" si="12"/>
        <v>5.2</v>
      </c>
      <c r="L27" s="195">
        <f t="shared" si="13"/>
        <v>4.1166666666666663</v>
      </c>
      <c r="M27" s="195">
        <f t="shared" si="14"/>
        <v>3.6833333333333336</v>
      </c>
    </row>
    <row r="28" spans="1:13" x14ac:dyDescent="0.25">
      <c r="A28" s="190" t="s">
        <v>1053</v>
      </c>
      <c r="B28" s="190" t="s">
        <v>102</v>
      </c>
      <c r="C28" s="208">
        <f>'JF Loads for budget'!K27</f>
        <v>9.6666666666666661</v>
      </c>
      <c r="D28" s="208">
        <f>'JF Loads for budget'!L27</f>
        <v>1.6500000000000001</v>
      </c>
      <c r="E28" s="208">
        <f>'JF Loads for budget'!M27</f>
        <v>10.816666666666668</v>
      </c>
    </row>
    <row r="29" spans="1:13" x14ac:dyDescent="0.25">
      <c r="A29" s="53"/>
      <c r="B29" s="53" t="s">
        <v>103</v>
      </c>
      <c r="C29" s="199">
        <f>'JF Loads for budget'!K28</f>
        <v>10.199999999999999</v>
      </c>
      <c r="D29" s="199">
        <f>'JF Loads for budget'!L28</f>
        <v>6.7166666666666677</v>
      </c>
      <c r="E29" s="199">
        <f>'JF Loads for budget'!M28</f>
        <v>11.483333333333334</v>
      </c>
      <c r="H29" s="248" t="s">
        <v>1349</v>
      </c>
      <c r="I29" s="248"/>
      <c r="J29" s="248"/>
      <c r="K29" s="248"/>
      <c r="L29" s="248"/>
      <c r="M29" s="248"/>
    </row>
    <row r="30" spans="1:13" x14ac:dyDescent="0.25">
      <c r="A30" s="53"/>
      <c r="B30" s="53" t="s">
        <v>104</v>
      </c>
      <c r="C30" s="199">
        <f>'JF Loads for budget'!K29</f>
        <v>6.9999999999999991</v>
      </c>
      <c r="D30" s="199">
        <f>'JF Loads for budget'!L29</f>
        <v>4.1166666666666663</v>
      </c>
      <c r="E30" s="199">
        <f>'JF Loads for budget'!M29</f>
        <v>10.4</v>
      </c>
      <c r="H30" s="193" t="s">
        <v>1346</v>
      </c>
      <c r="I30" s="193" t="s">
        <v>1050</v>
      </c>
      <c r="J30" s="193" t="s">
        <v>1051</v>
      </c>
      <c r="K30" s="193" t="s">
        <v>1052</v>
      </c>
      <c r="L30" s="193" t="s">
        <v>1053</v>
      </c>
      <c r="M30" s="193" t="s">
        <v>1054</v>
      </c>
    </row>
    <row r="31" spans="1:13" x14ac:dyDescent="0.25">
      <c r="A31" s="53"/>
      <c r="B31" s="53" t="s">
        <v>105</v>
      </c>
      <c r="C31" s="199">
        <f>'JF Loads for budget'!K30</f>
        <v>17.55</v>
      </c>
      <c r="D31" s="199">
        <f>'JF Loads for budget'!L30</f>
        <v>3.9000000000000004</v>
      </c>
      <c r="E31" s="199">
        <f>'JF Loads for budget'!M30</f>
        <v>5.8500000000000005</v>
      </c>
      <c r="G31">
        <v>0.7</v>
      </c>
      <c r="H31" t="s">
        <v>102</v>
      </c>
      <c r="I31" s="195">
        <f>E4*G31</f>
        <v>4.876666666666666</v>
      </c>
      <c r="J31" s="195">
        <f>E12*G31</f>
        <v>5.3900000000000006</v>
      </c>
      <c r="K31" s="195">
        <f>E20*G31</f>
        <v>4.62</v>
      </c>
      <c r="L31" s="195">
        <f>E28*G31</f>
        <v>7.5716666666666672</v>
      </c>
      <c r="M31" s="195">
        <f>E36*G31</f>
        <v>4.748333333333334</v>
      </c>
    </row>
    <row r="32" spans="1:13" x14ac:dyDescent="0.25">
      <c r="A32" s="53"/>
      <c r="B32" s="53" t="s">
        <v>106</v>
      </c>
      <c r="C32" s="199">
        <f>'JF Loads for budget'!K31</f>
        <v>9.8000000000000007</v>
      </c>
      <c r="D32" s="199">
        <f>'JF Loads for budget'!L31</f>
        <v>4.1999999999999993</v>
      </c>
      <c r="E32" s="199">
        <f>'JF Loads for budget'!M31</f>
        <v>4.1999999999999993</v>
      </c>
      <c r="G32">
        <v>0.9</v>
      </c>
      <c r="H32" t="s">
        <v>103</v>
      </c>
      <c r="I32" s="195">
        <f t="shared" ref="I32:I33" si="16">E5*G32</f>
        <v>10.139999999999999</v>
      </c>
      <c r="J32" s="195">
        <f t="shared" ref="J32:J33" si="17">E13*G32</f>
        <v>8.3850000000000016</v>
      </c>
      <c r="K32" s="195">
        <f t="shared" ref="K32:K33" si="18">E21*G32</f>
        <v>7.6050000000000013</v>
      </c>
      <c r="L32" s="195">
        <f t="shared" ref="L32:L33" si="19">E29*G32</f>
        <v>10.335000000000001</v>
      </c>
      <c r="M32" s="195">
        <f t="shared" ref="M32:M33" si="20">E37*G32</f>
        <v>7.6050000000000013</v>
      </c>
    </row>
    <row r="33" spans="1:13" x14ac:dyDescent="0.25">
      <c r="A33" s="197" t="s">
        <v>1341</v>
      </c>
      <c r="B33" s="197"/>
      <c r="C33" s="209">
        <f>'JF Loads for budget'!K32</f>
        <v>54.216666666666669</v>
      </c>
      <c r="D33" s="209">
        <f>'JF Loads for budget'!L32</f>
        <v>20.583333333333332</v>
      </c>
      <c r="E33" s="209">
        <f>'JF Loads for budget'!M32</f>
        <v>42.75</v>
      </c>
      <c r="G33">
        <v>1</v>
      </c>
      <c r="H33" t="s">
        <v>104</v>
      </c>
      <c r="I33" s="195">
        <f t="shared" si="16"/>
        <v>11.700000000000001</v>
      </c>
      <c r="J33" s="195">
        <f t="shared" si="17"/>
        <v>9.5333333333333332</v>
      </c>
      <c r="K33" s="195">
        <f t="shared" si="18"/>
        <v>4.1166666666666663</v>
      </c>
      <c r="L33" s="195">
        <f t="shared" si="19"/>
        <v>10.4</v>
      </c>
      <c r="M33" s="195">
        <f t="shared" si="20"/>
        <v>6.7166666666666677</v>
      </c>
    </row>
    <row r="34" spans="1:13" x14ac:dyDescent="0.25">
      <c r="A34" s="197" t="s">
        <v>1342</v>
      </c>
      <c r="B34" s="197"/>
      <c r="C34" s="209">
        <f>SUM(C28:C30)</f>
        <v>26.866666666666667</v>
      </c>
      <c r="D34" s="209">
        <f t="shared" ref="D34:E34" si="21">SUM(D28:D30)</f>
        <v>12.483333333333334</v>
      </c>
      <c r="E34" s="209">
        <f t="shared" si="21"/>
        <v>32.700000000000003</v>
      </c>
    </row>
    <row r="35" spans="1:13" x14ac:dyDescent="0.25">
      <c r="A35" s="191" t="s">
        <v>1343</v>
      </c>
      <c r="B35" s="191"/>
      <c r="C35" s="203">
        <f>SUM(C31:C32)</f>
        <v>27.35</v>
      </c>
      <c r="D35" s="203">
        <f t="shared" ref="D35:E35" si="22">SUM(D31:D32)</f>
        <v>8.1</v>
      </c>
      <c r="E35" s="203">
        <f t="shared" si="22"/>
        <v>10.050000000000001</v>
      </c>
      <c r="H35" s="248" t="s">
        <v>1344</v>
      </c>
      <c r="I35" s="248"/>
      <c r="J35" s="248"/>
      <c r="K35" s="248"/>
      <c r="L35" s="248"/>
      <c r="M35" s="248"/>
    </row>
    <row r="36" spans="1:13" x14ac:dyDescent="0.25">
      <c r="A36" s="190" t="s">
        <v>1054</v>
      </c>
      <c r="B36" s="190" t="s">
        <v>102</v>
      </c>
      <c r="C36" s="208">
        <f>'JF Loads for budget'!K33</f>
        <v>9.5</v>
      </c>
      <c r="D36" s="208">
        <f>'JF Loads for budget'!L33</f>
        <v>2.3833333333333333</v>
      </c>
      <c r="E36" s="208">
        <f>'JF Loads for budget'!M33</f>
        <v>6.7833333333333341</v>
      </c>
      <c r="H36" s="193" t="s">
        <v>1062</v>
      </c>
      <c r="I36" s="193" t="s">
        <v>1369</v>
      </c>
      <c r="J36" s="193" t="s">
        <v>1370</v>
      </c>
      <c r="K36" s="193" t="s">
        <v>1371</v>
      </c>
      <c r="L36" s="193" t="s">
        <v>1372</v>
      </c>
      <c r="M36" s="193" t="s">
        <v>1373</v>
      </c>
    </row>
    <row r="37" spans="1:13" x14ac:dyDescent="0.25">
      <c r="A37" s="53"/>
      <c r="B37" s="53" t="s">
        <v>103</v>
      </c>
      <c r="C37" s="199">
        <f>'JF Loads for budget'!K34</f>
        <v>10.199999999999999</v>
      </c>
      <c r="D37" s="199">
        <f>'JF Loads for budget'!L34</f>
        <v>3.4666666666666668</v>
      </c>
      <c r="E37" s="199">
        <f>'JF Loads for budget'!M34</f>
        <v>8.4500000000000011</v>
      </c>
      <c r="H37" s="194">
        <v>41841</v>
      </c>
      <c r="I37" s="195">
        <f>SUM(I19:I21)</f>
        <v>37</v>
      </c>
      <c r="J37" s="195">
        <f t="shared" ref="J37:M37" si="23">SUM(J19:J21)</f>
        <v>33</v>
      </c>
      <c r="K37" s="195">
        <f t="shared" si="23"/>
        <v>27.2</v>
      </c>
      <c r="L37" s="195">
        <f t="shared" si="23"/>
        <v>26.866666666666667</v>
      </c>
      <c r="M37" s="195">
        <f t="shared" si="23"/>
        <v>28.7</v>
      </c>
    </row>
    <row r="38" spans="1:13" x14ac:dyDescent="0.25">
      <c r="A38" s="53"/>
      <c r="B38" s="53" t="s">
        <v>104</v>
      </c>
      <c r="C38" s="199">
        <f>'JF Loads for budget'!K35</f>
        <v>9</v>
      </c>
      <c r="D38" s="199">
        <f>'JF Loads for budget'!L35</f>
        <v>3.6833333333333336</v>
      </c>
      <c r="E38" s="199">
        <f>'JF Loads for budget'!M35</f>
        <v>6.7166666666666677</v>
      </c>
      <c r="H38" s="194">
        <v>42319</v>
      </c>
      <c r="I38" s="195">
        <f>SUM(I25:I27)</f>
        <v>18.276666666666667</v>
      </c>
      <c r="J38" s="195">
        <f t="shared" ref="J38:M38" si="24">SUM(J25:J27)</f>
        <v>16.53</v>
      </c>
      <c r="K38" s="195">
        <f t="shared" si="24"/>
        <v>10.121666666666666</v>
      </c>
      <c r="L38" s="195">
        <f t="shared" si="24"/>
        <v>11.316666666666666</v>
      </c>
      <c r="M38" s="195">
        <f t="shared" si="24"/>
        <v>8.4716666666666676</v>
      </c>
    </row>
    <row r="39" spans="1:13" x14ac:dyDescent="0.25">
      <c r="A39" s="53"/>
      <c r="B39" s="53" t="s">
        <v>105</v>
      </c>
      <c r="C39" s="199">
        <f>'JF Loads for budget'!K36</f>
        <v>17.55</v>
      </c>
      <c r="D39" s="199">
        <f>'JF Loads for budget'!L36</f>
        <v>3.9000000000000004</v>
      </c>
      <c r="E39" s="199">
        <f>'JF Loads for budget'!M36</f>
        <v>3.9000000000000004</v>
      </c>
      <c r="H39" s="194">
        <v>42702</v>
      </c>
      <c r="I39" s="195">
        <f>SUM(I31:I33)</f>
        <v>26.716666666666669</v>
      </c>
      <c r="J39" s="195">
        <f t="shared" ref="J39:M39" si="25">SUM(J31:J33)</f>
        <v>23.308333333333337</v>
      </c>
      <c r="K39" s="195">
        <f t="shared" si="25"/>
        <v>16.341666666666669</v>
      </c>
      <c r="L39" s="195">
        <f t="shared" si="25"/>
        <v>28.306666666666665</v>
      </c>
      <c r="M39" s="195">
        <f t="shared" si="25"/>
        <v>19.070000000000004</v>
      </c>
    </row>
    <row r="40" spans="1:13" x14ac:dyDescent="0.25">
      <c r="A40" s="53"/>
      <c r="B40" s="53" t="s">
        <v>106</v>
      </c>
      <c r="C40" s="199">
        <f>'JF Loads for budget'!K37</f>
        <v>10.5</v>
      </c>
      <c r="D40" s="199">
        <f>'JF Loads for budget'!L37</f>
        <v>4.1999999999999993</v>
      </c>
      <c r="E40" s="199">
        <f>'JF Loads for budget'!M37</f>
        <v>4.1999999999999993</v>
      </c>
    </row>
    <row r="41" spans="1:13" x14ac:dyDescent="0.25">
      <c r="A41" s="197" t="s">
        <v>1341</v>
      </c>
      <c r="B41" s="197"/>
      <c r="C41" s="209">
        <f>'JF Loads for budget'!K38</f>
        <v>56.75</v>
      </c>
      <c r="D41" s="209">
        <f>'JF Loads for budget'!L38</f>
        <v>17.633333333333333</v>
      </c>
      <c r="E41" s="209">
        <f>'JF Loads for budget'!M38</f>
        <v>30.05</v>
      </c>
      <c r="H41" s="248" t="s">
        <v>1368</v>
      </c>
      <c r="I41" s="248"/>
      <c r="J41" s="248"/>
      <c r="K41" s="248"/>
      <c r="L41" s="248"/>
      <c r="M41" s="248"/>
    </row>
    <row r="42" spans="1:13" x14ac:dyDescent="0.25">
      <c r="A42" s="197" t="s">
        <v>1342</v>
      </c>
      <c r="B42" s="53"/>
      <c r="C42" s="209">
        <f>SUM(C36:C38)</f>
        <v>28.7</v>
      </c>
      <c r="D42" s="209">
        <f t="shared" ref="D42:E42" si="26">SUM(D36:D38)</f>
        <v>9.5333333333333332</v>
      </c>
      <c r="E42" s="209">
        <f t="shared" si="26"/>
        <v>21.950000000000003</v>
      </c>
      <c r="H42" s="193" t="s">
        <v>1062</v>
      </c>
    </row>
    <row r="43" spans="1:13" x14ac:dyDescent="0.25">
      <c r="A43" s="191" t="s">
        <v>1343</v>
      </c>
      <c r="B43" s="56"/>
      <c r="C43" s="203">
        <f>SUM(C39:C40)</f>
        <v>28.05</v>
      </c>
      <c r="D43" s="203">
        <f t="shared" ref="D43:E43" si="27">SUM(D39:D40)</f>
        <v>8.1</v>
      </c>
      <c r="E43" s="203">
        <f t="shared" si="27"/>
        <v>8.1</v>
      </c>
      <c r="H43" s="194">
        <v>41841</v>
      </c>
      <c r="I43" s="195">
        <f>SUM(I12,I37)</f>
        <v>121.15</v>
      </c>
      <c r="J43" s="195">
        <f t="shared" ref="J43:M43" si="28">SUM(J12,J37)</f>
        <v>129.75</v>
      </c>
      <c r="K43" s="195">
        <f t="shared" si="28"/>
        <v>112.25</v>
      </c>
      <c r="L43" s="195">
        <f t="shared" si="28"/>
        <v>108.91666666666669</v>
      </c>
      <c r="M43" s="195">
        <f t="shared" si="28"/>
        <v>112.85000000000001</v>
      </c>
    </row>
    <row r="44" spans="1:13" x14ac:dyDescent="0.25">
      <c r="H44" s="194">
        <v>42319</v>
      </c>
      <c r="I44" s="195">
        <f t="shared" ref="I44:M44" si="29">SUM(I13,I38)</f>
        <v>58.176666666666662</v>
      </c>
      <c r="J44" s="195">
        <f t="shared" si="29"/>
        <v>50.58</v>
      </c>
      <c r="K44" s="195">
        <f t="shared" si="29"/>
        <v>51.971666666666664</v>
      </c>
      <c r="L44" s="195">
        <f t="shared" si="29"/>
        <v>35.61666666666666</v>
      </c>
      <c r="M44" s="195">
        <f t="shared" si="29"/>
        <v>32.771666666666661</v>
      </c>
    </row>
    <row r="45" spans="1:13" x14ac:dyDescent="0.25">
      <c r="H45" s="194">
        <v>42702</v>
      </c>
      <c r="I45" s="195">
        <f t="shared" ref="I45:M45" si="30">SUM(I14,I39)</f>
        <v>56.866666666666667</v>
      </c>
      <c r="J45" s="195">
        <f t="shared" si="30"/>
        <v>47.608333333333334</v>
      </c>
      <c r="K45" s="195">
        <f t="shared" si="30"/>
        <v>40.641666666666666</v>
      </c>
      <c r="L45" s="195">
        <f t="shared" si="30"/>
        <v>58.456666666666663</v>
      </c>
      <c r="M45" s="195">
        <f t="shared" si="30"/>
        <v>43.370000000000005</v>
      </c>
    </row>
  </sheetData>
  <mergeCells count="8">
    <mergeCell ref="H41:M41"/>
    <mergeCell ref="H23:M23"/>
    <mergeCell ref="H29:M29"/>
    <mergeCell ref="H35:M35"/>
    <mergeCell ref="C2:E2"/>
    <mergeCell ref="H10:M10"/>
    <mergeCell ref="H3:M3"/>
    <mergeCell ref="H17:M17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7"/>
  <sheetViews>
    <sheetView topLeftCell="A4" zoomScale="90" zoomScaleNormal="90" workbookViewId="0">
      <selection activeCell="S21" sqref="S21"/>
    </sheetView>
  </sheetViews>
  <sheetFormatPr defaultRowHeight="15" x14ac:dyDescent="0.25"/>
  <cols>
    <col min="1" max="1" width="11.5703125" style="2" bestFit="1" customWidth="1"/>
    <col min="2" max="3" width="9.140625" style="2"/>
    <col min="4" max="4" width="8.85546875" style="2"/>
    <col min="5" max="5" width="9.140625" style="135"/>
    <col min="6" max="7" width="9.140625" style="2"/>
    <col min="8" max="8" width="11.5703125" style="135" bestFit="1" customWidth="1"/>
    <col min="9" max="10" width="9.140625" style="2"/>
    <col min="11" max="11" width="9.140625" style="135"/>
    <col min="12" max="13" width="9.140625" style="2"/>
    <col min="14" max="14" width="9.140625" style="135"/>
    <col min="15" max="16" width="9.140625" style="2"/>
    <col min="17" max="17" width="9.140625" style="135"/>
    <col min="18" max="19" width="9.140625" style="2"/>
    <col min="20" max="20" width="9.140625" style="135"/>
    <col min="21" max="22" width="9.140625" style="2"/>
    <col min="23" max="23" width="9.140625" style="135"/>
    <col min="24" max="25" width="9.140625" style="2"/>
    <col min="26" max="26" width="9.140625" style="135"/>
    <col min="27" max="28" width="9.140625" style="2"/>
    <col min="29" max="29" width="9.140625" style="135"/>
    <col min="30" max="31" width="9.140625" style="2"/>
    <col min="32" max="32" width="9.140625" style="138"/>
  </cols>
  <sheetData>
    <row r="1" spans="1:32" x14ac:dyDescent="0.25">
      <c r="B1" s="249" t="s">
        <v>1065</v>
      </c>
      <c r="C1" s="250"/>
      <c r="D1" s="250"/>
      <c r="E1" s="250"/>
      <c r="F1" s="250"/>
      <c r="G1" s="250"/>
      <c r="H1" s="251"/>
      <c r="I1" s="249" t="s">
        <v>1066</v>
      </c>
      <c r="J1" s="250"/>
      <c r="K1" s="250"/>
      <c r="L1" s="250"/>
      <c r="M1" s="250"/>
      <c r="N1" s="251"/>
      <c r="O1" s="249" t="s">
        <v>1067</v>
      </c>
      <c r="P1" s="250"/>
      <c r="Q1" s="250"/>
      <c r="R1" s="250"/>
      <c r="S1" s="250"/>
      <c r="T1" s="251"/>
      <c r="U1" s="249" t="s">
        <v>1068</v>
      </c>
      <c r="V1" s="250"/>
      <c r="W1" s="250"/>
      <c r="X1" s="250"/>
      <c r="Y1" s="250"/>
      <c r="Z1" s="251"/>
      <c r="AA1" s="249" t="s">
        <v>1069</v>
      </c>
      <c r="AB1" s="250"/>
      <c r="AC1" s="250"/>
      <c r="AD1" s="250"/>
      <c r="AE1" s="250"/>
      <c r="AF1" s="251"/>
    </row>
    <row r="2" spans="1:32" s="131" customFormat="1" x14ac:dyDescent="0.25">
      <c r="A2" s="132" t="s">
        <v>1062</v>
      </c>
      <c r="B2" s="252" t="s">
        <v>1061</v>
      </c>
      <c r="C2" s="253"/>
      <c r="D2" s="253"/>
      <c r="E2" s="253"/>
      <c r="F2" s="254" t="s">
        <v>1063</v>
      </c>
      <c r="G2" s="253"/>
      <c r="H2" s="255"/>
      <c r="I2" s="252" t="s">
        <v>1061</v>
      </c>
      <c r="J2" s="253"/>
      <c r="K2" s="253"/>
      <c r="L2" s="254" t="s">
        <v>1063</v>
      </c>
      <c r="M2" s="253"/>
      <c r="N2" s="255"/>
      <c r="O2" s="252" t="s">
        <v>1061</v>
      </c>
      <c r="P2" s="253"/>
      <c r="Q2" s="253"/>
      <c r="R2" s="254" t="s">
        <v>1063</v>
      </c>
      <c r="S2" s="253"/>
      <c r="T2" s="255"/>
      <c r="U2" s="252" t="s">
        <v>1061</v>
      </c>
      <c r="V2" s="253"/>
      <c r="W2" s="253"/>
      <c r="X2" s="254" t="s">
        <v>1063</v>
      </c>
      <c r="Y2" s="253"/>
      <c r="Z2" s="255"/>
      <c r="AA2" s="252" t="s">
        <v>1061</v>
      </c>
      <c r="AB2" s="253"/>
      <c r="AC2" s="253"/>
      <c r="AD2" s="254" t="s">
        <v>1063</v>
      </c>
      <c r="AE2" s="253"/>
      <c r="AF2" s="255"/>
    </row>
    <row r="3" spans="1:32" s="127" customFormat="1" ht="12.75" x14ac:dyDescent="0.2">
      <c r="A3" s="125"/>
      <c r="B3" s="128" t="s">
        <v>114</v>
      </c>
      <c r="C3" s="126" t="s">
        <v>320</v>
      </c>
      <c r="D3" s="126"/>
      <c r="E3" s="133" t="s">
        <v>1064</v>
      </c>
      <c r="F3" s="129" t="s">
        <v>114</v>
      </c>
      <c r="G3" s="126" t="s">
        <v>320</v>
      </c>
      <c r="H3" s="136" t="s">
        <v>1064</v>
      </c>
      <c r="I3" s="128" t="s">
        <v>114</v>
      </c>
      <c r="J3" s="126" t="s">
        <v>320</v>
      </c>
      <c r="K3" s="133" t="s">
        <v>1064</v>
      </c>
      <c r="L3" s="129" t="s">
        <v>114</v>
      </c>
      <c r="M3" s="126" t="s">
        <v>320</v>
      </c>
      <c r="N3" s="136" t="s">
        <v>1064</v>
      </c>
      <c r="O3" s="128" t="s">
        <v>114</v>
      </c>
      <c r="P3" s="126" t="s">
        <v>320</v>
      </c>
      <c r="Q3" s="133" t="s">
        <v>1064</v>
      </c>
      <c r="R3" s="129" t="s">
        <v>114</v>
      </c>
      <c r="S3" s="126" t="s">
        <v>320</v>
      </c>
      <c r="T3" s="136" t="s">
        <v>1064</v>
      </c>
      <c r="U3" s="128" t="s">
        <v>114</v>
      </c>
      <c r="V3" s="126" t="s">
        <v>320</v>
      </c>
      <c r="W3" s="133" t="s">
        <v>1064</v>
      </c>
      <c r="X3" s="129" t="s">
        <v>114</v>
      </c>
      <c r="Y3" s="126" t="s">
        <v>320</v>
      </c>
      <c r="Z3" s="136" t="s">
        <v>1064</v>
      </c>
      <c r="AA3" s="128" t="s">
        <v>114</v>
      </c>
      <c r="AB3" s="126" t="s">
        <v>320</v>
      </c>
      <c r="AC3" s="133" t="s">
        <v>1064</v>
      </c>
      <c r="AD3" s="129" t="s">
        <v>114</v>
      </c>
      <c r="AE3" s="126" t="s">
        <v>320</v>
      </c>
      <c r="AF3" s="136" t="s">
        <v>1064</v>
      </c>
    </row>
    <row r="4" spans="1:32" x14ac:dyDescent="0.25">
      <c r="A4" s="124">
        <v>41989</v>
      </c>
      <c r="B4" s="173">
        <v>71</v>
      </c>
      <c r="C4" s="174">
        <v>123</v>
      </c>
      <c r="D4" s="185"/>
      <c r="E4" s="134">
        <f>SUM(B4:C4)</f>
        <v>194</v>
      </c>
      <c r="F4" s="130">
        <v>151</v>
      </c>
      <c r="G4" s="174">
        <v>43</v>
      </c>
      <c r="H4" s="137">
        <f t="shared" ref="H4:H13" si="0">SUM(F4:G4)</f>
        <v>194</v>
      </c>
      <c r="I4" s="173">
        <v>86</v>
      </c>
      <c r="J4" s="174">
        <v>412</v>
      </c>
      <c r="K4" s="134">
        <f>SUM(I4:J4)</f>
        <v>498</v>
      </c>
      <c r="L4" s="130">
        <v>154</v>
      </c>
      <c r="M4" s="174">
        <v>33</v>
      </c>
      <c r="N4" s="137">
        <f>SUM(L4:M4)</f>
        <v>187</v>
      </c>
      <c r="O4" s="173">
        <v>69</v>
      </c>
      <c r="P4" s="174">
        <v>78</v>
      </c>
      <c r="Q4" s="134">
        <f>SUM(O4:P4)</f>
        <v>147</v>
      </c>
      <c r="R4" s="130">
        <v>179</v>
      </c>
      <c r="S4" s="174">
        <v>29</v>
      </c>
      <c r="T4" s="137">
        <f>SUM(R4:S4)</f>
        <v>208</v>
      </c>
      <c r="U4" s="173">
        <v>69</v>
      </c>
      <c r="V4" s="174">
        <v>103</v>
      </c>
      <c r="W4" s="134">
        <f>SUM(U4:V4)</f>
        <v>172</v>
      </c>
      <c r="X4" s="130">
        <v>143</v>
      </c>
      <c r="Y4" s="174">
        <v>33</v>
      </c>
      <c r="Z4" s="137">
        <f>SUM(X4:Y4)</f>
        <v>176</v>
      </c>
      <c r="AA4" s="173" t="s">
        <v>116</v>
      </c>
      <c r="AB4" s="174" t="s">
        <v>116</v>
      </c>
      <c r="AC4" s="134" t="s">
        <v>116</v>
      </c>
      <c r="AD4" s="130" t="s">
        <v>116</v>
      </c>
      <c r="AE4" s="174" t="s">
        <v>116</v>
      </c>
      <c r="AF4" s="137" t="s">
        <v>116</v>
      </c>
    </row>
    <row r="5" spans="1:32" x14ac:dyDescent="0.25">
      <c r="A5" s="124">
        <v>42012</v>
      </c>
      <c r="B5" s="173">
        <v>5</v>
      </c>
      <c r="C5" s="174">
        <v>126</v>
      </c>
      <c r="D5" s="185"/>
      <c r="E5" s="134">
        <f t="shared" ref="E5:E13" si="1">SUM(B5:C5)</f>
        <v>131</v>
      </c>
      <c r="F5" s="130">
        <v>0.5</v>
      </c>
      <c r="G5" s="174">
        <v>18</v>
      </c>
      <c r="H5" s="137">
        <f t="shared" si="0"/>
        <v>18.5</v>
      </c>
      <c r="I5" s="173">
        <v>2</v>
      </c>
      <c r="J5" s="174">
        <v>27</v>
      </c>
      <c r="K5" s="134">
        <f t="shared" ref="K5:K13" si="2">SUM(I5:J5)</f>
        <v>29</v>
      </c>
      <c r="L5" s="130">
        <v>0.5</v>
      </c>
      <c r="M5" s="174">
        <v>16</v>
      </c>
      <c r="N5" s="137">
        <f>SUM(L5:M5)</f>
        <v>16.5</v>
      </c>
      <c r="O5" s="173">
        <v>0.5</v>
      </c>
      <c r="P5" s="174">
        <v>31</v>
      </c>
      <c r="Q5" s="134">
        <f t="shared" ref="Q5:Q13" si="3">SUM(O5:P5)</f>
        <v>31.5</v>
      </c>
      <c r="R5" s="130">
        <v>0.5</v>
      </c>
      <c r="S5" s="174">
        <v>16</v>
      </c>
      <c r="T5" s="137">
        <f>SUM(R5:S5)</f>
        <v>16.5</v>
      </c>
      <c r="U5" s="173">
        <v>0.5</v>
      </c>
      <c r="V5" s="174">
        <v>29</v>
      </c>
      <c r="W5" s="134">
        <f t="shared" ref="W5:W13" si="4">SUM(U5:V5)</f>
        <v>29.5</v>
      </c>
      <c r="X5" s="130">
        <v>0.5</v>
      </c>
      <c r="Y5" s="174">
        <v>19</v>
      </c>
      <c r="Z5" s="137">
        <f>SUM(X5:Y5)</f>
        <v>19.5</v>
      </c>
      <c r="AA5" s="173">
        <v>0.5</v>
      </c>
      <c r="AB5" s="174">
        <v>17</v>
      </c>
      <c r="AC5" s="134">
        <f t="shared" ref="AC5:AC13" si="5">SUM(AA5:AB5)</f>
        <v>17.5</v>
      </c>
      <c r="AD5" s="130">
        <v>0.5</v>
      </c>
      <c r="AE5" s="174">
        <v>25</v>
      </c>
      <c r="AF5" s="137">
        <f>SUM(AD5:AE5)</f>
        <v>25.5</v>
      </c>
    </row>
    <row r="6" spans="1:32" x14ac:dyDescent="0.25">
      <c r="A6" s="124">
        <v>42044</v>
      </c>
      <c r="B6" s="173">
        <v>94</v>
      </c>
      <c r="C6" s="174">
        <v>92</v>
      </c>
      <c r="D6" s="185"/>
      <c r="E6" s="134">
        <f t="shared" si="1"/>
        <v>186</v>
      </c>
      <c r="F6" s="130">
        <v>7</v>
      </c>
      <c r="G6" s="174">
        <v>8</v>
      </c>
      <c r="H6" s="137">
        <f t="shared" si="0"/>
        <v>15</v>
      </c>
      <c r="I6" s="173">
        <v>47</v>
      </c>
      <c r="J6" s="174">
        <v>51</v>
      </c>
      <c r="K6" s="134">
        <f t="shared" si="2"/>
        <v>98</v>
      </c>
      <c r="L6" s="130">
        <v>5</v>
      </c>
      <c r="M6" s="174">
        <v>8</v>
      </c>
      <c r="N6" s="137">
        <f t="shared" ref="N6:N13" si="6">SUM(L6:M6)</f>
        <v>13</v>
      </c>
      <c r="O6" s="173">
        <v>24</v>
      </c>
      <c r="P6" s="174">
        <v>50</v>
      </c>
      <c r="Q6" s="134">
        <f t="shared" si="3"/>
        <v>74</v>
      </c>
      <c r="R6" s="130">
        <v>5</v>
      </c>
      <c r="S6" s="174">
        <v>7</v>
      </c>
      <c r="T6" s="137">
        <f t="shared" ref="T6:T13" si="7">SUM(R6:S6)</f>
        <v>12</v>
      </c>
      <c r="U6" s="173">
        <v>35</v>
      </c>
      <c r="V6" s="174">
        <v>34</v>
      </c>
      <c r="W6" s="134">
        <f t="shared" si="4"/>
        <v>69</v>
      </c>
      <c r="X6" s="130">
        <v>2</v>
      </c>
      <c r="Y6" s="174">
        <v>8</v>
      </c>
      <c r="Z6" s="137">
        <f t="shared" ref="Z6:Z13" si="8">SUM(X6:Y6)</f>
        <v>10</v>
      </c>
      <c r="AA6" s="173">
        <v>16</v>
      </c>
      <c r="AB6" s="174">
        <v>21</v>
      </c>
      <c r="AC6" s="134">
        <f t="shared" si="5"/>
        <v>37</v>
      </c>
      <c r="AD6" s="130">
        <v>4</v>
      </c>
      <c r="AE6" s="174">
        <v>13</v>
      </c>
      <c r="AF6" s="137">
        <f t="shared" ref="AF6:AF13" si="9">SUM(AD6:AE6)</f>
        <v>17</v>
      </c>
    </row>
    <row r="7" spans="1:32" x14ac:dyDescent="0.25">
      <c r="A7" s="124">
        <v>42087</v>
      </c>
      <c r="B7" s="173">
        <v>34</v>
      </c>
      <c r="C7" s="174">
        <v>5</v>
      </c>
      <c r="D7" s="185"/>
      <c r="E7" s="134">
        <f t="shared" si="1"/>
        <v>39</v>
      </c>
      <c r="F7" s="130">
        <v>8</v>
      </c>
      <c r="G7" s="174">
        <v>3</v>
      </c>
      <c r="H7" s="137">
        <f t="shared" si="0"/>
        <v>11</v>
      </c>
      <c r="I7" s="173">
        <v>50</v>
      </c>
      <c r="J7" s="174">
        <v>3</v>
      </c>
      <c r="K7" s="134">
        <f t="shared" si="2"/>
        <v>53</v>
      </c>
      <c r="L7" s="130">
        <v>5</v>
      </c>
      <c r="M7" s="174">
        <v>5</v>
      </c>
      <c r="N7" s="137">
        <f t="shared" si="6"/>
        <v>10</v>
      </c>
      <c r="O7" s="173">
        <v>16</v>
      </c>
      <c r="P7" s="174">
        <v>3</v>
      </c>
      <c r="Q7" s="134">
        <f t="shared" si="3"/>
        <v>19</v>
      </c>
      <c r="R7" s="130">
        <v>5</v>
      </c>
      <c r="S7" s="174">
        <v>4</v>
      </c>
      <c r="T7" s="137">
        <f t="shared" si="7"/>
        <v>9</v>
      </c>
      <c r="U7" s="173">
        <v>39</v>
      </c>
      <c r="V7" s="174">
        <v>4</v>
      </c>
      <c r="W7" s="134">
        <f t="shared" si="4"/>
        <v>43</v>
      </c>
      <c r="X7" s="130">
        <v>4</v>
      </c>
      <c r="Y7" s="174">
        <v>4</v>
      </c>
      <c r="Z7" s="137">
        <f t="shared" si="8"/>
        <v>8</v>
      </c>
      <c r="AA7" s="173">
        <v>9</v>
      </c>
      <c r="AB7" s="174">
        <v>3</v>
      </c>
      <c r="AC7" s="134">
        <f t="shared" si="5"/>
        <v>12</v>
      </c>
      <c r="AD7" s="130">
        <v>6</v>
      </c>
      <c r="AE7" s="174">
        <v>5</v>
      </c>
      <c r="AF7" s="137">
        <f t="shared" si="9"/>
        <v>11</v>
      </c>
    </row>
    <row r="8" spans="1:32" x14ac:dyDescent="0.25">
      <c r="A8" s="124">
        <v>42319</v>
      </c>
      <c r="B8" s="173">
        <v>0.5</v>
      </c>
      <c r="C8" s="174">
        <v>3</v>
      </c>
      <c r="D8" s="185"/>
      <c r="E8" s="134">
        <f t="shared" si="1"/>
        <v>3.5</v>
      </c>
      <c r="F8" s="130">
        <v>0.5</v>
      </c>
      <c r="G8" s="174">
        <v>4</v>
      </c>
      <c r="H8" s="137">
        <f t="shared" si="0"/>
        <v>4.5</v>
      </c>
      <c r="I8" s="173">
        <v>0.5</v>
      </c>
      <c r="J8" s="174">
        <v>0.5</v>
      </c>
      <c r="K8" s="134">
        <f t="shared" si="2"/>
        <v>1</v>
      </c>
      <c r="L8" s="130">
        <v>0.5</v>
      </c>
      <c r="M8" s="174">
        <v>0.5</v>
      </c>
      <c r="N8" s="137">
        <f t="shared" si="6"/>
        <v>1</v>
      </c>
      <c r="O8" s="173">
        <v>0.5</v>
      </c>
      <c r="P8" s="174">
        <v>0.5</v>
      </c>
      <c r="Q8" s="134">
        <f t="shared" si="3"/>
        <v>1</v>
      </c>
      <c r="R8" s="130">
        <v>0.5</v>
      </c>
      <c r="S8" s="174">
        <v>4</v>
      </c>
      <c r="T8" s="137">
        <f t="shared" si="7"/>
        <v>4.5</v>
      </c>
      <c r="U8" s="173">
        <v>0.5</v>
      </c>
      <c r="V8" s="174">
        <v>2</v>
      </c>
      <c r="W8" s="134">
        <f t="shared" si="4"/>
        <v>2.5</v>
      </c>
      <c r="X8" s="130">
        <v>0.5</v>
      </c>
      <c r="Y8" s="174">
        <v>4</v>
      </c>
      <c r="Z8" s="137">
        <f t="shared" si="8"/>
        <v>4.5</v>
      </c>
      <c r="AA8" s="173">
        <v>2</v>
      </c>
      <c r="AB8" s="174">
        <v>0.5</v>
      </c>
      <c r="AC8" s="134">
        <f>SUM(AA8:AB8)</f>
        <v>2.5</v>
      </c>
      <c r="AD8" s="130">
        <v>0.5</v>
      </c>
      <c r="AE8" s="174">
        <v>0.5</v>
      </c>
      <c r="AF8" s="137">
        <f t="shared" si="9"/>
        <v>1</v>
      </c>
    </row>
    <row r="9" spans="1:32" x14ac:dyDescent="0.25">
      <c r="A9" s="66">
        <v>42340</v>
      </c>
      <c r="B9" s="173">
        <v>4</v>
      </c>
      <c r="C9" s="174">
        <v>77</v>
      </c>
      <c r="D9" s="185"/>
      <c r="E9" s="134">
        <f t="shared" si="1"/>
        <v>81</v>
      </c>
      <c r="F9" s="130">
        <v>0.5</v>
      </c>
      <c r="G9" s="174">
        <v>4</v>
      </c>
      <c r="H9" s="137">
        <f t="shared" si="0"/>
        <v>4.5</v>
      </c>
      <c r="I9" s="173">
        <v>0.5</v>
      </c>
      <c r="J9" s="174">
        <v>3</v>
      </c>
      <c r="K9" s="134">
        <f t="shared" si="2"/>
        <v>3.5</v>
      </c>
      <c r="L9" s="130">
        <v>0.5</v>
      </c>
      <c r="M9" s="174">
        <v>4</v>
      </c>
      <c r="N9" s="137">
        <f t="shared" si="6"/>
        <v>4.5</v>
      </c>
      <c r="O9" s="173">
        <v>0.5</v>
      </c>
      <c r="P9" s="174">
        <v>4</v>
      </c>
      <c r="Q9" s="134">
        <f t="shared" si="3"/>
        <v>4.5</v>
      </c>
      <c r="R9" s="130">
        <v>0.5</v>
      </c>
      <c r="S9" s="174">
        <v>4</v>
      </c>
      <c r="T9" s="137">
        <f t="shared" si="7"/>
        <v>4.5</v>
      </c>
      <c r="U9" s="173">
        <v>2</v>
      </c>
      <c r="V9" s="174">
        <v>3</v>
      </c>
      <c r="W9" s="134">
        <f t="shared" si="4"/>
        <v>5</v>
      </c>
      <c r="X9" s="130">
        <v>0.5</v>
      </c>
      <c r="Y9" s="174">
        <v>5</v>
      </c>
      <c r="Z9" s="137">
        <f t="shared" si="8"/>
        <v>5.5</v>
      </c>
      <c r="AA9" s="173">
        <v>2</v>
      </c>
      <c r="AB9" s="174">
        <v>2</v>
      </c>
      <c r="AC9" s="134">
        <f t="shared" si="5"/>
        <v>4</v>
      </c>
      <c r="AD9" s="130">
        <v>0.5</v>
      </c>
      <c r="AE9" s="174">
        <v>6</v>
      </c>
      <c r="AF9" s="137">
        <f t="shared" si="9"/>
        <v>6.5</v>
      </c>
    </row>
    <row r="10" spans="1:32" x14ac:dyDescent="0.25">
      <c r="A10" s="66">
        <v>42359</v>
      </c>
      <c r="B10" s="173">
        <v>10</v>
      </c>
      <c r="C10" s="174">
        <v>19</v>
      </c>
      <c r="D10" s="185"/>
      <c r="E10" s="134">
        <f t="shared" si="1"/>
        <v>29</v>
      </c>
      <c r="F10" s="130">
        <v>0.5</v>
      </c>
      <c r="G10" s="174">
        <v>22</v>
      </c>
      <c r="H10" s="137">
        <f t="shared" si="0"/>
        <v>22.5</v>
      </c>
      <c r="I10" s="173">
        <v>6</v>
      </c>
      <c r="J10" s="174">
        <v>5</v>
      </c>
      <c r="K10" s="134">
        <f t="shared" si="2"/>
        <v>11</v>
      </c>
      <c r="L10" s="130">
        <v>0.5</v>
      </c>
      <c r="M10" s="174">
        <v>13</v>
      </c>
      <c r="N10" s="137">
        <f t="shared" si="6"/>
        <v>13.5</v>
      </c>
      <c r="O10" s="173">
        <v>7</v>
      </c>
      <c r="P10" s="174">
        <v>7</v>
      </c>
      <c r="Q10" s="134">
        <f t="shared" si="3"/>
        <v>14</v>
      </c>
      <c r="R10" s="130">
        <v>0.5</v>
      </c>
      <c r="S10" s="174">
        <v>7</v>
      </c>
      <c r="T10" s="137">
        <f t="shared" si="7"/>
        <v>7.5</v>
      </c>
      <c r="U10" s="173">
        <v>3</v>
      </c>
      <c r="V10" s="174">
        <v>9</v>
      </c>
      <c r="W10" s="134">
        <f t="shared" si="4"/>
        <v>12</v>
      </c>
      <c r="X10" s="130">
        <v>0.5</v>
      </c>
      <c r="Y10" s="174">
        <v>9</v>
      </c>
      <c r="Z10" s="137">
        <f t="shared" si="8"/>
        <v>9.5</v>
      </c>
      <c r="AA10" s="173">
        <v>3</v>
      </c>
      <c r="AB10" s="174">
        <v>3</v>
      </c>
      <c r="AC10" s="134">
        <f t="shared" si="5"/>
        <v>6</v>
      </c>
      <c r="AD10" s="130">
        <v>0.5</v>
      </c>
      <c r="AE10" s="174">
        <v>4</v>
      </c>
      <c r="AF10" s="137">
        <f t="shared" si="9"/>
        <v>4.5</v>
      </c>
    </row>
    <row r="11" spans="1:32" x14ac:dyDescent="0.25">
      <c r="A11" s="66">
        <v>42404</v>
      </c>
      <c r="B11" s="173">
        <v>32</v>
      </c>
      <c r="C11" s="174">
        <v>6</v>
      </c>
      <c r="D11" s="185"/>
      <c r="E11" s="134">
        <f t="shared" si="1"/>
        <v>38</v>
      </c>
      <c r="F11" s="130">
        <v>0.5</v>
      </c>
      <c r="G11" s="174">
        <v>6</v>
      </c>
      <c r="H11" s="137">
        <f t="shared" si="0"/>
        <v>6.5</v>
      </c>
      <c r="I11" s="173">
        <v>0.5</v>
      </c>
      <c r="J11" s="174">
        <v>5</v>
      </c>
      <c r="K11" s="134">
        <f t="shared" si="2"/>
        <v>5.5</v>
      </c>
      <c r="L11" s="130">
        <v>0.5</v>
      </c>
      <c r="M11" s="174">
        <v>6</v>
      </c>
      <c r="N11" s="137">
        <f t="shared" si="6"/>
        <v>6.5</v>
      </c>
      <c r="O11" s="173">
        <v>26</v>
      </c>
      <c r="P11" s="174">
        <v>7</v>
      </c>
      <c r="Q11" s="134">
        <f t="shared" si="3"/>
        <v>33</v>
      </c>
      <c r="R11" s="130">
        <v>0.5</v>
      </c>
      <c r="S11" s="174">
        <v>6</v>
      </c>
      <c r="T11" s="137">
        <f t="shared" si="7"/>
        <v>6.5</v>
      </c>
      <c r="U11" s="173">
        <v>0.5</v>
      </c>
      <c r="V11" s="174">
        <v>4</v>
      </c>
      <c r="W11" s="134">
        <f t="shared" si="4"/>
        <v>4.5</v>
      </c>
      <c r="X11" s="130">
        <v>0.5</v>
      </c>
      <c r="Y11" s="174">
        <v>5</v>
      </c>
      <c r="Z11" s="137">
        <f t="shared" si="8"/>
        <v>5.5</v>
      </c>
      <c r="AA11" s="173">
        <v>3</v>
      </c>
      <c r="AB11" s="174">
        <v>4</v>
      </c>
      <c r="AC11" s="134">
        <f t="shared" si="5"/>
        <v>7</v>
      </c>
      <c r="AD11" s="130">
        <v>0.5</v>
      </c>
      <c r="AE11" s="174">
        <v>6</v>
      </c>
      <c r="AF11" s="137">
        <f t="shared" si="9"/>
        <v>6.5</v>
      </c>
    </row>
    <row r="12" spans="1:32" x14ac:dyDescent="0.25">
      <c r="A12" s="66">
        <v>42542</v>
      </c>
      <c r="B12" s="173">
        <v>3</v>
      </c>
      <c r="C12" s="174">
        <v>11</v>
      </c>
      <c r="D12" s="185"/>
      <c r="E12" s="175">
        <f t="shared" si="1"/>
        <v>14</v>
      </c>
      <c r="F12" s="174">
        <v>2</v>
      </c>
      <c r="G12" s="174">
        <v>18</v>
      </c>
      <c r="H12" s="137">
        <f t="shared" si="0"/>
        <v>20</v>
      </c>
      <c r="I12" s="173">
        <v>3</v>
      </c>
      <c r="J12" s="174">
        <v>26</v>
      </c>
      <c r="K12" s="175">
        <f t="shared" si="2"/>
        <v>29</v>
      </c>
      <c r="L12" s="174">
        <v>3</v>
      </c>
      <c r="M12" s="174">
        <v>14</v>
      </c>
      <c r="N12" s="137">
        <f t="shared" si="6"/>
        <v>17</v>
      </c>
      <c r="O12" s="173">
        <v>3</v>
      </c>
      <c r="P12" s="174">
        <v>9</v>
      </c>
      <c r="Q12" s="175">
        <f t="shared" si="3"/>
        <v>12</v>
      </c>
      <c r="R12" s="174">
        <v>2</v>
      </c>
      <c r="S12" s="174">
        <v>8</v>
      </c>
      <c r="T12" s="137">
        <f t="shared" si="7"/>
        <v>10</v>
      </c>
      <c r="U12" s="173">
        <v>3</v>
      </c>
      <c r="V12" s="174">
        <v>9</v>
      </c>
      <c r="W12" s="175">
        <f t="shared" si="4"/>
        <v>12</v>
      </c>
      <c r="X12" s="174">
        <v>0.5</v>
      </c>
      <c r="Y12" s="174">
        <v>9</v>
      </c>
      <c r="Z12" s="137">
        <f t="shared" si="8"/>
        <v>9.5</v>
      </c>
      <c r="AA12" s="173">
        <v>0.5</v>
      </c>
      <c r="AB12" s="174">
        <v>10</v>
      </c>
      <c r="AC12" s="175">
        <f t="shared" si="5"/>
        <v>10.5</v>
      </c>
      <c r="AD12" s="174">
        <v>0.5</v>
      </c>
      <c r="AE12" s="174">
        <v>12</v>
      </c>
      <c r="AF12" s="137">
        <f t="shared" si="9"/>
        <v>12.5</v>
      </c>
    </row>
    <row r="13" spans="1:32" x14ac:dyDescent="0.25">
      <c r="A13" s="66">
        <v>42702</v>
      </c>
      <c r="B13" s="173">
        <v>2</v>
      </c>
      <c r="C13" s="174">
        <v>8</v>
      </c>
      <c r="D13" s="185"/>
      <c r="E13" s="175">
        <f t="shared" si="1"/>
        <v>10</v>
      </c>
      <c r="F13" s="174">
        <v>4</v>
      </c>
      <c r="G13" s="174">
        <v>18</v>
      </c>
      <c r="H13" s="137">
        <f t="shared" si="0"/>
        <v>22</v>
      </c>
      <c r="I13" s="173">
        <v>0.5</v>
      </c>
      <c r="J13" s="174">
        <v>7</v>
      </c>
      <c r="K13" s="175">
        <f t="shared" si="2"/>
        <v>7.5</v>
      </c>
      <c r="L13" s="174">
        <v>0.5</v>
      </c>
      <c r="M13" s="174">
        <v>13</v>
      </c>
      <c r="N13" s="137">
        <f t="shared" si="6"/>
        <v>13.5</v>
      </c>
      <c r="O13" s="173">
        <v>0.5</v>
      </c>
      <c r="P13" s="174">
        <v>6</v>
      </c>
      <c r="Q13" s="175">
        <f t="shared" si="3"/>
        <v>6.5</v>
      </c>
      <c r="R13" s="174">
        <v>0.5</v>
      </c>
      <c r="S13" s="174">
        <v>9</v>
      </c>
      <c r="T13" s="137">
        <f t="shared" si="7"/>
        <v>9.5</v>
      </c>
      <c r="U13" s="173">
        <v>0.5</v>
      </c>
      <c r="V13" s="174">
        <v>8</v>
      </c>
      <c r="W13" s="175">
        <f t="shared" si="4"/>
        <v>8.5</v>
      </c>
      <c r="X13" s="174">
        <v>0.5</v>
      </c>
      <c r="Y13" s="174">
        <v>17</v>
      </c>
      <c r="Z13" s="137">
        <f t="shared" si="8"/>
        <v>17.5</v>
      </c>
      <c r="AA13" s="173">
        <v>0.5</v>
      </c>
      <c r="AB13" s="174">
        <v>6</v>
      </c>
      <c r="AC13" s="175">
        <f t="shared" si="5"/>
        <v>6.5</v>
      </c>
      <c r="AD13" s="174">
        <v>0.5</v>
      </c>
      <c r="AE13" s="174">
        <v>12</v>
      </c>
      <c r="AF13" s="137">
        <f t="shared" si="9"/>
        <v>12.5</v>
      </c>
    </row>
    <row r="15" spans="1:32" x14ac:dyDescent="0.25">
      <c r="A15" s="38" t="s">
        <v>1374</v>
      </c>
      <c r="Z15" s="138"/>
      <c r="AA15"/>
      <c r="AB15"/>
      <c r="AC15"/>
      <c r="AD15"/>
      <c r="AE15"/>
      <c r="AF15"/>
    </row>
    <row r="16" spans="1:32" s="38" customFormat="1" x14ac:dyDescent="0.25">
      <c r="A16" s="2" t="s">
        <v>1061</v>
      </c>
      <c r="B16" s="123"/>
      <c r="C16" s="123"/>
      <c r="D16" s="123"/>
      <c r="E16" s="123"/>
      <c r="F16" s="123"/>
      <c r="G16" s="123"/>
      <c r="H16" s="2" t="s">
        <v>1060</v>
      </c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T16" s="139"/>
      <c r="W16" s="139"/>
      <c r="Z16" s="139"/>
    </row>
    <row r="17" spans="1:32" x14ac:dyDescent="0.25">
      <c r="A17" s="66"/>
      <c r="B17" s="2" t="s">
        <v>1070</v>
      </c>
      <c r="C17" s="2" t="s">
        <v>1071</v>
      </c>
      <c r="D17" s="2" t="s">
        <v>1072</v>
      </c>
      <c r="E17" s="2" t="s">
        <v>1335</v>
      </c>
      <c r="F17" s="2" t="s">
        <v>1375</v>
      </c>
      <c r="H17" s="66"/>
      <c r="I17" s="2" t="s">
        <v>1070</v>
      </c>
      <c r="J17" s="2" t="s">
        <v>1071</v>
      </c>
      <c r="K17" s="2" t="s">
        <v>1072</v>
      </c>
      <c r="L17" s="2" t="s">
        <v>1335</v>
      </c>
      <c r="M17" s="2" t="s">
        <v>1375</v>
      </c>
      <c r="N17" s="2"/>
      <c r="Q17" s="2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x14ac:dyDescent="0.25">
      <c r="A18" s="66">
        <v>41989</v>
      </c>
      <c r="B18" s="135">
        <v>194</v>
      </c>
      <c r="C18" s="186"/>
      <c r="D18" s="135">
        <v>147</v>
      </c>
      <c r="E18" s="135">
        <v>172</v>
      </c>
      <c r="F18" s="135"/>
      <c r="G18" s="135">
        <v>498</v>
      </c>
      <c r="H18" s="66">
        <v>41989</v>
      </c>
      <c r="I18" s="135">
        <v>194</v>
      </c>
      <c r="J18" s="135">
        <v>187</v>
      </c>
      <c r="K18" s="135">
        <v>208</v>
      </c>
      <c r="L18" s="135">
        <v>176</v>
      </c>
      <c r="M18" s="135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x14ac:dyDescent="0.25">
      <c r="A19" s="66">
        <v>42012</v>
      </c>
      <c r="B19" s="135">
        <v>131</v>
      </c>
      <c r="C19" s="135">
        <v>29</v>
      </c>
      <c r="D19" s="135">
        <v>31.5</v>
      </c>
      <c r="E19" s="135">
        <v>29.5</v>
      </c>
      <c r="F19" s="135">
        <v>17.5</v>
      </c>
      <c r="G19" s="135"/>
      <c r="H19" s="66">
        <v>42012</v>
      </c>
      <c r="I19" s="135">
        <v>18.5</v>
      </c>
      <c r="J19" s="135">
        <v>16.5</v>
      </c>
      <c r="K19" s="135">
        <v>16.5</v>
      </c>
      <c r="L19" s="135">
        <v>19.5</v>
      </c>
      <c r="M19" s="135">
        <v>25.5</v>
      </c>
      <c r="N19"/>
      <c r="O19"/>
      <c r="P19"/>
      <c r="Q19"/>
      <c r="R19"/>
      <c r="S19"/>
      <c r="T19"/>
      <c r="U19"/>
      <c r="V19"/>
      <c r="W19"/>
      <c r="X19"/>
      <c r="Y19" s="11"/>
      <c r="Z19" s="11"/>
      <c r="AA19" s="11"/>
      <c r="AB19" s="11"/>
      <c r="AC19"/>
      <c r="AD19"/>
      <c r="AE19"/>
      <c r="AF19"/>
    </row>
    <row r="20" spans="1:32" x14ac:dyDescent="0.25">
      <c r="A20" s="66">
        <v>42044</v>
      </c>
      <c r="B20" s="135">
        <v>186</v>
      </c>
      <c r="C20" s="135">
        <v>98</v>
      </c>
      <c r="D20" s="135">
        <v>74</v>
      </c>
      <c r="E20" s="135">
        <v>69</v>
      </c>
      <c r="F20" s="135">
        <v>37</v>
      </c>
      <c r="G20" s="135"/>
      <c r="H20" s="66">
        <v>42044</v>
      </c>
      <c r="I20" s="135">
        <v>15</v>
      </c>
      <c r="J20" s="135">
        <v>13</v>
      </c>
      <c r="K20" s="135">
        <v>12</v>
      </c>
      <c r="L20" s="135">
        <v>10</v>
      </c>
      <c r="M20" s="135">
        <v>17</v>
      </c>
      <c r="N20"/>
      <c r="O20"/>
      <c r="P20"/>
      <c r="Q20"/>
      <c r="R20"/>
      <c r="S20"/>
      <c r="T20" s="53"/>
      <c r="U20"/>
      <c r="V20"/>
      <c r="W20"/>
      <c r="X20"/>
      <c r="Y20" s="94"/>
      <c r="Z20" s="94"/>
      <c r="AA20" s="94"/>
      <c r="AB20" s="105"/>
      <c r="AC20"/>
      <c r="AD20"/>
      <c r="AE20"/>
      <c r="AF20"/>
    </row>
    <row r="21" spans="1:32" x14ac:dyDescent="0.25">
      <c r="A21" s="66">
        <v>42087</v>
      </c>
      <c r="B21" s="135">
        <v>39</v>
      </c>
      <c r="C21" s="135">
        <v>53</v>
      </c>
      <c r="D21" s="135">
        <v>19</v>
      </c>
      <c r="E21" s="135">
        <v>43</v>
      </c>
      <c r="F21" s="135">
        <v>12</v>
      </c>
      <c r="G21" s="135"/>
      <c r="H21" s="66">
        <v>42087</v>
      </c>
      <c r="I21" s="135">
        <v>11</v>
      </c>
      <c r="J21" s="135">
        <v>10</v>
      </c>
      <c r="K21" s="135">
        <v>9</v>
      </c>
      <c r="L21" s="135">
        <v>8</v>
      </c>
      <c r="M21" s="135">
        <v>11</v>
      </c>
      <c r="N21"/>
      <c r="O21"/>
      <c r="P21"/>
      <c r="Q21"/>
      <c r="R21"/>
      <c r="S21"/>
      <c r="T21"/>
      <c r="U21"/>
      <c r="V21"/>
      <c r="W21"/>
      <c r="X21"/>
      <c r="Y21" s="105"/>
      <c r="Z21" s="94"/>
      <c r="AA21" s="105"/>
      <c r="AB21" s="105"/>
      <c r="AC21"/>
      <c r="AD21"/>
      <c r="AE21"/>
      <c r="AF21"/>
    </row>
    <row r="22" spans="1:32" x14ac:dyDescent="0.25">
      <c r="A22" s="66">
        <v>42319</v>
      </c>
      <c r="B22" s="135">
        <v>3.5</v>
      </c>
      <c r="C22" s="135">
        <v>1</v>
      </c>
      <c r="D22" s="135">
        <v>1</v>
      </c>
      <c r="E22" s="135">
        <v>2.5</v>
      </c>
      <c r="F22" s="135">
        <v>2.5</v>
      </c>
      <c r="G22" s="135"/>
      <c r="H22" s="66">
        <v>42319</v>
      </c>
      <c r="I22" s="135">
        <v>4.5</v>
      </c>
      <c r="J22" s="135">
        <v>1</v>
      </c>
      <c r="K22" s="135">
        <v>4.5</v>
      </c>
      <c r="L22" s="135">
        <v>4.5</v>
      </c>
      <c r="M22" s="135">
        <v>1</v>
      </c>
      <c r="N22"/>
      <c r="O22"/>
      <c r="P22"/>
      <c r="Q22"/>
      <c r="R22"/>
      <c r="S22"/>
      <c r="T22"/>
      <c r="U22"/>
      <c r="V22"/>
      <c r="W22"/>
      <c r="X22"/>
      <c r="Y22" s="105"/>
      <c r="Z22" s="94"/>
      <c r="AA22" s="105"/>
      <c r="AB22" s="105"/>
      <c r="AC22"/>
      <c r="AD22"/>
      <c r="AE22"/>
      <c r="AF22"/>
    </row>
    <row r="23" spans="1:32" x14ac:dyDescent="0.25">
      <c r="A23" s="66">
        <v>42340</v>
      </c>
      <c r="B23" s="135">
        <v>81</v>
      </c>
      <c r="C23" s="135">
        <v>3.5</v>
      </c>
      <c r="D23" s="135">
        <v>4.5</v>
      </c>
      <c r="E23" s="135">
        <v>5</v>
      </c>
      <c r="F23" s="135">
        <v>4</v>
      </c>
      <c r="G23" s="135"/>
      <c r="H23" s="66">
        <v>42340</v>
      </c>
      <c r="I23" s="135">
        <v>4.5</v>
      </c>
      <c r="J23" s="135">
        <v>4.5</v>
      </c>
      <c r="K23" s="135">
        <v>4.5</v>
      </c>
      <c r="L23" s="135">
        <v>5.5</v>
      </c>
      <c r="M23" s="135">
        <v>6.5</v>
      </c>
      <c r="N23"/>
      <c r="O23"/>
      <c r="P23"/>
      <c r="Q23"/>
      <c r="R23"/>
      <c r="S23"/>
      <c r="T23"/>
      <c r="U23"/>
      <c r="V23"/>
      <c r="W23"/>
      <c r="X23"/>
      <c r="Y23" s="105"/>
      <c r="Z23" s="94"/>
      <c r="AA23" s="105"/>
      <c r="AB23" s="105"/>
      <c r="AC23"/>
      <c r="AD23"/>
      <c r="AE23"/>
      <c r="AF23"/>
    </row>
    <row r="24" spans="1:32" x14ac:dyDescent="0.25">
      <c r="A24" s="66">
        <v>42359</v>
      </c>
      <c r="B24" s="135">
        <v>29</v>
      </c>
      <c r="C24" s="135">
        <v>11</v>
      </c>
      <c r="D24" s="135">
        <v>14</v>
      </c>
      <c r="E24" s="135">
        <v>12</v>
      </c>
      <c r="F24" s="135">
        <v>6</v>
      </c>
      <c r="G24" s="135"/>
      <c r="H24" s="66">
        <v>42359</v>
      </c>
      <c r="I24" s="135">
        <v>22.5</v>
      </c>
      <c r="J24" s="135">
        <v>13.5</v>
      </c>
      <c r="K24" s="135">
        <v>7.5</v>
      </c>
      <c r="L24" s="135">
        <v>9.5</v>
      </c>
      <c r="M24" s="135">
        <v>4.5</v>
      </c>
      <c r="N24"/>
      <c r="O24"/>
      <c r="P24"/>
      <c r="Q24"/>
      <c r="R24"/>
      <c r="S24"/>
      <c r="T24"/>
      <c r="U24"/>
      <c r="V24"/>
      <c r="W24"/>
      <c r="X24"/>
      <c r="Y24" s="105"/>
      <c r="Z24" s="94"/>
      <c r="AA24" s="105"/>
      <c r="AB24" s="105"/>
      <c r="AC24"/>
      <c r="AD24"/>
      <c r="AE24"/>
      <c r="AF24"/>
    </row>
    <row r="25" spans="1:32" x14ac:dyDescent="0.25">
      <c r="A25" s="66">
        <v>42404</v>
      </c>
      <c r="B25" s="135">
        <v>38</v>
      </c>
      <c r="C25" s="135">
        <v>5.5</v>
      </c>
      <c r="D25" s="135">
        <v>33</v>
      </c>
      <c r="E25" s="135">
        <v>4.5</v>
      </c>
      <c r="F25" s="135">
        <v>7</v>
      </c>
      <c r="G25" s="135"/>
      <c r="H25" s="66">
        <v>42404</v>
      </c>
      <c r="I25" s="135">
        <v>6.5</v>
      </c>
      <c r="J25" s="135">
        <v>6.5</v>
      </c>
      <c r="K25" s="135">
        <v>6.5</v>
      </c>
      <c r="L25" s="135">
        <v>5.5</v>
      </c>
      <c r="M25" s="135">
        <v>6.5</v>
      </c>
      <c r="N25"/>
      <c r="O25"/>
      <c r="P25"/>
      <c r="Q25"/>
      <c r="R25"/>
      <c r="S25"/>
      <c r="T25"/>
      <c r="U25"/>
      <c r="V25"/>
      <c r="W25"/>
      <c r="X25"/>
      <c r="Y25" s="105"/>
      <c r="Z25" s="94"/>
      <c r="AA25" s="105"/>
      <c r="AB25" s="105"/>
      <c r="AC25"/>
      <c r="AD25"/>
      <c r="AE25"/>
      <c r="AF25"/>
    </row>
    <row r="26" spans="1:32" x14ac:dyDescent="0.25">
      <c r="A26" s="66">
        <v>42542</v>
      </c>
      <c r="B26" s="135">
        <v>14</v>
      </c>
      <c r="C26" s="135">
        <v>29</v>
      </c>
      <c r="D26" s="135">
        <v>12</v>
      </c>
      <c r="E26" s="135">
        <v>12</v>
      </c>
      <c r="F26" s="135">
        <v>11</v>
      </c>
      <c r="G26" s="135"/>
      <c r="H26" s="66">
        <v>42542</v>
      </c>
      <c r="I26" s="135">
        <v>20</v>
      </c>
      <c r="J26" s="135">
        <v>17</v>
      </c>
      <c r="K26" s="135">
        <v>10</v>
      </c>
      <c r="L26" s="135">
        <v>10</v>
      </c>
      <c r="M26" s="135">
        <v>13</v>
      </c>
      <c r="N26"/>
      <c r="O26"/>
      <c r="P26"/>
      <c r="Q26"/>
      <c r="R26"/>
      <c r="S26"/>
      <c r="T26"/>
      <c r="U26"/>
      <c r="V26"/>
      <c r="W26"/>
      <c r="X26"/>
      <c r="Y26" s="105"/>
      <c r="Z26" s="94"/>
      <c r="AA26" s="105"/>
      <c r="AB26" s="105"/>
      <c r="AC26"/>
      <c r="AD26"/>
      <c r="AE26"/>
      <c r="AF26"/>
    </row>
    <row r="27" spans="1:32" x14ac:dyDescent="0.25">
      <c r="A27" s="66">
        <v>42702</v>
      </c>
      <c r="B27" s="135">
        <v>10</v>
      </c>
      <c r="C27" s="135">
        <v>8</v>
      </c>
      <c r="D27" s="135">
        <v>7</v>
      </c>
      <c r="E27" s="135">
        <v>9</v>
      </c>
      <c r="F27" s="135">
        <v>7</v>
      </c>
      <c r="G27" s="135"/>
      <c r="H27" s="66">
        <v>42702</v>
      </c>
      <c r="I27" s="135">
        <v>22</v>
      </c>
      <c r="J27" s="135">
        <v>14</v>
      </c>
      <c r="K27" s="135">
        <v>10</v>
      </c>
      <c r="L27" s="135">
        <v>18</v>
      </c>
      <c r="M27" s="135">
        <v>13</v>
      </c>
      <c r="N27"/>
      <c r="O27"/>
      <c r="P27"/>
      <c r="Q27"/>
      <c r="R27"/>
      <c r="S27"/>
      <c r="T27"/>
      <c r="U27"/>
      <c r="V27"/>
      <c r="W27"/>
      <c r="X27"/>
      <c r="Y27" s="105"/>
      <c r="Z27" s="94"/>
      <c r="AA27" s="105"/>
      <c r="AB27" s="105"/>
      <c r="AC27"/>
      <c r="AD27"/>
      <c r="AE27"/>
      <c r="AF27"/>
    </row>
    <row r="28" spans="1:32" x14ac:dyDescent="0.25">
      <c r="Y28" s="105"/>
      <c r="Z28" s="94"/>
      <c r="AA28" s="105"/>
      <c r="AB28" s="105"/>
    </row>
    <row r="29" spans="1:32" x14ac:dyDescent="0.25">
      <c r="Y29" s="105"/>
      <c r="Z29" s="94"/>
      <c r="AA29" s="105"/>
      <c r="AB29" s="105"/>
    </row>
    <row r="30" spans="1:32" x14ac:dyDescent="0.25">
      <c r="Y30" s="105"/>
      <c r="Z30" s="94"/>
      <c r="AA30" s="105"/>
      <c r="AB30" s="105"/>
    </row>
    <row r="47" spans="1:4" x14ac:dyDescent="0.25">
      <c r="A47" s="168" t="s">
        <v>1334</v>
      </c>
      <c r="B47" s="177"/>
      <c r="C47" s="177"/>
      <c r="D47" s="177"/>
    </row>
  </sheetData>
  <mergeCells count="15">
    <mergeCell ref="AA1:AF1"/>
    <mergeCell ref="U1:Z1"/>
    <mergeCell ref="B2:E2"/>
    <mergeCell ref="F2:H2"/>
    <mergeCell ref="I1:N1"/>
    <mergeCell ref="B1:H1"/>
    <mergeCell ref="O1:T1"/>
    <mergeCell ref="AA2:AC2"/>
    <mergeCell ref="AD2:AF2"/>
    <mergeCell ref="I2:K2"/>
    <mergeCell ref="L2:N2"/>
    <mergeCell ref="O2:Q2"/>
    <mergeCell ref="R2:T2"/>
    <mergeCell ref="U2:W2"/>
    <mergeCell ref="X2:Z2"/>
  </mergeCells>
  <pageMargins left="0.7" right="0.7" top="0.75" bottom="0.75" header="0.3" footer="0.3"/>
  <pageSetup paperSize="9" orientation="portrait" r:id="rId1"/>
  <ignoredErrors>
    <ignoredError sqref="E12:E13 E4:E11" formulaRange="1"/>
  </ignoredError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7" workbookViewId="0">
      <selection activeCell="F2" sqref="F2"/>
    </sheetView>
  </sheetViews>
  <sheetFormatPr defaultRowHeight="15" x14ac:dyDescent="0.25"/>
  <cols>
    <col min="1" max="2" width="11.28515625" style="152" customWidth="1"/>
    <col min="4" max="4" width="9.140625" style="152"/>
    <col min="5" max="6" width="10.7109375" bestFit="1" customWidth="1"/>
    <col min="7" max="7" width="12" bestFit="1" customWidth="1"/>
    <col min="8" max="9" width="10.7109375" bestFit="1" customWidth="1"/>
    <col min="12" max="12" width="10.7109375" bestFit="1" customWidth="1"/>
  </cols>
  <sheetData>
    <row r="1" spans="1:15" x14ac:dyDescent="0.25">
      <c r="A1" s="152" t="s">
        <v>153</v>
      </c>
      <c r="C1" s="152" t="s">
        <v>1178</v>
      </c>
      <c r="E1" t="s">
        <v>153</v>
      </c>
      <c r="F1" s="40">
        <v>41841</v>
      </c>
      <c r="G1" s="66">
        <v>42319</v>
      </c>
      <c r="H1" s="88">
        <v>42542</v>
      </c>
    </row>
    <row r="2" spans="1:15" x14ac:dyDescent="0.25">
      <c r="A2" s="153">
        <v>1</v>
      </c>
      <c r="B2" s="40">
        <v>41841</v>
      </c>
      <c r="C2" s="37">
        <v>142</v>
      </c>
      <c r="E2">
        <v>1</v>
      </c>
      <c r="F2" s="37">
        <v>137</v>
      </c>
      <c r="G2" s="37">
        <v>147.33333333333334</v>
      </c>
      <c r="H2" s="37">
        <v>160</v>
      </c>
      <c r="I2" s="37"/>
      <c r="J2" s="37"/>
      <c r="K2" s="37"/>
      <c r="L2" s="37"/>
    </row>
    <row r="3" spans="1:15" x14ac:dyDescent="0.25">
      <c r="A3" s="154">
        <v>1</v>
      </c>
      <c r="B3" s="40">
        <v>41841</v>
      </c>
      <c r="C3" s="37">
        <v>124</v>
      </c>
      <c r="E3">
        <v>2</v>
      </c>
      <c r="F3" s="37">
        <v>108.66666666666667</v>
      </c>
      <c r="G3" s="37">
        <v>133.66666666666666</v>
      </c>
      <c r="H3" s="37">
        <v>128.75</v>
      </c>
      <c r="I3" s="37"/>
      <c r="J3" s="37"/>
      <c r="K3" s="37"/>
      <c r="L3" s="37"/>
      <c r="M3" s="37"/>
      <c r="N3" s="37"/>
      <c r="O3" s="37"/>
    </row>
    <row r="4" spans="1:15" x14ac:dyDescent="0.25">
      <c r="A4" s="152">
        <v>1</v>
      </c>
      <c r="B4" s="40">
        <v>41841</v>
      </c>
      <c r="C4" s="37">
        <v>145</v>
      </c>
      <c r="E4">
        <v>3</v>
      </c>
      <c r="F4" s="37">
        <v>135</v>
      </c>
      <c r="G4" s="37">
        <v>129.33333333333334</v>
      </c>
      <c r="H4" s="37">
        <v>126.75</v>
      </c>
      <c r="I4" s="37"/>
      <c r="J4" s="37"/>
      <c r="K4" s="37"/>
      <c r="L4" s="37"/>
      <c r="M4" s="37"/>
      <c r="N4" s="37"/>
      <c r="O4" s="37"/>
    </row>
    <row r="5" spans="1:15" x14ac:dyDescent="0.25">
      <c r="A5" s="154">
        <v>2</v>
      </c>
      <c r="B5" s="40">
        <v>41841</v>
      </c>
      <c r="C5" s="37">
        <v>98</v>
      </c>
      <c r="E5">
        <v>4</v>
      </c>
      <c r="F5" s="37">
        <v>129.33333333333334</v>
      </c>
      <c r="G5" s="37">
        <v>113</v>
      </c>
      <c r="H5" s="37"/>
      <c r="I5" s="37"/>
    </row>
    <row r="6" spans="1:15" x14ac:dyDescent="0.25">
      <c r="A6" s="154">
        <v>2</v>
      </c>
      <c r="B6" s="40">
        <v>41841</v>
      </c>
      <c r="C6" s="37">
        <v>107</v>
      </c>
      <c r="E6">
        <v>5</v>
      </c>
      <c r="F6" s="37">
        <v>107.66666666666667</v>
      </c>
      <c r="G6" s="37">
        <v>118</v>
      </c>
      <c r="H6" s="37"/>
      <c r="I6" s="37"/>
    </row>
    <row r="7" spans="1:15" x14ac:dyDescent="0.25">
      <c r="A7" s="154">
        <v>2</v>
      </c>
      <c r="B7" s="40">
        <v>41841</v>
      </c>
      <c r="C7" s="37">
        <v>121</v>
      </c>
    </row>
    <row r="8" spans="1:15" x14ac:dyDescent="0.25">
      <c r="A8" s="152">
        <v>3</v>
      </c>
      <c r="B8" s="40">
        <v>41841</v>
      </c>
      <c r="C8" s="37">
        <v>106</v>
      </c>
      <c r="E8" t="s">
        <v>153</v>
      </c>
      <c r="F8">
        <v>1</v>
      </c>
      <c r="G8">
        <v>2</v>
      </c>
      <c r="H8">
        <v>3</v>
      </c>
      <c r="I8">
        <v>4</v>
      </c>
      <c r="J8">
        <v>5</v>
      </c>
    </row>
    <row r="9" spans="1:15" x14ac:dyDescent="0.25">
      <c r="A9" s="152">
        <v>3</v>
      </c>
      <c r="B9" s="40">
        <v>41841</v>
      </c>
      <c r="C9" s="37">
        <v>129</v>
      </c>
      <c r="E9" s="40">
        <v>41841</v>
      </c>
      <c r="F9" s="37">
        <v>137</v>
      </c>
      <c r="G9" s="37">
        <v>108.66666666666667</v>
      </c>
      <c r="H9" s="37">
        <v>135</v>
      </c>
      <c r="I9" s="37">
        <v>129.33333333333334</v>
      </c>
      <c r="J9" s="37">
        <v>107.66666666666667</v>
      </c>
    </row>
    <row r="10" spans="1:15" x14ac:dyDescent="0.25">
      <c r="A10" s="152">
        <v>3</v>
      </c>
      <c r="B10" s="40">
        <v>41841</v>
      </c>
      <c r="C10" s="37">
        <v>170</v>
      </c>
      <c r="E10" s="66">
        <v>42319</v>
      </c>
      <c r="F10" s="37">
        <v>147.33333333333334</v>
      </c>
      <c r="G10" s="37">
        <v>133.66666666666666</v>
      </c>
      <c r="H10" s="37">
        <v>129.33333333333334</v>
      </c>
      <c r="I10" s="37">
        <v>113</v>
      </c>
      <c r="J10" s="37">
        <v>118</v>
      </c>
    </row>
    <row r="11" spans="1:15" x14ac:dyDescent="0.25">
      <c r="A11" s="152">
        <v>4</v>
      </c>
      <c r="B11" s="40">
        <v>41841</v>
      </c>
      <c r="C11" s="37">
        <v>130</v>
      </c>
      <c r="E11" s="88">
        <v>42542</v>
      </c>
      <c r="F11" s="37">
        <v>160</v>
      </c>
      <c r="G11" s="37">
        <v>128.75</v>
      </c>
      <c r="H11" s="37">
        <v>126.75</v>
      </c>
      <c r="I11" s="37"/>
      <c r="J11" s="37"/>
    </row>
    <row r="12" spans="1:15" x14ac:dyDescent="0.25">
      <c r="A12" s="152">
        <v>4</v>
      </c>
      <c r="B12" s="40">
        <v>41841</v>
      </c>
      <c r="C12" s="37">
        <v>128</v>
      </c>
    </row>
    <row r="13" spans="1:15" x14ac:dyDescent="0.25">
      <c r="A13" s="152">
        <v>4</v>
      </c>
      <c r="B13" s="40">
        <v>41841</v>
      </c>
      <c r="C13" s="37">
        <v>130</v>
      </c>
      <c r="F13">
        <f>AVERAGE(F9:J11)</f>
        <v>128.80769230769232</v>
      </c>
    </row>
    <row r="14" spans="1:15" x14ac:dyDescent="0.25">
      <c r="A14" s="152">
        <v>5</v>
      </c>
      <c r="B14" s="40">
        <v>41841</v>
      </c>
      <c r="C14" s="37">
        <v>78</v>
      </c>
    </row>
    <row r="15" spans="1:15" x14ac:dyDescent="0.25">
      <c r="A15" s="152">
        <v>5</v>
      </c>
      <c r="B15" s="40">
        <v>41841</v>
      </c>
      <c r="C15" s="37">
        <v>129</v>
      </c>
    </row>
    <row r="16" spans="1:15" x14ac:dyDescent="0.25">
      <c r="A16" s="152">
        <v>5</v>
      </c>
      <c r="B16" s="40">
        <v>41841</v>
      </c>
      <c r="C16" s="37">
        <v>116</v>
      </c>
    </row>
    <row r="17" spans="1:3" x14ac:dyDescent="0.25">
      <c r="A17" s="154">
        <v>1</v>
      </c>
      <c r="B17" s="66">
        <v>42319</v>
      </c>
      <c r="C17" s="37">
        <v>138</v>
      </c>
    </row>
    <row r="18" spans="1:3" x14ac:dyDescent="0.25">
      <c r="A18" s="154">
        <v>1</v>
      </c>
      <c r="B18" s="66">
        <v>42319</v>
      </c>
      <c r="C18" s="37">
        <v>156</v>
      </c>
    </row>
    <row r="19" spans="1:3" x14ac:dyDescent="0.25">
      <c r="A19" s="154">
        <v>1</v>
      </c>
      <c r="B19" s="66">
        <v>42319</v>
      </c>
      <c r="C19" s="37">
        <v>148</v>
      </c>
    </row>
    <row r="20" spans="1:3" x14ac:dyDescent="0.25">
      <c r="A20" s="154">
        <v>2</v>
      </c>
      <c r="B20" s="66">
        <v>42319</v>
      </c>
      <c r="C20" s="37">
        <v>93</v>
      </c>
    </row>
    <row r="21" spans="1:3" x14ac:dyDescent="0.25">
      <c r="A21" s="154">
        <v>2</v>
      </c>
      <c r="B21" s="66">
        <v>42319</v>
      </c>
      <c r="C21" s="37">
        <v>141</v>
      </c>
    </row>
    <row r="22" spans="1:3" x14ac:dyDescent="0.25">
      <c r="A22" s="154">
        <v>2</v>
      </c>
      <c r="B22" s="66">
        <v>42319</v>
      </c>
      <c r="C22" s="37">
        <v>167</v>
      </c>
    </row>
    <row r="23" spans="1:3" x14ac:dyDescent="0.25">
      <c r="A23" s="154">
        <v>3</v>
      </c>
      <c r="B23" s="66">
        <v>42319</v>
      </c>
      <c r="C23" s="37">
        <v>155</v>
      </c>
    </row>
    <row r="24" spans="1:3" x14ac:dyDescent="0.25">
      <c r="A24" s="154">
        <v>3</v>
      </c>
      <c r="B24" s="66">
        <v>42319</v>
      </c>
      <c r="C24" s="37">
        <v>136</v>
      </c>
    </row>
    <row r="25" spans="1:3" x14ac:dyDescent="0.25">
      <c r="A25" s="154">
        <v>3</v>
      </c>
      <c r="B25" s="66">
        <v>42319</v>
      </c>
      <c r="C25" s="37">
        <v>97</v>
      </c>
    </row>
    <row r="26" spans="1:3" x14ac:dyDescent="0.25">
      <c r="A26" s="154">
        <v>2</v>
      </c>
      <c r="B26" s="66">
        <v>42319</v>
      </c>
      <c r="C26" s="37">
        <v>106</v>
      </c>
    </row>
    <row r="27" spans="1:3" x14ac:dyDescent="0.25">
      <c r="A27" s="154">
        <v>2</v>
      </c>
      <c r="B27" s="66">
        <v>42319</v>
      </c>
      <c r="C27" s="37">
        <v>125</v>
      </c>
    </row>
    <row r="28" spans="1:3" x14ac:dyDescent="0.25">
      <c r="A28" s="154">
        <v>2</v>
      </c>
      <c r="B28" s="66">
        <v>42319</v>
      </c>
      <c r="C28" s="37">
        <v>135</v>
      </c>
    </row>
    <row r="29" spans="1:3" x14ac:dyDescent="0.25">
      <c r="A29" s="154">
        <v>3</v>
      </c>
      <c r="B29" s="66">
        <v>42319</v>
      </c>
      <c r="C29" s="37">
        <v>92</v>
      </c>
    </row>
    <row r="30" spans="1:3" x14ac:dyDescent="0.25">
      <c r="A30" s="154">
        <v>3</v>
      </c>
      <c r="B30" s="66">
        <v>42319</v>
      </c>
      <c r="C30" s="37">
        <v>105</v>
      </c>
    </row>
    <row r="31" spans="1:3" x14ac:dyDescent="0.25">
      <c r="A31" s="154">
        <v>3</v>
      </c>
      <c r="B31" s="66">
        <v>42319</v>
      </c>
      <c r="C31" s="37">
        <v>114</v>
      </c>
    </row>
    <row r="32" spans="1:3" x14ac:dyDescent="0.25">
      <c r="A32" s="154">
        <v>1</v>
      </c>
      <c r="B32" s="88">
        <v>42542</v>
      </c>
      <c r="C32" s="37">
        <v>160</v>
      </c>
    </row>
    <row r="33" spans="1:3" x14ac:dyDescent="0.25">
      <c r="A33" s="154">
        <v>2</v>
      </c>
      <c r="B33" s="88">
        <v>42542</v>
      </c>
      <c r="C33" s="37">
        <v>149</v>
      </c>
    </row>
    <row r="34" spans="1:3" x14ac:dyDescent="0.25">
      <c r="A34" s="154">
        <v>3</v>
      </c>
      <c r="B34" s="88">
        <v>42542</v>
      </c>
      <c r="C34" s="37">
        <v>196</v>
      </c>
    </row>
    <row r="35" spans="1:3" x14ac:dyDescent="0.25">
      <c r="A35" s="154">
        <v>4</v>
      </c>
      <c r="B35" s="88">
        <v>42542</v>
      </c>
      <c r="C35" s="37">
        <v>113</v>
      </c>
    </row>
    <row r="36" spans="1:3" x14ac:dyDescent="0.25">
      <c r="A36" s="154">
        <v>5</v>
      </c>
      <c r="B36" s="88">
        <v>42542</v>
      </c>
      <c r="C36" s="37">
        <v>118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93"/>
  <sheetViews>
    <sheetView zoomScale="80" zoomScaleNormal="80" workbookViewId="0">
      <pane xSplit="8" ySplit="4" topLeftCell="Z203" activePane="bottomRight" state="frozen"/>
      <selection pane="topRight" activeCell="I1" sqref="I1"/>
      <selection pane="bottomLeft" activeCell="A5" sqref="A5"/>
      <selection pane="bottomRight" activeCell="AE233" sqref="AE233"/>
    </sheetView>
  </sheetViews>
  <sheetFormatPr defaultColWidth="9.140625" defaultRowHeight="15" x14ac:dyDescent="0.25"/>
  <cols>
    <col min="1" max="1" width="15.28515625" style="2" hidden="1" customWidth="1"/>
    <col min="2" max="2" width="3.5703125" style="2" hidden="1" customWidth="1"/>
    <col min="3" max="3" width="39.7109375" style="223" customWidth="1"/>
    <col min="4" max="4" width="14.28515625" style="60" bestFit="1" customWidth="1"/>
    <col min="5" max="5" width="13" style="2" customWidth="1"/>
    <col min="6" max="6" width="14.5703125" style="2" hidden="1" customWidth="1"/>
    <col min="7" max="7" width="13.42578125" style="2" hidden="1" customWidth="1"/>
    <col min="8" max="8" width="11.5703125" style="2" hidden="1" customWidth="1"/>
    <col min="9" max="9" width="8.85546875" style="2" customWidth="1"/>
    <col min="10" max="10" width="13.140625" style="2" bestFit="1" customWidth="1"/>
    <col min="11" max="11" width="12.28515625" style="1" bestFit="1" customWidth="1"/>
    <col min="12" max="12" width="12.28515625" style="2" bestFit="1" customWidth="1"/>
    <col min="13" max="14" width="12.7109375" style="2" bestFit="1" customWidth="1"/>
    <col min="15" max="15" width="14.140625" style="2" bestFit="1" customWidth="1"/>
    <col min="16" max="16" width="9.140625" style="2" bestFit="1" customWidth="1"/>
    <col min="17" max="17" width="11.28515625" style="7" bestFit="1" customWidth="1"/>
    <col min="18" max="19" width="12.85546875" style="2" bestFit="1" customWidth="1"/>
    <col min="20" max="20" width="15" style="2" bestFit="1" customWidth="1"/>
    <col min="21" max="21" width="17.42578125" style="2" bestFit="1" customWidth="1"/>
    <col min="22" max="22" width="15.140625" style="2" bestFit="1" customWidth="1"/>
    <col min="23" max="23" width="17.7109375" style="2" bestFit="1" customWidth="1"/>
    <col min="24" max="24" width="17.7109375" style="172" customWidth="1"/>
    <col min="25" max="28" width="12.42578125" style="2" bestFit="1" customWidth="1"/>
    <col min="29" max="29" width="13.42578125" style="2" bestFit="1" customWidth="1"/>
    <col min="30" max="30" width="13.85546875" style="2" bestFit="1" customWidth="1"/>
    <col min="31" max="31" width="11.28515625" style="2" bestFit="1" customWidth="1"/>
    <col min="32" max="33" width="10" style="2" bestFit="1" customWidth="1"/>
    <col min="34" max="35" width="10" style="2" customWidth="1"/>
    <col min="36" max="16384" width="9.140625" style="2"/>
  </cols>
  <sheetData>
    <row r="1" spans="1:37" x14ac:dyDescent="0.25">
      <c r="K1" s="10" t="s">
        <v>107</v>
      </c>
      <c r="L1" s="11" t="s">
        <v>107</v>
      </c>
      <c r="M1" s="11" t="s">
        <v>108</v>
      </c>
      <c r="N1" s="11" t="s">
        <v>108</v>
      </c>
      <c r="O1" s="11" t="s">
        <v>109</v>
      </c>
      <c r="P1" s="11" t="s">
        <v>110</v>
      </c>
      <c r="Q1" s="12" t="s">
        <v>0</v>
      </c>
      <c r="R1" s="11" t="s">
        <v>1</v>
      </c>
      <c r="S1" s="11" t="s">
        <v>1</v>
      </c>
      <c r="T1" s="11" t="s">
        <v>2</v>
      </c>
      <c r="U1" s="11" t="s">
        <v>2</v>
      </c>
      <c r="V1" s="11" t="s">
        <v>2</v>
      </c>
      <c r="W1" s="11" t="s">
        <v>2</v>
      </c>
      <c r="X1" s="169" t="s">
        <v>1333</v>
      </c>
      <c r="Y1" s="11" t="s">
        <v>123</v>
      </c>
      <c r="Z1" s="11" t="s">
        <v>123</v>
      </c>
      <c r="AA1" s="11" t="s">
        <v>123</v>
      </c>
      <c r="AB1" s="11" t="s">
        <v>123</v>
      </c>
      <c r="AC1" s="11" t="s">
        <v>124</v>
      </c>
      <c r="AD1" s="11" t="s">
        <v>125</v>
      </c>
      <c r="AE1" s="11" t="s">
        <v>125</v>
      </c>
      <c r="AF1" s="11" t="s">
        <v>125</v>
      </c>
      <c r="AG1" s="11" t="s">
        <v>125</v>
      </c>
      <c r="AH1" s="84" t="s">
        <v>162</v>
      </c>
      <c r="AI1" s="84" t="s">
        <v>162</v>
      </c>
      <c r="AJ1" s="11" t="s">
        <v>574</v>
      </c>
      <c r="AK1" s="85" t="s">
        <v>574</v>
      </c>
    </row>
    <row r="2" spans="1:37" x14ac:dyDescent="0.25">
      <c r="A2" s="13"/>
      <c r="B2" s="13"/>
      <c r="C2" s="224"/>
      <c r="D2" s="61"/>
      <c r="E2" s="13"/>
      <c r="F2" s="13"/>
      <c r="G2" s="13"/>
      <c r="H2" s="13"/>
      <c r="I2" s="13"/>
      <c r="J2" s="13"/>
      <c r="K2" s="10" t="s">
        <v>111</v>
      </c>
      <c r="L2" s="11" t="s">
        <v>112</v>
      </c>
      <c r="M2" s="11" t="s">
        <v>113</v>
      </c>
      <c r="N2" s="11" t="s">
        <v>114</v>
      </c>
      <c r="O2" s="11" t="s">
        <v>3</v>
      </c>
      <c r="P2" s="11" t="s">
        <v>115</v>
      </c>
      <c r="Q2" s="12" t="s">
        <v>3</v>
      </c>
      <c r="R2" s="11" t="s">
        <v>4</v>
      </c>
      <c r="S2" s="11" t="s">
        <v>5</v>
      </c>
      <c r="T2" s="11" t="s">
        <v>6</v>
      </c>
      <c r="U2" s="11" t="s">
        <v>18</v>
      </c>
      <c r="V2" s="11" t="s">
        <v>7</v>
      </c>
      <c r="W2" s="11" t="s">
        <v>19</v>
      </c>
      <c r="X2" s="169" t="s">
        <v>1064</v>
      </c>
      <c r="Y2" s="11" t="s">
        <v>126</v>
      </c>
      <c r="Z2" s="11" t="s">
        <v>127</v>
      </c>
      <c r="AA2" s="11" t="s">
        <v>129</v>
      </c>
      <c r="AB2" s="11" t="s">
        <v>128</v>
      </c>
      <c r="AC2" s="11" t="s">
        <v>130</v>
      </c>
      <c r="AD2" s="11" t="s">
        <v>131</v>
      </c>
      <c r="AE2" s="11" t="s">
        <v>132</v>
      </c>
      <c r="AF2" s="11" t="s">
        <v>133</v>
      </c>
      <c r="AG2" s="11" t="s">
        <v>134</v>
      </c>
      <c r="AH2" s="84" t="s">
        <v>9</v>
      </c>
      <c r="AI2" s="84" t="s">
        <v>9</v>
      </c>
      <c r="AJ2" s="11" t="s">
        <v>573</v>
      </c>
      <c r="AK2" s="85" t="s">
        <v>1312</v>
      </c>
    </row>
    <row r="3" spans="1:37" x14ac:dyDescent="0.25">
      <c r="A3" s="13"/>
      <c r="B3" s="13"/>
      <c r="C3" s="224"/>
      <c r="D3" s="61"/>
      <c r="E3" s="13"/>
      <c r="F3" s="13"/>
      <c r="G3" s="13"/>
      <c r="H3" s="13"/>
      <c r="I3" s="13"/>
      <c r="J3" s="13"/>
      <c r="K3" s="25" t="s">
        <v>116</v>
      </c>
      <c r="L3" s="26" t="s">
        <v>117</v>
      </c>
      <c r="M3" s="26" t="s">
        <v>8</v>
      </c>
      <c r="N3" s="26" t="s">
        <v>8</v>
      </c>
      <c r="O3" s="26" t="s">
        <v>8</v>
      </c>
      <c r="P3" s="26"/>
      <c r="Q3" s="27" t="s">
        <v>8</v>
      </c>
      <c r="R3" s="26" t="s">
        <v>9</v>
      </c>
      <c r="S3" s="26" t="s">
        <v>9</v>
      </c>
      <c r="T3" s="26" t="s">
        <v>8</v>
      </c>
      <c r="U3" s="26" t="s">
        <v>8</v>
      </c>
      <c r="V3" s="26" t="s">
        <v>8</v>
      </c>
      <c r="W3" s="26" t="s">
        <v>8</v>
      </c>
      <c r="X3" s="170" t="s">
        <v>8</v>
      </c>
      <c r="Y3" s="26" t="s">
        <v>135</v>
      </c>
      <c r="Z3" s="26" t="s">
        <v>135</v>
      </c>
      <c r="AA3" s="26" t="s">
        <v>135</v>
      </c>
      <c r="AB3" s="26" t="s">
        <v>135</v>
      </c>
      <c r="AC3" s="26" t="s">
        <v>9</v>
      </c>
      <c r="AD3" s="26" t="s">
        <v>9</v>
      </c>
      <c r="AE3" s="26" t="s">
        <v>9</v>
      </c>
      <c r="AF3" s="26" t="s">
        <v>9</v>
      </c>
      <c r="AG3" s="26" t="s">
        <v>9</v>
      </c>
      <c r="AH3" s="26"/>
      <c r="AI3" s="26"/>
      <c r="AJ3" s="26" t="s">
        <v>9</v>
      </c>
      <c r="AK3" s="85" t="s">
        <v>9</v>
      </c>
    </row>
    <row r="4" spans="1:37" s="30" customFormat="1" ht="24.75" x14ac:dyDescent="0.25">
      <c r="A4" s="24" t="s">
        <v>10</v>
      </c>
      <c r="B4" s="24" t="s">
        <v>24</v>
      </c>
      <c r="C4" s="224" t="s">
        <v>11</v>
      </c>
      <c r="D4" s="62" t="s">
        <v>26</v>
      </c>
      <c r="E4" s="24" t="s">
        <v>12</v>
      </c>
      <c r="F4" s="24" t="s">
        <v>151</v>
      </c>
      <c r="G4" s="24" t="s">
        <v>152</v>
      </c>
      <c r="H4" s="24" t="s">
        <v>153</v>
      </c>
      <c r="I4" s="24" t="s">
        <v>154</v>
      </c>
      <c r="J4" s="24" t="s">
        <v>155</v>
      </c>
      <c r="K4" s="10" t="s">
        <v>111</v>
      </c>
      <c r="L4" s="11" t="s">
        <v>112</v>
      </c>
      <c r="M4" s="11" t="s">
        <v>113</v>
      </c>
      <c r="N4" s="11" t="s">
        <v>262</v>
      </c>
      <c r="O4" s="11" t="s">
        <v>260</v>
      </c>
      <c r="P4" s="11" t="s">
        <v>115</v>
      </c>
      <c r="Q4" s="12" t="s">
        <v>261</v>
      </c>
      <c r="R4" s="11" t="s">
        <v>4</v>
      </c>
      <c r="S4" s="11" t="s">
        <v>5</v>
      </c>
      <c r="T4" s="11" t="s">
        <v>249</v>
      </c>
      <c r="U4" s="11" t="s">
        <v>18</v>
      </c>
      <c r="V4" s="11" t="s">
        <v>250</v>
      </c>
      <c r="W4" s="11" t="s">
        <v>19</v>
      </c>
      <c r="X4" s="169" t="s">
        <v>1064</v>
      </c>
      <c r="Y4" s="11" t="s">
        <v>126</v>
      </c>
      <c r="Z4" s="11" t="s">
        <v>127</v>
      </c>
      <c r="AA4" s="11" t="s">
        <v>129</v>
      </c>
      <c r="AB4" s="11" t="s">
        <v>128</v>
      </c>
      <c r="AC4" s="11" t="s">
        <v>130</v>
      </c>
      <c r="AD4" s="11" t="s">
        <v>131</v>
      </c>
      <c r="AE4" s="11" t="s">
        <v>132</v>
      </c>
      <c r="AF4" s="11" t="s">
        <v>133</v>
      </c>
      <c r="AG4" s="11" t="s">
        <v>134</v>
      </c>
      <c r="AH4" s="11" t="s">
        <v>695</v>
      </c>
      <c r="AI4" s="11" t="s">
        <v>163</v>
      </c>
      <c r="AJ4" s="11" t="s">
        <v>573</v>
      </c>
      <c r="AK4" s="87" t="s">
        <v>573</v>
      </c>
    </row>
    <row r="5" spans="1:37" s="4" customFormat="1" x14ac:dyDescent="0.25">
      <c r="A5" s="4" t="s">
        <v>13</v>
      </c>
      <c r="B5" s="4">
        <v>1</v>
      </c>
      <c r="C5" s="225" t="s">
        <v>14</v>
      </c>
      <c r="D5" s="63">
        <v>41787</v>
      </c>
      <c r="E5" s="3" t="s">
        <v>247</v>
      </c>
      <c r="F5" s="14">
        <v>0</v>
      </c>
      <c r="G5" s="14">
        <v>0.2</v>
      </c>
      <c r="H5" s="4" t="s">
        <v>159</v>
      </c>
      <c r="I5" s="14"/>
      <c r="J5" s="23" t="s">
        <v>157</v>
      </c>
      <c r="K5" s="8"/>
      <c r="L5" s="3"/>
      <c r="M5" s="3"/>
      <c r="N5" s="3"/>
      <c r="O5" s="3"/>
      <c r="P5" s="3"/>
      <c r="Q5" s="4">
        <v>124</v>
      </c>
      <c r="R5" s="4">
        <v>6.58</v>
      </c>
      <c r="S5" s="4">
        <v>0.35</v>
      </c>
      <c r="T5" s="4">
        <v>3</v>
      </c>
      <c r="U5" s="4">
        <v>3</v>
      </c>
      <c r="V5" s="4">
        <v>5</v>
      </c>
      <c r="W5" s="4">
        <v>5</v>
      </c>
      <c r="X5" s="171">
        <f>T5+V5</f>
        <v>8</v>
      </c>
    </row>
    <row r="6" spans="1:37" x14ac:dyDescent="0.25">
      <c r="A6" s="2" t="s">
        <v>16</v>
      </c>
      <c r="B6" s="2">
        <v>2</v>
      </c>
      <c r="C6" s="223" t="s">
        <v>17</v>
      </c>
      <c r="D6" s="63">
        <v>41787</v>
      </c>
      <c r="E6" s="5" t="s">
        <v>247</v>
      </c>
      <c r="F6" s="15">
        <v>0</v>
      </c>
      <c r="G6" s="15">
        <v>0.2</v>
      </c>
      <c r="H6" s="20" t="s">
        <v>160</v>
      </c>
      <c r="I6" s="15"/>
      <c r="J6" s="20" t="s">
        <v>157</v>
      </c>
      <c r="K6" s="9"/>
      <c r="L6" s="5"/>
      <c r="M6" s="5"/>
      <c r="N6" s="5"/>
      <c r="O6" s="5"/>
      <c r="P6" s="5"/>
      <c r="Q6" s="7">
        <v>116</v>
      </c>
      <c r="R6" s="2">
        <v>5.77</v>
      </c>
      <c r="S6" s="2">
        <v>0.3</v>
      </c>
      <c r="T6" s="2">
        <v>3</v>
      </c>
      <c r="U6" s="2">
        <v>3</v>
      </c>
      <c r="V6" s="2">
        <v>4</v>
      </c>
      <c r="W6" s="2">
        <v>4</v>
      </c>
      <c r="X6" s="171">
        <f t="shared" ref="X6:X69" si="0">T6+V6</f>
        <v>7</v>
      </c>
    </row>
    <row r="7" spans="1:37" x14ac:dyDescent="0.25">
      <c r="A7" s="2" t="s">
        <v>20</v>
      </c>
      <c r="B7" s="2">
        <v>3</v>
      </c>
      <c r="C7" s="232" t="s">
        <v>14</v>
      </c>
      <c r="D7" s="63">
        <v>41613</v>
      </c>
      <c r="E7" s="5" t="s">
        <v>247</v>
      </c>
      <c r="F7" s="15">
        <v>0</v>
      </c>
      <c r="G7" s="15">
        <v>0.2</v>
      </c>
      <c r="H7" s="2" t="s">
        <v>159</v>
      </c>
      <c r="I7" s="15"/>
      <c r="J7" s="20" t="s">
        <v>158</v>
      </c>
      <c r="K7" s="9"/>
      <c r="L7" s="5"/>
      <c r="M7" s="5"/>
      <c r="N7" s="5"/>
      <c r="O7" s="5"/>
      <c r="P7" s="5"/>
      <c r="Q7" s="7">
        <v>104</v>
      </c>
      <c r="R7" s="2">
        <v>6.35</v>
      </c>
      <c r="S7" s="2">
        <v>0.34</v>
      </c>
      <c r="T7" s="2">
        <v>15</v>
      </c>
      <c r="U7" s="2">
        <v>15</v>
      </c>
      <c r="V7" s="2">
        <v>16</v>
      </c>
      <c r="W7" s="2">
        <v>16</v>
      </c>
      <c r="X7" s="171">
        <f t="shared" si="0"/>
        <v>31</v>
      </c>
    </row>
    <row r="8" spans="1:37" x14ac:dyDescent="0.25">
      <c r="A8" s="2" t="s">
        <v>21</v>
      </c>
      <c r="B8" s="2">
        <v>4</v>
      </c>
      <c r="C8" s="232" t="s">
        <v>14</v>
      </c>
      <c r="D8" s="63">
        <v>41613</v>
      </c>
      <c r="E8" s="5" t="s">
        <v>248</v>
      </c>
      <c r="F8" s="15">
        <v>0.2</v>
      </c>
      <c r="G8" s="15">
        <v>0.4</v>
      </c>
      <c r="H8" s="2" t="s">
        <v>159</v>
      </c>
      <c r="I8" s="15"/>
      <c r="J8" s="20" t="s">
        <v>158</v>
      </c>
      <c r="K8" s="9"/>
      <c r="L8" s="5"/>
      <c r="M8" s="5"/>
      <c r="N8" s="5"/>
      <c r="O8" s="5"/>
      <c r="P8" s="5"/>
      <c r="Q8" s="7">
        <v>72</v>
      </c>
      <c r="R8" s="2">
        <v>5.57</v>
      </c>
      <c r="S8" s="2">
        <v>0.3</v>
      </c>
      <c r="T8" s="2">
        <v>5</v>
      </c>
      <c r="U8" s="2">
        <v>5</v>
      </c>
      <c r="V8" s="2">
        <v>21</v>
      </c>
      <c r="W8" s="2">
        <v>21</v>
      </c>
      <c r="X8" s="171">
        <f t="shared" si="0"/>
        <v>26</v>
      </c>
    </row>
    <row r="9" spans="1:37" x14ac:dyDescent="0.25">
      <c r="A9" s="2" t="s">
        <v>22</v>
      </c>
      <c r="B9" s="2">
        <v>5</v>
      </c>
      <c r="C9" s="232" t="s">
        <v>17</v>
      </c>
      <c r="D9" s="63">
        <v>41613</v>
      </c>
      <c r="E9" s="5" t="s">
        <v>247</v>
      </c>
      <c r="F9" s="15">
        <v>0</v>
      </c>
      <c r="G9" s="15">
        <v>0.2</v>
      </c>
      <c r="H9" s="20" t="s">
        <v>160</v>
      </c>
      <c r="I9" s="15"/>
      <c r="J9" s="20" t="s">
        <v>158</v>
      </c>
      <c r="K9" s="9"/>
      <c r="L9" s="5"/>
      <c r="M9" s="5"/>
      <c r="N9" s="5"/>
      <c r="O9" s="5"/>
      <c r="P9" s="5"/>
      <c r="Q9" s="7">
        <v>102</v>
      </c>
      <c r="R9" s="2">
        <v>5.78</v>
      </c>
      <c r="S9" s="2">
        <v>0.31</v>
      </c>
      <c r="T9" s="2">
        <v>14</v>
      </c>
      <c r="U9" s="2">
        <v>14</v>
      </c>
      <c r="V9" s="2">
        <v>18</v>
      </c>
      <c r="W9" s="2">
        <v>18</v>
      </c>
      <c r="X9" s="171">
        <f t="shared" si="0"/>
        <v>32</v>
      </c>
    </row>
    <row r="10" spans="1:37" s="7" customFormat="1" x14ac:dyDescent="0.25">
      <c r="A10" s="7" t="s">
        <v>23</v>
      </c>
      <c r="B10" s="7">
        <v>6</v>
      </c>
      <c r="C10" s="233" t="s">
        <v>17</v>
      </c>
      <c r="D10" s="63">
        <v>41613</v>
      </c>
      <c r="E10" s="6" t="s">
        <v>248</v>
      </c>
      <c r="F10" s="16">
        <v>0.2</v>
      </c>
      <c r="G10" s="16">
        <v>0.4</v>
      </c>
      <c r="H10" s="20" t="s">
        <v>160</v>
      </c>
      <c r="I10" s="16"/>
      <c r="J10" s="20" t="s">
        <v>158</v>
      </c>
      <c r="K10" s="6"/>
      <c r="L10" s="6"/>
      <c r="M10" s="6"/>
      <c r="N10" s="6"/>
      <c r="O10" s="6"/>
      <c r="P10" s="6"/>
      <c r="Q10" s="7">
        <v>66</v>
      </c>
      <c r="R10" s="7">
        <v>4.42</v>
      </c>
      <c r="S10" s="7">
        <v>0.24</v>
      </c>
      <c r="T10" s="7">
        <v>5</v>
      </c>
      <c r="U10" s="7">
        <v>5</v>
      </c>
      <c r="V10" s="7">
        <v>12</v>
      </c>
      <c r="W10" s="7">
        <v>12</v>
      </c>
      <c r="X10" s="171">
        <f t="shared" si="0"/>
        <v>17</v>
      </c>
    </row>
    <row r="11" spans="1:37" s="7" customFormat="1" x14ac:dyDescent="0.25">
      <c r="A11" s="7" t="s">
        <v>27</v>
      </c>
      <c r="B11" s="7">
        <v>1</v>
      </c>
      <c r="C11" s="227" t="s">
        <v>136</v>
      </c>
      <c r="D11" s="63">
        <v>41841</v>
      </c>
      <c r="E11" s="6" t="s">
        <v>102</v>
      </c>
      <c r="F11" s="17">
        <v>0</v>
      </c>
      <c r="G11" s="17">
        <v>0.1</v>
      </c>
      <c r="H11" s="7">
        <v>1</v>
      </c>
      <c r="I11" s="7">
        <v>1</v>
      </c>
      <c r="J11" s="20" t="s">
        <v>156</v>
      </c>
      <c r="K11" s="1"/>
      <c r="O11" s="7">
        <v>67</v>
      </c>
      <c r="P11" s="7">
        <v>1409</v>
      </c>
      <c r="Q11" s="7">
        <v>142</v>
      </c>
      <c r="T11" s="7">
        <v>8</v>
      </c>
      <c r="U11" s="7">
        <v>8</v>
      </c>
      <c r="V11" s="7">
        <v>7</v>
      </c>
      <c r="W11" s="7">
        <v>7</v>
      </c>
      <c r="X11" s="171">
        <f t="shared" si="0"/>
        <v>15</v>
      </c>
    </row>
    <row r="12" spans="1:37" x14ac:dyDescent="0.25">
      <c r="A12" s="2" t="s">
        <v>28</v>
      </c>
      <c r="B12" s="2">
        <v>2</v>
      </c>
      <c r="C12" s="227" t="s">
        <v>136</v>
      </c>
      <c r="D12" s="63">
        <v>41841</v>
      </c>
      <c r="E12" s="5" t="s">
        <v>103</v>
      </c>
      <c r="F12" s="17">
        <v>0.1</v>
      </c>
      <c r="G12" s="17">
        <v>0.2</v>
      </c>
      <c r="H12" s="20">
        <v>1</v>
      </c>
      <c r="I12" s="20">
        <v>1</v>
      </c>
      <c r="J12" s="20" t="s">
        <v>156</v>
      </c>
      <c r="Q12" s="2"/>
      <c r="T12" s="2">
        <v>3</v>
      </c>
      <c r="U12" s="2">
        <v>3</v>
      </c>
      <c r="V12" s="2">
        <v>9</v>
      </c>
      <c r="W12" s="2">
        <v>9</v>
      </c>
      <c r="X12" s="171">
        <f t="shared" si="0"/>
        <v>12</v>
      </c>
    </row>
    <row r="13" spans="1:37" x14ac:dyDescent="0.25">
      <c r="A13" s="2" t="s">
        <v>29</v>
      </c>
      <c r="B13" s="2">
        <v>3</v>
      </c>
      <c r="C13" s="227" t="s">
        <v>136</v>
      </c>
      <c r="D13" s="63">
        <v>41841</v>
      </c>
      <c r="E13" s="5" t="s">
        <v>104</v>
      </c>
      <c r="F13" s="17">
        <v>0.2</v>
      </c>
      <c r="G13" s="17">
        <v>0.3</v>
      </c>
      <c r="H13" s="2">
        <v>1</v>
      </c>
      <c r="I13" s="2">
        <v>1</v>
      </c>
      <c r="J13" s="20" t="s">
        <v>156</v>
      </c>
      <c r="Q13" s="2"/>
      <c r="T13" s="2">
        <v>2</v>
      </c>
      <c r="U13" s="2">
        <v>2</v>
      </c>
      <c r="V13" s="2">
        <v>11</v>
      </c>
      <c r="W13" s="2">
        <v>11</v>
      </c>
      <c r="X13" s="171">
        <f t="shared" si="0"/>
        <v>13</v>
      </c>
    </row>
    <row r="14" spans="1:37" x14ac:dyDescent="0.25">
      <c r="A14" s="2" t="s">
        <v>30</v>
      </c>
      <c r="B14" s="2">
        <v>4</v>
      </c>
      <c r="C14" s="227" t="s">
        <v>136</v>
      </c>
      <c r="D14" s="63">
        <v>41841</v>
      </c>
      <c r="E14" s="5" t="s">
        <v>105</v>
      </c>
      <c r="F14" s="17">
        <v>0.3</v>
      </c>
      <c r="G14" s="17">
        <v>0.6</v>
      </c>
      <c r="H14" s="2">
        <v>1</v>
      </c>
      <c r="I14" s="2">
        <v>1</v>
      </c>
      <c r="J14" s="20" t="s">
        <v>156</v>
      </c>
      <c r="Q14" s="2"/>
      <c r="T14" s="2">
        <v>0.5</v>
      </c>
      <c r="U14" s="2">
        <v>0.5</v>
      </c>
      <c r="V14" s="2">
        <v>4</v>
      </c>
      <c r="W14" s="2">
        <v>4</v>
      </c>
      <c r="X14" s="171">
        <f t="shared" si="0"/>
        <v>4.5</v>
      </c>
    </row>
    <row r="15" spans="1:37" x14ac:dyDescent="0.25">
      <c r="A15" s="2" t="s">
        <v>31</v>
      </c>
      <c r="B15" s="2">
        <v>5</v>
      </c>
      <c r="C15" s="227" t="s">
        <v>136</v>
      </c>
      <c r="D15" s="63">
        <v>41841</v>
      </c>
      <c r="E15" s="5" t="s">
        <v>106</v>
      </c>
      <c r="F15" s="17">
        <v>0.6</v>
      </c>
      <c r="G15" s="17">
        <v>0.9</v>
      </c>
      <c r="H15" s="2">
        <v>1</v>
      </c>
      <c r="I15" s="20">
        <v>1</v>
      </c>
      <c r="J15" s="20" t="s">
        <v>156</v>
      </c>
      <c r="Q15" s="2"/>
      <c r="T15" s="2">
        <v>0.5</v>
      </c>
      <c r="U15" s="2">
        <v>0.5</v>
      </c>
      <c r="V15" s="2">
        <v>2</v>
      </c>
      <c r="W15" s="2">
        <v>2</v>
      </c>
      <c r="X15" s="171">
        <f t="shared" si="0"/>
        <v>2.5</v>
      </c>
    </row>
    <row r="16" spans="1:37" x14ac:dyDescent="0.25">
      <c r="A16" s="2" t="s">
        <v>32</v>
      </c>
      <c r="B16" s="2">
        <v>6</v>
      </c>
      <c r="C16" s="231" t="s">
        <v>137</v>
      </c>
      <c r="D16" s="63">
        <v>41841</v>
      </c>
      <c r="E16" s="5" t="s">
        <v>102</v>
      </c>
      <c r="F16" s="17">
        <v>0</v>
      </c>
      <c r="G16" s="17">
        <v>0.1</v>
      </c>
      <c r="H16" s="20">
        <v>1</v>
      </c>
      <c r="I16" s="20">
        <v>2</v>
      </c>
      <c r="J16" s="20" t="s">
        <v>156</v>
      </c>
      <c r="K16" s="1">
        <v>5.2</v>
      </c>
      <c r="L16" s="2">
        <v>0.03</v>
      </c>
      <c r="M16" s="2">
        <v>20</v>
      </c>
      <c r="N16" s="2">
        <v>5</v>
      </c>
      <c r="O16" s="2">
        <v>48</v>
      </c>
      <c r="P16" s="2">
        <v>1384</v>
      </c>
      <c r="Q16" s="2">
        <v>124</v>
      </c>
      <c r="R16" s="2">
        <v>6.55</v>
      </c>
      <c r="S16" s="2">
        <v>0.34</v>
      </c>
      <c r="T16" s="2">
        <v>2</v>
      </c>
      <c r="U16" s="2">
        <v>2</v>
      </c>
      <c r="V16" s="2">
        <v>5</v>
      </c>
      <c r="W16" s="2">
        <v>5</v>
      </c>
      <c r="X16" s="171">
        <f t="shared" si="0"/>
        <v>7</v>
      </c>
      <c r="Y16" s="2">
        <v>1.23</v>
      </c>
      <c r="Z16" s="2">
        <v>0.30399999999999999</v>
      </c>
      <c r="AA16" s="2">
        <v>0.19400000000000001</v>
      </c>
      <c r="AB16" s="2">
        <v>9.8000000000000004E-2</v>
      </c>
      <c r="AC16" s="2">
        <v>4</v>
      </c>
      <c r="AD16" s="2">
        <v>6.1</v>
      </c>
      <c r="AE16" s="2">
        <v>27.8</v>
      </c>
      <c r="AF16" s="2">
        <v>28</v>
      </c>
      <c r="AG16" s="2">
        <v>39.1</v>
      </c>
    </row>
    <row r="17" spans="1:33" x14ac:dyDescent="0.25">
      <c r="A17" s="2" t="s">
        <v>33</v>
      </c>
      <c r="B17" s="2">
        <v>7</v>
      </c>
      <c r="C17" s="231" t="s">
        <v>137</v>
      </c>
      <c r="D17" s="63">
        <v>41841</v>
      </c>
      <c r="E17" s="5" t="s">
        <v>103</v>
      </c>
      <c r="F17" s="17">
        <v>0.1</v>
      </c>
      <c r="G17" s="17">
        <v>0.2</v>
      </c>
      <c r="H17" s="2">
        <v>1</v>
      </c>
      <c r="I17" s="20">
        <v>2</v>
      </c>
      <c r="J17" s="20" t="s">
        <v>156</v>
      </c>
      <c r="K17" s="1">
        <v>5.0999999999999996</v>
      </c>
      <c r="L17" s="2">
        <v>0.03</v>
      </c>
      <c r="M17" s="2" t="s">
        <v>118</v>
      </c>
      <c r="N17" s="2">
        <v>4</v>
      </c>
      <c r="Q17" s="2"/>
      <c r="R17" s="2">
        <v>6.92</v>
      </c>
      <c r="S17" s="2">
        <v>0.35</v>
      </c>
      <c r="T17" s="2">
        <v>3</v>
      </c>
      <c r="U17" s="2">
        <v>3</v>
      </c>
      <c r="V17" s="2">
        <v>5</v>
      </c>
      <c r="W17" s="2">
        <v>5</v>
      </c>
      <c r="X17" s="171">
        <f t="shared" si="0"/>
        <v>8</v>
      </c>
      <c r="Y17" s="2">
        <v>1.01</v>
      </c>
      <c r="Z17" s="2">
        <v>0.17499999999999999</v>
      </c>
      <c r="AA17" s="2">
        <v>0.19</v>
      </c>
      <c r="AB17" s="2" t="s">
        <v>121</v>
      </c>
      <c r="AC17" s="2">
        <v>4</v>
      </c>
      <c r="AD17" s="2">
        <v>6.3</v>
      </c>
      <c r="AE17" s="2">
        <v>28.2</v>
      </c>
      <c r="AF17" s="2">
        <v>28</v>
      </c>
      <c r="AG17" s="2">
        <v>39.1</v>
      </c>
    </row>
    <row r="18" spans="1:33" x14ac:dyDescent="0.25">
      <c r="A18" s="2" t="s">
        <v>34</v>
      </c>
      <c r="B18" s="2">
        <v>8</v>
      </c>
      <c r="C18" s="231" t="s">
        <v>137</v>
      </c>
      <c r="D18" s="63">
        <v>41841</v>
      </c>
      <c r="E18" s="5" t="s">
        <v>104</v>
      </c>
      <c r="F18" s="17">
        <v>0.2</v>
      </c>
      <c r="G18" s="17">
        <v>0.3</v>
      </c>
      <c r="H18" s="2">
        <v>1</v>
      </c>
      <c r="I18" s="20">
        <v>2</v>
      </c>
      <c r="J18" s="20" t="s">
        <v>156</v>
      </c>
      <c r="K18" s="1">
        <v>5.0999999999999996</v>
      </c>
      <c r="L18" s="2">
        <v>0.02</v>
      </c>
      <c r="M18" s="2" t="s">
        <v>118</v>
      </c>
      <c r="N18" s="2">
        <v>4</v>
      </c>
      <c r="Q18" s="2"/>
      <c r="R18" s="2">
        <v>6.18</v>
      </c>
      <c r="S18" s="2">
        <v>0.32</v>
      </c>
      <c r="T18" s="2">
        <v>0.5</v>
      </c>
      <c r="U18" s="2">
        <v>0.5</v>
      </c>
      <c r="V18" s="2">
        <v>4</v>
      </c>
      <c r="W18" s="2">
        <v>4</v>
      </c>
      <c r="X18" s="171">
        <f t="shared" si="0"/>
        <v>4.5</v>
      </c>
      <c r="Y18" s="2">
        <v>0.71</v>
      </c>
      <c r="Z18" s="2">
        <v>9.9000000000000005E-2</v>
      </c>
      <c r="AA18" s="2">
        <v>0.125</v>
      </c>
      <c r="AB18" s="2" t="s">
        <v>121</v>
      </c>
      <c r="AC18" s="2">
        <v>3.6</v>
      </c>
      <c r="AD18" s="2">
        <v>6</v>
      </c>
      <c r="AE18" s="2">
        <v>25.3</v>
      </c>
      <c r="AF18" s="2">
        <v>29.5</v>
      </c>
      <c r="AG18" s="2">
        <v>40.799999999999997</v>
      </c>
    </row>
    <row r="19" spans="1:33" x14ac:dyDescent="0.25">
      <c r="A19" s="2" t="s">
        <v>35</v>
      </c>
      <c r="B19" s="2">
        <v>9</v>
      </c>
      <c r="C19" s="231" t="s">
        <v>137</v>
      </c>
      <c r="D19" s="63">
        <v>41841</v>
      </c>
      <c r="E19" s="5" t="s">
        <v>105</v>
      </c>
      <c r="F19" s="17">
        <v>0.3</v>
      </c>
      <c r="G19" s="17">
        <v>0.6</v>
      </c>
      <c r="H19" s="2">
        <v>1</v>
      </c>
      <c r="I19" s="20">
        <v>2</v>
      </c>
      <c r="J19" s="20" t="s">
        <v>156</v>
      </c>
      <c r="K19" s="1">
        <v>5</v>
      </c>
      <c r="L19" s="2">
        <v>0.02</v>
      </c>
      <c r="M19" s="2" t="s">
        <v>118</v>
      </c>
      <c r="N19" s="2">
        <v>3</v>
      </c>
      <c r="Q19" s="2"/>
      <c r="R19" s="2">
        <v>3.78</v>
      </c>
      <c r="S19" s="2">
        <v>0.2</v>
      </c>
      <c r="T19" s="2">
        <v>0.5</v>
      </c>
      <c r="U19" s="2">
        <v>0.5</v>
      </c>
      <c r="V19" s="2">
        <v>3</v>
      </c>
      <c r="W19" s="2">
        <v>3</v>
      </c>
      <c r="X19" s="171">
        <f t="shared" si="0"/>
        <v>3.5</v>
      </c>
      <c r="Y19" s="2">
        <v>0.442</v>
      </c>
      <c r="Z19" s="2">
        <v>5.5E-2</v>
      </c>
      <c r="AA19" s="2">
        <v>8.4000000000000005E-2</v>
      </c>
      <c r="AB19" s="2" t="s">
        <v>121</v>
      </c>
      <c r="AC19" s="2">
        <v>2.8</v>
      </c>
      <c r="AD19" s="2">
        <v>5.0999999999999996</v>
      </c>
      <c r="AE19" s="2">
        <v>15.5</v>
      </c>
      <c r="AF19" s="2">
        <v>27.7</v>
      </c>
      <c r="AG19" s="2">
        <v>52.4</v>
      </c>
    </row>
    <row r="20" spans="1:33" x14ac:dyDescent="0.25">
      <c r="A20" s="2" t="s">
        <v>36</v>
      </c>
      <c r="B20" s="2">
        <v>10</v>
      </c>
      <c r="C20" s="231" t="s">
        <v>137</v>
      </c>
      <c r="D20" s="63">
        <v>41841</v>
      </c>
      <c r="E20" s="5" t="s">
        <v>106</v>
      </c>
      <c r="F20" s="17">
        <v>0.6</v>
      </c>
      <c r="G20" s="17">
        <v>0.9</v>
      </c>
      <c r="H20" s="20">
        <v>1</v>
      </c>
      <c r="I20" s="20">
        <v>2</v>
      </c>
      <c r="J20" s="20" t="s">
        <v>156</v>
      </c>
      <c r="K20" s="1">
        <v>4.8</v>
      </c>
      <c r="L20" s="2">
        <v>0.01</v>
      </c>
      <c r="M20" s="2" t="s">
        <v>118</v>
      </c>
      <c r="N20" s="2" t="s">
        <v>119</v>
      </c>
      <c r="Q20" s="2"/>
      <c r="R20" s="2">
        <v>1.54</v>
      </c>
      <c r="S20" s="2">
        <v>0.09</v>
      </c>
      <c r="T20" s="2">
        <v>0.5</v>
      </c>
      <c r="U20" s="2">
        <v>0.5</v>
      </c>
      <c r="V20" s="2">
        <v>2</v>
      </c>
      <c r="W20" s="2">
        <v>2</v>
      </c>
      <c r="X20" s="171">
        <f t="shared" si="0"/>
        <v>2.5</v>
      </c>
      <c r="Y20" s="2">
        <v>0.21099999999999999</v>
      </c>
      <c r="Z20" s="2">
        <v>0.06</v>
      </c>
      <c r="AA20" s="2">
        <v>6.3E-2</v>
      </c>
      <c r="AB20" s="2" t="s">
        <v>121</v>
      </c>
      <c r="AC20" s="2" t="s">
        <v>122</v>
      </c>
      <c r="AD20" s="2">
        <v>9.1</v>
      </c>
      <c r="AE20" s="2">
        <v>27.4</v>
      </c>
      <c r="AF20" s="2">
        <v>22.4</v>
      </c>
      <c r="AG20" s="2">
        <v>43.3</v>
      </c>
    </row>
    <row r="21" spans="1:33" x14ac:dyDescent="0.25">
      <c r="A21" s="2" t="s">
        <v>37</v>
      </c>
      <c r="B21" s="2">
        <v>11</v>
      </c>
      <c r="C21" s="227" t="s">
        <v>138</v>
      </c>
      <c r="D21" s="63">
        <v>41841</v>
      </c>
      <c r="E21" s="5" t="s">
        <v>102</v>
      </c>
      <c r="F21" s="17">
        <v>0</v>
      </c>
      <c r="G21" s="17">
        <v>0.1</v>
      </c>
      <c r="H21" s="2">
        <v>1</v>
      </c>
      <c r="I21" s="20">
        <v>3</v>
      </c>
      <c r="J21" s="20" t="s">
        <v>156</v>
      </c>
      <c r="O21" s="2">
        <v>76</v>
      </c>
      <c r="P21" s="2">
        <v>1421</v>
      </c>
      <c r="Q21" s="2">
        <v>145</v>
      </c>
      <c r="T21" s="2">
        <v>3</v>
      </c>
      <c r="U21" s="2">
        <v>3</v>
      </c>
      <c r="V21" s="2">
        <v>11</v>
      </c>
      <c r="W21" s="2">
        <v>11</v>
      </c>
      <c r="X21" s="171">
        <f t="shared" si="0"/>
        <v>14</v>
      </c>
    </row>
    <row r="22" spans="1:33" x14ac:dyDescent="0.25">
      <c r="A22" s="2" t="s">
        <v>38</v>
      </c>
      <c r="B22" s="2">
        <v>12</v>
      </c>
      <c r="C22" s="227" t="s">
        <v>138</v>
      </c>
      <c r="D22" s="63">
        <v>41841</v>
      </c>
      <c r="E22" s="5" t="s">
        <v>103</v>
      </c>
      <c r="F22" s="17">
        <v>0.1</v>
      </c>
      <c r="G22" s="17">
        <v>0.2</v>
      </c>
      <c r="H22" s="2">
        <v>1</v>
      </c>
      <c r="I22" s="20">
        <v>3</v>
      </c>
      <c r="J22" s="20" t="s">
        <v>156</v>
      </c>
      <c r="Q22" s="2"/>
      <c r="T22" s="2">
        <v>3</v>
      </c>
      <c r="U22" s="2">
        <v>3</v>
      </c>
      <c r="V22" s="2">
        <v>11</v>
      </c>
      <c r="W22" s="2">
        <v>11</v>
      </c>
      <c r="X22" s="171">
        <f t="shared" si="0"/>
        <v>14</v>
      </c>
    </row>
    <row r="23" spans="1:33" x14ac:dyDescent="0.25">
      <c r="A23" s="2" t="s">
        <v>39</v>
      </c>
      <c r="B23" s="2">
        <v>13</v>
      </c>
      <c r="C23" s="227" t="s">
        <v>138</v>
      </c>
      <c r="D23" s="63">
        <v>41841</v>
      </c>
      <c r="E23" s="5" t="s">
        <v>104</v>
      </c>
      <c r="F23" s="17">
        <v>0.2</v>
      </c>
      <c r="G23" s="17">
        <v>0.3</v>
      </c>
      <c r="H23" s="2">
        <v>1</v>
      </c>
      <c r="I23" s="20">
        <v>3</v>
      </c>
      <c r="J23" s="20" t="s">
        <v>156</v>
      </c>
      <c r="Q23" s="2"/>
      <c r="T23" s="2">
        <v>2</v>
      </c>
      <c r="U23" s="2">
        <v>2</v>
      </c>
      <c r="V23" s="2">
        <v>9</v>
      </c>
      <c r="W23" s="2">
        <v>9</v>
      </c>
      <c r="X23" s="171">
        <f t="shared" si="0"/>
        <v>11</v>
      </c>
    </row>
    <row r="24" spans="1:33" s="22" customFormat="1" x14ac:dyDescent="0.25">
      <c r="A24" s="22" t="s">
        <v>40</v>
      </c>
      <c r="B24" s="22">
        <v>14</v>
      </c>
      <c r="C24" s="228" t="s">
        <v>138</v>
      </c>
      <c r="D24" s="63">
        <v>41841</v>
      </c>
      <c r="E24" s="28" t="s">
        <v>105</v>
      </c>
      <c r="F24" s="18">
        <v>0.3</v>
      </c>
      <c r="G24" s="18">
        <v>0.6</v>
      </c>
      <c r="H24" s="21">
        <v>1</v>
      </c>
      <c r="I24" s="21">
        <v>3</v>
      </c>
      <c r="J24" s="21" t="s">
        <v>156</v>
      </c>
      <c r="K24" s="29"/>
      <c r="T24" s="2">
        <v>0.5</v>
      </c>
      <c r="U24" s="22">
        <v>0.5</v>
      </c>
      <c r="V24" s="22">
        <v>5</v>
      </c>
      <c r="W24" s="22">
        <v>5</v>
      </c>
      <c r="X24" s="171">
        <f t="shared" si="0"/>
        <v>5.5</v>
      </c>
    </row>
    <row r="25" spans="1:33" x14ac:dyDescent="0.25">
      <c r="A25" s="2" t="s">
        <v>41</v>
      </c>
      <c r="B25" s="2">
        <v>15</v>
      </c>
      <c r="C25" s="227" t="s">
        <v>138</v>
      </c>
      <c r="D25" s="63">
        <v>41841</v>
      </c>
      <c r="E25" s="5" t="s">
        <v>106</v>
      </c>
      <c r="F25" s="17">
        <v>0.6</v>
      </c>
      <c r="G25" s="17">
        <v>0.9</v>
      </c>
      <c r="H25" s="2">
        <v>1</v>
      </c>
      <c r="I25" s="20">
        <v>3</v>
      </c>
      <c r="J25" s="20" t="s">
        <v>156</v>
      </c>
      <c r="Q25" s="2"/>
      <c r="T25" s="2">
        <v>0.5</v>
      </c>
      <c r="U25" s="2">
        <v>0.5</v>
      </c>
      <c r="V25" s="2">
        <v>2</v>
      </c>
      <c r="W25" s="2">
        <v>2</v>
      </c>
      <c r="X25" s="171">
        <f t="shared" si="0"/>
        <v>2.5</v>
      </c>
    </row>
    <row r="26" spans="1:33" x14ac:dyDescent="0.25">
      <c r="A26" s="2" t="s">
        <v>42</v>
      </c>
      <c r="B26" s="2">
        <v>16</v>
      </c>
      <c r="C26" s="227" t="s">
        <v>139</v>
      </c>
      <c r="D26" s="63">
        <v>41841</v>
      </c>
      <c r="E26" s="5" t="s">
        <v>102</v>
      </c>
      <c r="F26" s="17">
        <v>0</v>
      </c>
      <c r="G26" s="17">
        <v>0.1</v>
      </c>
      <c r="H26" s="20">
        <v>2</v>
      </c>
      <c r="I26" s="2">
        <v>1</v>
      </c>
      <c r="J26" s="20" t="s">
        <v>156</v>
      </c>
      <c r="O26" s="2">
        <v>42</v>
      </c>
      <c r="P26" s="2">
        <v>1376</v>
      </c>
      <c r="Q26" s="2">
        <v>98</v>
      </c>
      <c r="T26" s="2">
        <v>3</v>
      </c>
      <c r="U26" s="2">
        <v>3</v>
      </c>
      <c r="V26" s="2">
        <v>9</v>
      </c>
      <c r="W26" s="2">
        <v>9</v>
      </c>
      <c r="X26" s="171">
        <f t="shared" si="0"/>
        <v>12</v>
      </c>
    </row>
    <row r="27" spans="1:33" x14ac:dyDescent="0.25">
      <c r="A27" s="2" t="s">
        <v>43</v>
      </c>
      <c r="B27" s="2">
        <v>17</v>
      </c>
      <c r="C27" s="227" t="s">
        <v>139</v>
      </c>
      <c r="D27" s="63">
        <v>41841</v>
      </c>
      <c r="E27" s="5" t="s">
        <v>103</v>
      </c>
      <c r="F27" s="17">
        <v>0.1</v>
      </c>
      <c r="G27" s="17">
        <v>0.2</v>
      </c>
      <c r="H27" s="20">
        <v>2</v>
      </c>
      <c r="I27" s="20">
        <v>1</v>
      </c>
      <c r="J27" s="20" t="s">
        <v>156</v>
      </c>
      <c r="Q27" s="2"/>
      <c r="T27" s="2">
        <v>2</v>
      </c>
      <c r="U27" s="2">
        <v>2</v>
      </c>
      <c r="V27" s="2">
        <v>8</v>
      </c>
      <c r="W27" s="2">
        <v>8</v>
      </c>
      <c r="X27" s="171">
        <f t="shared" si="0"/>
        <v>10</v>
      </c>
    </row>
    <row r="28" spans="1:33" x14ac:dyDescent="0.25">
      <c r="A28" s="2" t="s">
        <v>44</v>
      </c>
      <c r="B28" s="2">
        <v>18</v>
      </c>
      <c r="C28" s="227" t="s">
        <v>139</v>
      </c>
      <c r="D28" s="63">
        <v>41841</v>
      </c>
      <c r="E28" s="5" t="s">
        <v>104</v>
      </c>
      <c r="F28" s="17">
        <v>0.2</v>
      </c>
      <c r="G28" s="17">
        <v>0.3</v>
      </c>
      <c r="H28" s="20">
        <v>2</v>
      </c>
      <c r="I28" s="2">
        <v>1</v>
      </c>
      <c r="J28" s="20" t="s">
        <v>156</v>
      </c>
      <c r="Q28" s="2"/>
      <c r="T28" s="2">
        <v>0.5</v>
      </c>
      <c r="U28" s="2">
        <v>0.5</v>
      </c>
      <c r="V28" s="2">
        <v>6</v>
      </c>
      <c r="W28" s="2">
        <v>6</v>
      </c>
      <c r="X28" s="171">
        <f t="shared" si="0"/>
        <v>6.5</v>
      </c>
    </row>
    <row r="29" spans="1:33" x14ac:dyDescent="0.25">
      <c r="A29" s="2" t="s">
        <v>45</v>
      </c>
      <c r="B29" s="2">
        <v>19</v>
      </c>
      <c r="C29" s="227" t="s">
        <v>139</v>
      </c>
      <c r="D29" s="63">
        <v>41841</v>
      </c>
      <c r="E29" s="5" t="s">
        <v>105</v>
      </c>
      <c r="F29" s="17">
        <v>0.3</v>
      </c>
      <c r="G29" s="17">
        <v>0.6</v>
      </c>
      <c r="H29" s="20">
        <v>2</v>
      </c>
      <c r="I29" s="2">
        <v>1</v>
      </c>
      <c r="J29" s="20" t="s">
        <v>156</v>
      </c>
      <c r="Q29" s="2"/>
      <c r="T29" s="2">
        <v>0.5</v>
      </c>
      <c r="U29" s="2">
        <v>0.5</v>
      </c>
      <c r="V29" s="2">
        <v>3</v>
      </c>
      <c r="W29" s="2">
        <v>3</v>
      </c>
      <c r="X29" s="171">
        <f t="shared" si="0"/>
        <v>3.5</v>
      </c>
    </row>
    <row r="30" spans="1:33" x14ac:dyDescent="0.25">
      <c r="A30" s="2" t="s">
        <v>46</v>
      </c>
      <c r="B30" s="2">
        <v>20</v>
      </c>
      <c r="C30" s="227" t="s">
        <v>139</v>
      </c>
      <c r="D30" s="63">
        <v>41841</v>
      </c>
      <c r="E30" s="5" t="s">
        <v>106</v>
      </c>
      <c r="F30" s="17">
        <v>0.6</v>
      </c>
      <c r="G30" s="17">
        <v>0.9</v>
      </c>
      <c r="H30" s="20">
        <v>2</v>
      </c>
      <c r="I30" s="20">
        <v>1</v>
      </c>
      <c r="J30" s="20" t="s">
        <v>156</v>
      </c>
      <c r="Q30" s="2"/>
      <c r="T30" s="2">
        <v>0.5</v>
      </c>
      <c r="U30" s="2">
        <v>0.5</v>
      </c>
      <c r="V30" s="2">
        <v>3</v>
      </c>
      <c r="W30" s="2">
        <v>3</v>
      </c>
      <c r="X30" s="171">
        <f t="shared" si="0"/>
        <v>3.5</v>
      </c>
    </row>
    <row r="31" spans="1:33" x14ac:dyDescent="0.25">
      <c r="A31" s="2" t="s">
        <v>47</v>
      </c>
      <c r="B31" s="2">
        <v>21</v>
      </c>
      <c r="C31" s="231" t="s">
        <v>140</v>
      </c>
      <c r="D31" s="63">
        <v>41841</v>
      </c>
      <c r="E31" s="5" t="s">
        <v>102</v>
      </c>
      <c r="F31" s="17">
        <v>0</v>
      </c>
      <c r="G31" s="17">
        <v>0.1</v>
      </c>
      <c r="H31" s="20">
        <v>2</v>
      </c>
      <c r="I31" s="20">
        <v>2</v>
      </c>
      <c r="J31" s="20" t="s">
        <v>156</v>
      </c>
      <c r="K31" s="1">
        <v>5</v>
      </c>
      <c r="L31" s="2">
        <v>0.04</v>
      </c>
      <c r="M31" s="2">
        <v>21</v>
      </c>
      <c r="N31" s="2">
        <v>9</v>
      </c>
      <c r="O31" s="2">
        <v>50</v>
      </c>
      <c r="P31" s="2">
        <v>1387</v>
      </c>
      <c r="Q31" s="2">
        <v>107</v>
      </c>
      <c r="R31" s="2">
        <v>6.28</v>
      </c>
      <c r="S31" s="2">
        <v>0.33</v>
      </c>
      <c r="T31" s="2">
        <v>3</v>
      </c>
      <c r="U31" s="2">
        <v>3</v>
      </c>
      <c r="V31" s="2">
        <v>9</v>
      </c>
      <c r="W31" s="2">
        <v>9</v>
      </c>
      <c r="X31" s="171">
        <f t="shared" si="0"/>
        <v>12</v>
      </c>
      <c r="Y31" s="2">
        <v>1.61</v>
      </c>
      <c r="Z31" s="2">
        <v>0.22700000000000001</v>
      </c>
      <c r="AA31" s="2">
        <v>0.186</v>
      </c>
      <c r="AB31" s="2">
        <v>8.3000000000000004E-2</v>
      </c>
      <c r="AC31" s="2">
        <v>4.0999999999999996</v>
      </c>
      <c r="AD31" s="2">
        <v>5.3</v>
      </c>
      <c r="AE31" s="2">
        <v>26.7</v>
      </c>
      <c r="AF31" s="2">
        <v>28.2</v>
      </c>
      <c r="AG31" s="2">
        <v>40.799999999999997</v>
      </c>
    </row>
    <row r="32" spans="1:33" x14ac:dyDescent="0.25">
      <c r="A32" s="2" t="s">
        <v>48</v>
      </c>
      <c r="B32" s="2">
        <v>22</v>
      </c>
      <c r="C32" s="231" t="s">
        <v>140</v>
      </c>
      <c r="D32" s="63">
        <v>41841</v>
      </c>
      <c r="E32" s="5" t="s">
        <v>103</v>
      </c>
      <c r="F32" s="17">
        <v>0.1</v>
      </c>
      <c r="G32" s="17">
        <v>0.2</v>
      </c>
      <c r="H32" s="20">
        <v>2</v>
      </c>
      <c r="I32" s="20">
        <v>2</v>
      </c>
      <c r="J32" s="20" t="s">
        <v>156</v>
      </c>
      <c r="K32" s="1">
        <v>5.0999999999999996</v>
      </c>
      <c r="L32" s="2">
        <v>0.04</v>
      </c>
      <c r="M32" s="2">
        <v>23</v>
      </c>
      <c r="N32" s="2">
        <v>8</v>
      </c>
      <c r="Q32" s="2"/>
      <c r="R32" s="2">
        <v>6.69</v>
      </c>
      <c r="S32" s="2">
        <v>0.35</v>
      </c>
      <c r="T32" s="2">
        <v>3</v>
      </c>
      <c r="U32" s="2">
        <v>3</v>
      </c>
      <c r="V32" s="2">
        <v>8</v>
      </c>
      <c r="W32" s="2">
        <v>8</v>
      </c>
      <c r="X32" s="171">
        <f t="shared" si="0"/>
        <v>11</v>
      </c>
      <c r="Y32" s="2">
        <v>1.62</v>
      </c>
      <c r="Z32" s="2">
        <v>0.24299999999999999</v>
      </c>
      <c r="AA32" s="2">
        <v>0.214</v>
      </c>
      <c r="AB32" s="2">
        <v>8.4000000000000005E-2</v>
      </c>
      <c r="AC32" s="2">
        <v>3.4</v>
      </c>
      <c r="AD32" s="2">
        <v>5.4</v>
      </c>
      <c r="AE32" s="2">
        <v>25.8</v>
      </c>
      <c r="AF32" s="2">
        <v>29.7</v>
      </c>
      <c r="AG32" s="2">
        <v>40.5</v>
      </c>
    </row>
    <row r="33" spans="1:33" x14ac:dyDescent="0.25">
      <c r="A33" s="2" t="s">
        <v>49</v>
      </c>
      <c r="B33" s="2">
        <v>23</v>
      </c>
      <c r="C33" s="231" t="s">
        <v>140</v>
      </c>
      <c r="D33" s="63">
        <v>41841</v>
      </c>
      <c r="E33" s="5" t="s">
        <v>104</v>
      </c>
      <c r="F33" s="17">
        <v>0.2</v>
      </c>
      <c r="G33" s="17">
        <v>0.3</v>
      </c>
      <c r="H33" s="20">
        <v>2</v>
      </c>
      <c r="I33" s="20">
        <v>2</v>
      </c>
      <c r="J33" s="20" t="s">
        <v>156</v>
      </c>
      <c r="K33" s="1">
        <v>5.0999999999999996</v>
      </c>
      <c r="L33" s="2">
        <v>0.03</v>
      </c>
      <c r="M33" s="2" t="s">
        <v>118</v>
      </c>
      <c r="N33" s="2">
        <v>8</v>
      </c>
      <c r="Q33" s="2"/>
      <c r="R33" s="2">
        <v>6.16</v>
      </c>
      <c r="S33" s="2">
        <v>0.32</v>
      </c>
      <c r="T33" s="2">
        <v>2</v>
      </c>
      <c r="U33" s="2">
        <v>2</v>
      </c>
      <c r="V33" s="2">
        <v>8</v>
      </c>
      <c r="W33" s="2">
        <v>8</v>
      </c>
      <c r="X33" s="171">
        <f t="shared" si="0"/>
        <v>10</v>
      </c>
      <c r="Y33" s="2">
        <v>1.33</v>
      </c>
      <c r="Z33" s="2">
        <v>0.17799999999999999</v>
      </c>
      <c r="AA33" s="2">
        <v>0.161</v>
      </c>
      <c r="AB33" s="2" t="s">
        <v>121</v>
      </c>
      <c r="AC33" s="2">
        <v>3.3</v>
      </c>
      <c r="AD33" s="2">
        <v>4.8</v>
      </c>
      <c r="AE33" s="2">
        <v>25.4</v>
      </c>
      <c r="AF33" s="2">
        <v>29.7</v>
      </c>
      <c r="AG33" s="2">
        <v>40.4</v>
      </c>
    </row>
    <row r="34" spans="1:33" x14ac:dyDescent="0.25">
      <c r="A34" s="2" t="s">
        <v>50</v>
      </c>
      <c r="B34" s="2">
        <v>24</v>
      </c>
      <c r="C34" s="231" t="s">
        <v>140</v>
      </c>
      <c r="D34" s="63">
        <v>41841</v>
      </c>
      <c r="E34" s="5" t="s">
        <v>105</v>
      </c>
      <c r="F34" s="17">
        <v>0.3</v>
      </c>
      <c r="G34" s="17">
        <v>0.6</v>
      </c>
      <c r="H34" s="20">
        <v>2</v>
      </c>
      <c r="I34" s="20">
        <v>2</v>
      </c>
      <c r="J34" s="20" t="s">
        <v>156</v>
      </c>
      <c r="K34" s="1">
        <v>5</v>
      </c>
      <c r="L34" s="2">
        <v>0.02</v>
      </c>
      <c r="M34" s="2" t="s">
        <v>118</v>
      </c>
      <c r="N34" s="2">
        <v>2</v>
      </c>
      <c r="Q34" s="2"/>
      <c r="R34" s="2">
        <v>2.6</v>
      </c>
      <c r="S34" s="2">
        <v>0.14000000000000001</v>
      </c>
      <c r="T34" s="2">
        <v>0.5</v>
      </c>
      <c r="U34" s="2">
        <v>0.5</v>
      </c>
      <c r="V34" s="2">
        <v>5</v>
      </c>
      <c r="W34" s="2">
        <v>5</v>
      </c>
      <c r="X34" s="171">
        <f t="shared" si="0"/>
        <v>5.5</v>
      </c>
      <c r="Y34" s="2">
        <v>0.45800000000000002</v>
      </c>
      <c r="Z34" s="2">
        <v>6.2E-2</v>
      </c>
      <c r="AA34" s="2">
        <v>7.6999999999999999E-2</v>
      </c>
      <c r="AB34" s="2" t="s">
        <v>121</v>
      </c>
      <c r="AC34" s="2">
        <v>1.7</v>
      </c>
      <c r="AD34" s="2">
        <v>3.8</v>
      </c>
      <c r="AE34" s="2">
        <v>23</v>
      </c>
      <c r="AF34" s="2">
        <v>22.5</v>
      </c>
      <c r="AG34" s="2">
        <v>49.9</v>
      </c>
    </row>
    <row r="35" spans="1:33" x14ac:dyDescent="0.25">
      <c r="A35" s="2" t="s">
        <v>51</v>
      </c>
      <c r="B35" s="2">
        <v>25</v>
      </c>
      <c r="C35" s="231" t="s">
        <v>140</v>
      </c>
      <c r="D35" s="63">
        <v>41841</v>
      </c>
      <c r="E35" s="5" t="s">
        <v>106</v>
      </c>
      <c r="F35" s="17">
        <v>0.6</v>
      </c>
      <c r="G35" s="17">
        <v>0.9</v>
      </c>
      <c r="H35" s="20">
        <v>2</v>
      </c>
      <c r="I35" s="20">
        <v>2</v>
      </c>
      <c r="J35" s="20" t="s">
        <v>156</v>
      </c>
      <c r="K35" s="1">
        <v>4.8</v>
      </c>
      <c r="L35" s="2">
        <v>0.01</v>
      </c>
      <c r="M35" s="2" t="s">
        <v>118</v>
      </c>
      <c r="N35" s="2" t="s">
        <v>119</v>
      </c>
      <c r="Q35" s="2"/>
      <c r="R35" s="2">
        <v>0.48</v>
      </c>
      <c r="S35" s="2" t="s">
        <v>263</v>
      </c>
      <c r="T35" s="2">
        <v>0.5</v>
      </c>
      <c r="U35" s="2">
        <v>0.5</v>
      </c>
      <c r="V35" s="2">
        <v>3</v>
      </c>
      <c r="W35" s="2">
        <v>3</v>
      </c>
      <c r="X35" s="171">
        <f t="shared" si="0"/>
        <v>3.5</v>
      </c>
      <c r="Y35" s="2">
        <v>0.38600000000000001</v>
      </c>
      <c r="Z35" s="2">
        <v>0.14799999999999999</v>
      </c>
      <c r="AA35" s="2">
        <v>0.04</v>
      </c>
      <c r="AB35" s="2" t="s">
        <v>121</v>
      </c>
      <c r="AC35" s="2" t="s">
        <v>122</v>
      </c>
      <c r="AD35" s="2">
        <v>7.6</v>
      </c>
      <c r="AE35" s="2">
        <v>48.3</v>
      </c>
      <c r="AF35" s="2">
        <v>19.2</v>
      </c>
      <c r="AG35" s="2">
        <v>29.3</v>
      </c>
    </row>
    <row r="36" spans="1:33" x14ac:dyDescent="0.25">
      <c r="A36" s="2" t="s">
        <v>52</v>
      </c>
      <c r="B36" s="2">
        <v>26</v>
      </c>
      <c r="C36" s="227" t="s">
        <v>141</v>
      </c>
      <c r="D36" s="63">
        <v>41841</v>
      </c>
      <c r="E36" s="5" t="s">
        <v>102</v>
      </c>
      <c r="F36" s="17">
        <v>0</v>
      </c>
      <c r="G36" s="17">
        <v>0.1</v>
      </c>
      <c r="H36" s="20">
        <v>2</v>
      </c>
      <c r="I36" s="20">
        <v>3</v>
      </c>
      <c r="J36" s="20" t="s">
        <v>156</v>
      </c>
      <c r="O36" s="2">
        <v>62</v>
      </c>
      <c r="P36" s="2">
        <v>1402</v>
      </c>
      <c r="Q36" s="2">
        <v>121</v>
      </c>
      <c r="T36" s="2">
        <v>2</v>
      </c>
      <c r="U36" s="2">
        <v>2</v>
      </c>
      <c r="V36" s="2">
        <v>7</v>
      </c>
      <c r="W36" s="2">
        <v>7</v>
      </c>
      <c r="X36" s="171">
        <f t="shared" si="0"/>
        <v>9</v>
      </c>
    </row>
    <row r="37" spans="1:33" x14ac:dyDescent="0.25">
      <c r="A37" s="2" t="s">
        <v>53</v>
      </c>
      <c r="B37" s="2">
        <v>27</v>
      </c>
      <c r="C37" s="227" t="s">
        <v>141</v>
      </c>
      <c r="D37" s="63">
        <v>41841</v>
      </c>
      <c r="E37" s="5" t="s">
        <v>103</v>
      </c>
      <c r="F37" s="17">
        <v>0.1</v>
      </c>
      <c r="G37" s="17">
        <v>0.2</v>
      </c>
      <c r="H37" s="20">
        <v>2</v>
      </c>
      <c r="I37" s="20">
        <v>3</v>
      </c>
      <c r="J37" s="20" t="s">
        <v>156</v>
      </c>
      <c r="Q37" s="2"/>
      <c r="T37" s="2">
        <v>2</v>
      </c>
      <c r="U37" s="2">
        <v>2</v>
      </c>
      <c r="V37" s="2">
        <v>9</v>
      </c>
      <c r="W37" s="2">
        <v>9</v>
      </c>
      <c r="X37" s="171">
        <f t="shared" si="0"/>
        <v>11</v>
      </c>
    </row>
    <row r="38" spans="1:33" x14ac:dyDescent="0.25">
      <c r="A38" s="2" t="s">
        <v>54</v>
      </c>
      <c r="B38" s="2">
        <v>28</v>
      </c>
      <c r="C38" s="227" t="s">
        <v>141</v>
      </c>
      <c r="D38" s="63">
        <v>41841</v>
      </c>
      <c r="E38" s="5" t="s">
        <v>104</v>
      </c>
      <c r="F38" s="17">
        <v>0.2</v>
      </c>
      <c r="G38" s="17">
        <v>0.3</v>
      </c>
      <c r="H38" s="20">
        <v>2</v>
      </c>
      <c r="I38" s="20">
        <v>3</v>
      </c>
      <c r="J38" s="20" t="s">
        <v>156</v>
      </c>
      <c r="Q38" s="2"/>
      <c r="T38" s="2">
        <v>0.5</v>
      </c>
      <c r="U38" s="2">
        <v>0.5</v>
      </c>
      <c r="V38" s="2">
        <v>6</v>
      </c>
      <c r="W38" s="2">
        <v>6</v>
      </c>
      <c r="X38" s="171">
        <f t="shared" si="0"/>
        <v>6.5</v>
      </c>
    </row>
    <row r="39" spans="1:33" x14ac:dyDescent="0.25">
      <c r="A39" s="2" t="s">
        <v>55</v>
      </c>
      <c r="B39" s="2">
        <v>29</v>
      </c>
      <c r="C39" s="227" t="s">
        <v>141</v>
      </c>
      <c r="D39" s="63">
        <v>41841</v>
      </c>
      <c r="E39" s="5" t="s">
        <v>105</v>
      </c>
      <c r="F39" s="17">
        <v>0.3</v>
      </c>
      <c r="G39" s="17">
        <v>0.6</v>
      </c>
      <c r="H39" s="20">
        <v>2</v>
      </c>
      <c r="I39" s="20">
        <v>3</v>
      </c>
      <c r="J39" s="20" t="s">
        <v>156</v>
      </c>
      <c r="Q39" s="2"/>
      <c r="T39" s="2">
        <v>0.5</v>
      </c>
      <c r="U39" s="2">
        <v>0.5</v>
      </c>
      <c r="V39" s="2">
        <v>4</v>
      </c>
      <c r="W39" s="2">
        <v>4</v>
      </c>
      <c r="X39" s="171">
        <f t="shared" si="0"/>
        <v>4.5</v>
      </c>
    </row>
    <row r="40" spans="1:33" x14ac:dyDescent="0.25">
      <c r="A40" s="2" t="s">
        <v>56</v>
      </c>
      <c r="B40" s="2">
        <v>30</v>
      </c>
      <c r="C40" s="227" t="s">
        <v>141</v>
      </c>
      <c r="D40" s="63">
        <v>41841</v>
      </c>
      <c r="E40" s="5" t="s">
        <v>106</v>
      </c>
      <c r="F40" s="17">
        <v>0.6</v>
      </c>
      <c r="G40" s="17">
        <v>0.9</v>
      </c>
      <c r="H40" s="20">
        <v>2</v>
      </c>
      <c r="I40" s="20">
        <v>3</v>
      </c>
      <c r="J40" s="20" t="s">
        <v>156</v>
      </c>
      <c r="Q40" s="2"/>
      <c r="T40" s="2">
        <v>0.5</v>
      </c>
      <c r="U40" s="2">
        <v>0.5</v>
      </c>
      <c r="V40" s="2">
        <v>3</v>
      </c>
      <c r="W40" s="2">
        <v>3</v>
      </c>
      <c r="X40" s="171">
        <f t="shared" si="0"/>
        <v>3.5</v>
      </c>
    </row>
    <row r="41" spans="1:33" x14ac:dyDescent="0.25">
      <c r="A41" s="2" t="s">
        <v>57</v>
      </c>
      <c r="B41" s="2">
        <v>31</v>
      </c>
      <c r="C41" s="227" t="s">
        <v>142</v>
      </c>
      <c r="D41" s="63">
        <v>41841</v>
      </c>
      <c r="E41" s="5" t="s">
        <v>102</v>
      </c>
      <c r="F41" s="17">
        <v>0</v>
      </c>
      <c r="G41" s="17">
        <v>0.1</v>
      </c>
      <c r="H41" s="2">
        <v>3</v>
      </c>
      <c r="I41" s="2">
        <v>1</v>
      </c>
      <c r="J41" s="20" t="s">
        <v>156</v>
      </c>
      <c r="O41" s="2">
        <v>39</v>
      </c>
      <c r="P41" s="2">
        <v>1372</v>
      </c>
      <c r="Q41" s="2">
        <v>106</v>
      </c>
      <c r="T41" s="2">
        <v>2</v>
      </c>
      <c r="U41" s="2">
        <v>2</v>
      </c>
      <c r="V41" s="2">
        <v>7</v>
      </c>
      <c r="W41" s="2">
        <v>7</v>
      </c>
      <c r="X41" s="171">
        <f t="shared" si="0"/>
        <v>9</v>
      </c>
    </row>
    <row r="42" spans="1:33" x14ac:dyDescent="0.25">
      <c r="A42" s="2" t="s">
        <v>58</v>
      </c>
      <c r="B42" s="2">
        <v>32</v>
      </c>
      <c r="C42" s="227" t="s">
        <v>142</v>
      </c>
      <c r="D42" s="63">
        <v>41841</v>
      </c>
      <c r="E42" s="5" t="s">
        <v>103</v>
      </c>
      <c r="F42" s="17">
        <v>0.1</v>
      </c>
      <c r="G42" s="17">
        <v>0.2</v>
      </c>
      <c r="H42" s="2">
        <v>3</v>
      </c>
      <c r="I42" s="20">
        <v>1</v>
      </c>
      <c r="J42" s="20" t="s">
        <v>156</v>
      </c>
      <c r="Q42" s="2"/>
      <c r="T42" s="2">
        <v>2</v>
      </c>
      <c r="U42" s="2">
        <v>2</v>
      </c>
      <c r="V42" s="2">
        <v>6</v>
      </c>
      <c r="W42" s="2">
        <v>6</v>
      </c>
      <c r="X42" s="171">
        <f t="shared" si="0"/>
        <v>8</v>
      </c>
    </row>
    <row r="43" spans="1:33" x14ac:dyDescent="0.25">
      <c r="A43" s="2" t="s">
        <v>59</v>
      </c>
      <c r="B43" s="2">
        <v>33</v>
      </c>
      <c r="C43" s="227" t="s">
        <v>142</v>
      </c>
      <c r="D43" s="63">
        <v>41841</v>
      </c>
      <c r="E43" s="5" t="s">
        <v>104</v>
      </c>
      <c r="F43" s="17">
        <v>0.2</v>
      </c>
      <c r="G43" s="17">
        <v>0.3</v>
      </c>
      <c r="H43" s="2">
        <v>3</v>
      </c>
      <c r="I43" s="2">
        <v>1</v>
      </c>
      <c r="J43" s="20" t="s">
        <v>156</v>
      </c>
      <c r="Q43" s="2"/>
      <c r="T43" s="2">
        <v>3</v>
      </c>
      <c r="U43" s="2">
        <v>3</v>
      </c>
      <c r="V43" s="2">
        <v>5</v>
      </c>
      <c r="W43" s="2">
        <v>5</v>
      </c>
      <c r="X43" s="171">
        <f t="shared" si="0"/>
        <v>8</v>
      </c>
    </row>
    <row r="44" spans="1:33" x14ac:dyDescent="0.25">
      <c r="A44" s="2" t="s">
        <v>60</v>
      </c>
      <c r="B44" s="2">
        <v>34</v>
      </c>
      <c r="C44" s="227" t="s">
        <v>142</v>
      </c>
      <c r="D44" s="63">
        <v>41841</v>
      </c>
      <c r="E44" s="5" t="s">
        <v>105</v>
      </c>
      <c r="F44" s="17">
        <v>0.3</v>
      </c>
      <c r="G44" s="17">
        <v>0.6</v>
      </c>
      <c r="H44" s="2">
        <v>3</v>
      </c>
      <c r="I44" s="2">
        <v>1</v>
      </c>
      <c r="J44" s="20" t="s">
        <v>156</v>
      </c>
      <c r="Q44" s="2"/>
      <c r="T44" s="2">
        <v>0.5</v>
      </c>
      <c r="U44" s="2">
        <v>0.5</v>
      </c>
      <c r="V44" s="2">
        <v>3</v>
      </c>
      <c r="W44" s="2">
        <v>3</v>
      </c>
      <c r="X44" s="171">
        <f t="shared" si="0"/>
        <v>3.5</v>
      </c>
    </row>
    <row r="45" spans="1:33" x14ac:dyDescent="0.25">
      <c r="A45" s="2" t="s">
        <v>61</v>
      </c>
      <c r="B45" s="2">
        <v>35</v>
      </c>
      <c r="C45" s="227" t="s">
        <v>142</v>
      </c>
      <c r="D45" s="63">
        <v>41841</v>
      </c>
      <c r="E45" s="5" t="s">
        <v>106</v>
      </c>
      <c r="F45" s="17">
        <v>0.6</v>
      </c>
      <c r="G45" s="17">
        <v>0.9</v>
      </c>
      <c r="H45" s="2">
        <v>3</v>
      </c>
      <c r="I45" s="20">
        <v>1</v>
      </c>
      <c r="J45" s="20" t="s">
        <v>156</v>
      </c>
      <c r="Q45" s="2"/>
      <c r="T45" s="2">
        <v>0.5</v>
      </c>
      <c r="U45" s="2">
        <v>0.5</v>
      </c>
      <c r="V45" s="2">
        <v>3</v>
      </c>
      <c r="W45" s="2">
        <v>3</v>
      </c>
      <c r="X45" s="171">
        <f t="shared" si="0"/>
        <v>3.5</v>
      </c>
    </row>
    <row r="46" spans="1:33" x14ac:dyDescent="0.25">
      <c r="A46" s="2" t="s">
        <v>62</v>
      </c>
      <c r="B46" s="2">
        <v>36</v>
      </c>
      <c r="C46" s="231" t="s">
        <v>143</v>
      </c>
      <c r="D46" s="63">
        <v>41841</v>
      </c>
      <c r="E46" s="5" t="s">
        <v>102</v>
      </c>
      <c r="F46" s="17">
        <v>0</v>
      </c>
      <c r="G46" s="17">
        <v>0.1</v>
      </c>
      <c r="H46" s="2">
        <v>3</v>
      </c>
      <c r="I46" s="20">
        <v>2</v>
      </c>
      <c r="J46" s="20" t="s">
        <v>156</v>
      </c>
      <c r="K46" s="1">
        <v>5.0999999999999996</v>
      </c>
      <c r="L46" s="2">
        <v>0.03</v>
      </c>
      <c r="M46" s="2">
        <v>21</v>
      </c>
      <c r="N46" s="2">
        <v>6</v>
      </c>
      <c r="O46" s="2">
        <v>54</v>
      </c>
      <c r="P46" s="2">
        <v>1391</v>
      </c>
      <c r="Q46" s="2">
        <v>129</v>
      </c>
      <c r="R46" s="2">
        <v>4.97</v>
      </c>
      <c r="S46" s="2">
        <v>0.26</v>
      </c>
      <c r="T46" s="2">
        <v>2</v>
      </c>
      <c r="U46" s="2">
        <v>2</v>
      </c>
      <c r="V46" s="2">
        <v>7</v>
      </c>
      <c r="W46" s="2">
        <v>7</v>
      </c>
      <c r="X46" s="171">
        <f t="shared" si="0"/>
        <v>9</v>
      </c>
      <c r="Y46" s="2">
        <v>1.76</v>
      </c>
      <c r="Z46" s="2">
        <v>0.254</v>
      </c>
      <c r="AA46" s="2">
        <v>0.192</v>
      </c>
      <c r="AB46" s="2">
        <v>8.3000000000000004E-2</v>
      </c>
      <c r="AC46" s="2">
        <v>3.2</v>
      </c>
      <c r="AD46" s="2">
        <v>4.8</v>
      </c>
      <c r="AE46" s="2">
        <v>26</v>
      </c>
      <c r="AF46" s="2">
        <v>27.8</v>
      </c>
      <c r="AG46" s="2">
        <v>40.4</v>
      </c>
    </row>
    <row r="47" spans="1:33" x14ac:dyDescent="0.25">
      <c r="A47" s="2" t="s">
        <v>63</v>
      </c>
      <c r="B47" s="2">
        <v>37</v>
      </c>
      <c r="C47" s="231" t="s">
        <v>143</v>
      </c>
      <c r="D47" s="63">
        <v>41841</v>
      </c>
      <c r="E47" s="5" t="s">
        <v>103</v>
      </c>
      <c r="F47" s="17">
        <v>0.1</v>
      </c>
      <c r="G47" s="17">
        <v>0.2</v>
      </c>
      <c r="H47" s="2">
        <v>3</v>
      </c>
      <c r="I47" s="20">
        <v>2</v>
      </c>
      <c r="J47" s="20" t="s">
        <v>156</v>
      </c>
      <c r="K47" s="1">
        <v>5.0999999999999996</v>
      </c>
      <c r="L47" s="2">
        <v>0.03</v>
      </c>
      <c r="M47" s="2" t="s">
        <v>118</v>
      </c>
      <c r="N47" s="2">
        <v>7</v>
      </c>
      <c r="Q47" s="2"/>
      <c r="R47" s="2">
        <v>5.42</v>
      </c>
      <c r="S47" s="2">
        <v>0.27</v>
      </c>
      <c r="T47" s="2">
        <v>0.5</v>
      </c>
      <c r="U47" s="2">
        <v>0.5</v>
      </c>
      <c r="V47" s="2">
        <v>6</v>
      </c>
      <c r="W47" s="2">
        <v>6</v>
      </c>
      <c r="X47" s="171">
        <f t="shared" si="0"/>
        <v>6.5</v>
      </c>
      <c r="Y47" s="2">
        <v>1.66</v>
      </c>
      <c r="Z47" s="2">
        <v>0.20599999999999999</v>
      </c>
      <c r="AA47" s="2">
        <v>0.17599999999999999</v>
      </c>
      <c r="AB47" s="2" t="s">
        <v>121</v>
      </c>
      <c r="AC47" s="2">
        <v>3.4</v>
      </c>
      <c r="AD47" s="2">
        <v>4.7</v>
      </c>
      <c r="AE47" s="2">
        <v>28.7</v>
      </c>
      <c r="AF47" s="2">
        <v>26.1</v>
      </c>
      <c r="AG47" s="2">
        <v>42.1</v>
      </c>
    </row>
    <row r="48" spans="1:33" x14ac:dyDescent="0.25">
      <c r="A48" s="2" t="s">
        <v>64</v>
      </c>
      <c r="B48" s="2">
        <v>38</v>
      </c>
      <c r="C48" s="231" t="s">
        <v>143</v>
      </c>
      <c r="D48" s="63">
        <v>41841</v>
      </c>
      <c r="E48" s="5" t="s">
        <v>104</v>
      </c>
      <c r="F48" s="17">
        <v>0.2</v>
      </c>
      <c r="G48" s="17">
        <v>0.3</v>
      </c>
      <c r="H48" s="2">
        <v>3</v>
      </c>
      <c r="I48" s="20">
        <v>2</v>
      </c>
      <c r="J48" s="20" t="s">
        <v>156</v>
      </c>
      <c r="K48" s="1">
        <v>5.0999999999999996</v>
      </c>
      <c r="L48" s="2">
        <v>0.02</v>
      </c>
      <c r="M48" s="2" t="s">
        <v>118</v>
      </c>
      <c r="N48" s="2">
        <v>5</v>
      </c>
      <c r="Q48" s="2"/>
      <c r="R48" s="2">
        <v>4.6500000000000004</v>
      </c>
      <c r="S48" s="2">
        <v>0.24</v>
      </c>
      <c r="T48" s="2">
        <v>0.5</v>
      </c>
      <c r="U48" s="2">
        <v>0.5</v>
      </c>
      <c r="V48" s="2">
        <v>5</v>
      </c>
      <c r="W48" s="2">
        <v>5</v>
      </c>
      <c r="X48" s="171">
        <f t="shared" si="0"/>
        <v>5.5</v>
      </c>
      <c r="Y48" s="2">
        <v>1.1000000000000001</v>
      </c>
      <c r="Z48" s="2">
        <v>0.14799999999999999</v>
      </c>
      <c r="AA48" s="2">
        <v>0.13600000000000001</v>
      </c>
      <c r="AB48" s="2" t="s">
        <v>121</v>
      </c>
      <c r="AC48" s="2">
        <v>3</v>
      </c>
      <c r="AD48" s="2">
        <v>4.2</v>
      </c>
      <c r="AE48" s="2">
        <v>26.3</v>
      </c>
      <c r="AF48" s="2">
        <v>25.5</v>
      </c>
      <c r="AG48" s="2">
        <v>44.1</v>
      </c>
    </row>
    <row r="49" spans="1:33" x14ac:dyDescent="0.25">
      <c r="A49" s="2" t="s">
        <v>65</v>
      </c>
      <c r="B49" s="2">
        <v>39</v>
      </c>
      <c r="C49" s="231" t="s">
        <v>143</v>
      </c>
      <c r="D49" s="63">
        <v>41841</v>
      </c>
      <c r="E49" s="5" t="s">
        <v>105</v>
      </c>
      <c r="F49" s="17">
        <v>0.3</v>
      </c>
      <c r="G49" s="17">
        <v>0.6</v>
      </c>
      <c r="H49" s="2">
        <v>3</v>
      </c>
      <c r="I49" s="20">
        <v>2</v>
      </c>
      <c r="J49" s="20" t="s">
        <v>156</v>
      </c>
      <c r="K49" s="1">
        <v>5</v>
      </c>
      <c r="L49" s="2">
        <v>0.02</v>
      </c>
      <c r="M49" s="2" t="s">
        <v>118</v>
      </c>
      <c r="N49" s="2">
        <v>2</v>
      </c>
      <c r="Q49" s="2"/>
      <c r="R49" s="2">
        <v>2.44</v>
      </c>
      <c r="S49" s="2">
        <v>0.13</v>
      </c>
      <c r="T49" s="2">
        <v>0.5</v>
      </c>
      <c r="U49" s="2">
        <v>0.5</v>
      </c>
      <c r="V49" s="2">
        <v>3</v>
      </c>
      <c r="W49" s="2">
        <v>3</v>
      </c>
      <c r="X49" s="171">
        <f t="shared" si="0"/>
        <v>3.5</v>
      </c>
      <c r="Y49" s="2">
        <v>0.55900000000000005</v>
      </c>
      <c r="Z49" s="2">
        <v>6.4000000000000001E-2</v>
      </c>
      <c r="AA49" s="2">
        <v>8.5000000000000006E-2</v>
      </c>
      <c r="AB49" s="2" t="s">
        <v>121</v>
      </c>
      <c r="AC49" s="2">
        <v>2.4</v>
      </c>
      <c r="AD49" s="2">
        <v>2.2000000000000002</v>
      </c>
      <c r="AE49" s="2">
        <v>17.399999999999999</v>
      </c>
      <c r="AF49" s="2">
        <v>29.3</v>
      </c>
      <c r="AG49" s="2">
        <v>55.5</v>
      </c>
    </row>
    <row r="50" spans="1:33" x14ac:dyDescent="0.25">
      <c r="A50" s="2" t="s">
        <v>66</v>
      </c>
      <c r="B50" s="2">
        <v>40</v>
      </c>
      <c r="C50" s="231" t="s">
        <v>143</v>
      </c>
      <c r="D50" s="63">
        <v>41841</v>
      </c>
      <c r="E50" s="5" t="s">
        <v>106</v>
      </c>
      <c r="F50" s="17">
        <v>0.6</v>
      </c>
      <c r="G50" s="17">
        <v>0.9</v>
      </c>
      <c r="H50" s="2">
        <v>3</v>
      </c>
      <c r="I50" s="20">
        <v>2</v>
      </c>
      <c r="J50" s="20" t="s">
        <v>156</v>
      </c>
      <c r="K50" s="1">
        <v>4.8</v>
      </c>
      <c r="L50" s="2">
        <v>0.02</v>
      </c>
      <c r="M50" s="2">
        <v>23</v>
      </c>
      <c r="N50" s="2" t="s">
        <v>119</v>
      </c>
      <c r="Q50" s="2"/>
      <c r="R50" s="2">
        <v>1.22</v>
      </c>
      <c r="S50" s="2">
        <v>0.08</v>
      </c>
      <c r="T50" s="2">
        <v>0.5</v>
      </c>
      <c r="U50" s="2">
        <v>0.5</v>
      </c>
      <c r="V50" s="2">
        <v>3</v>
      </c>
      <c r="W50" s="2">
        <v>3</v>
      </c>
      <c r="X50" s="171">
        <f t="shared" si="0"/>
        <v>3.5</v>
      </c>
      <c r="Y50" s="2">
        <v>0.33</v>
      </c>
      <c r="Z50" s="2">
        <v>6.4000000000000001E-2</v>
      </c>
      <c r="AA50" s="2">
        <v>6.5000000000000002E-2</v>
      </c>
      <c r="AB50" s="2" t="s">
        <v>121</v>
      </c>
      <c r="AC50" s="2" t="s">
        <v>122</v>
      </c>
      <c r="AD50" s="2">
        <v>4.2</v>
      </c>
      <c r="AE50" s="2">
        <v>29.2</v>
      </c>
      <c r="AF50" s="2">
        <v>22.2</v>
      </c>
      <c r="AG50" s="2">
        <v>46.5</v>
      </c>
    </row>
    <row r="51" spans="1:33" x14ac:dyDescent="0.25">
      <c r="A51" s="2" t="s">
        <v>67</v>
      </c>
      <c r="B51" s="2">
        <v>41</v>
      </c>
      <c r="C51" s="227" t="s">
        <v>144</v>
      </c>
      <c r="D51" s="63">
        <v>41841</v>
      </c>
      <c r="E51" s="5" t="s">
        <v>102</v>
      </c>
      <c r="F51" s="17">
        <v>0</v>
      </c>
      <c r="G51" s="17">
        <v>0.1</v>
      </c>
      <c r="H51" s="2">
        <v>3</v>
      </c>
      <c r="I51" s="20">
        <v>3</v>
      </c>
      <c r="J51" s="20" t="s">
        <v>156</v>
      </c>
      <c r="O51" s="2">
        <v>84</v>
      </c>
      <c r="P51" s="2">
        <v>1004</v>
      </c>
      <c r="Q51" s="2">
        <v>170</v>
      </c>
      <c r="T51" s="2">
        <v>3</v>
      </c>
      <c r="U51" s="2">
        <v>3</v>
      </c>
      <c r="V51" s="2">
        <v>9</v>
      </c>
      <c r="W51" s="2">
        <v>9</v>
      </c>
      <c r="X51" s="171">
        <f t="shared" si="0"/>
        <v>12</v>
      </c>
    </row>
    <row r="52" spans="1:33" x14ac:dyDescent="0.25">
      <c r="A52" s="2" t="s">
        <v>68</v>
      </c>
      <c r="B52" s="2">
        <v>42</v>
      </c>
      <c r="C52" s="227" t="s">
        <v>144</v>
      </c>
      <c r="D52" s="63">
        <v>41841</v>
      </c>
      <c r="E52" s="5" t="s">
        <v>103</v>
      </c>
      <c r="F52" s="17">
        <v>0.1</v>
      </c>
      <c r="G52" s="17">
        <v>0.2</v>
      </c>
      <c r="H52" s="2">
        <v>3</v>
      </c>
      <c r="I52" s="20">
        <v>3</v>
      </c>
      <c r="J52" s="20" t="s">
        <v>156</v>
      </c>
      <c r="Q52" s="2"/>
      <c r="T52" s="2">
        <v>0.5</v>
      </c>
      <c r="U52" s="2">
        <v>0.5</v>
      </c>
      <c r="V52" s="2">
        <v>8</v>
      </c>
      <c r="W52" s="2">
        <v>8</v>
      </c>
      <c r="X52" s="171">
        <f t="shared" si="0"/>
        <v>8.5</v>
      </c>
    </row>
    <row r="53" spans="1:33" x14ac:dyDescent="0.25">
      <c r="A53" s="2" t="s">
        <v>69</v>
      </c>
      <c r="B53" s="2">
        <v>43</v>
      </c>
      <c r="C53" s="227" t="s">
        <v>144</v>
      </c>
      <c r="D53" s="63">
        <v>41841</v>
      </c>
      <c r="E53" s="5" t="s">
        <v>104</v>
      </c>
      <c r="F53" s="17">
        <v>0.2</v>
      </c>
      <c r="G53" s="17">
        <v>0.3</v>
      </c>
      <c r="H53" s="2">
        <v>3</v>
      </c>
      <c r="I53" s="20">
        <v>3</v>
      </c>
      <c r="J53" s="20" t="s">
        <v>156</v>
      </c>
      <c r="Q53" s="2"/>
      <c r="T53" s="2">
        <v>0.5</v>
      </c>
      <c r="U53" s="2">
        <v>0.5</v>
      </c>
      <c r="V53" s="2">
        <v>6</v>
      </c>
      <c r="W53" s="2">
        <v>6</v>
      </c>
      <c r="X53" s="171">
        <f t="shared" si="0"/>
        <v>6.5</v>
      </c>
    </row>
    <row r="54" spans="1:33" s="22" customFormat="1" x14ac:dyDescent="0.25">
      <c r="A54" s="22" t="s">
        <v>70</v>
      </c>
      <c r="B54" s="22">
        <v>44</v>
      </c>
      <c r="C54" s="228" t="s">
        <v>144</v>
      </c>
      <c r="D54" s="63">
        <v>41841</v>
      </c>
      <c r="E54" s="28" t="s">
        <v>105</v>
      </c>
      <c r="F54" s="18">
        <v>0.3</v>
      </c>
      <c r="G54" s="18">
        <v>0.6</v>
      </c>
      <c r="H54" s="22">
        <v>3</v>
      </c>
      <c r="I54" s="21">
        <v>3</v>
      </c>
      <c r="J54" s="21" t="s">
        <v>156</v>
      </c>
      <c r="K54" s="29"/>
      <c r="T54" s="2">
        <v>0.5</v>
      </c>
      <c r="U54" s="22">
        <v>0.5</v>
      </c>
      <c r="V54" s="22">
        <v>3</v>
      </c>
      <c r="W54" s="22">
        <v>3</v>
      </c>
      <c r="X54" s="171">
        <f t="shared" si="0"/>
        <v>3.5</v>
      </c>
    </row>
    <row r="55" spans="1:33" x14ac:dyDescent="0.25">
      <c r="A55" s="2" t="s">
        <v>71</v>
      </c>
      <c r="B55" s="2">
        <v>45</v>
      </c>
      <c r="C55" s="227" t="s">
        <v>144</v>
      </c>
      <c r="D55" s="63">
        <v>41841</v>
      </c>
      <c r="E55" s="5" t="s">
        <v>106</v>
      </c>
      <c r="F55" s="17">
        <v>0.6</v>
      </c>
      <c r="G55" s="17">
        <v>0.9</v>
      </c>
      <c r="H55" s="2">
        <v>3</v>
      </c>
      <c r="I55" s="20">
        <v>3</v>
      </c>
      <c r="J55" s="20" t="s">
        <v>156</v>
      </c>
      <c r="Q55" s="2"/>
      <c r="T55" s="2">
        <v>0.5</v>
      </c>
      <c r="U55" s="2">
        <v>0.5</v>
      </c>
      <c r="V55" s="2">
        <v>3</v>
      </c>
      <c r="W55" s="2">
        <v>3</v>
      </c>
      <c r="X55" s="171">
        <f t="shared" si="0"/>
        <v>3.5</v>
      </c>
    </row>
    <row r="56" spans="1:33" x14ac:dyDescent="0.25">
      <c r="A56" s="2" t="s">
        <v>72</v>
      </c>
      <c r="B56" s="2">
        <v>46</v>
      </c>
      <c r="C56" s="227" t="s">
        <v>145</v>
      </c>
      <c r="D56" s="63">
        <v>41841</v>
      </c>
      <c r="E56" s="5" t="s">
        <v>102</v>
      </c>
      <c r="F56" s="17">
        <v>0</v>
      </c>
      <c r="G56" s="17">
        <v>0.1</v>
      </c>
      <c r="H56" s="2">
        <v>4</v>
      </c>
      <c r="I56" s="2">
        <v>1</v>
      </c>
      <c r="J56" s="20" t="s">
        <v>156</v>
      </c>
      <c r="O56" s="2">
        <v>59</v>
      </c>
      <c r="P56" s="2">
        <v>1399</v>
      </c>
      <c r="Q56" s="2">
        <v>130</v>
      </c>
      <c r="T56" s="2">
        <v>3</v>
      </c>
      <c r="U56" s="2">
        <v>3</v>
      </c>
      <c r="V56" s="2">
        <v>9</v>
      </c>
      <c r="W56" s="2">
        <v>9</v>
      </c>
      <c r="X56" s="171">
        <f t="shared" si="0"/>
        <v>12</v>
      </c>
    </row>
    <row r="57" spans="1:33" x14ac:dyDescent="0.25">
      <c r="A57" s="2" t="s">
        <v>73</v>
      </c>
      <c r="B57" s="2">
        <v>47</v>
      </c>
      <c r="C57" s="227" t="s">
        <v>145</v>
      </c>
      <c r="D57" s="63">
        <v>41841</v>
      </c>
      <c r="E57" s="5" t="s">
        <v>103</v>
      </c>
      <c r="F57" s="17">
        <v>0.1</v>
      </c>
      <c r="G57" s="17">
        <v>0.2</v>
      </c>
      <c r="H57" s="2">
        <v>4</v>
      </c>
      <c r="I57" s="20">
        <v>1</v>
      </c>
      <c r="J57" s="20" t="s">
        <v>156</v>
      </c>
      <c r="Q57" s="2"/>
      <c r="T57" s="2">
        <v>2</v>
      </c>
      <c r="U57" s="2">
        <v>2</v>
      </c>
      <c r="V57" s="2">
        <v>8</v>
      </c>
      <c r="W57" s="2">
        <v>8</v>
      </c>
      <c r="X57" s="171">
        <f t="shared" si="0"/>
        <v>10</v>
      </c>
    </row>
    <row r="58" spans="1:33" x14ac:dyDescent="0.25">
      <c r="A58" s="2" t="s">
        <v>74</v>
      </c>
      <c r="B58" s="2">
        <v>48</v>
      </c>
      <c r="C58" s="227" t="s">
        <v>145</v>
      </c>
      <c r="D58" s="63">
        <v>41841</v>
      </c>
      <c r="E58" s="5" t="s">
        <v>104</v>
      </c>
      <c r="F58" s="17">
        <v>0.2</v>
      </c>
      <c r="G58" s="17">
        <v>0.3</v>
      </c>
      <c r="H58" s="2">
        <v>4</v>
      </c>
      <c r="I58" s="2">
        <v>1</v>
      </c>
      <c r="J58" s="20" t="s">
        <v>156</v>
      </c>
      <c r="Q58" s="2"/>
      <c r="T58" s="2">
        <v>0.5</v>
      </c>
      <c r="U58" s="2">
        <v>0.5</v>
      </c>
      <c r="V58" s="2">
        <v>6</v>
      </c>
      <c r="W58" s="2">
        <v>6</v>
      </c>
      <c r="X58" s="171">
        <f t="shared" si="0"/>
        <v>6.5</v>
      </c>
    </row>
    <row r="59" spans="1:33" x14ac:dyDescent="0.25">
      <c r="A59" s="2" t="s">
        <v>75</v>
      </c>
      <c r="B59" s="2">
        <v>49</v>
      </c>
      <c r="C59" s="227" t="s">
        <v>145</v>
      </c>
      <c r="D59" s="63">
        <v>41841</v>
      </c>
      <c r="E59" s="5" t="s">
        <v>105</v>
      </c>
      <c r="F59" s="17">
        <v>0.3</v>
      </c>
      <c r="G59" s="17">
        <v>0.6</v>
      </c>
      <c r="H59" s="2">
        <v>4</v>
      </c>
      <c r="I59" s="2">
        <v>1</v>
      </c>
      <c r="J59" s="20" t="s">
        <v>156</v>
      </c>
      <c r="Q59" s="2"/>
      <c r="T59" s="2">
        <v>0.5</v>
      </c>
      <c r="U59" s="2">
        <v>0.5</v>
      </c>
      <c r="V59" s="2">
        <v>5</v>
      </c>
      <c r="W59" s="2">
        <v>5</v>
      </c>
      <c r="X59" s="171">
        <f t="shared" si="0"/>
        <v>5.5</v>
      </c>
    </row>
    <row r="60" spans="1:33" x14ac:dyDescent="0.25">
      <c r="A60" s="2" t="s">
        <v>76</v>
      </c>
      <c r="B60" s="2">
        <v>50</v>
      </c>
      <c r="C60" s="227" t="s">
        <v>145</v>
      </c>
      <c r="D60" s="63">
        <v>41841</v>
      </c>
      <c r="E60" s="5" t="s">
        <v>106</v>
      </c>
      <c r="F60" s="17">
        <v>0.6</v>
      </c>
      <c r="G60" s="17">
        <v>0.9</v>
      </c>
      <c r="H60" s="2">
        <v>4</v>
      </c>
      <c r="I60" s="20">
        <v>1</v>
      </c>
      <c r="J60" s="20" t="s">
        <v>156</v>
      </c>
      <c r="Q60" s="2"/>
      <c r="T60" s="2">
        <v>0.5</v>
      </c>
      <c r="U60" s="2">
        <v>0.5</v>
      </c>
      <c r="V60" s="2">
        <v>2</v>
      </c>
      <c r="W60" s="2">
        <v>2</v>
      </c>
      <c r="X60" s="171">
        <f t="shared" si="0"/>
        <v>2.5</v>
      </c>
    </row>
    <row r="61" spans="1:33" x14ac:dyDescent="0.25">
      <c r="A61" s="2" t="s">
        <v>77</v>
      </c>
      <c r="B61" s="2">
        <v>51</v>
      </c>
      <c r="C61" s="231" t="s">
        <v>146</v>
      </c>
      <c r="D61" s="63">
        <v>41841</v>
      </c>
      <c r="E61" s="5" t="s">
        <v>102</v>
      </c>
      <c r="F61" s="17">
        <v>0</v>
      </c>
      <c r="G61" s="17">
        <v>0.1</v>
      </c>
      <c r="H61" s="2">
        <v>4</v>
      </c>
      <c r="I61" s="20">
        <v>2</v>
      </c>
      <c r="J61" s="20" t="s">
        <v>156</v>
      </c>
      <c r="K61" s="1">
        <v>5.3</v>
      </c>
      <c r="L61" s="2">
        <v>0.03</v>
      </c>
      <c r="M61" s="2">
        <v>23</v>
      </c>
      <c r="N61" s="2">
        <v>7</v>
      </c>
      <c r="O61" s="2">
        <v>47</v>
      </c>
      <c r="P61" s="2">
        <v>1382</v>
      </c>
      <c r="Q61" s="2">
        <v>128</v>
      </c>
      <c r="R61" s="2">
        <v>5.71</v>
      </c>
      <c r="S61" s="2">
        <v>0.28999999999999998</v>
      </c>
      <c r="T61" s="2">
        <v>2</v>
      </c>
      <c r="U61" s="2">
        <v>2</v>
      </c>
      <c r="V61" s="2">
        <v>7</v>
      </c>
      <c r="W61" s="2">
        <v>7</v>
      </c>
      <c r="X61" s="171">
        <f t="shared" si="0"/>
        <v>9</v>
      </c>
      <c r="Y61" s="2">
        <v>2.85</v>
      </c>
      <c r="Z61" s="2">
        <v>0.245</v>
      </c>
      <c r="AA61" s="2">
        <v>0.16300000000000001</v>
      </c>
      <c r="AB61" s="2">
        <v>9.1999999999999998E-2</v>
      </c>
      <c r="AC61" s="2">
        <v>3.7</v>
      </c>
      <c r="AD61" s="2">
        <v>5.0999999999999996</v>
      </c>
      <c r="AE61" s="2">
        <v>28.4</v>
      </c>
      <c r="AF61" s="2">
        <v>24.3</v>
      </c>
      <c r="AG61" s="2">
        <v>42.5</v>
      </c>
    </row>
    <row r="62" spans="1:33" x14ac:dyDescent="0.25">
      <c r="A62" s="2" t="s">
        <v>78</v>
      </c>
      <c r="B62" s="2">
        <v>52</v>
      </c>
      <c r="C62" s="231" t="s">
        <v>146</v>
      </c>
      <c r="D62" s="63">
        <v>41841</v>
      </c>
      <c r="E62" s="5" t="s">
        <v>103</v>
      </c>
      <c r="F62" s="17">
        <v>0.1</v>
      </c>
      <c r="G62" s="17">
        <v>0.2</v>
      </c>
      <c r="H62" s="2">
        <v>4</v>
      </c>
      <c r="I62" s="20">
        <v>2</v>
      </c>
      <c r="J62" s="20" t="s">
        <v>156</v>
      </c>
      <c r="K62" s="1">
        <v>5.3</v>
      </c>
      <c r="L62" s="2">
        <v>0.03</v>
      </c>
      <c r="M62" s="2">
        <v>21</v>
      </c>
      <c r="N62" s="2">
        <v>8</v>
      </c>
      <c r="Q62" s="2"/>
      <c r="R62" s="2">
        <v>5.68</v>
      </c>
      <c r="S62" s="2">
        <v>0.28999999999999998</v>
      </c>
      <c r="T62" s="2">
        <v>2</v>
      </c>
      <c r="U62" s="2">
        <v>2</v>
      </c>
      <c r="V62" s="2">
        <v>7</v>
      </c>
      <c r="W62" s="2">
        <v>7</v>
      </c>
      <c r="X62" s="171">
        <f t="shared" si="0"/>
        <v>9</v>
      </c>
      <c r="Y62" s="2">
        <v>2.69</v>
      </c>
      <c r="Z62" s="2">
        <v>0.22900000000000001</v>
      </c>
      <c r="AA62" s="2">
        <v>0.153</v>
      </c>
      <c r="AB62" s="2">
        <v>8.8999999999999996E-2</v>
      </c>
      <c r="AC62" s="2">
        <v>3.4</v>
      </c>
      <c r="AD62" s="2">
        <v>4.8</v>
      </c>
      <c r="AE62" s="2">
        <v>29.8</v>
      </c>
      <c r="AF62" s="2">
        <v>24.3</v>
      </c>
      <c r="AG62" s="2">
        <v>40.6</v>
      </c>
    </row>
    <row r="63" spans="1:33" x14ac:dyDescent="0.25">
      <c r="A63" s="2" t="s">
        <v>79</v>
      </c>
      <c r="B63" s="2">
        <v>53</v>
      </c>
      <c r="C63" s="231" t="s">
        <v>146</v>
      </c>
      <c r="D63" s="63">
        <v>41841</v>
      </c>
      <c r="E63" s="5" t="s">
        <v>104</v>
      </c>
      <c r="F63" s="17">
        <v>0.2</v>
      </c>
      <c r="G63" s="17">
        <v>0.3</v>
      </c>
      <c r="H63" s="2">
        <v>4</v>
      </c>
      <c r="I63" s="20">
        <v>2</v>
      </c>
      <c r="J63" s="20" t="s">
        <v>156</v>
      </c>
      <c r="K63" s="1">
        <v>5.3</v>
      </c>
      <c r="L63" s="2">
        <v>0.02</v>
      </c>
      <c r="M63" s="2" t="s">
        <v>118</v>
      </c>
      <c r="N63" s="2">
        <v>5</v>
      </c>
      <c r="Q63" s="2"/>
      <c r="R63" s="2">
        <v>5.42</v>
      </c>
      <c r="S63" s="2">
        <v>0.27</v>
      </c>
      <c r="T63" s="2">
        <v>0.5</v>
      </c>
      <c r="U63" s="2">
        <v>0.5</v>
      </c>
      <c r="V63" s="2">
        <v>5</v>
      </c>
      <c r="W63" s="2">
        <v>5</v>
      </c>
      <c r="X63" s="171">
        <f t="shared" si="0"/>
        <v>5.5</v>
      </c>
      <c r="Y63" s="2">
        <v>2.34</v>
      </c>
      <c r="Z63" s="2">
        <v>0.16600000000000001</v>
      </c>
      <c r="AA63" s="2">
        <v>0.11600000000000001</v>
      </c>
      <c r="AB63" s="2" t="s">
        <v>121</v>
      </c>
      <c r="AC63" s="2">
        <v>2.9</v>
      </c>
      <c r="AD63" s="2">
        <v>4.4000000000000004</v>
      </c>
      <c r="AE63" s="2">
        <v>29.2</v>
      </c>
      <c r="AF63" s="2">
        <v>27.6</v>
      </c>
      <c r="AG63" s="2">
        <v>40.299999999999997</v>
      </c>
    </row>
    <row r="64" spans="1:33" x14ac:dyDescent="0.25">
      <c r="A64" s="2" t="s">
        <v>80</v>
      </c>
      <c r="B64" s="2">
        <v>54</v>
      </c>
      <c r="C64" s="231" t="s">
        <v>146</v>
      </c>
      <c r="D64" s="63">
        <v>41841</v>
      </c>
      <c r="E64" s="5" t="s">
        <v>105</v>
      </c>
      <c r="F64" s="17">
        <v>0.3</v>
      </c>
      <c r="G64" s="17">
        <v>0.6</v>
      </c>
      <c r="H64" s="2">
        <v>4</v>
      </c>
      <c r="I64" s="20">
        <v>2</v>
      </c>
      <c r="J64" s="20" t="s">
        <v>156</v>
      </c>
      <c r="K64" s="1">
        <v>5.0999999999999996</v>
      </c>
      <c r="L64" s="2">
        <v>0.02</v>
      </c>
      <c r="M64" s="2" t="s">
        <v>118</v>
      </c>
      <c r="N64" s="2">
        <v>2</v>
      </c>
      <c r="Q64" s="2"/>
      <c r="R64" s="2">
        <v>3.06</v>
      </c>
      <c r="S64" s="2">
        <v>0.17</v>
      </c>
      <c r="T64" s="2">
        <v>0.5</v>
      </c>
      <c r="U64" s="2">
        <v>0.5</v>
      </c>
      <c r="V64" s="2">
        <v>3</v>
      </c>
      <c r="W64" s="2">
        <v>3</v>
      </c>
      <c r="X64" s="171">
        <f t="shared" si="0"/>
        <v>3.5</v>
      </c>
      <c r="Y64" s="2">
        <v>0.97</v>
      </c>
      <c r="Z64" s="2">
        <v>6.7000000000000004E-2</v>
      </c>
      <c r="AA64" s="2">
        <v>8.5000000000000006E-2</v>
      </c>
      <c r="AB64" s="2" t="s">
        <v>121</v>
      </c>
      <c r="AC64" s="2">
        <v>1.6</v>
      </c>
      <c r="AD64" s="2">
        <v>3.3</v>
      </c>
      <c r="AE64" s="2">
        <v>23.5</v>
      </c>
      <c r="AF64" s="2">
        <v>27.8</v>
      </c>
      <c r="AG64" s="2">
        <v>49.9</v>
      </c>
    </row>
    <row r="65" spans="1:33" x14ac:dyDescent="0.25">
      <c r="A65" s="2" t="s">
        <v>81</v>
      </c>
      <c r="B65" s="2">
        <v>55</v>
      </c>
      <c r="C65" s="231" t="s">
        <v>146</v>
      </c>
      <c r="D65" s="63">
        <v>41841</v>
      </c>
      <c r="E65" s="5" t="s">
        <v>106</v>
      </c>
      <c r="F65" s="17">
        <v>0.6</v>
      </c>
      <c r="G65" s="17">
        <v>0.9</v>
      </c>
      <c r="H65" s="2">
        <v>4</v>
      </c>
      <c r="I65" s="20">
        <v>2</v>
      </c>
      <c r="J65" s="20" t="s">
        <v>156</v>
      </c>
      <c r="K65" s="1">
        <v>4.9000000000000004</v>
      </c>
      <c r="L65" s="2">
        <v>0.01</v>
      </c>
      <c r="M65" s="2" t="s">
        <v>118</v>
      </c>
      <c r="N65" s="2">
        <v>1</v>
      </c>
      <c r="Q65" s="2"/>
      <c r="R65" s="2">
        <v>0.76</v>
      </c>
      <c r="S65" s="2" t="s">
        <v>263</v>
      </c>
      <c r="T65" s="2">
        <v>0.5</v>
      </c>
      <c r="U65" s="2">
        <v>0.5</v>
      </c>
      <c r="V65" s="2">
        <v>3</v>
      </c>
      <c r="W65" s="2">
        <v>3</v>
      </c>
      <c r="X65" s="171">
        <f t="shared" si="0"/>
        <v>3.5</v>
      </c>
      <c r="Y65" s="2">
        <v>0.34200000000000003</v>
      </c>
      <c r="Z65" s="2">
        <v>5.5E-2</v>
      </c>
      <c r="AA65" s="2">
        <v>5.6000000000000001E-2</v>
      </c>
      <c r="AB65" s="2" t="s">
        <v>121</v>
      </c>
      <c r="AC65" s="2" t="s">
        <v>122</v>
      </c>
      <c r="AD65" s="2">
        <v>5.5</v>
      </c>
      <c r="AE65" s="2">
        <v>43.7</v>
      </c>
      <c r="AF65" s="2">
        <v>15.3</v>
      </c>
      <c r="AG65" s="2">
        <v>39.799999999999997</v>
      </c>
    </row>
    <row r="66" spans="1:33" x14ac:dyDescent="0.25">
      <c r="A66" s="2" t="s">
        <v>82</v>
      </c>
      <c r="B66" s="2">
        <v>56</v>
      </c>
      <c r="C66" s="227" t="s">
        <v>147</v>
      </c>
      <c r="D66" s="63">
        <v>41841</v>
      </c>
      <c r="E66" s="5" t="s">
        <v>102</v>
      </c>
      <c r="F66" s="17">
        <v>0</v>
      </c>
      <c r="G66" s="17">
        <v>0.1</v>
      </c>
      <c r="H66" s="2">
        <v>4</v>
      </c>
      <c r="I66" s="20">
        <v>3</v>
      </c>
      <c r="J66" s="20" t="s">
        <v>156</v>
      </c>
      <c r="O66" s="2">
        <v>57</v>
      </c>
      <c r="P66" s="2">
        <v>1396</v>
      </c>
      <c r="Q66" s="2">
        <v>130</v>
      </c>
      <c r="T66" s="2">
        <v>2</v>
      </c>
      <c r="U66" s="2">
        <v>2</v>
      </c>
      <c r="V66" s="2">
        <v>6</v>
      </c>
      <c r="W66" s="2">
        <v>6</v>
      </c>
      <c r="X66" s="171">
        <f t="shared" si="0"/>
        <v>8</v>
      </c>
    </row>
    <row r="67" spans="1:33" x14ac:dyDescent="0.25">
      <c r="A67" s="2" t="s">
        <v>83</v>
      </c>
      <c r="B67" s="2">
        <v>57</v>
      </c>
      <c r="C67" s="227" t="s">
        <v>147</v>
      </c>
      <c r="D67" s="63">
        <v>41841</v>
      </c>
      <c r="E67" s="5" t="s">
        <v>103</v>
      </c>
      <c r="F67" s="17">
        <v>0.1</v>
      </c>
      <c r="G67" s="17">
        <v>0.2</v>
      </c>
      <c r="H67" s="2">
        <v>4</v>
      </c>
      <c r="I67" s="20">
        <v>3</v>
      </c>
      <c r="J67" s="20" t="s">
        <v>156</v>
      </c>
      <c r="Q67" s="2"/>
      <c r="T67" s="2">
        <v>0.5</v>
      </c>
      <c r="U67" s="2">
        <v>0.5</v>
      </c>
      <c r="V67" s="2">
        <v>6</v>
      </c>
      <c r="W67" s="2">
        <v>6</v>
      </c>
      <c r="X67" s="171">
        <f t="shared" si="0"/>
        <v>6.5</v>
      </c>
    </row>
    <row r="68" spans="1:33" x14ac:dyDescent="0.25">
      <c r="A68" s="2" t="s">
        <v>84</v>
      </c>
      <c r="B68" s="2">
        <v>58</v>
      </c>
      <c r="C68" s="227" t="s">
        <v>147</v>
      </c>
      <c r="D68" s="63">
        <v>41841</v>
      </c>
      <c r="E68" s="5" t="s">
        <v>104</v>
      </c>
      <c r="F68" s="17">
        <v>0.2</v>
      </c>
      <c r="G68" s="17">
        <v>0.3</v>
      </c>
      <c r="H68" s="2">
        <v>4</v>
      </c>
      <c r="I68" s="20">
        <v>3</v>
      </c>
      <c r="J68" s="20" t="s">
        <v>156</v>
      </c>
      <c r="Q68" s="2"/>
      <c r="T68" s="2">
        <v>0.5</v>
      </c>
      <c r="U68" s="2">
        <v>0.5</v>
      </c>
      <c r="V68" s="2">
        <v>5</v>
      </c>
      <c r="W68" s="2">
        <v>5</v>
      </c>
      <c r="X68" s="171">
        <f t="shared" si="0"/>
        <v>5.5</v>
      </c>
    </row>
    <row r="69" spans="1:33" x14ac:dyDescent="0.25">
      <c r="A69" s="2" t="s">
        <v>85</v>
      </c>
      <c r="B69" s="2">
        <v>59</v>
      </c>
      <c r="C69" s="227" t="s">
        <v>147</v>
      </c>
      <c r="D69" s="63">
        <v>41841</v>
      </c>
      <c r="E69" s="5" t="s">
        <v>105</v>
      </c>
      <c r="F69" s="17">
        <v>0.3</v>
      </c>
      <c r="G69" s="17">
        <v>0.6</v>
      </c>
      <c r="H69" s="2">
        <v>4</v>
      </c>
      <c r="I69" s="20">
        <v>3</v>
      </c>
      <c r="J69" s="20" t="s">
        <v>156</v>
      </c>
      <c r="Q69" s="2"/>
      <c r="T69" s="2">
        <v>0.5</v>
      </c>
      <c r="U69" s="2">
        <v>0.5</v>
      </c>
      <c r="V69" s="2">
        <v>4</v>
      </c>
      <c r="W69" s="2">
        <v>4</v>
      </c>
      <c r="X69" s="171">
        <f t="shared" si="0"/>
        <v>4.5</v>
      </c>
    </row>
    <row r="70" spans="1:33" x14ac:dyDescent="0.25">
      <c r="A70" s="2" t="s">
        <v>86</v>
      </c>
      <c r="B70" s="2">
        <v>60</v>
      </c>
      <c r="C70" s="227" t="s">
        <v>147</v>
      </c>
      <c r="D70" s="63">
        <v>41841</v>
      </c>
      <c r="E70" s="5" t="s">
        <v>106</v>
      </c>
      <c r="F70" s="17">
        <v>0.6</v>
      </c>
      <c r="G70" s="17">
        <v>0.9</v>
      </c>
      <c r="H70" s="2">
        <v>4</v>
      </c>
      <c r="I70" s="20">
        <v>3</v>
      </c>
      <c r="J70" s="20" t="s">
        <v>156</v>
      </c>
      <c r="Q70" s="2"/>
      <c r="T70" s="2">
        <v>0.5</v>
      </c>
      <c r="U70" s="2">
        <v>0.5</v>
      </c>
      <c r="V70" s="7">
        <v>0.5</v>
      </c>
      <c r="W70" s="2">
        <v>0.5</v>
      </c>
      <c r="X70" s="171">
        <f t="shared" ref="X70:X133" si="1">T70+V70</f>
        <v>1</v>
      </c>
    </row>
    <row r="71" spans="1:33" x14ac:dyDescent="0.25">
      <c r="A71" s="2" t="s">
        <v>87</v>
      </c>
      <c r="B71" s="2">
        <v>61</v>
      </c>
      <c r="C71" s="227" t="s">
        <v>148</v>
      </c>
      <c r="D71" s="63">
        <v>41841</v>
      </c>
      <c r="E71" s="5" t="s">
        <v>102</v>
      </c>
      <c r="F71" s="17">
        <v>0</v>
      </c>
      <c r="G71" s="17">
        <v>0.1</v>
      </c>
      <c r="H71" s="2">
        <v>5</v>
      </c>
      <c r="I71" s="2">
        <v>1</v>
      </c>
      <c r="J71" s="20" t="s">
        <v>156</v>
      </c>
      <c r="O71" s="2">
        <v>35</v>
      </c>
      <c r="P71" s="2">
        <v>1366</v>
      </c>
      <c r="Q71" s="2">
        <v>78</v>
      </c>
      <c r="T71" s="2">
        <v>0.5</v>
      </c>
      <c r="U71" s="2">
        <v>0.5</v>
      </c>
      <c r="V71" s="2">
        <v>10</v>
      </c>
      <c r="W71" s="2">
        <v>10</v>
      </c>
      <c r="X71" s="171">
        <f t="shared" si="1"/>
        <v>10.5</v>
      </c>
    </row>
    <row r="72" spans="1:33" x14ac:dyDescent="0.25">
      <c r="A72" s="2" t="s">
        <v>88</v>
      </c>
      <c r="B72" s="2">
        <v>62</v>
      </c>
      <c r="C72" s="227" t="s">
        <v>148</v>
      </c>
      <c r="D72" s="63">
        <v>41841</v>
      </c>
      <c r="E72" s="5" t="s">
        <v>103</v>
      </c>
      <c r="F72" s="17">
        <v>0.1</v>
      </c>
      <c r="G72" s="17">
        <v>0.2</v>
      </c>
      <c r="H72" s="2">
        <v>5</v>
      </c>
      <c r="I72" s="20">
        <v>1</v>
      </c>
      <c r="J72" s="20" t="s">
        <v>156</v>
      </c>
      <c r="Q72" s="2"/>
      <c r="T72" s="2">
        <v>0.5</v>
      </c>
      <c r="U72" s="2">
        <v>0.5</v>
      </c>
      <c r="V72" s="2">
        <v>9</v>
      </c>
      <c r="W72" s="2">
        <v>9</v>
      </c>
      <c r="X72" s="171">
        <f t="shared" si="1"/>
        <v>9.5</v>
      </c>
    </row>
    <row r="73" spans="1:33" x14ac:dyDescent="0.25">
      <c r="A73" s="2" t="s">
        <v>89</v>
      </c>
      <c r="B73" s="2">
        <v>63</v>
      </c>
      <c r="C73" s="227" t="s">
        <v>148</v>
      </c>
      <c r="D73" s="63">
        <v>41841</v>
      </c>
      <c r="E73" s="5" t="s">
        <v>104</v>
      </c>
      <c r="F73" s="17">
        <v>0.2</v>
      </c>
      <c r="G73" s="17">
        <v>0.3</v>
      </c>
      <c r="H73" s="2">
        <v>5</v>
      </c>
      <c r="I73" s="2">
        <v>1</v>
      </c>
      <c r="J73" s="20" t="s">
        <v>156</v>
      </c>
      <c r="Q73" s="2"/>
      <c r="T73" s="2">
        <v>0.5</v>
      </c>
      <c r="U73" s="2">
        <v>0.5</v>
      </c>
      <c r="V73" s="2">
        <v>8</v>
      </c>
      <c r="W73" s="2">
        <v>8</v>
      </c>
      <c r="X73" s="171">
        <f t="shared" si="1"/>
        <v>8.5</v>
      </c>
    </row>
    <row r="74" spans="1:33" x14ac:dyDescent="0.25">
      <c r="A74" s="2" t="s">
        <v>90</v>
      </c>
      <c r="B74" s="2">
        <v>64</v>
      </c>
      <c r="C74" s="227" t="s">
        <v>148</v>
      </c>
      <c r="D74" s="63">
        <v>41841</v>
      </c>
      <c r="E74" s="5" t="s">
        <v>105</v>
      </c>
      <c r="F74" s="17">
        <v>0.3</v>
      </c>
      <c r="G74" s="17">
        <v>0.6</v>
      </c>
      <c r="H74" s="2">
        <v>5</v>
      </c>
      <c r="I74" s="2">
        <v>1</v>
      </c>
      <c r="J74" s="20" t="s">
        <v>156</v>
      </c>
      <c r="Q74" s="2"/>
      <c r="T74" s="2">
        <v>0.5</v>
      </c>
      <c r="U74" s="2">
        <v>0.5</v>
      </c>
      <c r="V74" s="2">
        <v>5</v>
      </c>
      <c r="W74" s="2">
        <v>5</v>
      </c>
      <c r="X74" s="171">
        <f t="shared" si="1"/>
        <v>5.5</v>
      </c>
    </row>
    <row r="75" spans="1:33" x14ac:dyDescent="0.25">
      <c r="A75" s="2" t="s">
        <v>91</v>
      </c>
      <c r="B75" s="2">
        <v>65</v>
      </c>
      <c r="C75" s="227" t="s">
        <v>148</v>
      </c>
      <c r="D75" s="63">
        <v>41841</v>
      </c>
      <c r="E75" s="5" t="s">
        <v>106</v>
      </c>
      <c r="F75" s="17">
        <v>0.6</v>
      </c>
      <c r="G75" s="17">
        <v>0.9</v>
      </c>
      <c r="H75" s="2">
        <v>5</v>
      </c>
      <c r="I75" s="20">
        <v>1</v>
      </c>
      <c r="J75" s="20" t="s">
        <v>156</v>
      </c>
      <c r="Q75" s="2"/>
      <c r="T75" s="2">
        <v>0.5</v>
      </c>
      <c r="U75" s="2">
        <v>0.5</v>
      </c>
      <c r="V75" s="2">
        <v>2</v>
      </c>
      <c r="W75" s="2">
        <v>2</v>
      </c>
      <c r="X75" s="171">
        <f t="shared" si="1"/>
        <v>2.5</v>
      </c>
    </row>
    <row r="76" spans="1:33" x14ac:dyDescent="0.25">
      <c r="A76" s="2" t="s">
        <v>92</v>
      </c>
      <c r="B76" s="2">
        <v>66</v>
      </c>
      <c r="C76" s="231" t="s">
        <v>149</v>
      </c>
      <c r="D76" s="63">
        <v>41841</v>
      </c>
      <c r="E76" s="5" t="s">
        <v>102</v>
      </c>
      <c r="F76" s="17">
        <v>0</v>
      </c>
      <c r="G76" s="17">
        <v>0.1</v>
      </c>
      <c r="H76" s="2">
        <v>5</v>
      </c>
      <c r="I76" s="20">
        <v>2</v>
      </c>
      <c r="J76" s="20" t="s">
        <v>156</v>
      </c>
      <c r="K76" s="1">
        <v>5.2</v>
      </c>
      <c r="L76" s="2">
        <v>0.03</v>
      </c>
      <c r="M76" s="2" t="s">
        <v>118</v>
      </c>
      <c r="N76" s="2">
        <v>7</v>
      </c>
      <c r="O76" s="2">
        <v>65</v>
      </c>
      <c r="P76" s="2">
        <v>1406</v>
      </c>
      <c r="Q76" s="2">
        <v>129</v>
      </c>
      <c r="R76" s="2">
        <v>4.71</v>
      </c>
      <c r="S76" s="2">
        <v>0.24</v>
      </c>
      <c r="T76" s="2">
        <v>2</v>
      </c>
      <c r="U76" s="2">
        <v>2</v>
      </c>
      <c r="V76" s="2">
        <v>6</v>
      </c>
      <c r="W76" s="2">
        <v>6</v>
      </c>
      <c r="X76" s="171">
        <f t="shared" si="1"/>
        <v>8</v>
      </c>
      <c r="Y76" s="2">
        <v>2.08</v>
      </c>
      <c r="Z76" s="2">
        <v>0.28699999999999998</v>
      </c>
      <c r="AA76" s="2">
        <v>0.16500000000000001</v>
      </c>
      <c r="AB76" s="2" t="s">
        <v>121</v>
      </c>
      <c r="AC76" s="2">
        <v>2.6</v>
      </c>
      <c r="AD76" s="2">
        <v>9.6999999999999993</v>
      </c>
      <c r="AE76" s="2">
        <v>35.6</v>
      </c>
      <c r="AF76" s="2">
        <v>18.8</v>
      </c>
      <c r="AG76" s="2">
        <v>35</v>
      </c>
    </row>
    <row r="77" spans="1:33" x14ac:dyDescent="0.25">
      <c r="A77" s="2" t="s">
        <v>93</v>
      </c>
      <c r="B77" s="2">
        <v>67</v>
      </c>
      <c r="C77" s="231" t="s">
        <v>149</v>
      </c>
      <c r="D77" s="63">
        <v>41841</v>
      </c>
      <c r="E77" s="5" t="s">
        <v>103</v>
      </c>
      <c r="F77" s="17">
        <v>0.1</v>
      </c>
      <c r="G77" s="17">
        <v>0.2</v>
      </c>
      <c r="H77" s="2">
        <v>5</v>
      </c>
      <c r="I77" s="20">
        <v>2</v>
      </c>
      <c r="J77" s="20" t="s">
        <v>156</v>
      </c>
      <c r="K77" s="1">
        <v>5.2</v>
      </c>
      <c r="L77" s="2">
        <v>0.03</v>
      </c>
      <c r="M77" s="2" t="s">
        <v>118</v>
      </c>
      <c r="N77" s="2">
        <v>7</v>
      </c>
      <c r="Q77" s="2"/>
      <c r="R77" s="2">
        <v>5.1100000000000003</v>
      </c>
      <c r="S77" s="2">
        <v>0.26</v>
      </c>
      <c r="T77" s="2">
        <v>0.5</v>
      </c>
      <c r="U77" s="2">
        <v>0.5</v>
      </c>
      <c r="V77" s="2">
        <v>7</v>
      </c>
      <c r="W77" s="2">
        <v>7</v>
      </c>
      <c r="X77" s="171">
        <f t="shared" si="1"/>
        <v>7.5</v>
      </c>
      <c r="Y77" s="2">
        <v>2.06</v>
      </c>
      <c r="Z77" s="2">
        <v>0.27600000000000002</v>
      </c>
      <c r="AA77" s="2">
        <v>0.16800000000000001</v>
      </c>
      <c r="AB77" s="2" t="s">
        <v>121</v>
      </c>
      <c r="AC77" s="2">
        <v>2.7</v>
      </c>
      <c r="AD77" s="2">
        <v>9.4</v>
      </c>
      <c r="AE77" s="2">
        <v>35.700000000000003</v>
      </c>
      <c r="AF77" s="2">
        <v>20.6</v>
      </c>
      <c r="AG77" s="2">
        <v>35</v>
      </c>
    </row>
    <row r="78" spans="1:33" x14ac:dyDescent="0.25">
      <c r="A78" s="2" t="s">
        <v>94</v>
      </c>
      <c r="B78" s="2">
        <v>68</v>
      </c>
      <c r="C78" s="231" t="s">
        <v>149</v>
      </c>
      <c r="D78" s="63">
        <v>41841</v>
      </c>
      <c r="E78" s="5" t="s">
        <v>104</v>
      </c>
      <c r="F78" s="17">
        <v>0.2</v>
      </c>
      <c r="G78" s="17">
        <v>0.3</v>
      </c>
      <c r="H78" s="2">
        <v>5</v>
      </c>
      <c r="I78" s="20">
        <v>2</v>
      </c>
      <c r="J78" s="20" t="s">
        <v>156</v>
      </c>
      <c r="K78" s="1">
        <v>5.2</v>
      </c>
      <c r="L78" s="2">
        <v>0.02</v>
      </c>
      <c r="M78" s="2" t="s">
        <v>118</v>
      </c>
      <c r="N78" s="2">
        <v>7</v>
      </c>
      <c r="Q78" s="2"/>
      <c r="R78" s="2">
        <v>4.54</v>
      </c>
      <c r="S78" s="2">
        <v>0.23</v>
      </c>
      <c r="T78" s="2">
        <v>0.5</v>
      </c>
      <c r="U78" s="2">
        <v>0.5</v>
      </c>
      <c r="V78" s="2">
        <v>6</v>
      </c>
      <c r="W78" s="2">
        <v>6</v>
      </c>
      <c r="X78" s="171">
        <f t="shared" si="1"/>
        <v>6.5</v>
      </c>
      <c r="Y78" s="2">
        <v>1.62</v>
      </c>
      <c r="Z78" s="2">
        <v>0.14099999999999999</v>
      </c>
      <c r="AA78" s="2">
        <v>0.108</v>
      </c>
      <c r="AB78" s="2" t="s">
        <v>121</v>
      </c>
      <c r="AC78" s="2">
        <v>2.7</v>
      </c>
      <c r="AD78" s="2">
        <v>9.6</v>
      </c>
      <c r="AE78" s="2">
        <v>37</v>
      </c>
      <c r="AF78" s="2">
        <v>20.7</v>
      </c>
      <c r="AG78" s="2">
        <v>35</v>
      </c>
    </row>
    <row r="79" spans="1:33" x14ac:dyDescent="0.25">
      <c r="A79" s="2" t="s">
        <v>95</v>
      </c>
      <c r="B79" s="2">
        <v>69</v>
      </c>
      <c r="C79" s="231" t="s">
        <v>149</v>
      </c>
      <c r="D79" s="63">
        <v>41841</v>
      </c>
      <c r="E79" s="5" t="s">
        <v>105</v>
      </c>
      <c r="F79" s="17">
        <v>0.3</v>
      </c>
      <c r="G79" s="17">
        <v>0.6</v>
      </c>
      <c r="H79" s="2">
        <v>5</v>
      </c>
      <c r="I79" s="20">
        <v>2</v>
      </c>
      <c r="J79" s="20" t="s">
        <v>156</v>
      </c>
      <c r="K79" s="1">
        <v>5.2</v>
      </c>
      <c r="L79" s="2">
        <v>0.01</v>
      </c>
      <c r="M79" s="2" t="s">
        <v>118</v>
      </c>
      <c r="N79" s="2">
        <v>3</v>
      </c>
      <c r="Q79" s="2"/>
      <c r="R79" s="2">
        <v>2.23</v>
      </c>
      <c r="S79" s="2">
        <v>0.12</v>
      </c>
      <c r="T79" s="2">
        <v>0.5</v>
      </c>
      <c r="U79" s="2">
        <v>0.5</v>
      </c>
      <c r="V79" s="2">
        <v>3</v>
      </c>
      <c r="W79" s="2">
        <v>3</v>
      </c>
      <c r="X79" s="171">
        <f t="shared" si="1"/>
        <v>3.5</v>
      </c>
      <c r="Y79" s="2">
        <v>0.66200000000000003</v>
      </c>
      <c r="Z79" s="2">
        <v>0.04</v>
      </c>
      <c r="AA79" s="2">
        <v>5.3999999999999999E-2</v>
      </c>
      <c r="AB79" s="2" t="s">
        <v>121</v>
      </c>
      <c r="AC79" s="2" t="s">
        <v>122</v>
      </c>
      <c r="AD79" s="2">
        <v>9.9</v>
      </c>
      <c r="AE79" s="2">
        <v>39.700000000000003</v>
      </c>
      <c r="AF79" s="2">
        <v>16.899999999999999</v>
      </c>
      <c r="AG79" s="2">
        <v>38</v>
      </c>
    </row>
    <row r="80" spans="1:33" x14ac:dyDescent="0.25">
      <c r="A80" s="2" t="s">
        <v>96</v>
      </c>
      <c r="B80" s="2">
        <v>70</v>
      </c>
      <c r="C80" s="231" t="s">
        <v>149</v>
      </c>
      <c r="D80" s="63">
        <v>41841</v>
      </c>
      <c r="E80" s="5" t="s">
        <v>106</v>
      </c>
      <c r="F80" s="17">
        <v>0.6</v>
      </c>
      <c r="G80" s="17">
        <v>0.9</v>
      </c>
      <c r="H80" s="2">
        <v>5</v>
      </c>
      <c r="I80" s="20">
        <v>2</v>
      </c>
      <c r="J80" s="20" t="s">
        <v>156</v>
      </c>
      <c r="K80" s="1">
        <v>4.9000000000000004</v>
      </c>
      <c r="L80" s="2">
        <v>0.01</v>
      </c>
      <c r="M80" s="2" t="s">
        <v>118</v>
      </c>
      <c r="N80" s="2">
        <v>1</v>
      </c>
      <c r="Q80" s="2"/>
      <c r="R80" s="2">
        <v>0.55000000000000004</v>
      </c>
      <c r="S80" s="2" t="s">
        <v>263</v>
      </c>
      <c r="T80" s="2">
        <v>0.5</v>
      </c>
      <c r="U80" s="2">
        <v>0.5</v>
      </c>
      <c r="V80" s="2">
        <v>2</v>
      </c>
      <c r="W80" s="2">
        <v>2</v>
      </c>
      <c r="X80" s="171">
        <f t="shared" si="1"/>
        <v>2.5</v>
      </c>
      <c r="Y80" s="2">
        <v>0.36899999999999999</v>
      </c>
      <c r="Z80" s="2">
        <v>3.9E-2</v>
      </c>
      <c r="AA80" s="2">
        <v>0.04</v>
      </c>
      <c r="AB80" s="2" t="s">
        <v>121</v>
      </c>
      <c r="AC80" s="2" t="s">
        <v>122</v>
      </c>
      <c r="AD80" s="2">
        <v>12.1</v>
      </c>
      <c r="AE80" s="2">
        <v>51.1</v>
      </c>
      <c r="AF80" s="2">
        <v>13.6</v>
      </c>
      <c r="AG80" s="2">
        <v>27.8</v>
      </c>
    </row>
    <row r="81" spans="1:37" x14ac:dyDescent="0.25">
      <c r="A81" s="2" t="s">
        <v>97</v>
      </c>
      <c r="B81" s="2">
        <v>71</v>
      </c>
      <c r="C81" s="227" t="s">
        <v>150</v>
      </c>
      <c r="D81" s="63">
        <v>41841</v>
      </c>
      <c r="E81" s="5" t="s">
        <v>102</v>
      </c>
      <c r="F81" s="17">
        <v>0</v>
      </c>
      <c r="G81" s="17">
        <v>0.1</v>
      </c>
      <c r="H81" s="2">
        <v>5</v>
      </c>
      <c r="I81" s="20">
        <v>3</v>
      </c>
      <c r="J81" s="20" t="s">
        <v>156</v>
      </c>
      <c r="O81" s="2">
        <v>61</v>
      </c>
      <c r="P81" s="2">
        <v>798</v>
      </c>
      <c r="Q81" s="2">
        <v>116</v>
      </c>
      <c r="T81" s="2">
        <v>3</v>
      </c>
      <c r="U81" s="2">
        <v>3</v>
      </c>
      <c r="V81" s="2">
        <v>7</v>
      </c>
      <c r="W81" s="2">
        <v>7</v>
      </c>
      <c r="X81" s="171">
        <f t="shared" si="1"/>
        <v>10</v>
      </c>
    </row>
    <row r="82" spans="1:37" x14ac:dyDescent="0.25">
      <c r="A82" s="2" t="s">
        <v>98</v>
      </c>
      <c r="B82" s="2">
        <v>72</v>
      </c>
      <c r="C82" s="227" t="s">
        <v>150</v>
      </c>
      <c r="D82" s="63">
        <v>41841</v>
      </c>
      <c r="E82" s="5" t="s">
        <v>103</v>
      </c>
      <c r="F82" s="17">
        <v>0.1</v>
      </c>
      <c r="G82" s="17">
        <v>0.2</v>
      </c>
      <c r="H82" s="2">
        <v>5</v>
      </c>
      <c r="I82" s="20">
        <v>3</v>
      </c>
      <c r="J82" s="20" t="s">
        <v>156</v>
      </c>
      <c r="Q82" s="2"/>
      <c r="T82" s="2">
        <v>0.5</v>
      </c>
      <c r="U82" s="2">
        <v>0.5</v>
      </c>
      <c r="V82" s="2">
        <v>8</v>
      </c>
      <c r="W82" s="2">
        <v>8</v>
      </c>
      <c r="X82" s="171">
        <f t="shared" si="1"/>
        <v>8.5</v>
      </c>
    </row>
    <row r="83" spans="1:37" x14ac:dyDescent="0.25">
      <c r="A83" s="2" t="s">
        <v>99</v>
      </c>
      <c r="B83" s="2">
        <v>73</v>
      </c>
      <c r="C83" s="227" t="s">
        <v>150</v>
      </c>
      <c r="D83" s="63">
        <v>41841</v>
      </c>
      <c r="E83" s="5" t="s">
        <v>104</v>
      </c>
      <c r="F83" s="17">
        <v>0.2</v>
      </c>
      <c r="G83" s="17">
        <v>0.3</v>
      </c>
      <c r="H83" s="2">
        <v>5</v>
      </c>
      <c r="I83" s="20">
        <v>3</v>
      </c>
      <c r="J83" s="20" t="s">
        <v>156</v>
      </c>
      <c r="Q83" s="2"/>
      <c r="T83" s="2">
        <v>0.5</v>
      </c>
      <c r="U83" s="2">
        <v>0.5</v>
      </c>
      <c r="V83" s="2">
        <v>7</v>
      </c>
      <c r="W83" s="2">
        <v>7</v>
      </c>
      <c r="X83" s="171">
        <f t="shared" si="1"/>
        <v>7.5</v>
      </c>
    </row>
    <row r="84" spans="1:37" x14ac:dyDescent="0.25">
      <c r="A84" s="2" t="s">
        <v>100</v>
      </c>
      <c r="B84" s="2">
        <v>74</v>
      </c>
      <c r="C84" s="227" t="s">
        <v>150</v>
      </c>
      <c r="D84" s="63">
        <v>41841</v>
      </c>
      <c r="E84" s="5" t="s">
        <v>105</v>
      </c>
      <c r="F84" s="17">
        <v>0.3</v>
      </c>
      <c r="G84" s="17">
        <v>0.6</v>
      </c>
      <c r="H84" s="2">
        <v>5</v>
      </c>
      <c r="I84" s="20">
        <v>3</v>
      </c>
      <c r="J84" s="20" t="s">
        <v>156</v>
      </c>
      <c r="Q84" s="2"/>
      <c r="T84" s="2">
        <v>0.5</v>
      </c>
      <c r="U84" s="2">
        <v>0.5</v>
      </c>
      <c r="V84" s="2">
        <v>4</v>
      </c>
      <c r="W84" s="2">
        <v>4</v>
      </c>
      <c r="X84" s="171">
        <f t="shared" si="1"/>
        <v>4.5</v>
      </c>
    </row>
    <row r="85" spans="1:37" s="7" customFormat="1" x14ac:dyDescent="0.25">
      <c r="A85" s="7" t="s">
        <v>101</v>
      </c>
      <c r="B85" s="7">
        <v>75</v>
      </c>
      <c r="C85" s="227" t="s">
        <v>150</v>
      </c>
      <c r="D85" s="63">
        <v>41841</v>
      </c>
      <c r="E85" s="6" t="s">
        <v>106</v>
      </c>
      <c r="F85" s="17">
        <v>0.6</v>
      </c>
      <c r="G85" s="17">
        <v>0.9</v>
      </c>
      <c r="H85" s="2">
        <v>5</v>
      </c>
      <c r="I85" s="20">
        <v>3</v>
      </c>
      <c r="J85" s="20" t="s">
        <v>156</v>
      </c>
      <c r="K85" s="1"/>
      <c r="T85" s="2">
        <v>0.5</v>
      </c>
      <c r="U85" s="2">
        <v>0.5</v>
      </c>
      <c r="V85" s="7">
        <v>2</v>
      </c>
      <c r="W85" s="7">
        <v>2</v>
      </c>
      <c r="X85" s="171">
        <f t="shared" si="1"/>
        <v>2.5</v>
      </c>
    </row>
    <row r="86" spans="1:37" ht="14.45" customHeight="1" x14ac:dyDescent="0.25">
      <c r="A86" s="38" t="s">
        <v>204</v>
      </c>
      <c r="B86" s="20">
        <v>1</v>
      </c>
      <c r="C86" s="223" t="s">
        <v>164</v>
      </c>
      <c r="D86" s="63">
        <v>42012</v>
      </c>
      <c r="E86" s="40" t="s">
        <v>102</v>
      </c>
      <c r="F86" s="17">
        <v>0</v>
      </c>
      <c r="G86" s="17">
        <v>0.1</v>
      </c>
      <c r="H86" s="2">
        <v>1</v>
      </c>
      <c r="I86" s="2">
        <v>1</v>
      </c>
      <c r="J86" s="2" t="s">
        <v>156</v>
      </c>
      <c r="K86" s="41"/>
      <c r="T86" s="7">
        <v>8</v>
      </c>
      <c r="U86" s="7">
        <v>6</v>
      </c>
      <c r="V86" s="7">
        <v>4</v>
      </c>
      <c r="W86" s="7">
        <v>3</v>
      </c>
      <c r="X86" s="171">
        <f t="shared" si="1"/>
        <v>12</v>
      </c>
      <c r="Y86" s="7"/>
      <c r="Z86" s="7"/>
      <c r="AA86" s="7"/>
      <c r="AB86" s="7"/>
      <c r="AC86" s="7">
        <v>45.5</v>
      </c>
      <c r="AD86" s="7"/>
      <c r="AE86" s="7"/>
      <c r="AF86" s="7"/>
      <c r="AG86" s="7"/>
      <c r="AH86" s="7"/>
      <c r="AI86" s="7"/>
      <c r="AJ86" s="7">
        <v>41.5</v>
      </c>
      <c r="AK86" s="7"/>
    </row>
    <row r="87" spans="1:37" ht="14.45" customHeight="1" x14ac:dyDescent="0.25">
      <c r="A87" s="38" t="s">
        <v>205</v>
      </c>
      <c r="B87" s="20">
        <v>2</v>
      </c>
      <c r="C87" s="223" t="s">
        <v>165</v>
      </c>
      <c r="D87" s="63">
        <v>42012</v>
      </c>
      <c r="E87" s="40" t="s">
        <v>245</v>
      </c>
      <c r="F87" s="17">
        <v>0.1</v>
      </c>
      <c r="G87" s="17">
        <v>0.3</v>
      </c>
      <c r="H87" s="20">
        <v>1</v>
      </c>
      <c r="I87" s="20">
        <v>1</v>
      </c>
      <c r="J87" s="2" t="s">
        <v>156</v>
      </c>
      <c r="K87" s="41"/>
      <c r="T87" s="7">
        <v>8</v>
      </c>
      <c r="U87" s="7">
        <v>6</v>
      </c>
      <c r="V87" s="7">
        <v>13</v>
      </c>
      <c r="W87" s="7">
        <v>9</v>
      </c>
      <c r="X87" s="171">
        <f t="shared" si="1"/>
        <v>21</v>
      </c>
      <c r="Y87" s="7"/>
      <c r="Z87" s="7"/>
      <c r="AA87" s="7"/>
      <c r="AB87" s="7"/>
      <c r="AC87" s="7">
        <v>48.5</v>
      </c>
      <c r="AD87" s="7"/>
      <c r="AE87" s="7"/>
      <c r="AF87" s="7"/>
      <c r="AG87" s="7"/>
      <c r="AH87" s="7"/>
      <c r="AI87" s="7"/>
      <c r="AJ87" s="7">
        <v>45</v>
      </c>
      <c r="AK87" s="7"/>
    </row>
    <row r="88" spans="1:37" ht="14.45" customHeight="1" x14ac:dyDescent="0.25">
      <c r="A88" s="38" t="s">
        <v>206</v>
      </c>
      <c r="B88" s="20">
        <v>3</v>
      </c>
      <c r="C88" s="223" t="s">
        <v>166</v>
      </c>
      <c r="D88" s="63">
        <v>42012</v>
      </c>
      <c r="E88" s="40" t="s">
        <v>102</v>
      </c>
      <c r="F88" s="17">
        <v>0</v>
      </c>
      <c r="G88" s="17">
        <v>0.1</v>
      </c>
      <c r="H88" s="2">
        <v>1</v>
      </c>
      <c r="I88" s="2">
        <v>2</v>
      </c>
      <c r="J88" s="2" t="s">
        <v>156</v>
      </c>
      <c r="K88" s="41"/>
      <c r="T88" s="7">
        <v>39</v>
      </c>
      <c r="U88" s="7">
        <v>26</v>
      </c>
      <c r="V88" s="7">
        <v>5</v>
      </c>
      <c r="W88" s="7">
        <v>4</v>
      </c>
      <c r="X88" s="171">
        <f t="shared" si="1"/>
        <v>44</v>
      </c>
      <c r="Y88" s="7"/>
      <c r="Z88" s="7"/>
      <c r="AA88" s="7"/>
      <c r="AB88" s="7"/>
      <c r="AC88" s="7">
        <v>50.8</v>
      </c>
      <c r="AD88" s="7"/>
      <c r="AE88" s="7"/>
      <c r="AF88" s="7"/>
      <c r="AG88" s="7"/>
      <c r="AH88" s="7"/>
      <c r="AI88" s="7"/>
      <c r="AJ88" s="7">
        <v>45.7</v>
      </c>
      <c r="AK88" s="7"/>
    </row>
    <row r="89" spans="1:37" ht="14.45" customHeight="1" x14ac:dyDescent="0.25">
      <c r="A89" s="38" t="s">
        <v>207</v>
      </c>
      <c r="B89" s="20">
        <v>4</v>
      </c>
      <c r="C89" s="223" t="s">
        <v>167</v>
      </c>
      <c r="D89" s="63">
        <v>42012</v>
      </c>
      <c r="E89" s="40" t="s">
        <v>245</v>
      </c>
      <c r="F89" s="17">
        <v>0.1</v>
      </c>
      <c r="G89" s="17">
        <v>0.3</v>
      </c>
      <c r="H89" s="2">
        <v>1</v>
      </c>
      <c r="I89" s="2">
        <v>2</v>
      </c>
      <c r="J89" s="2" t="s">
        <v>156</v>
      </c>
      <c r="K89" s="41"/>
      <c r="T89" s="7">
        <v>17</v>
      </c>
      <c r="U89" s="7">
        <v>11</v>
      </c>
      <c r="V89" s="7">
        <v>16</v>
      </c>
      <c r="W89" s="7">
        <v>11</v>
      </c>
      <c r="X89" s="171">
        <f t="shared" si="1"/>
        <v>33</v>
      </c>
      <c r="Y89" s="7"/>
      <c r="Z89" s="7"/>
      <c r="AA89" s="7"/>
      <c r="AB89" s="7"/>
      <c r="AC89" s="7">
        <v>58.3</v>
      </c>
      <c r="AD89" s="7"/>
      <c r="AE89" s="7"/>
      <c r="AF89" s="7"/>
      <c r="AG89" s="7"/>
      <c r="AH89" s="7"/>
      <c r="AI89" s="7"/>
      <c r="AJ89" s="7">
        <v>53.1</v>
      </c>
      <c r="AK89" s="7"/>
    </row>
    <row r="90" spans="1:37" ht="14.45" customHeight="1" x14ac:dyDescent="0.25">
      <c r="A90" s="38" t="s">
        <v>208</v>
      </c>
      <c r="B90" s="20">
        <v>5</v>
      </c>
      <c r="C90" s="223" t="s">
        <v>168</v>
      </c>
      <c r="D90" s="63">
        <v>42012</v>
      </c>
      <c r="E90" s="40" t="s">
        <v>102</v>
      </c>
      <c r="F90" s="17">
        <v>0</v>
      </c>
      <c r="G90" s="17">
        <v>0.1</v>
      </c>
      <c r="H90" s="20">
        <v>1</v>
      </c>
      <c r="I90" s="20">
        <v>3</v>
      </c>
      <c r="J90" s="2" t="s">
        <v>156</v>
      </c>
      <c r="K90" s="41"/>
      <c r="T90" s="7">
        <v>5</v>
      </c>
      <c r="U90" s="7">
        <v>3</v>
      </c>
      <c r="V90" s="7">
        <v>13</v>
      </c>
      <c r="W90" s="7">
        <v>9</v>
      </c>
      <c r="X90" s="171">
        <f t="shared" si="1"/>
        <v>18</v>
      </c>
      <c r="Y90" s="7"/>
      <c r="Z90" s="7"/>
      <c r="AA90" s="7"/>
      <c r="AB90" s="7"/>
      <c r="AC90" s="7">
        <v>45.7</v>
      </c>
      <c r="AD90" s="7"/>
      <c r="AE90" s="7"/>
      <c r="AF90" s="7"/>
      <c r="AG90" s="7"/>
      <c r="AH90" s="7"/>
      <c r="AI90" s="7"/>
      <c r="AJ90" s="7">
        <v>41.2</v>
      </c>
      <c r="AK90" s="7"/>
    </row>
    <row r="91" spans="1:37" ht="14.45" customHeight="1" x14ac:dyDescent="0.25">
      <c r="A91" s="38" t="s">
        <v>209</v>
      </c>
      <c r="B91" s="20">
        <v>6</v>
      </c>
      <c r="C91" s="223" t="s">
        <v>169</v>
      </c>
      <c r="D91" s="63">
        <v>42012</v>
      </c>
      <c r="E91" s="40" t="s">
        <v>245</v>
      </c>
      <c r="F91" s="17">
        <v>0.1</v>
      </c>
      <c r="G91" s="17">
        <v>0.3</v>
      </c>
      <c r="H91" s="20">
        <v>1</v>
      </c>
      <c r="I91" s="20">
        <v>3</v>
      </c>
      <c r="J91" s="2" t="s">
        <v>156</v>
      </c>
      <c r="K91" s="41"/>
      <c r="T91" s="7">
        <v>6</v>
      </c>
      <c r="U91" s="7">
        <v>4</v>
      </c>
      <c r="V91" s="7">
        <v>26</v>
      </c>
      <c r="W91" s="7">
        <v>17</v>
      </c>
      <c r="X91" s="171">
        <f t="shared" si="1"/>
        <v>32</v>
      </c>
      <c r="Y91" s="7"/>
      <c r="Z91" s="7"/>
      <c r="AA91" s="7"/>
      <c r="AB91" s="7"/>
      <c r="AC91" s="7">
        <v>52.6</v>
      </c>
      <c r="AD91" s="7"/>
      <c r="AE91" s="7"/>
      <c r="AF91" s="7"/>
      <c r="AG91" s="7"/>
      <c r="AH91" s="7"/>
      <c r="AI91" s="7"/>
      <c r="AJ91" s="7">
        <v>47.9</v>
      </c>
      <c r="AK91" s="7"/>
    </row>
    <row r="92" spans="1:37" ht="14.45" customHeight="1" x14ac:dyDescent="0.25">
      <c r="A92" s="38" t="s">
        <v>210</v>
      </c>
      <c r="B92" s="20">
        <v>7</v>
      </c>
      <c r="C92" s="223" t="s">
        <v>170</v>
      </c>
      <c r="D92" s="63">
        <v>42012</v>
      </c>
      <c r="E92" s="40" t="s">
        <v>285</v>
      </c>
      <c r="F92" s="17">
        <v>0</v>
      </c>
      <c r="G92" s="42">
        <v>2.5000000000000001E-2</v>
      </c>
      <c r="H92" s="20">
        <v>1</v>
      </c>
      <c r="I92" s="20" t="s">
        <v>866</v>
      </c>
      <c r="J92" s="20" t="s">
        <v>283</v>
      </c>
      <c r="K92" s="41"/>
      <c r="T92" s="7">
        <v>126</v>
      </c>
      <c r="U92" s="7">
        <v>91</v>
      </c>
      <c r="V92" s="7">
        <v>5</v>
      </c>
      <c r="W92" s="7">
        <v>3</v>
      </c>
      <c r="X92" s="171">
        <f t="shared" si="1"/>
        <v>131</v>
      </c>
      <c r="Y92" s="7"/>
      <c r="Z92" s="7"/>
      <c r="AA92" s="7"/>
      <c r="AB92" s="7"/>
      <c r="AC92" s="7">
        <v>42.4</v>
      </c>
      <c r="AD92" s="7"/>
      <c r="AE92" s="7"/>
      <c r="AF92" s="7"/>
      <c r="AG92" s="7"/>
      <c r="AH92" s="7"/>
      <c r="AI92" s="7"/>
      <c r="AJ92" s="7">
        <v>38.799999999999997</v>
      </c>
      <c r="AK92" s="7"/>
    </row>
    <row r="93" spans="1:37" ht="14.45" customHeight="1" x14ac:dyDescent="0.25">
      <c r="A93" s="38" t="s">
        <v>211</v>
      </c>
      <c r="B93" s="20">
        <v>8</v>
      </c>
      <c r="C93" s="223" t="s">
        <v>171</v>
      </c>
      <c r="D93" s="63">
        <v>42012</v>
      </c>
      <c r="E93" s="40" t="s">
        <v>285</v>
      </c>
      <c r="F93" s="17">
        <v>0</v>
      </c>
      <c r="G93" s="42">
        <v>2.5000000000000001E-2</v>
      </c>
      <c r="H93" s="20">
        <v>1</v>
      </c>
      <c r="I93" s="20" t="s">
        <v>866</v>
      </c>
      <c r="J93" s="20" t="s">
        <v>284</v>
      </c>
      <c r="K93" s="41"/>
      <c r="T93" s="7">
        <v>18</v>
      </c>
      <c r="U93" s="7">
        <v>12</v>
      </c>
      <c r="V93" s="7">
        <v>0.5</v>
      </c>
      <c r="W93" s="2">
        <v>0.5</v>
      </c>
      <c r="X93" s="171">
        <f t="shared" si="1"/>
        <v>18.5</v>
      </c>
      <c r="Y93" s="7"/>
      <c r="Z93" s="7"/>
      <c r="AA93" s="7"/>
      <c r="AB93" s="7"/>
      <c r="AC93" s="7">
        <v>50</v>
      </c>
      <c r="AD93" s="7"/>
      <c r="AE93" s="7"/>
      <c r="AF93" s="7"/>
      <c r="AG93" s="7"/>
      <c r="AH93" s="7"/>
      <c r="AI93" s="7"/>
      <c r="AJ93" s="7">
        <v>45.1</v>
      </c>
      <c r="AK93" s="7"/>
    </row>
    <row r="94" spans="1:37" ht="14.45" customHeight="1" x14ac:dyDescent="0.25">
      <c r="A94" s="38" t="s">
        <v>212</v>
      </c>
      <c r="B94" s="20">
        <v>9</v>
      </c>
      <c r="C94" s="223" t="s">
        <v>172</v>
      </c>
      <c r="D94" s="63">
        <v>42012</v>
      </c>
      <c r="E94" s="40" t="s">
        <v>102</v>
      </c>
      <c r="F94" s="17">
        <v>0</v>
      </c>
      <c r="G94" s="17">
        <v>0.1</v>
      </c>
      <c r="H94" s="20">
        <v>2</v>
      </c>
      <c r="I94" s="2">
        <v>1</v>
      </c>
      <c r="J94" s="2" t="s">
        <v>156</v>
      </c>
      <c r="K94" s="41"/>
      <c r="T94" s="7">
        <v>17</v>
      </c>
      <c r="U94" s="7">
        <v>12</v>
      </c>
      <c r="V94" s="7">
        <v>4</v>
      </c>
      <c r="W94" s="7">
        <v>3</v>
      </c>
      <c r="X94" s="171">
        <f t="shared" si="1"/>
        <v>21</v>
      </c>
      <c r="Y94" s="7"/>
      <c r="Z94" s="7"/>
      <c r="AA94" s="7"/>
      <c r="AB94" s="7"/>
      <c r="AC94" s="7">
        <v>41.5</v>
      </c>
      <c r="AD94" s="7"/>
      <c r="AE94" s="7"/>
      <c r="AF94" s="7"/>
      <c r="AG94" s="7"/>
      <c r="AH94" s="7"/>
      <c r="AI94" s="7"/>
      <c r="AJ94" s="7">
        <v>37.6</v>
      </c>
      <c r="AK94" s="7"/>
    </row>
    <row r="95" spans="1:37" ht="14.45" customHeight="1" x14ac:dyDescent="0.25">
      <c r="A95" s="38" t="s">
        <v>213</v>
      </c>
      <c r="B95" s="20">
        <v>10</v>
      </c>
      <c r="C95" s="223" t="s">
        <v>173</v>
      </c>
      <c r="D95" s="63">
        <v>42012</v>
      </c>
      <c r="E95" s="40" t="s">
        <v>245</v>
      </c>
      <c r="F95" s="17">
        <v>0.1</v>
      </c>
      <c r="G95" s="17">
        <v>0.3</v>
      </c>
      <c r="H95" s="20">
        <v>2</v>
      </c>
      <c r="I95" s="20">
        <v>1</v>
      </c>
      <c r="J95" s="2" t="s">
        <v>156</v>
      </c>
      <c r="K95" s="41"/>
      <c r="T95" s="7">
        <v>7</v>
      </c>
      <c r="U95" s="7">
        <v>5</v>
      </c>
      <c r="V95" s="7">
        <v>15</v>
      </c>
      <c r="W95" s="7">
        <v>11</v>
      </c>
      <c r="X95" s="171">
        <f t="shared" si="1"/>
        <v>22</v>
      </c>
      <c r="Y95" s="7"/>
      <c r="Z95" s="7"/>
      <c r="AA95" s="7"/>
      <c r="AB95" s="7"/>
      <c r="AC95" s="7">
        <v>48.3</v>
      </c>
      <c r="AD95" s="7"/>
      <c r="AE95" s="7"/>
      <c r="AF95" s="7"/>
      <c r="AG95" s="7"/>
      <c r="AH95" s="7"/>
      <c r="AI95" s="7"/>
      <c r="AJ95" s="7">
        <v>44.2</v>
      </c>
      <c r="AK95" s="7"/>
    </row>
    <row r="96" spans="1:37" ht="14.45" customHeight="1" x14ac:dyDescent="0.25">
      <c r="A96" s="38" t="s">
        <v>214</v>
      </c>
      <c r="B96" s="20">
        <v>11</v>
      </c>
      <c r="C96" s="223" t="s">
        <v>174</v>
      </c>
      <c r="D96" s="63">
        <v>42012</v>
      </c>
      <c r="E96" s="40" t="s">
        <v>102</v>
      </c>
      <c r="F96" s="17">
        <v>0</v>
      </c>
      <c r="G96" s="17">
        <v>0.1</v>
      </c>
      <c r="H96" s="20">
        <v>2</v>
      </c>
      <c r="I96" s="2">
        <v>2</v>
      </c>
      <c r="J96" s="2" t="s">
        <v>156</v>
      </c>
      <c r="K96" s="41"/>
      <c r="T96" s="7">
        <v>12</v>
      </c>
      <c r="U96" s="7">
        <v>8</v>
      </c>
      <c r="V96" s="7">
        <v>5</v>
      </c>
      <c r="W96" s="7">
        <v>3</v>
      </c>
      <c r="X96" s="171">
        <f t="shared" si="1"/>
        <v>17</v>
      </c>
      <c r="Y96" s="7"/>
      <c r="Z96" s="7"/>
      <c r="AA96" s="7"/>
      <c r="AB96" s="7"/>
      <c r="AC96" s="7">
        <v>49.8</v>
      </c>
      <c r="AD96" s="7"/>
      <c r="AE96" s="7"/>
      <c r="AF96" s="7"/>
      <c r="AG96" s="7"/>
      <c r="AH96" s="7"/>
      <c r="AI96" s="7"/>
      <c r="AJ96" s="7">
        <v>45.8</v>
      </c>
      <c r="AK96" s="7"/>
    </row>
    <row r="97" spans="1:37" ht="14.45" customHeight="1" x14ac:dyDescent="0.25">
      <c r="A97" s="38" t="s">
        <v>215</v>
      </c>
      <c r="B97" s="20">
        <v>12</v>
      </c>
      <c r="C97" s="223" t="s">
        <v>175</v>
      </c>
      <c r="D97" s="63">
        <v>42012</v>
      </c>
      <c r="E97" s="40" t="s">
        <v>245</v>
      </c>
      <c r="F97" s="17">
        <v>0.1</v>
      </c>
      <c r="G97" s="17">
        <v>0.3</v>
      </c>
      <c r="H97" s="20">
        <v>2</v>
      </c>
      <c r="I97" s="2">
        <v>2</v>
      </c>
      <c r="J97" s="2" t="s">
        <v>156</v>
      </c>
      <c r="K97" s="41"/>
      <c r="T97" s="7">
        <v>5</v>
      </c>
      <c r="U97" s="7">
        <v>3</v>
      </c>
      <c r="V97" s="7">
        <v>16</v>
      </c>
      <c r="W97" s="7">
        <v>10</v>
      </c>
      <c r="X97" s="171">
        <f t="shared" si="1"/>
        <v>21</v>
      </c>
      <c r="Y97" s="7"/>
      <c r="Z97" s="7"/>
      <c r="AA97" s="7"/>
      <c r="AB97" s="7"/>
      <c r="AC97" s="7">
        <v>58</v>
      </c>
      <c r="AD97" s="7"/>
      <c r="AE97" s="7"/>
      <c r="AF97" s="7"/>
      <c r="AG97" s="7"/>
      <c r="AH97" s="7"/>
      <c r="AI97" s="7"/>
      <c r="AJ97" s="7">
        <v>54.3</v>
      </c>
      <c r="AK97" s="7"/>
    </row>
    <row r="98" spans="1:37" ht="14.45" customHeight="1" x14ac:dyDescent="0.25">
      <c r="A98" s="38" t="s">
        <v>216</v>
      </c>
      <c r="B98" s="20">
        <v>13</v>
      </c>
      <c r="C98" s="223" t="s">
        <v>176</v>
      </c>
      <c r="D98" s="63">
        <v>42012</v>
      </c>
      <c r="E98" s="40" t="s">
        <v>102</v>
      </c>
      <c r="F98" s="17">
        <v>0</v>
      </c>
      <c r="G98" s="17">
        <v>0.1</v>
      </c>
      <c r="H98" s="20">
        <v>2</v>
      </c>
      <c r="I98" s="20">
        <v>3</v>
      </c>
      <c r="J98" s="2" t="s">
        <v>156</v>
      </c>
      <c r="K98" s="41"/>
      <c r="T98" s="7">
        <v>9</v>
      </c>
      <c r="U98" s="7">
        <v>6</v>
      </c>
      <c r="V98" s="7">
        <v>3</v>
      </c>
      <c r="W98" s="2">
        <v>0.5</v>
      </c>
      <c r="X98" s="171">
        <f t="shared" si="1"/>
        <v>12</v>
      </c>
      <c r="Y98" s="7"/>
      <c r="Z98" s="7"/>
      <c r="AA98" s="7"/>
      <c r="AB98" s="7"/>
      <c r="AC98" s="7">
        <v>48.7</v>
      </c>
      <c r="AD98" s="7"/>
      <c r="AE98" s="7"/>
      <c r="AF98" s="7"/>
      <c r="AG98" s="7"/>
      <c r="AH98" s="7"/>
      <c r="AI98" s="7"/>
      <c r="AJ98" s="7">
        <v>44.8</v>
      </c>
      <c r="AK98" s="7"/>
    </row>
    <row r="99" spans="1:37" ht="14.45" customHeight="1" x14ac:dyDescent="0.25">
      <c r="A99" s="38" t="s">
        <v>217</v>
      </c>
      <c r="B99" s="20">
        <v>14</v>
      </c>
      <c r="C99" s="223" t="s">
        <v>177</v>
      </c>
      <c r="D99" s="63">
        <v>42012</v>
      </c>
      <c r="E99" s="40" t="s">
        <v>245</v>
      </c>
      <c r="F99" s="17">
        <v>0.1</v>
      </c>
      <c r="G99" s="17">
        <v>0.3</v>
      </c>
      <c r="H99" s="20">
        <v>2</v>
      </c>
      <c r="I99" s="20">
        <v>3</v>
      </c>
      <c r="J99" s="2" t="s">
        <v>156</v>
      </c>
      <c r="K99" s="41"/>
      <c r="T99" s="7">
        <v>4</v>
      </c>
      <c r="U99" s="7">
        <v>3</v>
      </c>
      <c r="V99" s="7">
        <v>12</v>
      </c>
      <c r="W99" s="7">
        <v>8</v>
      </c>
      <c r="X99" s="171">
        <f t="shared" si="1"/>
        <v>16</v>
      </c>
      <c r="Y99" s="7"/>
      <c r="Z99" s="7"/>
      <c r="AA99" s="7"/>
      <c r="AB99" s="7"/>
      <c r="AC99" s="7">
        <v>57.6</v>
      </c>
      <c r="AD99" s="7"/>
      <c r="AE99" s="7"/>
      <c r="AF99" s="7"/>
      <c r="AG99" s="7"/>
      <c r="AH99" s="7"/>
      <c r="AI99" s="7"/>
      <c r="AJ99" s="7">
        <v>52.9</v>
      </c>
      <c r="AK99" s="7"/>
    </row>
    <row r="100" spans="1:37" ht="14.45" customHeight="1" x14ac:dyDescent="0.25">
      <c r="A100" s="38" t="s">
        <v>218</v>
      </c>
      <c r="B100" s="20">
        <v>15</v>
      </c>
      <c r="C100" s="223" t="s">
        <v>178</v>
      </c>
      <c r="D100" s="63">
        <v>42012</v>
      </c>
      <c r="E100" s="40" t="s">
        <v>285</v>
      </c>
      <c r="F100" s="17">
        <v>0</v>
      </c>
      <c r="G100" s="42">
        <v>2.5000000000000001E-2</v>
      </c>
      <c r="H100" s="20">
        <v>2</v>
      </c>
      <c r="I100" s="20" t="s">
        <v>866</v>
      </c>
      <c r="J100" s="20" t="s">
        <v>283</v>
      </c>
      <c r="K100" s="41"/>
      <c r="T100" s="7">
        <v>27</v>
      </c>
      <c r="U100" s="7">
        <v>19</v>
      </c>
      <c r="V100" s="7">
        <v>2</v>
      </c>
      <c r="W100" s="2">
        <v>0.5</v>
      </c>
      <c r="X100" s="171">
        <f t="shared" si="1"/>
        <v>29</v>
      </c>
      <c r="Y100" s="7"/>
      <c r="Z100" s="7"/>
      <c r="AA100" s="7"/>
      <c r="AB100" s="7"/>
      <c r="AC100" s="7">
        <v>42.7</v>
      </c>
      <c r="AD100" s="7"/>
      <c r="AE100" s="7"/>
      <c r="AF100" s="7"/>
      <c r="AG100" s="7"/>
      <c r="AH100" s="7"/>
      <c r="AI100" s="7"/>
      <c r="AJ100" s="7">
        <v>39.200000000000003</v>
      </c>
      <c r="AK100" s="7"/>
    </row>
    <row r="101" spans="1:37" ht="14.45" customHeight="1" x14ac:dyDescent="0.25">
      <c r="A101" s="38" t="s">
        <v>219</v>
      </c>
      <c r="B101" s="20">
        <v>16</v>
      </c>
      <c r="C101" s="223" t="s">
        <v>179</v>
      </c>
      <c r="D101" s="63">
        <v>42012</v>
      </c>
      <c r="E101" s="40" t="s">
        <v>285</v>
      </c>
      <c r="F101" s="17">
        <v>0</v>
      </c>
      <c r="G101" s="42">
        <v>2.5000000000000001E-2</v>
      </c>
      <c r="H101" s="20">
        <v>2</v>
      </c>
      <c r="I101" s="20" t="s">
        <v>866</v>
      </c>
      <c r="J101" s="20" t="s">
        <v>284</v>
      </c>
      <c r="K101" s="41"/>
      <c r="T101" s="7">
        <v>16</v>
      </c>
      <c r="U101" s="7">
        <v>11</v>
      </c>
      <c r="V101" s="7">
        <v>0.5</v>
      </c>
      <c r="W101" s="2">
        <v>0.5</v>
      </c>
      <c r="X101" s="171">
        <f t="shared" si="1"/>
        <v>16.5</v>
      </c>
      <c r="Y101" s="7"/>
      <c r="Z101" s="7"/>
      <c r="AA101" s="7"/>
      <c r="AB101" s="7"/>
      <c r="AC101" s="7">
        <v>48</v>
      </c>
      <c r="AD101" s="7"/>
      <c r="AE101" s="7"/>
      <c r="AF101" s="7"/>
      <c r="AG101" s="7"/>
      <c r="AH101" s="7"/>
      <c r="AI101" s="7"/>
      <c r="AJ101" s="7">
        <v>44.9</v>
      </c>
      <c r="AK101" s="7"/>
    </row>
    <row r="102" spans="1:37" ht="14.45" customHeight="1" x14ac:dyDescent="0.25">
      <c r="A102" s="38" t="s">
        <v>220</v>
      </c>
      <c r="B102" s="20">
        <v>17</v>
      </c>
      <c r="C102" s="223" t="s">
        <v>180</v>
      </c>
      <c r="D102" s="63">
        <v>42012</v>
      </c>
      <c r="E102" s="40" t="s">
        <v>102</v>
      </c>
      <c r="F102" s="17">
        <v>0</v>
      </c>
      <c r="G102" s="17">
        <v>0.1</v>
      </c>
      <c r="H102" s="20">
        <v>3</v>
      </c>
      <c r="I102" s="2">
        <v>1</v>
      </c>
      <c r="J102" s="2" t="s">
        <v>156</v>
      </c>
      <c r="K102" s="41"/>
      <c r="T102" s="7">
        <v>12</v>
      </c>
      <c r="U102" s="7">
        <v>9</v>
      </c>
      <c r="V102" s="7">
        <v>3</v>
      </c>
      <c r="W102" s="2">
        <v>0.5</v>
      </c>
      <c r="X102" s="171">
        <f t="shared" si="1"/>
        <v>15</v>
      </c>
      <c r="Y102" s="7"/>
      <c r="Z102" s="7"/>
      <c r="AA102" s="7"/>
      <c r="AB102" s="7"/>
      <c r="AC102" s="7">
        <v>38.799999999999997</v>
      </c>
      <c r="AD102" s="7"/>
      <c r="AE102" s="7"/>
      <c r="AF102" s="7"/>
      <c r="AG102" s="7"/>
      <c r="AH102" s="7"/>
      <c r="AI102" s="7"/>
      <c r="AJ102" s="7">
        <v>36.9</v>
      </c>
      <c r="AK102" s="7"/>
    </row>
    <row r="103" spans="1:37" ht="14.45" customHeight="1" x14ac:dyDescent="0.25">
      <c r="A103" s="38" t="s">
        <v>221</v>
      </c>
      <c r="B103" s="20">
        <v>18</v>
      </c>
      <c r="C103" s="223" t="s">
        <v>181</v>
      </c>
      <c r="D103" s="63">
        <v>42012</v>
      </c>
      <c r="E103" s="40" t="s">
        <v>245</v>
      </c>
      <c r="F103" s="17">
        <v>0.1</v>
      </c>
      <c r="G103" s="17">
        <v>0.3</v>
      </c>
      <c r="H103" s="20">
        <v>3</v>
      </c>
      <c r="I103" s="20">
        <v>1</v>
      </c>
      <c r="J103" s="2" t="s">
        <v>156</v>
      </c>
      <c r="K103" s="41"/>
      <c r="T103" s="7">
        <v>8</v>
      </c>
      <c r="U103" s="7">
        <v>6</v>
      </c>
      <c r="V103" s="7">
        <v>10</v>
      </c>
      <c r="W103" s="7">
        <v>7</v>
      </c>
      <c r="X103" s="171">
        <f t="shared" si="1"/>
        <v>18</v>
      </c>
      <c r="Y103" s="7"/>
      <c r="Z103" s="7"/>
      <c r="AA103" s="7"/>
      <c r="AB103" s="7"/>
      <c r="AC103" s="7">
        <v>47.3</v>
      </c>
      <c r="AD103" s="7"/>
      <c r="AE103" s="7"/>
      <c r="AF103" s="7"/>
      <c r="AG103" s="7"/>
      <c r="AH103" s="7"/>
      <c r="AI103" s="7"/>
      <c r="AJ103" s="7">
        <v>44.3</v>
      </c>
      <c r="AK103" s="7"/>
    </row>
    <row r="104" spans="1:37" ht="14.45" customHeight="1" x14ac:dyDescent="0.25">
      <c r="A104" s="38" t="s">
        <v>222</v>
      </c>
      <c r="B104" s="20">
        <v>19</v>
      </c>
      <c r="C104" s="223" t="s">
        <v>182</v>
      </c>
      <c r="D104" s="63">
        <v>42012</v>
      </c>
      <c r="E104" s="40" t="s">
        <v>102</v>
      </c>
      <c r="F104" s="17">
        <v>0</v>
      </c>
      <c r="G104" s="17">
        <v>0.1</v>
      </c>
      <c r="H104" s="20">
        <v>3</v>
      </c>
      <c r="I104" s="2">
        <v>2</v>
      </c>
      <c r="J104" s="2" t="s">
        <v>156</v>
      </c>
      <c r="K104" s="41"/>
      <c r="T104" s="7">
        <v>38</v>
      </c>
      <c r="U104" s="7">
        <v>28</v>
      </c>
      <c r="V104" s="7">
        <v>9</v>
      </c>
      <c r="W104" s="7">
        <v>7</v>
      </c>
      <c r="X104" s="171">
        <f t="shared" si="1"/>
        <v>47</v>
      </c>
      <c r="Y104" s="7"/>
      <c r="Z104" s="7"/>
      <c r="AA104" s="7"/>
      <c r="AB104" s="7"/>
      <c r="AC104" s="7">
        <v>39.4</v>
      </c>
      <c r="AD104" s="7"/>
      <c r="AE104" s="7"/>
      <c r="AF104" s="7"/>
      <c r="AG104" s="7"/>
      <c r="AH104" s="7"/>
      <c r="AI104" s="7"/>
      <c r="AJ104" s="7">
        <v>36.200000000000003</v>
      </c>
      <c r="AK104" s="7"/>
    </row>
    <row r="105" spans="1:37" ht="14.45" customHeight="1" x14ac:dyDescent="0.25">
      <c r="A105" s="38" t="s">
        <v>223</v>
      </c>
      <c r="B105" s="20">
        <v>20</v>
      </c>
      <c r="C105" s="223" t="s">
        <v>183</v>
      </c>
      <c r="D105" s="63">
        <v>42012</v>
      </c>
      <c r="E105" s="40" t="s">
        <v>245</v>
      </c>
      <c r="F105" s="17">
        <v>0.1</v>
      </c>
      <c r="G105" s="17">
        <v>0.3</v>
      </c>
      <c r="H105" s="20">
        <v>3</v>
      </c>
      <c r="I105" s="2">
        <v>2</v>
      </c>
      <c r="J105" s="2" t="s">
        <v>156</v>
      </c>
      <c r="K105" s="41"/>
      <c r="T105" s="7">
        <v>17</v>
      </c>
      <c r="U105" s="7">
        <v>12</v>
      </c>
      <c r="V105" s="7">
        <v>22</v>
      </c>
      <c r="W105" s="7">
        <v>15</v>
      </c>
      <c r="X105" s="171">
        <f t="shared" si="1"/>
        <v>39</v>
      </c>
      <c r="Y105" s="7"/>
      <c r="Z105" s="7"/>
      <c r="AA105" s="7"/>
      <c r="AB105" s="7"/>
      <c r="AC105" s="7">
        <v>46.5</v>
      </c>
      <c r="AD105" s="7"/>
      <c r="AE105" s="7"/>
      <c r="AF105" s="7"/>
      <c r="AG105" s="7"/>
      <c r="AH105" s="7"/>
      <c r="AI105" s="7"/>
      <c r="AJ105" s="7">
        <v>44</v>
      </c>
      <c r="AK105" s="7"/>
    </row>
    <row r="106" spans="1:37" ht="14.45" customHeight="1" x14ac:dyDescent="0.25">
      <c r="A106" s="38" t="s">
        <v>224</v>
      </c>
      <c r="B106" s="20">
        <v>21</v>
      </c>
      <c r="C106" s="223" t="s">
        <v>184</v>
      </c>
      <c r="D106" s="63">
        <v>42012</v>
      </c>
      <c r="E106" s="40" t="s">
        <v>102</v>
      </c>
      <c r="F106" s="17">
        <v>0</v>
      </c>
      <c r="G106" s="17">
        <v>0.1</v>
      </c>
      <c r="H106" s="20">
        <v>3</v>
      </c>
      <c r="I106" s="20">
        <v>3</v>
      </c>
      <c r="J106" s="2" t="s">
        <v>156</v>
      </c>
      <c r="K106" s="41"/>
      <c r="T106" s="7">
        <v>19</v>
      </c>
      <c r="U106" s="7">
        <v>14</v>
      </c>
      <c r="V106" s="7">
        <v>8</v>
      </c>
      <c r="W106" s="7">
        <v>6</v>
      </c>
      <c r="X106" s="171">
        <f t="shared" si="1"/>
        <v>27</v>
      </c>
      <c r="Y106" s="7"/>
      <c r="Z106" s="7"/>
      <c r="AA106" s="7"/>
      <c r="AB106" s="7"/>
      <c r="AC106" s="7">
        <v>38.799999999999997</v>
      </c>
      <c r="AD106" s="7"/>
      <c r="AE106" s="7"/>
      <c r="AF106" s="7"/>
      <c r="AG106" s="7"/>
      <c r="AH106" s="7"/>
      <c r="AI106" s="7"/>
      <c r="AJ106" s="7">
        <v>37.299999999999997</v>
      </c>
      <c r="AK106" s="7"/>
    </row>
    <row r="107" spans="1:37" ht="14.45" customHeight="1" x14ac:dyDescent="0.25">
      <c r="A107" s="38" t="s">
        <v>225</v>
      </c>
      <c r="B107" s="20">
        <v>22</v>
      </c>
      <c r="C107" s="223" t="s">
        <v>185</v>
      </c>
      <c r="D107" s="63">
        <v>42012</v>
      </c>
      <c r="E107" s="40" t="s">
        <v>245</v>
      </c>
      <c r="F107" s="17">
        <v>0.1</v>
      </c>
      <c r="G107" s="17">
        <v>0.3</v>
      </c>
      <c r="H107" s="20">
        <v>3</v>
      </c>
      <c r="I107" s="20">
        <v>3</v>
      </c>
      <c r="J107" s="2" t="s">
        <v>156</v>
      </c>
      <c r="K107" s="41"/>
      <c r="T107" s="7">
        <v>22</v>
      </c>
      <c r="U107" s="7">
        <v>16</v>
      </c>
      <c r="V107" s="7">
        <v>20</v>
      </c>
      <c r="W107" s="7">
        <v>14</v>
      </c>
      <c r="X107" s="171">
        <f t="shared" si="1"/>
        <v>42</v>
      </c>
      <c r="Y107" s="7"/>
      <c r="Z107" s="7"/>
      <c r="AA107" s="7"/>
      <c r="AB107" s="7"/>
      <c r="AC107" s="7">
        <v>43.5</v>
      </c>
      <c r="AD107" s="7"/>
      <c r="AE107" s="7"/>
      <c r="AF107" s="7"/>
      <c r="AG107" s="7"/>
      <c r="AH107" s="7"/>
      <c r="AI107" s="7"/>
      <c r="AJ107" s="7">
        <v>42.3</v>
      </c>
      <c r="AK107" s="7"/>
    </row>
    <row r="108" spans="1:37" ht="14.45" customHeight="1" x14ac:dyDescent="0.25">
      <c r="A108" s="38" t="s">
        <v>226</v>
      </c>
      <c r="B108" s="20">
        <v>23</v>
      </c>
      <c r="C108" s="223" t="s">
        <v>186</v>
      </c>
      <c r="D108" s="63">
        <v>42012</v>
      </c>
      <c r="E108" s="40" t="s">
        <v>285</v>
      </c>
      <c r="F108" s="17">
        <v>0</v>
      </c>
      <c r="G108" s="42">
        <v>2.5000000000000001E-2</v>
      </c>
      <c r="H108" s="20">
        <v>3</v>
      </c>
      <c r="I108" s="20" t="s">
        <v>866</v>
      </c>
      <c r="J108" s="20" t="s">
        <v>283</v>
      </c>
      <c r="K108" s="41"/>
      <c r="T108" s="7">
        <v>31</v>
      </c>
      <c r="U108" s="7">
        <v>23</v>
      </c>
      <c r="V108" s="7">
        <v>0.5</v>
      </c>
      <c r="W108" s="2">
        <v>0.5</v>
      </c>
      <c r="X108" s="171">
        <f t="shared" si="1"/>
        <v>31.5</v>
      </c>
      <c r="Y108" s="7"/>
      <c r="Z108" s="7"/>
      <c r="AA108" s="7"/>
      <c r="AB108" s="7"/>
      <c r="AC108" s="7">
        <v>38.799999999999997</v>
      </c>
      <c r="AD108" s="7"/>
      <c r="AE108" s="7"/>
      <c r="AF108" s="7"/>
      <c r="AG108" s="7"/>
      <c r="AH108" s="7"/>
      <c r="AI108" s="7"/>
      <c r="AJ108" s="7">
        <v>36.6</v>
      </c>
      <c r="AK108" s="7"/>
    </row>
    <row r="109" spans="1:37" ht="14.45" customHeight="1" x14ac:dyDescent="0.25">
      <c r="A109" s="38" t="s">
        <v>227</v>
      </c>
      <c r="B109" s="20">
        <v>24</v>
      </c>
      <c r="C109" s="223" t="s">
        <v>187</v>
      </c>
      <c r="D109" s="63">
        <v>42012</v>
      </c>
      <c r="E109" s="40" t="s">
        <v>285</v>
      </c>
      <c r="F109" s="17">
        <v>0</v>
      </c>
      <c r="G109" s="42">
        <v>2.5000000000000001E-2</v>
      </c>
      <c r="H109" s="20">
        <v>3</v>
      </c>
      <c r="I109" s="20" t="s">
        <v>866</v>
      </c>
      <c r="J109" s="20" t="s">
        <v>284</v>
      </c>
      <c r="K109" s="41"/>
      <c r="T109" s="7">
        <v>16</v>
      </c>
      <c r="U109" s="7">
        <v>12</v>
      </c>
      <c r="V109" s="7">
        <v>0.5</v>
      </c>
      <c r="W109" s="2">
        <v>0.5</v>
      </c>
      <c r="X109" s="171">
        <f t="shared" si="1"/>
        <v>16.5</v>
      </c>
      <c r="Y109" s="7"/>
      <c r="Z109" s="7"/>
      <c r="AA109" s="7"/>
      <c r="AB109" s="7"/>
      <c r="AC109" s="7">
        <v>44</v>
      </c>
      <c r="AD109" s="7"/>
      <c r="AE109" s="7"/>
      <c r="AF109" s="7"/>
      <c r="AG109" s="7"/>
      <c r="AH109" s="7"/>
      <c r="AI109" s="7"/>
      <c r="AJ109" s="7">
        <v>40.1</v>
      </c>
      <c r="AK109" s="7"/>
    </row>
    <row r="110" spans="1:37" ht="14.45" customHeight="1" x14ac:dyDescent="0.25">
      <c r="A110" s="38" t="s">
        <v>228</v>
      </c>
      <c r="B110" s="20">
        <v>25</v>
      </c>
      <c r="C110" s="223" t="s">
        <v>188</v>
      </c>
      <c r="D110" s="63">
        <v>42012</v>
      </c>
      <c r="E110" s="40" t="s">
        <v>102</v>
      </c>
      <c r="F110" s="17">
        <v>0</v>
      </c>
      <c r="G110" s="17">
        <v>0.1</v>
      </c>
      <c r="H110" s="20">
        <v>4</v>
      </c>
      <c r="I110" s="2">
        <v>1</v>
      </c>
      <c r="J110" s="2" t="s">
        <v>156</v>
      </c>
      <c r="K110" s="41"/>
      <c r="T110" s="7">
        <v>14</v>
      </c>
      <c r="U110" s="7">
        <v>10</v>
      </c>
      <c r="V110" s="7">
        <v>4</v>
      </c>
      <c r="W110" s="7">
        <v>3</v>
      </c>
      <c r="X110" s="171">
        <f t="shared" si="1"/>
        <v>18</v>
      </c>
      <c r="Y110" s="7"/>
      <c r="Z110" s="7"/>
      <c r="AA110" s="7"/>
      <c r="AB110" s="7"/>
      <c r="AC110" s="7">
        <v>41</v>
      </c>
      <c r="AD110" s="7"/>
      <c r="AE110" s="7"/>
      <c r="AF110" s="7"/>
      <c r="AG110" s="7"/>
      <c r="AH110" s="7"/>
      <c r="AI110" s="7"/>
      <c r="AJ110" s="7">
        <v>37.4</v>
      </c>
      <c r="AK110" s="7"/>
    </row>
    <row r="111" spans="1:37" ht="14.45" customHeight="1" x14ac:dyDescent="0.25">
      <c r="A111" s="38" t="s">
        <v>229</v>
      </c>
      <c r="B111" s="20">
        <v>26</v>
      </c>
      <c r="C111" s="223" t="s">
        <v>189</v>
      </c>
      <c r="D111" s="63">
        <v>42012</v>
      </c>
      <c r="E111" s="40" t="s">
        <v>245</v>
      </c>
      <c r="F111" s="17">
        <v>0.1</v>
      </c>
      <c r="G111" s="17">
        <v>0.3</v>
      </c>
      <c r="H111" s="20">
        <v>4</v>
      </c>
      <c r="I111" s="20">
        <v>1</v>
      </c>
      <c r="J111" s="2" t="s">
        <v>156</v>
      </c>
      <c r="K111" s="41"/>
      <c r="T111" s="7">
        <v>3</v>
      </c>
      <c r="U111" s="7">
        <v>2</v>
      </c>
      <c r="V111" s="7">
        <v>9</v>
      </c>
      <c r="W111" s="7">
        <v>6</v>
      </c>
      <c r="X111" s="171">
        <f t="shared" si="1"/>
        <v>12</v>
      </c>
      <c r="Y111" s="7"/>
      <c r="Z111" s="7"/>
      <c r="AA111" s="7"/>
      <c r="AB111" s="7"/>
      <c r="AC111" s="7">
        <v>50.5</v>
      </c>
      <c r="AD111" s="7"/>
      <c r="AE111" s="7"/>
      <c r="AF111" s="7"/>
      <c r="AG111" s="7"/>
      <c r="AH111" s="7"/>
      <c r="AI111" s="7"/>
      <c r="AJ111" s="7">
        <v>46.5</v>
      </c>
      <c r="AK111" s="7"/>
    </row>
    <row r="112" spans="1:37" ht="14.45" customHeight="1" x14ac:dyDescent="0.25">
      <c r="A112" s="38" t="s">
        <v>230</v>
      </c>
      <c r="B112" s="20">
        <v>27</v>
      </c>
      <c r="C112" s="223" t="s">
        <v>190</v>
      </c>
      <c r="D112" s="63">
        <v>42012</v>
      </c>
      <c r="E112" s="40" t="s">
        <v>102</v>
      </c>
      <c r="F112" s="17">
        <v>0</v>
      </c>
      <c r="G112" s="17">
        <v>0.1</v>
      </c>
      <c r="H112" s="20">
        <v>4</v>
      </c>
      <c r="I112" s="2">
        <v>2</v>
      </c>
      <c r="J112" s="2" t="s">
        <v>156</v>
      </c>
      <c r="K112" s="41"/>
      <c r="T112" s="7">
        <v>11</v>
      </c>
      <c r="U112" s="7">
        <v>8</v>
      </c>
      <c r="V112" s="7">
        <v>11</v>
      </c>
      <c r="W112" s="7">
        <v>8</v>
      </c>
      <c r="X112" s="171">
        <f t="shared" si="1"/>
        <v>22</v>
      </c>
      <c r="Y112" s="7"/>
      <c r="Z112" s="7"/>
      <c r="AA112" s="7"/>
      <c r="AB112" s="7"/>
      <c r="AC112" s="7">
        <v>40.799999999999997</v>
      </c>
      <c r="AD112" s="7"/>
      <c r="AE112" s="7"/>
      <c r="AF112" s="7"/>
      <c r="AG112" s="7"/>
      <c r="AH112" s="7"/>
      <c r="AI112" s="7"/>
      <c r="AJ112" s="7">
        <v>36.4</v>
      </c>
      <c r="AK112" s="7"/>
    </row>
    <row r="113" spans="1:37" ht="14.45" customHeight="1" x14ac:dyDescent="0.25">
      <c r="A113" s="38" t="s">
        <v>231</v>
      </c>
      <c r="B113" s="20">
        <v>28</v>
      </c>
      <c r="C113" s="223" t="s">
        <v>191</v>
      </c>
      <c r="D113" s="63">
        <v>42012</v>
      </c>
      <c r="E113" s="40" t="s">
        <v>245</v>
      </c>
      <c r="F113" s="17">
        <v>0.1</v>
      </c>
      <c r="G113" s="17">
        <v>0.3</v>
      </c>
      <c r="H113" s="20">
        <v>4</v>
      </c>
      <c r="I113" s="2">
        <v>2</v>
      </c>
      <c r="J113" s="2" t="s">
        <v>156</v>
      </c>
      <c r="K113" s="41"/>
      <c r="T113" s="7">
        <v>4</v>
      </c>
      <c r="U113" s="7">
        <v>3</v>
      </c>
      <c r="V113" s="7">
        <v>20</v>
      </c>
      <c r="W113" s="7">
        <v>14</v>
      </c>
      <c r="X113" s="171">
        <f t="shared" si="1"/>
        <v>24</v>
      </c>
      <c r="Y113" s="7"/>
      <c r="Z113" s="7"/>
      <c r="AA113" s="7"/>
      <c r="AB113" s="7"/>
      <c r="AC113" s="7">
        <v>50.7</v>
      </c>
      <c r="AD113" s="7"/>
      <c r="AE113" s="7"/>
      <c r="AF113" s="7"/>
      <c r="AG113" s="7"/>
      <c r="AH113" s="7"/>
      <c r="AI113" s="7"/>
      <c r="AJ113" s="7">
        <v>46.3</v>
      </c>
      <c r="AK113" s="7"/>
    </row>
    <row r="114" spans="1:37" ht="14.45" customHeight="1" x14ac:dyDescent="0.25">
      <c r="A114" s="38" t="s">
        <v>232</v>
      </c>
      <c r="B114" s="20">
        <v>29</v>
      </c>
      <c r="C114" s="223" t="s">
        <v>192</v>
      </c>
      <c r="D114" s="63">
        <v>42012</v>
      </c>
      <c r="E114" s="40" t="s">
        <v>102</v>
      </c>
      <c r="F114" s="17">
        <v>0</v>
      </c>
      <c r="G114" s="17">
        <v>0.1</v>
      </c>
      <c r="H114" s="20">
        <v>4</v>
      </c>
      <c r="I114" s="20">
        <v>3</v>
      </c>
      <c r="J114" s="2" t="s">
        <v>156</v>
      </c>
      <c r="K114" s="41"/>
      <c r="T114" s="7">
        <v>11</v>
      </c>
      <c r="U114" s="7">
        <v>8</v>
      </c>
      <c r="V114" s="7">
        <v>5</v>
      </c>
      <c r="W114" s="7">
        <v>3</v>
      </c>
      <c r="X114" s="171">
        <f t="shared" si="1"/>
        <v>16</v>
      </c>
      <c r="Y114" s="7"/>
      <c r="Z114" s="7"/>
      <c r="AA114" s="7"/>
      <c r="AB114" s="7"/>
      <c r="AC114" s="7">
        <v>43.4</v>
      </c>
      <c r="AD114" s="7"/>
      <c r="AE114" s="7"/>
      <c r="AF114" s="7"/>
      <c r="AG114" s="7"/>
      <c r="AH114" s="7"/>
      <c r="AI114" s="7"/>
      <c r="AJ114" s="7">
        <v>39.9</v>
      </c>
      <c r="AK114" s="7"/>
    </row>
    <row r="115" spans="1:37" ht="14.45" customHeight="1" x14ac:dyDescent="0.25">
      <c r="A115" s="38" t="s">
        <v>233</v>
      </c>
      <c r="B115" s="20">
        <v>30</v>
      </c>
      <c r="C115" s="223" t="s">
        <v>193</v>
      </c>
      <c r="D115" s="63">
        <v>42012</v>
      </c>
      <c r="E115" s="40" t="s">
        <v>245</v>
      </c>
      <c r="F115" s="17">
        <v>0.1</v>
      </c>
      <c r="G115" s="17">
        <v>0.3</v>
      </c>
      <c r="H115" s="20">
        <v>4</v>
      </c>
      <c r="I115" s="20">
        <v>3</v>
      </c>
      <c r="J115" s="2" t="s">
        <v>156</v>
      </c>
      <c r="K115" s="41"/>
      <c r="T115" s="7">
        <v>4</v>
      </c>
      <c r="U115" s="7">
        <v>3</v>
      </c>
      <c r="V115" s="7">
        <v>27</v>
      </c>
      <c r="W115" s="7">
        <v>18</v>
      </c>
      <c r="X115" s="171">
        <f t="shared" si="1"/>
        <v>31</v>
      </c>
      <c r="Y115" s="7"/>
      <c r="Z115" s="7"/>
      <c r="AA115" s="7"/>
      <c r="AB115" s="7"/>
      <c r="AC115" s="7">
        <v>52.3</v>
      </c>
      <c r="AD115" s="7"/>
      <c r="AE115" s="7"/>
      <c r="AF115" s="7"/>
      <c r="AG115" s="7"/>
      <c r="AH115" s="7"/>
      <c r="AI115" s="7"/>
      <c r="AJ115" s="7">
        <v>47.9</v>
      </c>
      <c r="AK115" s="7"/>
    </row>
    <row r="116" spans="1:37" ht="14.45" customHeight="1" x14ac:dyDescent="0.25">
      <c r="A116" s="38" t="s">
        <v>234</v>
      </c>
      <c r="B116" s="20">
        <v>31</v>
      </c>
      <c r="C116" s="223" t="s">
        <v>194</v>
      </c>
      <c r="D116" s="63">
        <v>42012</v>
      </c>
      <c r="E116" s="40" t="s">
        <v>285</v>
      </c>
      <c r="F116" s="17">
        <v>0</v>
      </c>
      <c r="G116" s="42">
        <v>2.5000000000000001E-2</v>
      </c>
      <c r="H116" s="20">
        <v>4</v>
      </c>
      <c r="I116" s="20" t="s">
        <v>866</v>
      </c>
      <c r="J116" s="20" t="s">
        <v>283</v>
      </c>
      <c r="K116" s="41"/>
      <c r="T116" s="7">
        <v>29</v>
      </c>
      <c r="U116" s="7">
        <v>21</v>
      </c>
      <c r="V116" s="7">
        <v>0.5</v>
      </c>
      <c r="W116" s="2">
        <v>0.5</v>
      </c>
      <c r="X116" s="171">
        <f t="shared" si="1"/>
        <v>29.5</v>
      </c>
      <c r="Y116" s="7"/>
      <c r="Z116" s="7"/>
      <c r="AA116" s="7"/>
      <c r="AB116" s="7"/>
      <c r="AC116" s="7">
        <v>42.8</v>
      </c>
      <c r="AD116" s="7"/>
      <c r="AE116" s="7"/>
      <c r="AF116" s="7"/>
      <c r="AG116" s="7"/>
      <c r="AH116" s="7"/>
      <c r="AI116" s="7"/>
      <c r="AJ116" s="7">
        <v>38.799999999999997</v>
      </c>
      <c r="AK116" s="7"/>
    </row>
    <row r="117" spans="1:37" ht="14.45" customHeight="1" x14ac:dyDescent="0.25">
      <c r="A117" s="38" t="s">
        <v>235</v>
      </c>
      <c r="B117" s="20">
        <v>32</v>
      </c>
      <c r="C117" s="223" t="s">
        <v>195</v>
      </c>
      <c r="D117" s="63">
        <v>42012</v>
      </c>
      <c r="E117" s="40" t="s">
        <v>285</v>
      </c>
      <c r="F117" s="17">
        <v>0</v>
      </c>
      <c r="G117" s="42">
        <v>2.5000000000000001E-2</v>
      </c>
      <c r="H117" s="20">
        <v>4</v>
      </c>
      <c r="I117" s="20" t="s">
        <v>866</v>
      </c>
      <c r="J117" s="20" t="s">
        <v>284</v>
      </c>
      <c r="K117" s="41"/>
      <c r="T117" s="7">
        <v>19</v>
      </c>
      <c r="U117" s="7">
        <v>13</v>
      </c>
      <c r="V117" s="7">
        <v>0.5</v>
      </c>
      <c r="W117" s="2">
        <v>0.5</v>
      </c>
      <c r="X117" s="171">
        <f t="shared" si="1"/>
        <v>19.5</v>
      </c>
      <c r="Y117" s="7"/>
      <c r="Z117" s="7"/>
      <c r="AA117" s="7"/>
      <c r="AB117" s="7"/>
      <c r="AC117" s="7">
        <v>43.5</v>
      </c>
      <c r="AD117" s="7"/>
      <c r="AE117" s="7"/>
      <c r="AF117" s="7"/>
      <c r="AG117" s="7"/>
      <c r="AH117" s="7"/>
      <c r="AI117" s="7"/>
      <c r="AJ117" s="7">
        <v>39.799999999999997</v>
      </c>
      <c r="AK117" s="7"/>
    </row>
    <row r="118" spans="1:37" ht="14.45" customHeight="1" x14ac:dyDescent="0.25">
      <c r="A118" s="38" t="s">
        <v>236</v>
      </c>
      <c r="B118" s="20">
        <v>33</v>
      </c>
      <c r="C118" s="223" t="s">
        <v>196</v>
      </c>
      <c r="D118" s="63">
        <v>42012</v>
      </c>
      <c r="E118" s="40" t="s">
        <v>102</v>
      </c>
      <c r="F118" s="17">
        <v>0</v>
      </c>
      <c r="G118" s="17">
        <v>0.1</v>
      </c>
      <c r="H118" s="20">
        <v>5</v>
      </c>
      <c r="I118" s="2">
        <v>1</v>
      </c>
      <c r="J118" s="2" t="s">
        <v>156</v>
      </c>
      <c r="K118" s="41"/>
      <c r="T118" s="7">
        <v>7</v>
      </c>
      <c r="U118" s="7">
        <v>6</v>
      </c>
      <c r="V118" s="7">
        <v>4</v>
      </c>
      <c r="W118" s="7">
        <v>3</v>
      </c>
      <c r="X118" s="171">
        <f t="shared" si="1"/>
        <v>11</v>
      </c>
      <c r="Y118" s="7"/>
      <c r="Z118" s="7"/>
      <c r="AA118" s="7"/>
      <c r="AB118" s="7"/>
      <c r="AC118" s="7">
        <v>36.5</v>
      </c>
      <c r="AD118" s="7"/>
      <c r="AE118" s="7"/>
      <c r="AF118" s="7"/>
      <c r="AG118" s="7"/>
      <c r="AH118" s="7"/>
      <c r="AI118" s="7"/>
      <c r="AJ118" s="7">
        <v>33.4</v>
      </c>
      <c r="AK118" s="7"/>
    </row>
    <row r="119" spans="1:37" ht="14.45" customHeight="1" x14ac:dyDescent="0.25">
      <c r="A119" s="38" t="s">
        <v>237</v>
      </c>
      <c r="B119" s="20">
        <v>34</v>
      </c>
      <c r="C119" s="223" t="s">
        <v>197</v>
      </c>
      <c r="D119" s="63">
        <v>42012</v>
      </c>
      <c r="E119" s="40" t="s">
        <v>245</v>
      </c>
      <c r="F119" s="17">
        <v>0.1</v>
      </c>
      <c r="G119" s="17">
        <v>0.3</v>
      </c>
      <c r="H119" s="20">
        <v>5</v>
      </c>
      <c r="I119" s="20">
        <v>1</v>
      </c>
      <c r="J119" s="2" t="s">
        <v>156</v>
      </c>
      <c r="K119" s="41"/>
      <c r="T119" s="7">
        <v>3</v>
      </c>
      <c r="U119" s="2">
        <v>0.5</v>
      </c>
      <c r="V119" s="7">
        <v>14</v>
      </c>
      <c r="W119" s="7">
        <v>10</v>
      </c>
      <c r="X119" s="171">
        <f t="shared" si="1"/>
        <v>17</v>
      </c>
      <c r="Y119" s="7"/>
      <c r="Z119" s="7"/>
      <c r="AA119" s="7"/>
      <c r="AB119" s="7"/>
      <c r="AC119" s="7">
        <v>45.4</v>
      </c>
      <c r="AD119" s="7"/>
      <c r="AE119" s="7"/>
      <c r="AF119" s="7"/>
      <c r="AG119" s="7"/>
      <c r="AH119" s="7"/>
      <c r="AI119" s="7"/>
      <c r="AJ119" s="7">
        <v>42.4</v>
      </c>
      <c r="AK119" s="7"/>
    </row>
    <row r="120" spans="1:37" ht="14.45" customHeight="1" x14ac:dyDescent="0.25">
      <c r="A120" s="38" t="s">
        <v>238</v>
      </c>
      <c r="B120" s="20">
        <v>35</v>
      </c>
      <c r="C120" s="223" t="s">
        <v>198</v>
      </c>
      <c r="D120" s="63">
        <v>42012</v>
      </c>
      <c r="E120" s="40" t="s">
        <v>102</v>
      </c>
      <c r="F120" s="17">
        <v>0</v>
      </c>
      <c r="G120" s="17">
        <v>0.1</v>
      </c>
      <c r="H120" s="20">
        <v>5</v>
      </c>
      <c r="I120" s="2">
        <v>2</v>
      </c>
      <c r="J120" s="2" t="s">
        <v>156</v>
      </c>
      <c r="K120" s="41"/>
      <c r="T120" s="7">
        <v>11</v>
      </c>
      <c r="U120" s="7">
        <v>8</v>
      </c>
      <c r="V120" s="7">
        <v>4</v>
      </c>
      <c r="W120" s="7">
        <v>3</v>
      </c>
      <c r="X120" s="171">
        <f t="shared" si="1"/>
        <v>15</v>
      </c>
      <c r="Y120" s="7"/>
      <c r="Z120" s="7"/>
      <c r="AA120" s="7"/>
      <c r="AB120" s="7"/>
      <c r="AC120" s="7">
        <v>37.799999999999997</v>
      </c>
      <c r="AD120" s="7"/>
      <c r="AE120" s="7"/>
      <c r="AF120" s="7"/>
      <c r="AG120" s="7"/>
      <c r="AH120" s="7"/>
      <c r="AI120" s="7"/>
      <c r="AJ120" s="7">
        <v>34.6</v>
      </c>
      <c r="AK120" s="7"/>
    </row>
    <row r="121" spans="1:37" ht="14.45" customHeight="1" x14ac:dyDescent="0.25">
      <c r="A121" s="38" t="s">
        <v>239</v>
      </c>
      <c r="B121" s="20">
        <v>36</v>
      </c>
      <c r="C121" s="223" t="s">
        <v>199</v>
      </c>
      <c r="D121" s="63">
        <v>42012</v>
      </c>
      <c r="E121" s="40" t="s">
        <v>245</v>
      </c>
      <c r="F121" s="17">
        <v>0.1</v>
      </c>
      <c r="G121" s="17">
        <v>0.3</v>
      </c>
      <c r="H121" s="20">
        <v>5</v>
      </c>
      <c r="I121" s="2">
        <v>2</v>
      </c>
      <c r="J121" s="2" t="s">
        <v>156</v>
      </c>
      <c r="K121" s="41"/>
      <c r="T121" s="7">
        <v>4</v>
      </c>
      <c r="U121" s="7">
        <v>3</v>
      </c>
      <c r="V121" s="7">
        <v>17</v>
      </c>
      <c r="W121" s="7">
        <v>12</v>
      </c>
      <c r="X121" s="171">
        <f t="shared" si="1"/>
        <v>21</v>
      </c>
      <c r="Y121" s="7"/>
      <c r="Z121" s="7"/>
      <c r="AA121" s="7"/>
      <c r="AB121" s="7"/>
      <c r="AC121" s="7">
        <v>42.1</v>
      </c>
      <c r="AD121" s="7"/>
      <c r="AE121" s="7"/>
      <c r="AF121" s="7"/>
      <c r="AG121" s="7"/>
      <c r="AH121" s="7"/>
      <c r="AI121" s="7"/>
      <c r="AJ121" s="7">
        <v>38.4</v>
      </c>
      <c r="AK121" s="7"/>
    </row>
    <row r="122" spans="1:37" ht="14.45" customHeight="1" x14ac:dyDescent="0.25">
      <c r="A122" s="38" t="s">
        <v>240</v>
      </c>
      <c r="B122" s="20">
        <v>37</v>
      </c>
      <c r="C122" s="223" t="s">
        <v>200</v>
      </c>
      <c r="D122" s="63">
        <v>42012</v>
      </c>
      <c r="E122" s="40" t="s">
        <v>102</v>
      </c>
      <c r="F122" s="17">
        <v>0</v>
      </c>
      <c r="G122" s="17">
        <v>0.1</v>
      </c>
      <c r="H122" s="20">
        <v>5</v>
      </c>
      <c r="I122" s="20">
        <v>3</v>
      </c>
      <c r="J122" s="2" t="s">
        <v>156</v>
      </c>
      <c r="K122" s="41"/>
      <c r="T122" s="7">
        <v>6</v>
      </c>
      <c r="U122" s="7">
        <v>4</v>
      </c>
      <c r="V122" s="7">
        <v>3</v>
      </c>
      <c r="W122" s="2">
        <v>0.5</v>
      </c>
      <c r="X122" s="171">
        <f t="shared" si="1"/>
        <v>9</v>
      </c>
      <c r="Y122" s="7"/>
      <c r="Z122" s="7"/>
      <c r="AA122" s="7"/>
      <c r="AB122" s="7"/>
      <c r="AC122" s="7">
        <v>36.6</v>
      </c>
      <c r="AD122" s="7"/>
      <c r="AE122" s="7"/>
      <c r="AF122" s="7"/>
      <c r="AG122" s="7"/>
      <c r="AH122" s="7"/>
      <c r="AI122" s="7"/>
      <c r="AJ122" s="7">
        <v>33.200000000000003</v>
      </c>
      <c r="AK122" s="7"/>
    </row>
    <row r="123" spans="1:37" ht="14.45" customHeight="1" x14ac:dyDescent="0.25">
      <c r="A123" s="38" t="s">
        <v>241</v>
      </c>
      <c r="B123" s="20">
        <v>38</v>
      </c>
      <c r="C123" s="223" t="s">
        <v>201</v>
      </c>
      <c r="D123" s="63">
        <v>42012</v>
      </c>
      <c r="E123" s="40" t="s">
        <v>245</v>
      </c>
      <c r="F123" s="17">
        <v>0.1</v>
      </c>
      <c r="G123" s="17">
        <v>0.3</v>
      </c>
      <c r="H123" s="20">
        <v>5</v>
      </c>
      <c r="I123" s="20">
        <v>3</v>
      </c>
      <c r="J123" s="2" t="s">
        <v>156</v>
      </c>
      <c r="K123" s="41"/>
      <c r="T123" s="7">
        <v>4</v>
      </c>
      <c r="U123" s="7">
        <v>3</v>
      </c>
      <c r="V123" s="7">
        <v>7</v>
      </c>
      <c r="W123" s="7">
        <v>5</v>
      </c>
      <c r="X123" s="171">
        <f t="shared" si="1"/>
        <v>11</v>
      </c>
      <c r="Y123" s="7"/>
      <c r="Z123" s="7"/>
      <c r="AA123" s="7"/>
      <c r="AB123" s="7"/>
      <c r="AC123" s="7">
        <v>42.3</v>
      </c>
      <c r="AD123" s="7"/>
      <c r="AE123" s="7"/>
      <c r="AF123" s="7"/>
      <c r="AG123" s="7"/>
      <c r="AH123" s="7"/>
      <c r="AI123" s="7"/>
      <c r="AJ123" s="7">
        <v>38.9</v>
      </c>
      <c r="AK123" s="7"/>
    </row>
    <row r="124" spans="1:37" ht="14.45" customHeight="1" x14ac:dyDescent="0.25">
      <c r="A124" s="38" t="s">
        <v>242</v>
      </c>
      <c r="B124" s="20">
        <v>39</v>
      </c>
      <c r="C124" s="223" t="s">
        <v>202</v>
      </c>
      <c r="D124" s="63">
        <v>42012</v>
      </c>
      <c r="E124" s="40" t="s">
        <v>285</v>
      </c>
      <c r="F124" s="17">
        <v>0</v>
      </c>
      <c r="G124" s="42">
        <v>2.5000000000000001E-2</v>
      </c>
      <c r="H124" s="20">
        <v>5</v>
      </c>
      <c r="I124" s="20" t="s">
        <v>866</v>
      </c>
      <c r="J124" s="20" t="s">
        <v>283</v>
      </c>
      <c r="K124" s="41"/>
      <c r="T124" s="7">
        <v>17</v>
      </c>
      <c r="U124" s="7">
        <v>12</v>
      </c>
      <c r="V124" s="7">
        <v>0.5</v>
      </c>
      <c r="W124" s="2">
        <v>0.5</v>
      </c>
      <c r="X124" s="171">
        <f t="shared" si="1"/>
        <v>17.5</v>
      </c>
      <c r="Y124" s="7"/>
      <c r="Z124" s="7"/>
      <c r="AA124" s="7"/>
      <c r="AB124" s="7"/>
      <c r="AC124" s="7">
        <v>39.6</v>
      </c>
      <c r="AD124" s="7"/>
      <c r="AE124" s="7"/>
      <c r="AF124" s="7"/>
      <c r="AG124" s="7"/>
      <c r="AH124" s="7"/>
      <c r="AI124" s="7"/>
      <c r="AJ124" s="7">
        <v>36.200000000000003</v>
      </c>
      <c r="AK124" s="7"/>
    </row>
    <row r="125" spans="1:37" ht="14.45" customHeight="1" x14ac:dyDescent="0.25">
      <c r="A125" s="38" t="s">
        <v>243</v>
      </c>
      <c r="B125" s="20">
        <v>40</v>
      </c>
      <c r="C125" s="223" t="s">
        <v>203</v>
      </c>
      <c r="D125" s="63">
        <v>42012</v>
      </c>
      <c r="E125" s="40" t="s">
        <v>285</v>
      </c>
      <c r="F125" s="17">
        <v>0</v>
      </c>
      <c r="G125" s="42">
        <v>2.5000000000000001E-2</v>
      </c>
      <c r="H125" s="20">
        <v>5</v>
      </c>
      <c r="I125" s="20" t="s">
        <v>866</v>
      </c>
      <c r="J125" s="20" t="s">
        <v>284</v>
      </c>
      <c r="K125" s="41"/>
      <c r="T125" s="7">
        <v>25</v>
      </c>
      <c r="U125" s="7">
        <v>19</v>
      </c>
      <c r="V125" s="7">
        <v>0.5</v>
      </c>
      <c r="W125" s="2">
        <v>0.5</v>
      </c>
      <c r="X125" s="171">
        <f t="shared" si="1"/>
        <v>25.5</v>
      </c>
      <c r="Y125" s="7"/>
      <c r="Z125" s="7"/>
      <c r="AA125" s="7"/>
      <c r="AB125" s="7"/>
      <c r="AC125" s="7">
        <v>37.6</v>
      </c>
      <c r="AD125" s="7"/>
      <c r="AE125" s="7"/>
      <c r="AF125" s="7"/>
      <c r="AG125" s="7"/>
      <c r="AH125" s="7"/>
      <c r="AI125" s="7"/>
      <c r="AJ125" s="7">
        <v>34.200000000000003</v>
      </c>
      <c r="AK125" s="7"/>
    </row>
    <row r="126" spans="1:37" ht="14.45" customHeight="1" x14ac:dyDescent="0.25">
      <c r="A126" s="58" t="s">
        <v>264</v>
      </c>
      <c r="B126" s="58">
        <v>1</v>
      </c>
      <c r="C126" s="223" t="s">
        <v>170</v>
      </c>
      <c r="D126" s="60">
        <v>41989</v>
      </c>
      <c r="E126" s="40" t="s">
        <v>285</v>
      </c>
      <c r="F126" s="17">
        <v>0</v>
      </c>
      <c r="G126" s="42">
        <v>2.5000000000000001E-2</v>
      </c>
      <c r="H126" s="2">
        <v>1</v>
      </c>
      <c r="I126" s="20" t="s">
        <v>866</v>
      </c>
      <c r="J126" s="2" t="s">
        <v>283</v>
      </c>
      <c r="Q126" s="2"/>
      <c r="T126" s="7">
        <v>123</v>
      </c>
      <c r="U126" s="7">
        <v>123</v>
      </c>
      <c r="V126" s="7">
        <v>71</v>
      </c>
      <c r="W126" s="7">
        <v>71</v>
      </c>
      <c r="X126" s="171">
        <f t="shared" si="1"/>
        <v>194</v>
      </c>
    </row>
    <row r="127" spans="1:37" ht="14.45" customHeight="1" x14ac:dyDescent="0.25">
      <c r="A127" s="38" t="s">
        <v>265</v>
      </c>
      <c r="B127" s="38">
        <v>2</v>
      </c>
      <c r="C127" s="223" t="s">
        <v>171</v>
      </c>
      <c r="D127" s="60">
        <v>41989</v>
      </c>
      <c r="E127" s="40" t="s">
        <v>285</v>
      </c>
      <c r="F127" s="17">
        <v>0</v>
      </c>
      <c r="G127" s="42">
        <v>2.5000000000000001E-2</v>
      </c>
      <c r="H127" s="2">
        <v>1</v>
      </c>
      <c r="I127" s="20" t="s">
        <v>866</v>
      </c>
      <c r="J127" s="2" t="s">
        <v>284</v>
      </c>
      <c r="Q127" s="2"/>
      <c r="T127" s="7">
        <v>43</v>
      </c>
      <c r="U127" s="7">
        <v>43</v>
      </c>
      <c r="V127" s="7">
        <v>151</v>
      </c>
      <c r="W127" s="7">
        <v>151</v>
      </c>
      <c r="X127" s="171">
        <f t="shared" si="1"/>
        <v>194</v>
      </c>
    </row>
    <row r="128" spans="1:37" ht="14.45" customHeight="1" x14ac:dyDescent="0.25">
      <c r="A128" s="38" t="s">
        <v>266</v>
      </c>
      <c r="B128" s="38">
        <v>3</v>
      </c>
      <c r="C128" s="223" t="s">
        <v>178</v>
      </c>
      <c r="D128" s="60">
        <v>41989</v>
      </c>
      <c r="E128" s="40" t="s">
        <v>285</v>
      </c>
      <c r="F128" s="17">
        <v>0</v>
      </c>
      <c r="G128" s="42">
        <v>2.5000000000000001E-2</v>
      </c>
      <c r="H128" s="2">
        <v>2</v>
      </c>
      <c r="I128" s="20" t="s">
        <v>866</v>
      </c>
      <c r="J128" s="2" t="s">
        <v>283</v>
      </c>
      <c r="Q128" s="2"/>
      <c r="T128" s="67">
        <v>412</v>
      </c>
      <c r="U128" s="67">
        <v>412</v>
      </c>
      <c r="V128" s="7">
        <v>86</v>
      </c>
      <c r="W128" s="7">
        <v>86</v>
      </c>
      <c r="X128" s="171">
        <f t="shared" si="1"/>
        <v>498</v>
      </c>
    </row>
    <row r="129" spans="1:24" ht="14.45" customHeight="1" x14ac:dyDescent="0.25">
      <c r="A129" s="38" t="s">
        <v>267</v>
      </c>
      <c r="B129" s="38">
        <v>4</v>
      </c>
      <c r="C129" s="223" t="s">
        <v>179</v>
      </c>
      <c r="D129" s="60">
        <v>41989</v>
      </c>
      <c r="E129" s="40" t="s">
        <v>285</v>
      </c>
      <c r="F129" s="17">
        <v>0</v>
      </c>
      <c r="G129" s="42">
        <v>2.5000000000000001E-2</v>
      </c>
      <c r="H129" s="2">
        <v>2</v>
      </c>
      <c r="I129" s="20" t="s">
        <v>866</v>
      </c>
      <c r="J129" s="2" t="s">
        <v>284</v>
      </c>
      <c r="Q129" s="2"/>
      <c r="T129" s="7">
        <v>33</v>
      </c>
      <c r="U129" s="7">
        <v>33</v>
      </c>
      <c r="V129" s="7">
        <v>154</v>
      </c>
      <c r="W129" s="7">
        <v>154</v>
      </c>
      <c r="X129" s="171">
        <f t="shared" si="1"/>
        <v>187</v>
      </c>
    </row>
    <row r="130" spans="1:24" ht="14.45" customHeight="1" x14ac:dyDescent="0.25">
      <c r="A130" s="38" t="s">
        <v>268</v>
      </c>
      <c r="B130" s="38">
        <v>5</v>
      </c>
      <c r="C130" s="223" t="s">
        <v>186</v>
      </c>
      <c r="D130" s="60">
        <v>41989</v>
      </c>
      <c r="E130" s="40" t="s">
        <v>285</v>
      </c>
      <c r="F130" s="17">
        <v>0</v>
      </c>
      <c r="G130" s="42">
        <v>2.5000000000000001E-2</v>
      </c>
      <c r="H130" s="2">
        <v>3</v>
      </c>
      <c r="I130" s="20" t="s">
        <v>866</v>
      </c>
      <c r="J130" s="20" t="s">
        <v>283</v>
      </c>
      <c r="Q130" s="2"/>
      <c r="T130" s="7">
        <v>78</v>
      </c>
      <c r="U130" s="7">
        <v>78</v>
      </c>
      <c r="V130" s="7">
        <v>69</v>
      </c>
      <c r="W130" s="7">
        <v>69</v>
      </c>
      <c r="X130" s="171">
        <f t="shared" si="1"/>
        <v>147</v>
      </c>
    </row>
    <row r="131" spans="1:24" ht="14.45" customHeight="1" x14ac:dyDescent="0.25">
      <c r="A131" s="38" t="s">
        <v>269</v>
      </c>
      <c r="B131" s="38">
        <v>6</v>
      </c>
      <c r="C131" s="223" t="s">
        <v>187</v>
      </c>
      <c r="D131" s="60">
        <v>41989</v>
      </c>
      <c r="E131" s="40" t="s">
        <v>285</v>
      </c>
      <c r="F131" s="17">
        <v>0</v>
      </c>
      <c r="G131" s="42">
        <v>2.5000000000000001E-2</v>
      </c>
      <c r="H131" s="2">
        <v>3</v>
      </c>
      <c r="I131" s="20" t="s">
        <v>866</v>
      </c>
      <c r="J131" s="20" t="s">
        <v>284</v>
      </c>
      <c r="Q131" s="2"/>
      <c r="T131" s="7">
        <v>29</v>
      </c>
      <c r="U131" s="7">
        <v>29</v>
      </c>
      <c r="V131" s="7">
        <v>179</v>
      </c>
      <c r="W131" s="7">
        <v>179</v>
      </c>
      <c r="X131" s="171">
        <f t="shared" si="1"/>
        <v>208</v>
      </c>
    </row>
    <row r="132" spans="1:24" ht="14.45" customHeight="1" x14ac:dyDescent="0.25">
      <c r="A132" s="38" t="s">
        <v>270</v>
      </c>
      <c r="B132" s="38">
        <v>7</v>
      </c>
      <c r="C132" s="223" t="s">
        <v>194</v>
      </c>
      <c r="D132" s="60">
        <v>41989</v>
      </c>
      <c r="E132" s="40" t="s">
        <v>285</v>
      </c>
      <c r="F132" s="17">
        <v>0</v>
      </c>
      <c r="G132" s="42">
        <v>2.5000000000000001E-2</v>
      </c>
      <c r="H132" s="2">
        <v>4</v>
      </c>
      <c r="I132" s="20" t="s">
        <v>866</v>
      </c>
      <c r="J132" s="2" t="s">
        <v>283</v>
      </c>
      <c r="Q132" s="2"/>
      <c r="T132" s="7">
        <v>103</v>
      </c>
      <c r="U132" s="7">
        <v>103</v>
      </c>
      <c r="V132" s="7">
        <v>69</v>
      </c>
      <c r="W132" s="7">
        <v>69</v>
      </c>
      <c r="X132" s="171">
        <f t="shared" si="1"/>
        <v>172</v>
      </c>
    </row>
    <row r="133" spans="1:24" ht="14.45" customHeight="1" x14ac:dyDescent="0.25">
      <c r="A133" s="38" t="s">
        <v>271</v>
      </c>
      <c r="B133" s="38">
        <v>8</v>
      </c>
      <c r="C133" s="223" t="s">
        <v>195</v>
      </c>
      <c r="D133" s="60">
        <v>41989</v>
      </c>
      <c r="E133" s="40" t="s">
        <v>285</v>
      </c>
      <c r="F133" s="17">
        <v>0</v>
      </c>
      <c r="G133" s="42">
        <v>2.5000000000000001E-2</v>
      </c>
      <c r="H133" s="2">
        <v>4</v>
      </c>
      <c r="I133" s="20" t="s">
        <v>866</v>
      </c>
      <c r="J133" s="2" t="s">
        <v>284</v>
      </c>
      <c r="Q133" s="2"/>
      <c r="T133" s="7">
        <v>33</v>
      </c>
      <c r="U133" s="7">
        <v>33</v>
      </c>
      <c r="V133" s="7">
        <v>143</v>
      </c>
      <c r="W133" s="7">
        <v>143</v>
      </c>
      <c r="X133" s="171">
        <f t="shared" si="1"/>
        <v>176</v>
      </c>
    </row>
    <row r="134" spans="1:24" ht="14.45" customHeight="1" x14ac:dyDescent="0.25">
      <c r="A134" s="38" t="s">
        <v>272</v>
      </c>
      <c r="B134" s="38">
        <v>9</v>
      </c>
      <c r="C134" s="223" t="s">
        <v>170</v>
      </c>
      <c r="D134" s="60">
        <v>42044</v>
      </c>
      <c r="E134" s="40" t="s">
        <v>285</v>
      </c>
      <c r="F134" s="17">
        <v>0</v>
      </c>
      <c r="G134" s="42">
        <v>2.5000000000000001E-2</v>
      </c>
      <c r="H134" s="2">
        <v>1</v>
      </c>
      <c r="I134" s="20" t="s">
        <v>866</v>
      </c>
      <c r="J134" s="2" t="s">
        <v>283</v>
      </c>
      <c r="Q134" s="2"/>
      <c r="T134" s="7">
        <v>92</v>
      </c>
      <c r="U134" s="7">
        <v>92</v>
      </c>
      <c r="V134" s="7">
        <v>94</v>
      </c>
      <c r="W134" s="7">
        <v>94</v>
      </c>
      <c r="X134" s="171">
        <f t="shared" ref="X134:X197" si="2">T134+V134</f>
        <v>186</v>
      </c>
    </row>
    <row r="135" spans="1:24" ht="14.45" customHeight="1" x14ac:dyDescent="0.25">
      <c r="A135" s="38" t="s">
        <v>273</v>
      </c>
      <c r="B135" s="38">
        <v>10</v>
      </c>
      <c r="C135" s="223" t="s">
        <v>171</v>
      </c>
      <c r="D135" s="60">
        <v>42044</v>
      </c>
      <c r="E135" s="40" t="s">
        <v>285</v>
      </c>
      <c r="F135" s="17">
        <v>0</v>
      </c>
      <c r="G135" s="42">
        <v>2.5000000000000001E-2</v>
      </c>
      <c r="H135" s="2">
        <v>1</v>
      </c>
      <c r="I135" s="20" t="s">
        <v>866</v>
      </c>
      <c r="J135" s="2" t="s">
        <v>284</v>
      </c>
      <c r="Q135" s="2"/>
      <c r="T135" s="7">
        <v>8</v>
      </c>
      <c r="U135" s="7">
        <v>8</v>
      </c>
      <c r="V135" s="7">
        <v>7</v>
      </c>
      <c r="W135" s="7">
        <v>7</v>
      </c>
      <c r="X135" s="171">
        <f t="shared" si="2"/>
        <v>15</v>
      </c>
    </row>
    <row r="136" spans="1:24" ht="14.45" customHeight="1" x14ac:dyDescent="0.25">
      <c r="A136" s="38" t="s">
        <v>274</v>
      </c>
      <c r="B136" s="38">
        <v>11</v>
      </c>
      <c r="C136" s="223" t="s">
        <v>178</v>
      </c>
      <c r="D136" s="60">
        <v>42044</v>
      </c>
      <c r="E136" s="40" t="s">
        <v>285</v>
      </c>
      <c r="F136" s="17">
        <v>0</v>
      </c>
      <c r="G136" s="42">
        <v>2.5000000000000001E-2</v>
      </c>
      <c r="H136" s="2">
        <v>2</v>
      </c>
      <c r="I136" s="20" t="s">
        <v>866</v>
      </c>
      <c r="J136" s="20" t="s">
        <v>283</v>
      </c>
      <c r="Q136" s="2"/>
      <c r="T136" s="7">
        <v>51</v>
      </c>
      <c r="U136" s="7">
        <v>51</v>
      </c>
      <c r="V136" s="7">
        <v>47</v>
      </c>
      <c r="W136" s="7">
        <v>47</v>
      </c>
      <c r="X136" s="171">
        <f t="shared" si="2"/>
        <v>98</v>
      </c>
    </row>
    <row r="137" spans="1:24" ht="14.45" customHeight="1" x14ac:dyDescent="0.25">
      <c r="A137" s="38" t="s">
        <v>275</v>
      </c>
      <c r="B137" s="38">
        <v>12</v>
      </c>
      <c r="C137" s="223" t="s">
        <v>179</v>
      </c>
      <c r="D137" s="60">
        <v>42044</v>
      </c>
      <c r="E137" s="40" t="s">
        <v>285</v>
      </c>
      <c r="F137" s="17">
        <v>0</v>
      </c>
      <c r="G137" s="42">
        <v>2.5000000000000001E-2</v>
      </c>
      <c r="H137" s="2">
        <v>2</v>
      </c>
      <c r="I137" s="20" t="s">
        <v>866</v>
      </c>
      <c r="J137" s="20" t="s">
        <v>284</v>
      </c>
      <c r="Q137" s="2"/>
      <c r="T137" s="7">
        <v>8</v>
      </c>
      <c r="U137" s="7">
        <v>8</v>
      </c>
      <c r="V137" s="7">
        <v>5</v>
      </c>
      <c r="W137" s="7">
        <v>5</v>
      </c>
      <c r="X137" s="171">
        <f t="shared" si="2"/>
        <v>13</v>
      </c>
    </row>
    <row r="138" spans="1:24" ht="14.45" customHeight="1" x14ac:dyDescent="0.25">
      <c r="A138" s="38" t="s">
        <v>276</v>
      </c>
      <c r="B138" s="38">
        <v>13</v>
      </c>
      <c r="C138" s="223" t="s">
        <v>186</v>
      </c>
      <c r="D138" s="60">
        <v>42044</v>
      </c>
      <c r="E138" s="40" t="s">
        <v>285</v>
      </c>
      <c r="F138" s="17">
        <v>0</v>
      </c>
      <c r="G138" s="42">
        <v>2.5000000000000001E-2</v>
      </c>
      <c r="H138" s="2">
        <v>3</v>
      </c>
      <c r="I138" s="20" t="s">
        <v>866</v>
      </c>
      <c r="J138" s="2" t="s">
        <v>283</v>
      </c>
      <c r="Q138" s="2"/>
      <c r="T138" s="7">
        <v>50</v>
      </c>
      <c r="U138" s="7">
        <v>50</v>
      </c>
      <c r="V138" s="7">
        <v>24</v>
      </c>
      <c r="W138" s="7">
        <v>24</v>
      </c>
      <c r="X138" s="171">
        <f t="shared" si="2"/>
        <v>74</v>
      </c>
    </row>
    <row r="139" spans="1:24" ht="14.45" customHeight="1" x14ac:dyDescent="0.25">
      <c r="A139" s="38" t="s">
        <v>277</v>
      </c>
      <c r="B139" s="38">
        <v>14</v>
      </c>
      <c r="C139" s="223" t="s">
        <v>187</v>
      </c>
      <c r="D139" s="60">
        <v>42044</v>
      </c>
      <c r="E139" s="40" t="s">
        <v>285</v>
      </c>
      <c r="F139" s="17">
        <v>0</v>
      </c>
      <c r="G139" s="42">
        <v>2.5000000000000001E-2</v>
      </c>
      <c r="H139" s="2">
        <v>3</v>
      </c>
      <c r="I139" s="20" t="s">
        <v>866</v>
      </c>
      <c r="J139" s="2" t="s">
        <v>284</v>
      </c>
      <c r="Q139" s="2"/>
      <c r="T139" s="7">
        <v>7</v>
      </c>
      <c r="U139" s="7">
        <v>7</v>
      </c>
      <c r="V139" s="7">
        <v>5</v>
      </c>
      <c r="W139" s="7">
        <v>5</v>
      </c>
      <c r="X139" s="171">
        <f t="shared" si="2"/>
        <v>12</v>
      </c>
    </row>
    <row r="140" spans="1:24" ht="14.45" customHeight="1" x14ac:dyDescent="0.25">
      <c r="A140" s="38" t="s">
        <v>278</v>
      </c>
      <c r="B140" s="38">
        <v>15</v>
      </c>
      <c r="C140" s="223" t="s">
        <v>194</v>
      </c>
      <c r="D140" s="60">
        <v>42044</v>
      </c>
      <c r="E140" s="40" t="s">
        <v>285</v>
      </c>
      <c r="F140" s="17">
        <v>0</v>
      </c>
      <c r="G140" s="42">
        <v>2.5000000000000001E-2</v>
      </c>
      <c r="H140" s="2">
        <v>4</v>
      </c>
      <c r="I140" s="20" t="s">
        <v>866</v>
      </c>
      <c r="J140" s="2" t="s">
        <v>283</v>
      </c>
      <c r="Q140" s="2"/>
      <c r="T140" s="7">
        <v>34</v>
      </c>
      <c r="U140" s="7">
        <v>34</v>
      </c>
      <c r="V140" s="7">
        <v>35</v>
      </c>
      <c r="W140" s="7">
        <v>35</v>
      </c>
      <c r="X140" s="171">
        <f t="shared" si="2"/>
        <v>69</v>
      </c>
    </row>
    <row r="141" spans="1:24" ht="14.45" customHeight="1" x14ac:dyDescent="0.25">
      <c r="A141" s="38" t="s">
        <v>279</v>
      </c>
      <c r="B141" s="38">
        <v>16</v>
      </c>
      <c r="C141" s="223" t="s">
        <v>195</v>
      </c>
      <c r="D141" s="60">
        <v>42044</v>
      </c>
      <c r="E141" s="40" t="s">
        <v>285</v>
      </c>
      <c r="F141" s="17">
        <v>0</v>
      </c>
      <c r="G141" s="42">
        <v>2.5000000000000001E-2</v>
      </c>
      <c r="H141" s="2">
        <v>4</v>
      </c>
      <c r="I141" s="20" t="s">
        <v>866</v>
      </c>
      <c r="J141" s="2" t="s">
        <v>284</v>
      </c>
      <c r="Q141" s="2"/>
      <c r="T141" s="7">
        <v>8</v>
      </c>
      <c r="U141" s="7">
        <v>8</v>
      </c>
      <c r="V141" s="7">
        <v>2</v>
      </c>
      <c r="W141" s="7">
        <v>2</v>
      </c>
      <c r="X141" s="171">
        <f t="shared" si="2"/>
        <v>10</v>
      </c>
    </row>
    <row r="142" spans="1:24" ht="14.45" customHeight="1" x14ac:dyDescent="0.25">
      <c r="A142" s="38" t="s">
        <v>280</v>
      </c>
      <c r="B142" s="38">
        <v>17</v>
      </c>
      <c r="C142" s="223" t="s">
        <v>202</v>
      </c>
      <c r="D142" s="60">
        <v>42044</v>
      </c>
      <c r="E142" s="40" t="s">
        <v>285</v>
      </c>
      <c r="F142" s="17">
        <v>0</v>
      </c>
      <c r="G142" s="42">
        <v>2.5000000000000001E-2</v>
      </c>
      <c r="H142" s="2">
        <v>5</v>
      </c>
      <c r="I142" s="20" t="s">
        <v>866</v>
      </c>
      <c r="J142" s="2" t="s">
        <v>283</v>
      </c>
      <c r="Q142" s="2"/>
      <c r="T142" s="7">
        <v>21</v>
      </c>
      <c r="U142" s="7">
        <v>21</v>
      </c>
      <c r="V142" s="7">
        <v>16</v>
      </c>
      <c r="W142" s="7">
        <v>16</v>
      </c>
      <c r="X142" s="171">
        <f t="shared" si="2"/>
        <v>37</v>
      </c>
    </row>
    <row r="143" spans="1:24" ht="14.45" customHeight="1" x14ac:dyDescent="0.25">
      <c r="A143" s="38" t="s">
        <v>281</v>
      </c>
      <c r="B143" s="38">
        <v>18</v>
      </c>
      <c r="C143" s="223" t="s">
        <v>203</v>
      </c>
      <c r="D143" s="60">
        <v>42044</v>
      </c>
      <c r="E143" s="40" t="s">
        <v>285</v>
      </c>
      <c r="F143" s="17">
        <v>0</v>
      </c>
      <c r="G143" s="42">
        <v>2.5000000000000001E-2</v>
      </c>
      <c r="H143" s="2">
        <v>5</v>
      </c>
      <c r="I143" s="20" t="s">
        <v>866</v>
      </c>
      <c r="J143" s="2" t="s">
        <v>284</v>
      </c>
      <c r="Q143" s="2"/>
      <c r="T143" s="7">
        <v>13</v>
      </c>
      <c r="U143" s="7">
        <v>13</v>
      </c>
      <c r="V143" s="7">
        <v>4</v>
      </c>
      <c r="W143" s="7">
        <v>4</v>
      </c>
      <c r="X143" s="171">
        <f t="shared" si="2"/>
        <v>17</v>
      </c>
    </row>
    <row r="144" spans="1:24" s="147" customFormat="1" ht="14.45" customHeight="1" x14ac:dyDescent="0.25">
      <c r="A144" s="140" t="s">
        <v>286</v>
      </c>
      <c r="B144" s="141">
        <v>1</v>
      </c>
      <c r="C144" s="229" t="s">
        <v>306</v>
      </c>
      <c r="D144" s="143">
        <v>42087</v>
      </c>
      <c r="E144" s="144" t="s">
        <v>102</v>
      </c>
      <c r="F144" s="145">
        <v>0</v>
      </c>
      <c r="G144" s="146">
        <v>0.1</v>
      </c>
      <c r="H144" s="147">
        <v>1</v>
      </c>
      <c r="J144" s="147" t="s">
        <v>156</v>
      </c>
      <c r="K144" s="148"/>
      <c r="T144" s="147">
        <v>4</v>
      </c>
      <c r="U144" s="147">
        <v>4</v>
      </c>
      <c r="V144" s="147">
        <v>15</v>
      </c>
      <c r="W144" s="147">
        <v>15</v>
      </c>
      <c r="X144" s="171">
        <f t="shared" si="2"/>
        <v>19</v>
      </c>
    </row>
    <row r="145" spans="1:24" s="147" customFormat="1" x14ac:dyDescent="0.25">
      <c r="A145" s="140" t="s">
        <v>287</v>
      </c>
      <c r="B145" s="142">
        <v>2</v>
      </c>
      <c r="C145" s="229" t="s">
        <v>307</v>
      </c>
      <c r="D145" s="143">
        <v>42087</v>
      </c>
      <c r="E145" s="144" t="s">
        <v>245</v>
      </c>
      <c r="F145" s="145">
        <v>0.1</v>
      </c>
      <c r="G145" s="146">
        <v>0.3</v>
      </c>
      <c r="H145" s="147">
        <v>1</v>
      </c>
      <c r="J145" s="147" t="s">
        <v>156</v>
      </c>
      <c r="K145" s="148"/>
      <c r="T145" s="147">
        <v>3</v>
      </c>
      <c r="U145" s="147">
        <v>3</v>
      </c>
      <c r="V145" s="147">
        <v>11</v>
      </c>
      <c r="W145" s="147">
        <v>11</v>
      </c>
      <c r="X145" s="171">
        <f t="shared" si="2"/>
        <v>14</v>
      </c>
    </row>
    <row r="146" spans="1:24" s="147" customFormat="1" x14ac:dyDescent="0.25">
      <c r="A146" s="140" t="s">
        <v>288</v>
      </c>
      <c r="B146" s="142">
        <v>3</v>
      </c>
      <c r="C146" s="229" t="s">
        <v>170</v>
      </c>
      <c r="D146" s="143">
        <v>42087</v>
      </c>
      <c r="E146" s="144" t="s">
        <v>285</v>
      </c>
      <c r="F146" s="145">
        <v>0</v>
      </c>
      <c r="G146" s="146">
        <v>2.5000000000000001E-2</v>
      </c>
      <c r="H146" s="147">
        <v>1</v>
      </c>
      <c r="I146" s="147" t="s">
        <v>866</v>
      </c>
      <c r="J146" s="147" t="s">
        <v>283</v>
      </c>
      <c r="K146" s="148"/>
      <c r="T146" s="147">
        <v>5</v>
      </c>
      <c r="U146" s="147">
        <v>5</v>
      </c>
      <c r="V146" s="147">
        <v>34</v>
      </c>
      <c r="W146" s="147">
        <v>34</v>
      </c>
      <c r="X146" s="171">
        <f t="shared" si="2"/>
        <v>39</v>
      </c>
    </row>
    <row r="147" spans="1:24" s="147" customFormat="1" x14ac:dyDescent="0.25">
      <c r="A147" s="140" t="s">
        <v>289</v>
      </c>
      <c r="B147" s="142">
        <v>4</v>
      </c>
      <c r="C147" s="229" t="s">
        <v>171</v>
      </c>
      <c r="D147" s="143">
        <v>42087</v>
      </c>
      <c r="E147" s="144" t="s">
        <v>285</v>
      </c>
      <c r="F147" s="145">
        <v>0</v>
      </c>
      <c r="G147" s="146">
        <v>2.5000000000000001E-2</v>
      </c>
      <c r="H147" s="147">
        <v>1</v>
      </c>
      <c r="I147" s="147" t="s">
        <v>866</v>
      </c>
      <c r="J147" s="147" t="s">
        <v>284</v>
      </c>
      <c r="K147" s="148"/>
      <c r="T147" s="147">
        <v>3</v>
      </c>
      <c r="U147" s="147">
        <v>3</v>
      </c>
      <c r="V147" s="147">
        <v>8</v>
      </c>
      <c r="W147" s="147">
        <v>8</v>
      </c>
      <c r="X147" s="171">
        <f t="shared" si="2"/>
        <v>11</v>
      </c>
    </row>
    <row r="148" spans="1:24" s="147" customFormat="1" x14ac:dyDescent="0.25">
      <c r="A148" s="140" t="s">
        <v>290</v>
      </c>
      <c r="B148" s="142">
        <v>5</v>
      </c>
      <c r="C148" s="229" t="s">
        <v>308</v>
      </c>
      <c r="D148" s="143">
        <v>42087</v>
      </c>
      <c r="E148" s="144" t="s">
        <v>102</v>
      </c>
      <c r="F148" s="145">
        <v>0</v>
      </c>
      <c r="G148" s="145">
        <v>0.1</v>
      </c>
      <c r="H148" s="147">
        <v>2</v>
      </c>
      <c r="J148" s="147" t="s">
        <v>156</v>
      </c>
      <c r="K148" s="148"/>
      <c r="T148" s="147">
        <v>3</v>
      </c>
      <c r="U148" s="147">
        <v>3</v>
      </c>
      <c r="V148" s="147">
        <v>7</v>
      </c>
      <c r="W148" s="147">
        <v>7</v>
      </c>
      <c r="X148" s="171">
        <f t="shared" si="2"/>
        <v>10</v>
      </c>
    </row>
    <row r="149" spans="1:24" s="147" customFormat="1" x14ac:dyDescent="0.25">
      <c r="A149" s="140" t="s">
        <v>291</v>
      </c>
      <c r="B149" s="142">
        <v>6</v>
      </c>
      <c r="C149" s="229" t="s">
        <v>309</v>
      </c>
      <c r="D149" s="143">
        <v>42087</v>
      </c>
      <c r="E149" s="144" t="s">
        <v>245</v>
      </c>
      <c r="F149" s="145">
        <v>0.1</v>
      </c>
      <c r="G149" s="145">
        <v>0.3</v>
      </c>
      <c r="H149" s="147">
        <v>2</v>
      </c>
      <c r="J149" s="147" t="s">
        <v>156</v>
      </c>
      <c r="K149" s="148"/>
      <c r="T149" s="147">
        <v>3</v>
      </c>
      <c r="U149" s="147">
        <v>3</v>
      </c>
      <c r="V149" s="147">
        <v>7</v>
      </c>
      <c r="W149" s="147">
        <v>7</v>
      </c>
      <c r="X149" s="171">
        <f t="shared" si="2"/>
        <v>10</v>
      </c>
    </row>
    <row r="150" spans="1:24" s="147" customFormat="1" x14ac:dyDescent="0.25">
      <c r="A150" s="140" t="s">
        <v>292</v>
      </c>
      <c r="B150" s="142">
        <v>7</v>
      </c>
      <c r="C150" s="229" t="s">
        <v>178</v>
      </c>
      <c r="D150" s="143">
        <v>42087</v>
      </c>
      <c r="E150" s="144" t="s">
        <v>285</v>
      </c>
      <c r="F150" s="145">
        <v>0</v>
      </c>
      <c r="G150" s="146">
        <v>2.5000000000000001E-2</v>
      </c>
      <c r="H150" s="147">
        <v>2</v>
      </c>
      <c r="I150" s="147" t="s">
        <v>866</v>
      </c>
      <c r="J150" s="147" t="s">
        <v>283</v>
      </c>
      <c r="K150" s="148"/>
      <c r="T150" s="147">
        <v>3</v>
      </c>
      <c r="U150" s="147">
        <v>3</v>
      </c>
      <c r="V150" s="147">
        <v>50</v>
      </c>
      <c r="W150" s="147">
        <v>50</v>
      </c>
      <c r="X150" s="171">
        <f t="shared" si="2"/>
        <v>53</v>
      </c>
    </row>
    <row r="151" spans="1:24" s="147" customFormat="1" x14ac:dyDescent="0.25">
      <c r="A151" s="140" t="s">
        <v>293</v>
      </c>
      <c r="B151" s="142">
        <v>8</v>
      </c>
      <c r="C151" s="229" t="s">
        <v>179</v>
      </c>
      <c r="D151" s="143">
        <v>42087</v>
      </c>
      <c r="E151" s="144" t="s">
        <v>285</v>
      </c>
      <c r="F151" s="145">
        <v>0</v>
      </c>
      <c r="G151" s="146">
        <v>2.5000000000000001E-2</v>
      </c>
      <c r="H151" s="147">
        <v>2</v>
      </c>
      <c r="I151" s="147" t="s">
        <v>866</v>
      </c>
      <c r="J151" s="147" t="s">
        <v>284</v>
      </c>
      <c r="K151" s="148"/>
      <c r="T151" s="147">
        <v>5</v>
      </c>
      <c r="U151" s="147">
        <v>5</v>
      </c>
      <c r="V151" s="147">
        <v>5</v>
      </c>
      <c r="W151" s="147">
        <v>5</v>
      </c>
      <c r="X151" s="171">
        <f t="shared" si="2"/>
        <v>10</v>
      </c>
    </row>
    <row r="152" spans="1:24" s="147" customFormat="1" x14ac:dyDescent="0.25">
      <c r="A152" s="140" t="s">
        <v>294</v>
      </c>
      <c r="B152" s="142">
        <v>9</v>
      </c>
      <c r="C152" s="229" t="s">
        <v>310</v>
      </c>
      <c r="D152" s="143">
        <v>42087</v>
      </c>
      <c r="E152" s="144" t="s">
        <v>102</v>
      </c>
      <c r="F152" s="145">
        <v>0</v>
      </c>
      <c r="G152" s="145">
        <v>0.1</v>
      </c>
      <c r="H152" s="147">
        <v>3</v>
      </c>
      <c r="J152" s="147" t="s">
        <v>156</v>
      </c>
      <c r="K152" s="148"/>
      <c r="T152" s="147">
        <v>2</v>
      </c>
      <c r="U152" s="147">
        <v>2</v>
      </c>
      <c r="V152" s="147">
        <v>14</v>
      </c>
      <c r="W152" s="147">
        <v>14</v>
      </c>
      <c r="X152" s="171">
        <f t="shared" si="2"/>
        <v>16</v>
      </c>
    </row>
    <row r="153" spans="1:24" s="147" customFormat="1" x14ac:dyDescent="0.25">
      <c r="A153" s="140" t="s">
        <v>295</v>
      </c>
      <c r="B153" s="142">
        <v>10</v>
      </c>
      <c r="C153" s="229" t="s">
        <v>311</v>
      </c>
      <c r="D153" s="143">
        <v>42087</v>
      </c>
      <c r="E153" s="144" t="s">
        <v>245</v>
      </c>
      <c r="F153" s="145">
        <v>0.1</v>
      </c>
      <c r="G153" s="145">
        <v>0.3</v>
      </c>
      <c r="H153" s="147">
        <v>3</v>
      </c>
      <c r="J153" s="147" t="s">
        <v>156</v>
      </c>
      <c r="K153" s="148"/>
      <c r="T153" s="147">
        <v>2</v>
      </c>
      <c r="U153" s="147">
        <v>2</v>
      </c>
      <c r="V153" s="147">
        <v>8</v>
      </c>
      <c r="W153" s="147">
        <v>8</v>
      </c>
      <c r="X153" s="171">
        <f t="shared" si="2"/>
        <v>10</v>
      </c>
    </row>
    <row r="154" spans="1:24" s="147" customFormat="1" x14ac:dyDescent="0.25">
      <c r="A154" s="140" t="s">
        <v>296</v>
      </c>
      <c r="B154" s="142">
        <v>11</v>
      </c>
      <c r="C154" s="229" t="s">
        <v>186</v>
      </c>
      <c r="D154" s="143">
        <v>42087</v>
      </c>
      <c r="E154" s="144" t="s">
        <v>285</v>
      </c>
      <c r="F154" s="145">
        <v>0</v>
      </c>
      <c r="G154" s="146">
        <v>2.5000000000000001E-2</v>
      </c>
      <c r="H154" s="147">
        <v>3</v>
      </c>
      <c r="I154" s="147" t="s">
        <v>866</v>
      </c>
      <c r="J154" s="147" t="s">
        <v>283</v>
      </c>
      <c r="K154" s="148"/>
      <c r="T154" s="147">
        <v>3</v>
      </c>
      <c r="U154" s="147">
        <v>3</v>
      </c>
      <c r="V154" s="147">
        <v>16</v>
      </c>
      <c r="W154" s="147">
        <v>16</v>
      </c>
      <c r="X154" s="171">
        <f t="shared" si="2"/>
        <v>19</v>
      </c>
    </row>
    <row r="155" spans="1:24" s="147" customFormat="1" x14ac:dyDescent="0.25">
      <c r="A155" s="140" t="s">
        <v>297</v>
      </c>
      <c r="B155" s="142">
        <v>12</v>
      </c>
      <c r="C155" s="229" t="s">
        <v>187</v>
      </c>
      <c r="D155" s="143">
        <v>42087</v>
      </c>
      <c r="E155" s="144" t="s">
        <v>285</v>
      </c>
      <c r="F155" s="145">
        <v>0</v>
      </c>
      <c r="G155" s="146">
        <v>2.5000000000000001E-2</v>
      </c>
      <c r="H155" s="147">
        <v>3</v>
      </c>
      <c r="I155" s="147" t="s">
        <v>866</v>
      </c>
      <c r="J155" s="147" t="s">
        <v>284</v>
      </c>
      <c r="K155" s="148"/>
      <c r="T155" s="147">
        <v>4</v>
      </c>
      <c r="U155" s="147">
        <v>4</v>
      </c>
      <c r="V155" s="147">
        <v>5</v>
      </c>
      <c r="W155" s="147">
        <v>5</v>
      </c>
      <c r="X155" s="171">
        <f t="shared" si="2"/>
        <v>9</v>
      </c>
    </row>
    <row r="156" spans="1:24" s="147" customFormat="1" x14ac:dyDescent="0.25">
      <c r="A156" s="140" t="s">
        <v>298</v>
      </c>
      <c r="B156" s="142">
        <v>13</v>
      </c>
      <c r="C156" s="229" t="s">
        <v>312</v>
      </c>
      <c r="D156" s="143">
        <v>42087</v>
      </c>
      <c r="E156" s="144" t="s">
        <v>102</v>
      </c>
      <c r="F156" s="145">
        <v>0</v>
      </c>
      <c r="G156" s="145">
        <v>0.1</v>
      </c>
      <c r="H156" s="147">
        <v>4</v>
      </c>
      <c r="J156" s="147" t="s">
        <v>156</v>
      </c>
      <c r="K156" s="148"/>
      <c r="T156" s="147">
        <v>2</v>
      </c>
      <c r="U156" s="147">
        <v>2</v>
      </c>
      <c r="V156" s="147">
        <v>15</v>
      </c>
      <c r="W156" s="147">
        <v>15</v>
      </c>
      <c r="X156" s="171">
        <f t="shared" si="2"/>
        <v>17</v>
      </c>
    </row>
    <row r="157" spans="1:24" s="147" customFormat="1" x14ac:dyDescent="0.25">
      <c r="A157" s="140" t="s">
        <v>299</v>
      </c>
      <c r="B157" s="142">
        <v>14</v>
      </c>
      <c r="C157" s="229" t="s">
        <v>313</v>
      </c>
      <c r="D157" s="143">
        <v>42087</v>
      </c>
      <c r="E157" s="144" t="s">
        <v>245</v>
      </c>
      <c r="F157" s="145">
        <v>0.1</v>
      </c>
      <c r="G157" s="145">
        <v>0.3</v>
      </c>
      <c r="H157" s="147">
        <v>4</v>
      </c>
      <c r="J157" s="147" t="s">
        <v>156</v>
      </c>
      <c r="K157" s="148"/>
      <c r="T157" s="147">
        <v>2</v>
      </c>
      <c r="U157" s="147">
        <v>2</v>
      </c>
      <c r="V157" s="147">
        <v>8</v>
      </c>
      <c r="W157" s="147">
        <v>8</v>
      </c>
      <c r="X157" s="171">
        <f t="shared" si="2"/>
        <v>10</v>
      </c>
    </row>
    <row r="158" spans="1:24" s="147" customFormat="1" x14ac:dyDescent="0.25">
      <c r="A158" s="140" t="s">
        <v>300</v>
      </c>
      <c r="B158" s="142">
        <v>15</v>
      </c>
      <c r="C158" s="229" t="s">
        <v>194</v>
      </c>
      <c r="D158" s="143">
        <v>42087</v>
      </c>
      <c r="E158" s="144" t="s">
        <v>285</v>
      </c>
      <c r="F158" s="145">
        <v>0</v>
      </c>
      <c r="G158" s="146">
        <v>2.5000000000000001E-2</v>
      </c>
      <c r="H158" s="147">
        <v>4</v>
      </c>
      <c r="I158" s="147" t="s">
        <v>866</v>
      </c>
      <c r="J158" s="147" t="s">
        <v>283</v>
      </c>
      <c r="K158" s="148"/>
      <c r="T158" s="147">
        <v>4</v>
      </c>
      <c r="U158" s="147">
        <v>4</v>
      </c>
      <c r="V158" s="147">
        <v>39</v>
      </c>
      <c r="W158" s="147">
        <v>39</v>
      </c>
      <c r="X158" s="171">
        <f t="shared" si="2"/>
        <v>43</v>
      </c>
    </row>
    <row r="159" spans="1:24" s="147" customFormat="1" x14ac:dyDescent="0.25">
      <c r="A159" s="140" t="s">
        <v>301</v>
      </c>
      <c r="B159" s="142">
        <v>16</v>
      </c>
      <c r="C159" s="229" t="s">
        <v>195</v>
      </c>
      <c r="D159" s="143">
        <v>42087</v>
      </c>
      <c r="E159" s="144" t="s">
        <v>285</v>
      </c>
      <c r="F159" s="145">
        <v>0</v>
      </c>
      <c r="G159" s="146">
        <v>2.5000000000000001E-2</v>
      </c>
      <c r="H159" s="147">
        <v>4</v>
      </c>
      <c r="I159" s="147" t="s">
        <v>866</v>
      </c>
      <c r="J159" s="147" t="s">
        <v>284</v>
      </c>
      <c r="K159" s="148"/>
      <c r="T159" s="147">
        <v>4</v>
      </c>
      <c r="U159" s="147">
        <v>4</v>
      </c>
      <c r="V159" s="147">
        <v>4</v>
      </c>
      <c r="W159" s="147">
        <v>4</v>
      </c>
      <c r="X159" s="171">
        <f t="shared" si="2"/>
        <v>8</v>
      </c>
    </row>
    <row r="160" spans="1:24" s="147" customFormat="1" x14ac:dyDescent="0.25">
      <c r="A160" s="140" t="s">
        <v>302</v>
      </c>
      <c r="B160" s="142">
        <v>17</v>
      </c>
      <c r="C160" s="229" t="s">
        <v>314</v>
      </c>
      <c r="D160" s="143">
        <v>42087</v>
      </c>
      <c r="E160" s="144" t="s">
        <v>102</v>
      </c>
      <c r="F160" s="145">
        <v>0</v>
      </c>
      <c r="G160" s="145">
        <v>0.1</v>
      </c>
      <c r="H160" s="147">
        <v>5</v>
      </c>
      <c r="J160" s="147" t="s">
        <v>156</v>
      </c>
      <c r="K160" s="148"/>
      <c r="T160" s="147">
        <v>3</v>
      </c>
      <c r="U160" s="147">
        <v>3</v>
      </c>
      <c r="V160" s="147">
        <v>8</v>
      </c>
      <c r="W160" s="147">
        <v>8</v>
      </c>
      <c r="X160" s="171">
        <f t="shared" si="2"/>
        <v>11</v>
      </c>
    </row>
    <row r="161" spans="1:36" s="147" customFormat="1" x14ac:dyDescent="0.25">
      <c r="A161" s="140" t="s">
        <v>303</v>
      </c>
      <c r="B161" s="142">
        <v>18</v>
      </c>
      <c r="C161" s="229" t="s">
        <v>315</v>
      </c>
      <c r="D161" s="143">
        <v>42087</v>
      </c>
      <c r="E161" s="144" t="s">
        <v>245</v>
      </c>
      <c r="F161" s="145">
        <v>0.1</v>
      </c>
      <c r="G161" s="145">
        <v>0.3</v>
      </c>
      <c r="H161" s="147">
        <v>5</v>
      </c>
      <c r="J161" s="147" t="s">
        <v>156</v>
      </c>
      <c r="K161" s="148"/>
      <c r="T161" s="147">
        <v>4</v>
      </c>
      <c r="U161" s="147">
        <v>4</v>
      </c>
      <c r="V161" s="147">
        <v>31</v>
      </c>
      <c r="W161" s="147">
        <v>31</v>
      </c>
      <c r="X161" s="171">
        <f t="shared" si="2"/>
        <v>35</v>
      </c>
    </row>
    <row r="162" spans="1:36" s="147" customFormat="1" x14ac:dyDescent="0.25">
      <c r="A162" s="140" t="s">
        <v>304</v>
      </c>
      <c r="B162" s="142">
        <v>19</v>
      </c>
      <c r="C162" s="229" t="s">
        <v>202</v>
      </c>
      <c r="D162" s="143">
        <v>42087</v>
      </c>
      <c r="E162" s="144" t="s">
        <v>285</v>
      </c>
      <c r="F162" s="145">
        <v>0</v>
      </c>
      <c r="G162" s="146">
        <v>2.5000000000000001E-2</v>
      </c>
      <c r="H162" s="147">
        <v>5</v>
      </c>
      <c r="I162" s="147" t="s">
        <v>866</v>
      </c>
      <c r="J162" s="147" t="s">
        <v>283</v>
      </c>
      <c r="K162" s="148"/>
      <c r="T162" s="147">
        <v>3</v>
      </c>
      <c r="U162" s="147">
        <v>3</v>
      </c>
      <c r="V162" s="147">
        <v>9</v>
      </c>
      <c r="W162" s="147">
        <v>9</v>
      </c>
      <c r="X162" s="171">
        <f t="shared" si="2"/>
        <v>12</v>
      </c>
    </row>
    <row r="163" spans="1:36" s="147" customFormat="1" x14ac:dyDescent="0.25">
      <c r="A163" s="140" t="s">
        <v>305</v>
      </c>
      <c r="B163" s="149">
        <v>20</v>
      </c>
      <c r="C163" s="229" t="s">
        <v>203</v>
      </c>
      <c r="D163" s="143">
        <v>42087</v>
      </c>
      <c r="E163" s="144" t="s">
        <v>285</v>
      </c>
      <c r="F163" s="145">
        <v>0</v>
      </c>
      <c r="G163" s="146">
        <v>2.5000000000000001E-2</v>
      </c>
      <c r="H163" s="147">
        <v>5</v>
      </c>
      <c r="I163" s="147" t="s">
        <v>866</v>
      </c>
      <c r="J163" s="147" t="s">
        <v>284</v>
      </c>
      <c r="K163" s="148"/>
      <c r="T163" s="147">
        <v>5</v>
      </c>
      <c r="U163" s="147">
        <v>5</v>
      </c>
      <c r="V163" s="147">
        <v>6</v>
      </c>
      <c r="W163" s="147">
        <v>6</v>
      </c>
      <c r="X163" s="171">
        <f t="shared" si="2"/>
        <v>11</v>
      </c>
    </row>
    <row r="164" spans="1:36" x14ac:dyDescent="0.25">
      <c r="A164" s="58" t="s">
        <v>406</v>
      </c>
      <c r="B164" s="20">
        <v>1</v>
      </c>
      <c r="C164" s="226" t="s">
        <v>321</v>
      </c>
      <c r="D164" s="88">
        <v>42319</v>
      </c>
      <c r="E164" s="40" t="s">
        <v>285</v>
      </c>
      <c r="F164" s="17">
        <v>0</v>
      </c>
      <c r="G164" s="42">
        <v>2.5000000000000001E-2</v>
      </c>
      <c r="H164" s="20">
        <v>1</v>
      </c>
      <c r="I164" s="2" t="s">
        <v>866</v>
      </c>
      <c r="J164" s="2" t="s">
        <v>283</v>
      </c>
      <c r="K164" s="7"/>
      <c r="Q164" s="82" t="s">
        <v>557</v>
      </c>
      <c r="R164" s="7"/>
      <c r="S164" s="7"/>
      <c r="T164" s="94">
        <v>3</v>
      </c>
      <c r="U164" s="94">
        <v>2</v>
      </c>
      <c r="V164" s="94">
        <v>0.5</v>
      </c>
      <c r="W164" s="94">
        <v>0.5</v>
      </c>
      <c r="X164" s="171">
        <f t="shared" si="2"/>
        <v>3.5</v>
      </c>
      <c r="Y164" s="82" t="s">
        <v>557</v>
      </c>
      <c r="Z164" s="82" t="s">
        <v>557</v>
      </c>
      <c r="AA164" s="82" t="s">
        <v>557</v>
      </c>
      <c r="AB164" s="82" t="s">
        <v>557</v>
      </c>
      <c r="AC164" s="7"/>
      <c r="AD164" s="7"/>
      <c r="AE164" s="7"/>
      <c r="AF164" s="7"/>
      <c r="AG164" s="7"/>
      <c r="AH164" s="83" t="s">
        <v>696</v>
      </c>
      <c r="AI164" s="83" t="s">
        <v>697</v>
      </c>
      <c r="AJ164" s="83" t="s">
        <v>575</v>
      </c>
    </row>
    <row r="165" spans="1:36" x14ac:dyDescent="0.25">
      <c r="A165" s="58" t="s">
        <v>407</v>
      </c>
      <c r="B165" s="20">
        <v>2</v>
      </c>
      <c r="C165" s="226" t="s">
        <v>322</v>
      </c>
      <c r="D165" s="88">
        <v>42319</v>
      </c>
      <c r="E165" s="40" t="s">
        <v>285</v>
      </c>
      <c r="F165" s="17">
        <v>0</v>
      </c>
      <c r="G165" s="42">
        <v>2.5000000000000001E-2</v>
      </c>
      <c r="H165" s="20">
        <v>1</v>
      </c>
      <c r="I165" s="2" t="s">
        <v>866</v>
      </c>
      <c r="J165" s="2" t="s">
        <v>284</v>
      </c>
      <c r="K165" s="7"/>
      <c r="Q165" s="82" t="s">
        <v>557</v>
      </c>
      <c r="R165" s="7"/>
      <c r="S165" s="7"/>
      <c r="T165" s="94">
        <v>4</v>
      </c>
      <c r="U165" s="94">
        <v>3</v>
      </c>
      <c r="V165" s="94">
        <v>0.5</v>
      </c>
      <c r="W165" s="94">
        <v>0.5</v>
      </c>
      <c r="X165" s="171">
        <f t="shared" si="2"/>
        <v>4.5</v>
      </c>
      <c r="Y165" s="82" t="s">
        <v>557</v>
      </c>
      <c r="Z165" s="82" t="s">
        <v>557</v>
      </c>
      <c r="AA165" s="82" t="s">
        <v>557</v>
      </c>
      <c r="AB165" s="82" t="s">
        <v>557</v>
      </c>
      <c r="AC165" s="7"/>
      <c r="AD165" s="7"/>
      <c r="AE165" s="7"/>
      <c r="AF165" s="7"/>
      <c r="AG165" s="7"/>
      <c r="AH165" s="83" t="s">
        <v>698</v>
      </c>
      <c r="AI165" s="83" t="s">
        <v>699</v>
      </c>
      <c r="AJ165" s="83" t="s">
        <v>576</v>
      </c>
    </row>
    <row r="166" spans="1:36" x14ac:dyDescent="0.25">
      <c r="A166" s="58" t="s">
        <v>408</v>
      </c>
      <c r="B166" s="20">
        <v>3</v>
      </c>
      <c r="C166" s="226" t="s">
        <v>323</v>
      </c>
      <c r="D166" s="88">
        <v>42319</v>
      </c>
      <c r="E166" s="40" t="s">
        <v>285</v>
      </c>
      <c r="F166" s="17">
        <v>0</v>
      </c>
      <c r="G166" s="42">
        <v>2.5000000000000001E-2</v>
      </c>
      <c r="H166" s="20">
        <v>2</v>
      </c>
      <c r="I166" s="2" t="s">
        <v>866</v>
      </c>
      <c r="J166" s="2" t="s">
        <v>283</v>
      </c>
      <c r="K166" s="7"/>
      <c r="Q166" s="82" t="s">
        <v>557</v>
      </c>
      <c r="R166" s="7"/>
      <c r="S166" s="7"/>
      <c r="T166" s="94">
        <v>0.5</v>
      </c>
      <c r="U166" s="94">
        <v>0.5</v>
      </c>
      <c r="V166" s="94">
        <v>0.5</v>
      </c>
      <c r="W166" s="94">
        <v>0.5</v>
      </c>
      <c r="X166" s="171">
        <f t="shared" si="2"/>
        <v>1</v>
      </c>
      <c r="Y166" s="82" t="s">
        <v>557</v>
      </c>
      <c r="Z166" s="82" t="s">
        <v>557</v>
      </c>
      <c r="AA166" s="82" t="s">
        <v>557</v>
      </c>
      <c r="AB166" s="82" t="s">
        <v>557</v>
      </c>
      <c r="AC166" s="7"/>
      <c r="AD166" s="7"/>
      <c r="AE166" s="7"/>
      <c r="AF166" s="7"/>
      <c r="AG166" s="7"/>
      <c r="AH166" s="83" t="s">
        <v>700</v>
      </c>
      <c r="AI166" s="83" t="s">
        <v>701</v>
      </c>
      <c r="AJ166" s="83" t="s">
        <v>577</v>
      </c>
    </row>
    <row r="167" spans="1:36" x14ac:dyDescent="0.25">
      <c r="A167" s="58" t="s">
        <v>409</v>
      </c>
      <c r="B167" s="20">
        <v>4</v>
      </c>
      <c r="C167" s="226" t="s">
        <v>324</v>
      </c>
      <c r="D167" s="88">
        <v>42319</v>
      </c>
      <c r="E167" s="40" t="s">
        <v>285</v>
      </c>
      <c r="F167" s="17">
        <v>0</v>
      </c>
      <c r="G167" s="42">
        <v>2.5000000000000001E-2</v>
      </c>
      <c r="H167" s="20">
        <v>2</v>
      </c>
      <c r="I167" s="2" t="s">
        <v>866</v>
      </c>
      <c r="J167" s="2" t="s">
        <v>284</v>
      </c>
      <c r="K167" s="7"/>
      <c r="Q167" s="82" t="s">
        <v>557</v>
      </c>
      <c r="R167" s="7"/>
      <c r="S167" s="7"/>
      <c r="T167" s="94">
        <v>0.5</v>
      </c>
      <c r="U167" s="94">
        <v>0.5</v>
      </c>
      <c r="V167" s="94">
        <v>0.5</v>
      </c>
      <c r="W167" s="94">
        <v>0.5</v>
      </c>
      <c r="X167" s="171">
        <f t="shared" si="2"/>
        <v>1</v>
      </c>
      <c r="Y167" s="82" t="s">
        <v>557</v>
      </c>
      <c r="Z167" s="82" t="s">
        <v>557</v>
      </c>
      <c r="AA167" s="82" t="s">
        <v>557</v>
      </c>
      <c r="AB167" s="82" t="s">
        <v>557</v>
      </c>
      <c r="AC167" s="7"/>
      <c r="AD167" s="7"/>
      <c r="AE167" s="7"/>
      <c r="AF167" s="7"/>
      <c r="AG167" s="7"/>
      <c r="AH167" s="83" t="s">
        <v>702</v>
      </c>
      <c r="AI167" s="83" t="s">
        <v>703</v>
      </c>
      <c r="AJ167" s="83" t="s">
        <v>578</v>
      </c>
    </row>
    <row r="168" spans="1:36" x14ac:dyDescent="0.25">
      <c r="A168" s="58" t="s">
        <v>410</v>
      </c>
      <c r="B168" s="20">
        <v>5</v>
      </c>
      <c r="C168" s="226" t="s">
        <v>325</v>
      </c>
      <c r="D168" s="88">
        <v>42319</v>
      </c>
      <c r="E168" s="40" t="s">
        <v>285</v>
      </c>
      <c r="F168" s="17">
        <v>0</v>
      </c>
      <c r="G168" s="42">
        <v>2.5000000000000001E-2</v>
      </c>
      <c r="H168" s="20">
        <v>3</v>
      </c>
      <c r="I168" s="2" t="s">
        <v>866</v>
      </c>
      <c r="J168" s="2" t="s">
        <v>283</v>
      </c>
      <c r="K168" s="7"/>
      <c r="Q168" s="82" t="s">
        <v>557</v>
      </c>
      <c r="R168" s="7"/>
      <c r="S168" s="7"/>
      <c r="T168" s="94">
        <v>0.5</v>
      </c>
      <c r="U168" s="94">
        <v>0.5</v>
      </c>
      <c r="V168" s="94">
        <v>0.5</v>
      </c>
      <c r="W168" s="94">
        <v>0.5</v>
      </c>
      <c r="X168" s="171">
        <f t="shared" si="2"/>
        <v>1</v>
      </c>
      <c r="Y168" s="82" t="s">
        <v>557</v>
      </c>
      <c r="Z168" s="82" t="s">
        <v>557</v>
      </c>
      <c r="AA168" s="82" t="s">
        <v>557</v>
      </c>
      <c r="AB168" s="82" t="s">
        <v>557</v>
      </c>
      <c r="AC168" s="7"/>
      <c r="AD168" s="7"/>
      <c r="AE168" s="7"/>
      <c r="AF168" s="7"/>
      <c r="AG168" s="7"/>
      <c r="AH168" s="83" t="s">
        <v>704</v>
      </c>
      <c r="AI168" s="83" t="s">
        <v>705</v>
      </c>
      <c r="AJ168" s="83" t="s">
        <v>579</v>
      </c>
    </row>
    <row r="169" spans="1:36" x14ac:dyDescent="0.25">
      <c r="A169" s="58" t="s">
        <v>411</v>
      </c>
      <c r="B169" s="20">
        <v>6</v>
      </c>
      <c r="C169" s="226" t="s">
        <v>326</v>
      </c>
      <c r="D169" s="88">
        <v>42319</v>
      </c>
      <c r="E169" s="40" t="s">
        <v>285</v>
      </c>
      <c r="F169" s="17">
        <v>0</v>
      </c>
      <c r="G169" s="42">
        <v>2.5000000000000001E-2</v>
      </c>
      <c r="H169" s="20">
        <v>3</v>
      </c>
      <c r="I169" s="2" t="s">
        <v>866</v>
      </c>
      <c r="J169" s="2" t="s">
        <v>284</v>
      </c>
      <c r="K169" s="7"/>
      <c r="Q169" s="82" t="s">
        <v>557</v>
      </c>
      <c r="R169" s="7"/>
      <c r="S169" s="7"/>
      <c r="T169" s="94">
        <v>4</v>
      </c>
      <c r="U169" s="94">
        <v>3</v>
      </c>
      <c r="V169" s="94">
        <v>0.5</v>
      </c>
      <c r="W169" s="94">
        <v>0.5</v>
      </c>
      <c r="X169" s="171">
        <f t="shared" si="2"/>
        <v>4.5</v>
      </c>
      <c r="Y169" s="82" t="s">
        <v>557</v>
      </c>
      <c r="Z169" s="82" t="s">
        <v>557</v>
      </c>
      <c r="AA169" s="82" t="s">
        <v>557</v>
      </c>
      <c r="AB169" s="82" t="s">
        <v>557</v>
      </c>
      <c r="AC169" s="7"/>
      <c r="AD169" s="7"/>
      <c r="AE169" s="7"/>
      <c r="AF169" s="7"/>
      <c r="AG169" s="7"/>
      <c r="AH169" s="83" t="s">
        <v>706</v>
      </c>
      <c r="AI169" s="83" t="s">
        <v>707</v>
      </c>
      <c r="AJ169" s="83" t="s">
        <v>580</v>
      </c>
    </row>
    <row r="170" spans="1:36" x14ac:dyDescent="0.25">
      <c r="A170" s="58" t="s">
        <v>412</v>
      </c>
      <c r="B170" s="20">
        <v>7</v>
      </c>
      <c r="C170" s="226" t="s">
        <v>327</v>
      </c>
      <c r="D170" s="88">
        <v>42319</v>
      </c>
      <c r="E170" s="40" t="s">
        <v>285</v>
      </c>
      <c r="F170" s="17">
        <v>0</v>
      </c>
      <c r="G170" s="42">
        <v>2.5000000000000001E-2</v>
      </c>
      <c r="H170" s="20">
        <v>4</v>
      </c>
      <c r="I170" s="2" t="s">
        <v>866</v>
      </c>
      <c r="J170" s="2" t="s">
        <v>283</v>
      </c>
      <c r="K170" s="7"/>
      <c r="Q170" s="82" t="s">
        <v>557</v>
      </c>
      <c r="R170" s="7"/>
      <c r="S170" s="7"/>
      <c r="T170" s="94">
        <v>2</v>
      </c>
      <c r="U170" s="94">
        <v>0.5</v>
      </c>
      <c r="V170" s="94">
        <v>0.5</v>
      </c>
      <c r="W170" s="94">
        <v>0.5</v>
      </c>
      <c r="X170" s="171">
        <f t="shared" si="2"/>
        <v>2.5</v>
      </c>
      <c r="Y170" s="82" t="s">
        <v>557</v>
      </c>
      <c r="Z170" s="82" t="s">
        <v>557</v>
      </c>
      <c r="AA170" s="82" t="s">
        <v>557</v>
      </c>
      <c r="AB170" s="82" t="s">
        <v>557</v>
      </c>
      <c r="AC170" s="7"/>
      <c r="AD170" s="7"/>
      <c r="AE170" s="7"/>
      <c r="AF170" s="7"/>
      <c r="AG170" s="7"/>
      <c r="AH170" s="83" t="s">
        <v>708</v>
      </c>
      <c r="AI170" s="83" t="s">
        <v>709</v>
      </c>
      <c r="AJ170" s="83" t="s">
        <v>581</v>
      </c>
    </row>
    <row r="171" spans="1:36" x14ac:dyDescent="0.25">
      <c r="A171" s="58" t="s">
        <v>413</v>
      </c>
      <c r="B171" s="20">
        <v>8</v>
      </c>
      <c r="C171" s="226" t="s">
        <v>328</v>
      </c>
      <c r="D171" s="88">
        <v>42319</v>
      </c>
      <c r="E171" s="40" t="s">
        <v>285</v>
      </c>
      <c r="F171" s="17">
        <v>0</v>
      </c>
      <c r="G171" s="42">
        <v>2.5000000000000001E-2</v>
      </c>
      <c r="H171" s="20">
        <v>4</v>
      </c>
      <c r="I171" s="2" t="s">
        <v>866</v>
      </c>
      <c r="J171" s="2" t="s">
        <v>284</v>
      </c>
      <c r="K171" s="7"/>
      <c r="Q171" s="82" t="s">
        <v>557</v>
      </c>
      <c r="R171" s="7"/>
      <c r="S171" s="7"/>
      <c r="T171" s="94">
        <v>4</v>
      </c>
      <c r="U171" s="94">
        <v>3</v>
      </c>
      <c r="V171" s="94">
        <v>0.5</v>
      </c>
      <c r="W171" s="94">
        <v>0.5</v>
      </c>
      <c r="X171" s="171">
        <f t="shared" si="2"/>
        <v>4.5</v>
      </c>
      <c r="Y171" s="82" t="s">
        <v>557</v>
      </c>
      <c r="Z171" s="82" t="s">
        <v>557</v>
      </c>
      <c r="AA171" s="82" t="s">
        <v>557</v>
      </c>
      <c r="AB171" s="82" t="s">
        <v>557</v>
      </c>
      <c r="AC171" s="7"/>
      <c r="AD171" s="7"/>
      <c r="AE171" s="7"/>
      <c r="AF171" s="7"/>
      <c r="AG171" s="7"/>
      <c r="AH171" s="83" t="s">
        <v>710</v>
      </c>
      <c r="AI171" s="83" t="s">
        <v>711</v>
      </c>
      <c r="AJ171" s="83" t="s">
        <v>582</v>
      </c>
    </row>
    <row r="172" spans="1:36" x14ac:dyDescent="0.25">
      <c r="A172" s="58" t="s">
        <v>414</v>
      </c>
      <c r="B172" s="20">
        <v>9</v>
      </c>
      <c r="C172" s="226" t="s">
        <v>329</v>
      </c>
      <c r="D172" s="88">
        <v>42319</v>
      </c>
      <c r="E172" s="40" t="s">
        <v>285</v>
      </c>
      <c r="F172" s="17">
        <v>0</v>
      </c>
      <c r="G172" s="42">
        <v>2.5000000000000001E-2</v>
      </c>
      <c r="H172" s="20">
        <v>5</v>
      </c>
      <c r="I172" s="2" t="s">
        <v>866</v>
      </c>
      <c r="J172" s="2" t="s">
        <v>283</v>
      </c>
      <c r="K172" s="7"/>
      <c r="Q172" s="82" t="s">
        <v>557</v>
      </c>
      <c r="R172" s="7"/>
      <c r="S172" s="7"/>
      <c r="T172" s="94">
        <v>0.5</v>
      </c>
      <c r="U172" s="94">
        <v>0.5</v>
      </c>
      <c r="V172" s="94">
        <v>2</v>
      </c>
      <c r="W172" s="94">
        <v>0.5</v>
      </c>
      <c r="X172" s="171">
        <f t="shared" si="2"/>
        <v>2.5</v>
      </c>
      <c r="Y172" s="82" t="s">
        <v>557</v>
      </c>
      <c r="Z172" s="82" t="s">
        <v>557</v>
      </c>
      <c r="AA172" s="82" t="s">
        <v>557</v>
      </c>
      <c r="AB172" s="82" t="s">
        <v>557</v>
      </c>
      <c r="AC172" s="7"/>
      <c r="AD172" s="7"/>
      <c r="AE172" s="7"/>
      <c r="AF172" s="7"/>
      <c r="AG172" s="7"/>
      <c r="AH172" s="83" t="s">
        <v>712</v>
      </c>
      <c r="AI172" s="83" t="s">
        <v>713</v>
      </c>
      <c r="AJ172" s="83" t="s">
        <v>583</v>
      </c>
    </row>
    <row r="173" spans="1:36" x14ac:dyDescent="0.25">
      <c r="A173" s="58" t="s">
        <v>415</v>
      </c>
      <c r="B173" s="20">
        <v>10</v>
      </c>
      <c r="C173" s="226" t="s">
        <v>330</v>
      </c>
      <c r="D173" s="88">
        <v>42319</v>
      </c>
      <c r="E173" s="40" t="s">
        <v>285</v>
      </c>
      <c r="F173" s="17">
        <v>0</v>
      </c>
      <c r="G173" s="42">
        <v>2.5000000000000001E-2</v>
      </c>
      <c r="H173" s="20">
        <v>5</v>
      </c>
      <c r="I173" s="2" t="s">
        <v>866</v>
      </c>
      <c r="J173" s="2" t="s">
        <v>284</v>
      </c>
      <c r="K173" s="7"/>
      <c r="Q173" s="82" t="s">
        <v>557</v>
      </c>
      <c r="R173" s="7"/>
      <c r="S173" s="7"/>
      <c r="T173" s="94">
        <v>0.5</v>
      </c>
      <c r="U173" s="94">
        <v>0.5</v>
      </c>
      <c r="V173" s="94">
        <v>0.5</v>
      </c>
      <c r="W173" s="94">
        <v>0.5</v>
      </c>
      <c r="X173" s="171">
        <f t="shared" si="2"/>
        <v>1</v>
      </c>
      <c r="Y173" s="82" t="s">
        <v>557</v>
      </c>
      <c r="Z173" s="82" t="s">
        <v>557</v>
      </c>
      <c r="AA173" s="82" t="s">
        <v>557</v>
      </c>
      <c r="AB173" s="82" t="s">
        <v>557</v>
      </c>
      <c r="AC173" s="7"/>
      <c r="AD173" s="7"/>
      <c r="AE173" s="7"/>
      <c r="AF173" s="7"/>
      <c r="AG173" s="7"/>
      <c r="AH173" s="83" t="s">
        <v>714</v>
      </c>
      <c r="AI173" s="83" t="s">
        <v>715</v>
      </c>
      <c r="AJ173" s="83" t="s">
        <v>584</v>
      </c>
    </row>
    <row r="174" spans="1:36" x14ac:dyDescent="0.25">
      <c r="A174" s="58" t="s">
        <v>416</v>
      </c>
      <c r="B174" s="20">
        <v>11</v>
      </c>
      <c r="C174" s="233" t="s">
        <v>331</v>
      </c>
      <c r="D174" s="234">
        <v>42319</v>
      </c>
      <c r="E174" s="235" t="s">
        <v>102</v>
      </c>
      <c r="F174" s="17">
        <v>0</v>
      </c>
      <c r="G174" s="17">
        <v>0.1</v>
      </c>
      <c r="H174" s="20">
        <v>1</v>
      </c>
      <c r="I174" s="90">
        <v>1</v>
      </c>
      <c r="J174" s="79" t="s">
        <v>156</v>
      </c>
      <c r="K174" s="7"/>
      <c r="Q174" s="94">
        <v>138</v>
      </c>
      <c r="R174" s="97" t="s">
        <v>1179</v>
      </c>
      <c r="S174" s="97" t="s">
        <v>1180</v>
      </c>
      <c r="T174" s="94">
        <v>0.5</v>
      </c>
      <c r="U174" s="94">
        <v>0.5</v>
      </c>
      <c r="V174" s="94">
        <v>2</v>
      </c>
      <c r="W174" s="94">
        <v>0.5</v>
      </c>
      <c r="X174" s="171">
        <f t="shared" si="2"/>
        <v>2.5</v>
      </c>
      <c r="Y174" s="94">
        <v>0.59899999999999998</v>
      </c>
      <c r="Z174" s="94">
        <v>0.185</v>
      </c>
      <c r="AA174" s="94">
        <v>0.318</v>
      </c>
      <c r="AB174" s="83" t="s">
        <v>121</v>
      </c>
      <c r="AC174" s="7"/>
      <c r="AD174" s="7"/>
      <c r="AE174" s="7"/>
      <c r="AF174" s="7"/>
      <c r="AG174" s="7"/>
      <c r="AH174" s="83" t="s">
        <v>716</v>
      </c>
      <c r="AI174" s="83" t="s">
        <v>717</v>
      </c>
      <c r="AJ174" s="83" t="s">
        <v>585</v>
      </c>
    </row>
    <row r="175" spans="1:36" x14ac:dyDescent="0.25">
      <c r="A175" s="58" t="s">
        <v>417</v>
      </c>
      <c r="B175" s="20">
        <v>12</v>
      </c>
      <c r="C175" s="226" t="s">
        <v>332</v>
      </c>
      <c r="D175" s="88">
        <v>42319</v>
      </c>
      <c r="E175" s="89" t="s">
        <v>103</v>
      </c>
      <c r="F175" s="17">
        <v>0.1</v>
      </c>
      <c r="G175" s="17">
        <v>0.2</v>
      </c>
      <c r="H175" s="20">
        <v>1</v>
      </c>
      <c r="I175" s="90">
        <v>1</v>
      </c>
      <c r="J175" s="79" t="s">
        <v>156</v>
      </c>
      <c r="K175" s="7"/>
      <c r="Q175" s="82" t="s">
        <v>557</v>
      </c>
      <c r="R175" s="157" t="s">
        <v>557</v>
      </c>
      <c r="S175" s="157" t="s">
        <v>557</v>
      </c>
      <c r="T175" s="94">
        <v>4</v>
      </c>
      <c r="U175" s="94">
        <v>3</v>
      </c>
      <c r="V175" s="94">
        <v>4</v>
      </c>
      <c r="W175" s="94">
        <v>2</v>
      </c>
      <c r="X175" s="171">
        <f t="shared" si="2"/>
        <v>8</v>
      </c>
      <c r="Y175" s="82" t="s">
        <v>557</v>
      </c>
      <c r="Z175" s="82" t="s">
        <v>557</v>
      </c>
      <c r="AA175" s="82" t="s">
        <v>557</v>
      </c>
      <c r="AB175" s="82" t="s">
        <v>557</v>
      </c>
      <c r="AC175" s="7"/>
      <c r="AD175" s="7"/>
      <c r="AE175" s="7"/>
      <c r="AF175" s="7"/>
      <c r="AG175" s="7"/>
      <c r="AH175" s="83" t="s">
        <v>718</v>
      </c>
      <c r="AI175" s="83" t="s">
        <v>719</v>
      </c>
      <c r="AJ175" s="83" t="s">
        <v>586</v>
      </c>
    </row>
    <row r="176" spans="1:36" x14ac:dyDescent="0.25">
      <c r="A176" s="58" t="s">
        <v>418</v>
      </c>
      <c r="B176" s="20">
        <v>13</v>
      </c>
      <c r="C176" s="226" t="s">
        <v>333</v>
      </c>
      <c r="D176" s="88">
        <v>42319</v>
      </c>
      <c r="E176" s="89" t="s">
        <v>104</v>
      </c>
      <c r="F176" s="17">
        <v>0.2</v>
      </c>
      <c r="G176" s="17">
        <v>0.3</v>
      </c>
      <c r="H176" s="20">
        <v>1</v>
      </c>
      <c r="I176" s="90">
        <v>1</v>
      </c>
      <c r="J176" s="79" t="s">
        <v>156</v>
      </c>
      <c r="K176" s="7"/>
      <c r="Q176" s="82" t="s">
        <v>557</v>
      </c>
      <c r="R176" s="157" t="s">
        <v>557</v>
      </c>
      <c r="S176" s="157" t="s">
        <v>557</v>
      </c>
      <c r="T176" s="94">
        <v>0.5</v>
      </c>
      <c r="U176" s="94">
        <v>0.5</v>
      </c>
      <c r="V176" s="94">
        <v>4</v>
      </c>
      <c r="W176" s="94">
        <v>3</v>
      </c>
      <c r="X176" s="171">
        <f t="shared" si="2"/>
        <v>4.5</v>
      </c>
      <c r="Y176" s="82" t="s">
        <v>557</v>
      </c>
      <c r="Z176" s="82" t="s">
        <v>557</v>
      </c>
      <c r="AA176" s="82" t="s">
        <v>557</v>
      </c>
      <c r="AB176" s="82" t="s">
        <v>557</v>
      </c>
      <c r="AC176" s="7"/>
      <c r="AD176" s="7"/>
      <c r="AE176" s="7"/>
      <c r="AF176" s="7"/>
      <c r="AG176" s="7"/>
      <c r="AH176" s="83" t="s">
        <v>720</v>
      </c>
      <c r="AI176" s="83" t="s">
        <v>721</v>
      </c>
      <c r="AJ176" s="83" t="s">
        <v>587</v>
      </c>
    </row>
    <row r="177" spans="1:36" x14ac:dyDescent="0.25">
      <c r="A177" s="58" t="s">
        <v>419</v>
      </c>
      <c r="B177" s="20">
        <v>14</v>
      </c>
      <c r="C177" s="226" t="s">
        <v>334</v>
      </c>
      <c r="D177" s="88">
        <v>42319</v>
      </c>
      <c r="E177" s="89" t="s">
        <v>105</v>
      </c>
      <c r="F177" s="17">
        <v>0.3</v>
      </c>
      <c r="G177" s="17">
        <v>0.6</v>
      </c>
      <c r="H177" s="20">
        <v>1</v>
      </c>
      <c r="I177" s="90">
        <v>1</v>
      </c>
      <c r="J177" s="79" t="s">
        <v>156</v>
      </c>
      <c r="K177" s="7"/>
      <c r="Q177" s="82" t="s">
        <v>557</v>
      </c>
      <c r="R177" s="157" t="s">
        <v>557</v>
      </c>
      <c r="S177" s="157" t="s">
        <v>557</v>
      </c>
      <c r="T177" s="94">
        <v>0.5</v>
      </c>
      <c r="U177" s="94">
        <v>0.5</v>
      </c>
      <c r="V177" s="94">
        <v>0.5</v>
      </c>
      <c r="W177" s="94">
        <v>0.5</v>
      </c>
      <c r="X177" s="171">
        <f t="shared" si="2"/>
        <v>1</v>
      </c>
      <c r="Y177" s="82" t="s">
        <v>557</v>
      </c>
      <c r="Z177" s="82" t="s">
        <v>557</v>
      </c>
      <c r="AA177" s="82" t="s">
        <v>557</v>
      </c>
      <c r="AB177" s="82" t="s">
        <v>557</v>
      </c>
      <c r="AC177" s="7"/>
      <c r="AD177" s="7"/>
      <c r="AE177" s="7"/>
      <c r="AF177" s="7"/>
      <c r="AG177" s="7"/>
      <c r="AH177" s="83" t="s">
        <v>722</v>
      </c>
      <c r="AI177" s="83" t="s">
        <v>723</v>
      </c>
      <c r="AJ177" s="83" t="s">
        <v>588</v>
      </c>
    </row>
    <row r="178" spans="1:36" x14ac:dyDescent="0.25">
      <c r="A178" s="58" t="s">
        <v>420</v>
      </c>
      <c r="B178" s="20">
        <v>15</v>
      </c>
      <c r="C178" s="226" t="s">
        <v>335</v>
      </c>
      <c r="D178" s="88">
        <v>42319</v>
      </c>
      <c r="E178" s="89" t="s">
        <v>106</v>
      </c>
      <c r="F178" s="17">
        <v>0.6</v>
      </c>
      <c r="G178" s="17">
        <v>0.9</v>
      </c>
      <c r="H178" s="20">
        <v>1</v>
      </c>
      <c r="I178" s="90">
        <v>1</v>
      </c>
      <c r="J178" s="79" t="s">
        <v>156</v>
      </c>
      <c r="K178" s="7"/>
      <c r="Q178" s="82" t="s">
        <v>557</v>
      </c>
      <c r="R178" s="157" t="s">
        <v>557</v>
      </c>
      <c r="S178" s="157" t="s">
        <v>557</v>
      </c>
      <c r="T178" s="94">
        <v>0.5</v>
      </c>
      <c r="U178" s="94">
        <v>0.5</v>
      </c>
      <c r="V178" s="94">
        <v>0.5</v>
      </c>
      <c r="W178" s="94">
        <v>0.5</v>
      </c>
      <c r="X178" s="171">
        <f t="shared" si="2"/>
        <v>1</v>
      </c>
      <c r="Y178" s="82" t="s">
        <v>557</v>
      </c>
      <c r="Z178" s="82" t="s">
        <v>557</v>
      </c>
      <c r="AA178" s="82" t="s">
        <v>557</v>
      </c>
      <c r="AB178" s="82" t="s">
        <v>557</v>
      </c>
      <c r="AC178" s="7"/>
      <c r="AD178" s="7"/>
      <c r="AE178" s="7"/>
      <c r="AF178" s="7"/>
      <c r="AG178" s="7"/>
      <c r="AH178" s="83" t="s">
        <v>724</v>
      </c>
      <c r="AI178" s="83" t="s">
        <v>701</v>
      </c>
      <c r="AJ178" s="83" t="s">
        <v>589</v>
      </c>
    </row>
    <row r="179" spans="1:36" x14ac:dyDescent="0.25">
      <c r="A179" s="58" t="s">
        <v>421</v>
      </c>
      <c r="B179" s="20">
        <v>16</v>
      </c>
      <c r="C179" s="233" t="s">
        <v>336</v>
      </c>
      <c r="D179" s="234">
        <v>42319</v>
      </c>
      <c r="E179" s="235" t="s">
        <v>102</v>
      </c>
      <c r="F179" s="17">
        <v>0</v>
      </c>
      <c r="G179" s="17">
        <v>0.1</v>
      </c>
      <c r="H179" s="20">
        <v>1</v>
      </c>
      <c r="I179" s="90">
        <v>2</v>
      </c>
      <c r="J179" s="79" t="s">
        <v>156</v>
      </c>
      <c r="K179" s="7"/>
      <c r="Q179" s="94">
        <v>156</v>
      </c>
      <c r="R179" s="157" t="s">
        <v>557</v>
      </c>
      <c r="S179" s="157" t="s">
        <v>557</v>
      </c>
      <c r="T179" s="94">
        <v>0.5</v>
      </c>
      <c r="U179" s="94">
        <v>0.5</v>
      </c>
      <c r="V179" s="94">
        <v>3</v>
      </c>
      <c r="W179" s="94">
        <v>2</v>
      </c>
      <c r="X179" s="171">
        <f t="shared" si="2"/>
        <v>3.5</v>
      </c>
      <c r="Y179" s="94">
        <v>1.03</v>
      </c>
      <c r="Z179" s="94">
        <v>0.309</v>
      </c>
      <c r="AA179" s="94">
        <v>0.46100000000000002</v>
      </c>
      <c r="AB179" s="83" t="s">
        <v>121</v>
      </c>
      <c r="AC179" s="7"/>
      <c r="AD179" s="7"/>
      <c r="AE179" s="7"/>
      <c r="AF179" s="7"/>
      <c r="AG179" s="7"/>
      <c r="AH179" s="83" t="s">
        <v>725</v>
      </c>
      <c r="AI179" s="83" t="s">
        <v>726</v>
      </c>
      <c r="AJ179" s="83" t="s">
        <v>590</v>
      </c>
    </row>
    <row r="180" spans="1:36" x14ac:dyDescent="0.25">
      <c r="A180" s="58" t="s">
        <v>422</v>
      </c>
      <c r="B180" s="20">
        <v>17</v>
      </c>
      <c r="C180" s="236" t="s">
        <v>337</v>
      </c>
      <c r="D180" s="237">
        <v>42319</v>
      </c>
      <c r="E180" s="238" t="s">
        <v>103</v>
      </c>
      <c r="F180" s="17">
        <v>0.1</v>
      </c>
      <c r="G180" s="17">
        <v>0.2</v>
      </c>
      <c r="H180" s="20">
        <v>1</v>
      </c>
      <c r="I180" s="90">
        <v>2</v>
      </c>
      <c r="J180" s="79" t="s">
        <v>156</v>
      </c>
      <c r="K180" s="7"/>
      <c r="Q180" s="95" t="s">
        <v>557</v>
      </c>
      <c r="R180" s="157" t="s">
        <v>557</v>
      </c>
      <c r="S180" s="157" t="s">
        <v>557</v>
      </c>
      <c r="T180" s="94">
        <v>4</v>
      </c>
      <c r="U180" s="94">
        <v>3</v>
      </c>
      <c r="V180" s="94">
        <v>3</v>
      </c>
      <c r="W180" s="94">
        <v>2</v>
      </c>
      <c r="X180" s="171">
        <f t="shared" si="2"/>
        <v>7</v>
      </c>
      <c r="Y180" s="82" t="s">
        <v>557</v>
      </c>
      <c r="Z180" s="82" t="s">
        <v>557</v>
      </c>
      <c r="AA180" s="82" t="s">
        <v>557</v>
      </c>
      <c r="AB180" s="82" t="s">
        <v>557</v>
      </c>
      <c r="AC180" s="7"/>
      <c r="AD180" s="7"/>
      <c r="AE180" s="7"/>
      <c r="AF180" s="7"/>
      <c r="AG180" s="7"/>
      <c r="AH180" s="83" t="s">
        <v>727</v>
      </c>
      <c r="AI180" s="83" t="s">
        <v>728</v>
      </c>
      <c r="AJ180" s="83" t="s">
        <v>591</v>
      </c>
    </row>
    <row r="181" spans="1:36" x14ac:dyDescent="0.25">
      <c r="A181" s="58" t="s">
        <v>423</v>
      </c>
      <c r="B181" s="20">
        <v>18</v>
      </c>
      <c r="C181" s="236" t="s">
        <v>338</v>
      </c>
      <c r="D181" s="237">
        <v>42319</v>
      </c>
      <c r="E181" s="238" t="s">
        <v>104</v>
      </c>
      <c r="F181" s="17">
        <v>0.2</v>
      </c>
      <c r="G181" s="17">
        <v>0.3</v>
      </c>
      <c r="H181" s="20">
        <v>1</v>
      </c>
      <c r="I181" s="90">
        <v>2</v>
      </c>
      <c r="J181" s="79" t="s">
        <v>156</v>
      </c>
      <c r="K181" s="7"/>
      <c r="Q181" s="95" t="s">
        <v>557</v>
      </c>
      <c r="R181" s="157" t="s">
        <v>557</v>
      </c>
      <c r="S181" s="157" t="s">
        <v>557</v>
      </c>
      <c r="T181" s="94">
        <v>7</v>
      </c>
      <c r="U181" s="94">
        <v>5</v>
      </c>
      <c r="V181" s="94">
        <v>2</v>
      </c>
      <c r="W181" s="2">
        <v>0.5</v>
      </c>
      <c r="X181" s="171">
        <f t="shared" si="2"/>
        <v>9</v>
      </c>
      <c r="Y181" s="82" t="s">
        <v>557</v>
      </c>
      <c r="Z181" s="82" t="s">
        <v>557</v>
      </c>
      <c r="AA181" s="82" t="s">
        <v>557</v>
      </c>
      <c r="AB181" s="82" t="s">
        <v>557</v>
      </c>
      <c r="AC181" s="7"/>
      <c r="AD181" s="7"/>
      <c r="AE181" s="7"/>
      <c r="AF181" s="7"/>
      <c r="AG181" s="7"/>
      <c r="AH181" s="83" t="s">
        <v>729</v>
      </c>
      <c r="AI181" s="83" t="s">
        <v>727</v>
      </c>
      <c r="AJ181" s="83" t="s">
        <v>592</v>
      </c>
    </row>
    <row r="182" spans="1:36" x14ac:dyDescent="0.25">
      <c r="A182" s="58" t="s">
        <v>424</v>
      </c>
      <c r="B182" s="20">
        <v>19</v>
      </c>
      <c r="C182" s="236" t="s">
        <v>339</v>
      </c>
      <c r="D182" s="237">
        <v>42319</v>
      </c>
      <c r="E182" s="238" t="s">
        <v>105</v>
      </c>
      <c r="F182" s="17">
        <v>0.3</v>
      </c>
      <c r="G182" s="17">
        <v>0.6</v>
      </c>
      <c r="H182" s="20">
        <v>1</v>
      </c>
      <c r="I182" s="90">
        <v>2</v>
      </c>
      <c r="J182" s="79" t="s">
        <v>156</v>
      </c>
      <c r="K182" s="7"/>
      <c r="Q182" s="95" t="s">
        <v>557</v>
      </c>
      <c r="R182" s="157" t="s">
        <v>557</v>
      </c>
      <c r="S182" s="157" t="s">
        <v>557</v>
      </c>
      <c r="T182" s="94">
        <v>0.5</v>
      </c>
      <c r="U182" s="94">
        <v>0.5</v>
      </c>
      <c r="V182" s="94">
        <v>0.5</v>
      </c>
      <c r="W182" s="94">
        <v>0.5</v>
      </c>
      <c r="X182" s="171">
        <f t="shared" si="2"/>
        <v>1</v>
      </c>
      <c r="Y182" s="82" t="s">
        <v>557</v>
      </c>
      <c r="Z182" s="82" t="s">
        <v>557</v>
      </c>
      <c r="AA182" s="82" t="s">
        <v>557</v>
      </c>
      <c r="AB182" s="82" t="s">
        <v>557</v>
      </c>
      <c r="AC182" s="7"/>
      <c r="AD182" s="7"/>
      <c r="AE182" s="7"/>
      <c r="AF182" s="7"/>
      <c r="AG182" s="7"/>
      <c r="AH182" s="83" t="s">
        <v>730</v>
      </c>
      <c r="AI182" s="83" t="s">
        <v>698</v>
      </c>
      <c r="AJ182" s="83" t="s">
        <v>593</v>
      </c>
    </row>
    <row r="183" spans="1:36" x14ac:dyDescent="0.25">
      <c r="A183" s="58" t="s">
        <v>425</v>
      </c>
      <c r="B183" s="20">
        <v>20</v>
      </c>
      <c r="C183" s="236" t="s">
        <v>340</v>
      </c>
      <c r="D183" s="237">
        <v>42319</v>
      </c>
      <c r="E183" s="238" t="s">
        <v>106</v>
      </c>
      <c r="F183" s="17">
        <v>0.6</v>
      </c>
      <c r="G183" s="17">
        <v>0.9</v>
      </c>
      <c r="H183" s="20">
        <v>1</v>
      </c>
      <c r="I183" s="90">
        <v>2</v>
      </c>
      <c r="J183" s="79" t="s">
        <v>156</v>
      </c>
      <c r="K183" s="7"/>
      <c r="Q183" s="95" t="s">
        <v>557</v>
      </c>
      <c r="R183" s="157" t="s">
        <v>557</v>
      </c>
      <c r="S183" s="157" t="s">
        <v>557</v>
      </c>
      <c r="T183" s="94">
        <v>0.5</v>
      </c>
      <c r="U183" s="94">
        <v>0.5</v>
      </c>
      <c r="V183" s="94">
        <v>0.5</v>
      </c>
      <c r="W183" s="94">
        <v>0.5</v>
      </c>
      <c r="X183" s="171">
        <f t="shared" si="2"/>
        <v>1</v>
      </c>
      <c r="Y183" s="82" t="s">
        <v>557</v>
      </c>
      <c r="Z183" s="82" t="s">
        <v>557</v>
      </c>
      <c r="AA183" s="82" t="s">
        <v>557</v>
      </c>
      <c r="AB183" s="82" t="s">
        <v>557</v>
      </c>
      <c r="AC183" s="7"/>
      <c r="AD183" s="7"/>
      <c r="AE183" s="7"/>
      <c r="AF183" s="7"/>
      <c r="AG183" s="7"/>
      <c r="AH183" s="83" t="s">
        <v>731</v>
      </c>
      <c r="AI183" s="83" t="s">
        <v>732</v>
      </c>
      <c r="AJ183" s="83" t="s">
        <v>594</v>
      </c>
    </row>
    <row r="184" spans="1:36" x14ac:dyDescent="0.25">
      <c r="A184" s="58" t="s">
        <v>426</v>
      </c>
      <c r="B184" s="20">
        <v>21</v>
      </c>
      <c r="C184" s="233" t="s">
        <v>341</v>
      </c>
      <c r="D184" s="234">
        <v>42319</v>
      </c>
      <c r="E184" s="235" t="s">
        <v>102</v>
      </c>
      <c r="F184" s="17">
        <v>0</v>
      </c>
      <c r="G184" s="17">
        <v>0.1</v>
      </c>
      <c r="H184" s="20">
        <v>1</v>
      </c>
      <c r="I184" s="90">
        <v>3</v>
      </c>
      <c r="J184" s="79" t="s">
        <v>156</v>
      </c>
      <c r="K184" s="7"/>
      <c r="Q184" s="94">
        <v>148</v>
      </c>
      <c r="R184" s="157" t="s">
        <v>557</v>
      </c>
      <c r="S184" s="157" t="s">
        <v>557</v>
      </c>
      <c r="T184" s="94">
        <v>3</v>
      </c>
      <c r="U184" s="94">
        <v>2</v>
      </c>
      <c r="V184" s="94">
        <v>0.5</v>
      </c>
      <c r="W184" s="94">
        <v>0.5</v>
      </c>
      <c r="X184" s="171">
        <f t="shared" si="2"/>
        <v>3.5</v>
      </c>
      <c r="Y184" s="94">
        <v>1.04</v>
      </c>
      <c r="Z184" s="94">
        <v>0.21099999999999999</v>
      </c>
      <c r="AA184" s="94">
        <v>0.23200000000000001</v>
      </c>
      <c r="AB184" s="83" t="s">
        <v>121</v>
      </c>
      <c r="AC184" s="7"/>
      <c r="AD184" s="7"/>
      <c r="AE184" s="7"/>
      <c r="AF184" s="7"/>
      <c r="AG184" s="7"/>
      <c r="AH184" s="83" t="s">
        <v>733</v>
      </c>
      <c r="AI184" s="83" t="s">
        <v>734</v>
      </c>
      <c r="AJ184" s="83" t="s">
        <v>595</v>
      </c>
    </row>
    <row r="185" spans="1:36" x14ac:dyDescent="0.25">
      <c r="A185" s="58" t="s">
        <v>427</v>
      </c>
      <c r="B185" s="20">
        <v>22</v>
      </c>
      <c r="C185" s="226" t="s">
        <v>342</v>
      </c>
      <c r="D185" s="88">
        <v>42319</v>
      </c>
      <c r="E185" s="89" t="s">
        <v>103</v>
      </c>
      <c r="F185" s="17">
        <v>0.1</v>
      </c>
      <c r="G185" s="17">
        <v>0.2</v>
      </c>
      <c r="H185" s="20">
        <v>1</v>
      </c>
      <c r="I185" s="90">
        <v>3</v>
      </c>
      <c r="J185" s="79" t="s">
        <v>156</v>
      </c>
      <c r="K185" s="7"/>
      <c r="Q185" s="95" t="s">
        <v>557</v>
      </c>
      <c r="R185" s="157" t="s">
        <v>557</v>
      </c>
      <c r="S185" s="157" t="s">
        <v>557</v>
      </c>
      <c r="T185" s="94">
        <v>4</v>
      </c>
      <c r="U185" s="94">
        <v>3</v>
      </c>
      <c r="V185" s="94">
        <v>0.5</v>
      </c>
      <c r="W185" s="94">
        <v>0.5</v>
      </c>
      <c r="X185" s="171">
        <f t="shared" si="2"/>
        <v>4.5</v>
      </c>
      <c r="Y185" s="82" t="s">
        <v>557</v>
      </c>
      <c r="Z185" s="82" t="s">
        <v>557</v>
      </c>
      <c r="AA185" s="82" t="s">
        <v>557</v>
      </c>
      <c r="AB185" s="82" t="s">
        <v>557</v>
      </c>
      <c r="AC185" s="7"/>
      <c r="AD185" s="7"/>
      <c r="AE185" s="7"/>
      <c r="AF185" s="7"/>
      <c r="AG185" s="7"/>
      <c r="AH185" s="83" t="s">
        <v>735</v>
      </c>
      <c r="AI185" s="83" t="s">
        <v>712</v>
      </c>
      <c r="AJ185" s="83" t="s">
        <v>596</v>
      </c>
    </row>
    <row r="186" spans="1:36" x14ac:dyDescent="0.25">
      <c r="A186" s="58" t="s">
        <v>428</v>
      </c>
      <c r="B186" s="20">
        <v>23</v>
      </c>
      <c r="C186" s="226" t="s">
        <v>343</v>
      </c>
      <c r="D186" s="88">
        <v>42319</v>
      </c>
      <c r="E186" s="89" t="s">
        <v>104</v>
      </c>
      <c r="F186" s="17">
        <v>0.2</v>
      </c>
      <c r="G186" s="17">
        <v>0.3</v>
      </c>
      <c r="H186" s="20">
        <v>1</v>
      </c>
      <c r="I186" s="90">
        <v>3</v>
      </c>
      <c r="J186" s="79" t="s">
        <v>156</v>
      </c>
      <c r="K186" s="7"/>
      <c r="Q186" s="95" t="s">
        <v>557</v>
      </c>
      <c r="R186" s="157" t="s">
        <v>557</v>
      </c>
      <c r="S186" s="157" t="s">
        <v>557</v>
      </c>
      <c r="T186" s="94">
        <v>5</v>
      </c>
      <c r="U186" s="94">
        <v>4</v>
      </c>
      <c r="V186" s="94">
        <v>0.5</v>
      </c>
      <c r="W186" s="94">
        <v>0.5</v>
      </c>
      <c r="X186" s="171">
        <f t="shared" si="2"/>
        <v>5.5</v>
      </c>
      <c r="Y186" s="82" t="s">
        <v>557</v>
      </c>
      <c r="Z186" s="82" t="s">
        <v>557</v>
      </c>
      <c r="AA186" s="82" t="s">
        <v>557</v>
      </c>
      <c r="AB186" s="82" t="s">
        <v>557</v>
      </c>
      <c r="AC186" s="7"/>
      <c r="AD186" s="7"/>
      <c r="AE186" s="7"/>
      <c r="AF186" s="7"/>
      <c r="AG186" s="7"/>
      <c r="AH186" s="83" t="s">
        <v>736</v>
      </c>
      <c r="AI186" s="83" t="s">
        <v>737</v>
      </c>
      <c r="AJ186" s="83" t="s">
        <v>597</v>
      </c>
    </row>
    <row r="187" spans="1:36" x14ac:dyDescent="0.25">
      <c r="A187" s="58" t="s">
        <v>429</v>
      </c>
      <c r="B187" s="20">
        <v>24</v>
      </c>
      <c r="C187" s="226" t="s">
        <v>344</v>
      </c>
      <c r="D187" s="88">
        <v>42319</v>
      </c>
      <c r="E187" s="89" t="s">
        <v>105</v>
      </c>
      <c r="F187" s="17">
        <v>0.3</v>
      </c>
      <c r="G187" s="17">
        <v>0.6</v>
      </c>
      <c r="H187" s="20">
        <v>1</v>
      </c>
      <c r="I187" s="90">
        <v>3</v>
      </c>
      <c r="J187" s="79" t="s">
        <v>156</v>
      </c>
      <c r="K187" s="7"/>
      <c r="Q187" s="95" t="s">
        <v>557</v>
      </c>
      <c r="R187" s="157" t="s">
        <v>557</v>
      </c>
      <c r="S187" s="157" t="s">
        <v>557</v>
      </c>
      <c r="T187" s="94">
        <v>3</v>
      </c>
      <c r="U187" s="94">
        <v>2</v>
      </c>
      <c r="V187" s="94">
        <v>2</v>
      </c>
      <c r="W187" s="2">
        <v>0.5</v>
      </c>
      <c r="X187" s="171">
        <f t="shared" si="2"/>
        <v>5</v>
      </c>
      <c r="Y187" s="82" t="s">
        <v>557</v>
      </c>
      <c r="Z187" s="82" t="s">
        <v>557</v>
      </c>
      <c r="AA187" s="82" t="s">
        <v>557</v>
      </c>
      <c r="AB187" s="82" t="s">
        <v>557</v>
      </c>
      <c r="AC187" s="7"/>
      <c r="AD187" s="7"/>
      <c r="AE187" s="7"/>
      <c r="AF187" s="7"/>
      <c r="AG187" s="7"/>
      <c r="AH187" s="83" t="s">
        <v>738</v>
      </c>
      <c r="AI187" s="83" t="s">
        <v>739</v>
      </c>
      <c r="AJ187" s="83" t="s">
        <v>598</v>
      </c>
    </row>
    <row r="188" spans="1:36" x14ac:dyDescent="0.25">
      <c r="A188" s="58" t="s">
        <v>430</v>
      </c>
      <c r="B188" s="20">
        <v>25</v>
      </c>
      <c r="C188" s="226" t="s">
        <v>345</v>
      </c>
      <c r="D188" s="88">
        <v>42319</v>
      </c>
      <c r="E188" s="89" t="s">
        <v>106</v>
      </c>
      <c r="F188" s="17">
        <v>0.6</v>
      </c>
      <c r="G188" s="17">
        <v>0.9</v>
      </c>
      <c r="H188" s="20">
        <v>1</v>
      </c>
      <c r="I188" s="90">
        <v>3</v>
      </c>
      <c r="J188" s="79" t="s">
        <v>156</v>
      </c>
      <c r="K188" s="7"/>
      <c r="Q188" s="95" t="s">
        <v>557</v>
      </c>
      <c r="R188" s="157" t="s">
        <v>557</v>
      </c>
      <c r="S188" s="157" t="s">
        <v>557</v>
      </c>
      <c r="T188" s="94">
        <v>0.5</v>
      </c>
      <c r="U188" s="94">
        <v>0.5</v>
      </c>
      <c r="V188" s="94">
        <v>0.5</v>
      </c>
      <c r="W188" s="94">
        <v>0.5</v>
      </c>
      <c r="X188" s="171">
        <f t="shared" si="2"/>
        <v>1</v>
      </c>
      <c r="Y188" s="82" t="s">
        <v>557</v>
      </c>
      <c r="Z188" s="82" t="s">
        <v>557</v>
      </c>
      <c r="AA188" s="82" t="s">
        <v>557</v>
      </c>
      <c r="AB188" s="82" t="s">
        <v>557</v>
      </c>
      <c r="AC188" s="7"/>
      <c r="AD188" s="7"/>
      <c r="AE188" s="7"/>
      <c r="AF188" s="7"/>
      <c r="AG188" s="7"/>
      <c r="AH188" s="83" t="s">
        <v>740</v>
      </c>
      <c r="AI188" s="83" t="s">
        <v>741</v>
      </c>
      <c r="AJ188" s="83" t="s">
        <v>599</v>
      </c>
    </row>
    <row r="189" spans="1:36" x14ac:dyDescent="0.25">
      <c r="A189" s="58" t="s">
        <v>431</v>
      </c>
      <c r="B189" s="20">
        <v>26</v>
      </c>
      <c r="C189" s="233" t="s">
        <v>346</v>
      </c>
      <c r="D189" s="234">
        <v>42319</v>
      </c>
      <c r="E189" s="235" t="s">
        <v>102</v>
      </c>
      <c r="F189" s="17">
        <v>0</v>
      </c>
      <c r="G189" s="17">
        <v>0.1</v>
      </c>
      <c r="H189" s="20">
        <v>2</v>
      </c>
      <c r="I189" s="90">
        <v>1</v>
      </c>
      <c r="J189" s="79" t="s">
        <v>156</v>
      </c>
      <c r="K189" s="7"/>
      <c r="Q189" s="94">
        <v>93</v>
      </c>
      <c r="R189" s="97" t="s">
        <v>1181</v>
      </c>
      <c r="S189" s="97" t="s">
        <v>1182</v>
      </c>
      <c r="T189" s="94">
        <v>3</v>
      </c>
      <c r="U189" s="2">
        <v>0.5</v>
      </c>
      <c r="V189" s="94">
        <v>0.5</v>
      </c>
      <c r="W189" s="94">
        <v>0.5</v>
      </c>
      <c r="X189" s="171">
        <f t="shared" si="2"/>
        <v>3.5</v>
      </c>
      <c r="Y189" s="94">
        <v>0.79900000000000004</v>
      </c>
      <c r="Z189" s="94">
        <v>0.14599999999999999</v>
      </c>
      <c r="AA189" s="94">
        <v>0.27</v>
      </c>
      <c r="AB189" s="83" t="s">
        <v>121</v>
      </c>
      <c r="AC189" s="7"/>
      <c r="AD189" s="7"/>
      <c r="AE189" s="7"/>
      <c r="AF189" s="7"/>
      <c r="AG189" s="7"/>
      <c r="AH189" s="83" t="s">
        <v>742</v>
      </c>
      <c r="AI189" s="83" t="s">
        <v>697</v>
      </c>
      <c r="AJ189" s="83" t="s">
        <v>600</v>
      </c>
    </row>
    <row r="190" spans="1:36" x14ac:dyDescent="0.25">
      <c r="A190" s="58" t="s">
        <v>432</v>
      </c>
      <c r="B190" s="20">
        <v>27</v>
      </c>
      <c r="C190" s="226" t="s">
        <v>347</v>
      </c>
      <c r="D190" s="88">
        <v>42319</v>
      </c>
      <c r="E190" s="89" t="s">
        <v>103</v>
      </c>
      <c r="F190" s="17">
        <v>0.1</v>
      </c>
      <c r="G190" s="17">
        <v>0.2</v>
      </c>
      <c r="H190" s="20">
        <v>2</v>
      </c>
      <c r="I190" s="90">
        <v>1</v>
      </c>
      <c r="J190" s="79" t="s">
        <v>156</v>
      </c>
      <c r="K190" s="7"/>
      <c r="Q190" s="95" t="s">
        <v>557</v>
      </c>
      <c r="R190" s="157" t="s">
        <v>557</v>
      </c>
      <c r="S190" s="157" t="s">
        <v>557</v>
      </c>
      <c r="T190" s="94">
        <v>0.5</v>
      </c>
      <c r="U190" s="94">
        <v>0.5</v>
      </c>
      <c r="V190" s="94">
        <v>3</v>
      </c>
      <c r="W190" s="94">
        <v>2</v>
      </c>
      <c r="X190" s="171">
        <f t="shared" si="2"/>
        <v>3.5</v>
      </c>
      <c r="Y190" s="82" t="s">
        <v>557</v>
      </c>
      <c r="Z190" s="82" t="s">
        <v>557</v>
      </c>
      <c r="AA190" s="82" t="s">
        <v>557</v>
      </c>
      <c r="AB190" s="82" t="s">
        <v>557</v>
      </c>
      <c r="AC190" s="7"/>
      <c r="AD190" s="7"/>
      <c r="AE190" s="7"/>
      <c r="AF190" s="7"/>
      <c r="AG190" s="7"/>
      <c r="AH190" s="83" t="s">
        <v>743</v>
      </c>
      <c r="AI190" s="83" t="s">
        <v>741</v>
      </c>
      <c r="AJ190" s="83" t="s">
        <v>601</v>
      </c>
    </row>
    <row r="191" spans="1:36" x14ac:dyDescent="0.25">
      <c r="A191" s="58" t="s">
        <v>433</v>
      </c>
      <c r="B191" s="20">
        <v>28</v>
      </c>
      <c r="C191" s="226" t="s">
        <v>348</v>
      </c>
      <c r="D191" s="88">
        <v>42319</v>
      </c>
      <c r="E191" s="89" t="s">
        <v>104</v>
      </c>
      <c r="F191" s="17">
        <v>0.2</v>
      </c>
      <c r="G191" s="17">
        <v>0.3</v>
      </c>
      <c r="H191" s="20">
        <v>2</v>
      </c>
      <c r="I191" s="90">
        <v>1</v>
      </c>
      <c r="J191" s="79" t="s">
        <v>156</v>
      </c>
      <c r="K191" s="7"/>
      <c r="Q191" s="95" t="s">
        <v>557</v>
      </c>
      <c r="R191" s="157" t="s">
        <v>557</v>
      </c>
      <c r="S191" s="157" t="s">
        <v>557</v>
      </c>
      <c r="T191" s="94">
        <v>0.5</v>
      </c>
      <c r="U191" s="94">
        <v>0.5</v>
      </c>
      <c r="V191" s="94">
        <v>3</v>
      </c>
      <c r="W191" s="94">
        <v>2</v>
      </c>
      <c r="X191" s="171">
        <f t="shared" si="2"/>
        <v>3.5</v>
      </c>
      <c r="Y191" s="82" t="s">
        <v>557</v>
      </c>
      <c r="Z191" s="82" t="s">
        <v>557</v>
      </c>
      <c r="AA191" s="82" t="s">
        <v>557</v>
      </c>
      <c r="AB191" s="82" t="s">
        <v>557</v>
      </c>
      <c r="AC191" s="7"/>
      <c r="AD191" s="7"/>
      <c r="AE191" s="7"/>
      <c r="AF191" s="7"/>
      <c r="AG191" s="7"/>
      <c r="AH191" s="83" t="s">
        <v>744</v>
      </c>
      <c r="AI191" s="83" t="s">
        <v>745</v>
      </c>
      <c r="AJ191" s="83" t="s">
        <v>602</v>
      </c>
    </row>
    <row r="192" spans="1:36" x14ac:dyDescent="0.25">
      <c r="A192" s="58" t="s">
        <v>434</v>
      </c>
      <c r="B192" s="20">
        <v>29</v>
      </c>
      <c r="C192" s="226" t="s">
        <v>349</v>
      </c>
      <c r="D192" s="88">
        <v>42319</v>
      </c>
      <c r="E192" s="89" t="s">
        <v>105</v>
      </c>
      <c r="F192" s="17">
        <v>0.3</v>
      </c>
      <c r="G192" s="17">
        <v>0.6</v>
      </c>
      <c r="H192" s="20">
        <v>2</v>
      </c>
      <c r="I192" s="90">
        <v>1</v>
      </c>
      <c r="J192" s="79" t="s">
        <v>156</v>
      </c>
      <c r="K192" s="7"/>
      <c r="Q192" s="95" t="s">
        <v>557</v>
      </c>
      <c r="R192" s="157" t="s">
        <v>557</v>
      </c>
      <c r="S192" s="157" t="s">
        <v>557</v>
      </c>
      <c r="T192" s="94">
        <v>0.5</v>
      </c>
      <c r="U192" s="94">
        <v>0.5</v>
      </c>
      <c r="V192" s="94">
        <v>0.5</v>
      </c>
      <c r="W192" s="94">
        <v>0.5</v>
      </c>
      <c r="X192" s="171">
        <f t="shared" si="2"/>
        <v>1</v>
      </c>
      <c r="Y192" s="82" t="s">
        <v>557</v>
      </c>
      <c r="Z192" s="82" t="s">
        <v>557</v>
      </c>
      <c r="AA192" s="82" t="s">
        <v>557</v>
      </c>
      <c r="AB192" s="82" t="s">
        <v>557</v>
      </c>
      <c r="AC192" s="7"/>
      <c r="AD192" s="7"/>
      <c r="AE192" s="7"/>
      <c r="AF192" s="7"/>
      <c r="AG192" s="7"/>
      <c r="AH192" s="83" t="s">
        <v>746</v>
      </c>
      <c r="AI192" s="83" t="s">
        <v>728</v>
      </c>
      <c r="AJ192" s="83" t="s">
        <v>603</v>
      </c>
    </row>
    <row r="193" spans="1:36" x14ac:dyDescent="0.25">
      <c r="A193" s="58" t="s">
        <v>435</v>
      </c>
      <c r="B193" s="20">
        <v>30</v>
      </c>
      <c r="C193" s="226" t="s">
        <v>350</v>
      </c>
      <c r="D193" s="237">
        <v>42319</v>
      </c>
      <c r="E193" s="238" t="s">
        <v>106</v>
      </c>
      <c r="F193" s="17">
        <v>0.6</v>
      </c>
      <c r="G193" s="17">
        <v>0.9</v>
      </c>
      <c r="H193" s="20">
        <v>2</v>
      </c>
      <c r="I193" s="90">
        <v>1</v>
      </c>
      <c r="J193" s="79" t="s">
        <v>156</v>
      </c>
      <c r="K193" s="7"/>
      <c r="Q193" s="95" t="s">
        <v>557</v>
      </c>
      <c r="R193" s="157" t="s">
        <v>557</v>
      </c>
      <c r="S193" s="157" t="s">
        <v>557</v>
      </c>
      <c r="T193" s="94">
        <v>0.5</v>
      </c>
      <c r="U193" s="94">
        <v>0.5</v>
      </c>
      <c r="V193" s="94">
        <v>0.5</v>
      </c>
      <c r="W193" s="94">
        <v>0.5</v>
      </c>
      <c r="X193" s="171">
        <f t="shared" si="2"/>
        <v>1</v>
      </c>
      <c r="Y193" s="82" t="s">
        <v>557</v>
      </c>
      <c r="Z193" s="82" t="s">
        <v>557</v>
      </c>
      <c r="AA193" s="82" t="s">
        <v>557</v>
      </c>
      <c r="AB193" s="82" t="s">
        <v>557</v>
      </c>
      <c r="AC193" s="7"/>
      <c r="AD193" s="7"/>
      <c r="AE193" s="7"/>
      <c r="AF193" s="7"/>
      <c r="AG193" s="7"/>
      <c r="AH193" s="83" t="s">
        <v>747</v>
      </c>
      <c r="AI193" s="83" t="s">
        <v>748</v>
      </c>
      <c r="AJ193" s="83" t="s">
        <v>604</v>
      </c>
    </row>
    <row r="194" spans="1:36" x14ac:dyDescent="0.25">
      <c r="A194" s="58" t="s">
        <v>436</v>
      </c>
      <c r="B194" s="20">
        <v>31</v>
      </c>
      <c r="C194" s="233" t="s">
        <v>351</v>
      </c>
      <c r="D194" s="234">
        <v>42319</v>
      </c>
      <c r="E194" s="235" t="s">
        <v>102</v>
      </c>
      <c r="F194" s="17">
        <v>0</v>
      </c>
      <c r="G194" s="17">
        <v>0.1</v>
      </c>
      <c r="H194" s="20">
        <v>2</v>
      </c>
      <c r="I194" s="90">
        <v>2</v>
      </c>
      <c r="J194" s="79" t="s">
        <v>156</v>
      </c>
      <c r="K194" s="7"/>
      <c r="Q194" s="94">
        <v>141</v>
      </c>
      <c r="R194" s="157" t="s">
        <v>557</v>
      </c>
      <c r="S194" s="157" t="s">
        <v>557</v>
      </c>
      <c r="T194" s="96">
        <v>0.5</v>
      </c>
      <c r="U194" s="96">
        <v>0.5</v>
      </c>
      <c r="V194" s="96">
        <v>20</v>
      </c>
      <c r="W194" s="96">
        <v>15</v>
      </c>
      <c r="X194" s="211">
        <f t="shared" si="2"/>
        <v>20.5</v>
      </c>
      <c r="Y194" s="96">
        <v>0.53900000000000003</v>
      </c>
      <c r="Z194" s="96">
        <v>9.6000000000000002E-2</v>
      </c>
      <c r="AA194" s="96">
        <v>0.27300000000000002</v>
      </c>
      <c r="AB194" s="212" t="s">
        <v>121</v>
      </c>
      <c r="AC194" s="7"/>
      <c r="AD194" s="7"/>
      <c r="AE194" s="7"/>
      <c r="AF194" s="7"/>
      <c r="AG194" s="7"/>
      <c r="AH194" s="83" t="s">
        <v>736</v>
      </c>
      <c r="AI194" s="83" t="s">
        <v>749</v>
      </c>
      <c r="AJ194" s="83" t="s">
        <v>605</v>
      </c>
    </row>
    <row r="195" spans="1:36" x14ac:dyDescent="0.25">
      <c r="A195" s="58" t="s">
        <v>437</v>
      </c>
      <c r="B195" s="20">
        <v>32</v>
      </c>
      <c r="C195" s="226" t="s">
        <v>352</v>
      </c>
      <c r="D195" s="237">
        <v>42319</v>
      </c>
      <c r="E195" s="238" t="s">
        <v>103</v>
      </c>
      <c r="F195" s="17">
        <v>0.1</v>
      </c>
      <c r="G195" s="17">
        <v>0.2</v>
      </c>
      <c r="H195" s="20">
        <v>2</v>
      </c>
      <c r="I195" s="90">
        <v>2</v>
      </c>
      <c r="J195" s="79" t="s">
        <v>156</v>
      </c>
      <c r="K195" s="7"/>
      <c r="Q195" s="95" t="s">
        <v>557</v>
      </c>
      <c r="R195" s="157" t="s">
        <v>557</v>
      </c>
      <c r="S195" s="157" t="s">
        <v>557</v>
      </c>
      <c r="T195" s="94">
        <v>0.5</v>
      </c>
      <c r="U195" s="94">
        <v>0.5</v>
      </c>
      <c r="V195" s="94">
        <v>8</v>
      </c>
      <c r="W195" s="94">
        <v>6</v>
      </c>
      <c r="X195" s="171">
        <f t="shared" si="2"/>
        <v>8.5</v>
      </c>
      <c r="Y195" s="82" t="s">
        <v>557</v>
      </c>
      <c r="Z195" s="82" t="s">
        <v>557</v>
      </c>
      <c r="AA195" s="82" t="s">
        <v>557</v>
      </c>
      <c r="AB195" s="82" t="s">
        <v>557</v>
      </c>
      <c r="AC195" s="7"/>
      <c r="AD195" s="7"/>
      <c r="AE195" s="7"/>
      <c r="AF195" s="7"/>
      <c r="AG195" s="7"/>
      <c r="AH195" s="83" t="s">
        <v>750</v>
      </c>
      <c r="AI195" s="83" t="s">
        <v>749</v>
      </c>
      <c r="AJ195" s="83" t="s">
        <v>606</v>
      </c>
    </row>
    <row r="196" spans="1:36" x14ac:dyDescent="0.25">
      <c r="A196" s="58" t="s">
        <v>438</v>
      </c>
      <c r="B196" s="20">
        <v>33</v>
      </c>
      <c r="C196" s="226" t="s">
        <v>353</v>
      </c>
      <c r="D196" s="237">
        <v>42319</v>
      </c>
      <c r="E196" s="238" t="s">
        <v>104</v>
      </c>
      <c r="F196" s="17">
        <v>0.2</v>
      </c>
      <c r="G196" s="17">
        <v>0.3</v>
      </c>
      <c r="H196" s="20">
        <v>2</v>
      </c>
      <c r="I196" s="90">
        <v>2</v>
      </c>
      <c r="J196" s="79" t="s">
        <v>156</v>
      </c>
      <c r="K196" s="7"/>
      <c r="Q196" s="95" t="s">
        <v>557</v>
      </c>
      <c r="R196" s="157" t="s">
        <v>557</v>
      </c>
      <c r="S196" s="157" t="s">
        <v>557</v>
      </c>
      <c r="T196" s="94">
        <v>0.5</v>
      </c>
      <c r="U196" s="94">
        <v>0.5</v>
      </c>
      <c r="V196" s="94">
        <v>3</v>
      </c>
      <c r="W196" s="94">
        <v>2</v>
      </c>
      <c r="X196" s="171">
        <f t="shared" si="2"/>
        <v>3.5</v>
      </c>
      <c r="Y196" s="82" t="s">
        <v>557</v>
      </c>
      <c r="Z196" s="82" t="s">
        <v>557</v>
      </c>
      <c r="AA196" s="82" t="s">
        <v>557</v>
      </c>
      <c r="AB196" s="82" t="s">
        <v>557</v>
      </c>
      <c r="AC196" s="7"/>
      <c r="AD196" s="7"/>
      <c r="AE196" s="7"/>
      <c r="AF196" s="7"/>
      <c r="AG196" s="7"/>
      <c r="AH196" s="83" t="s">
        <v>751</v>
      </c>
      <c r="AI196" s="83" t="s">
        <v>752</v>
      </c>
      <c r="AJ196" s="83" t="s">
        <v>607</v>
      </c>
    </row>
    <row r="197" spans="1:36" x14ac:dyDescent="0.25">
      <c r="A197" s="58" t="s">
        <v>439</v>
      </c>
      <c r="B197" s="20">
        <v>34</v>
      </c>
      <c r="C197" s="226" t="s">
        <v>354</v>
      </c>
      <c r="D197" s="237">
        <v>42319</v>
      </c>
      <c r="E197" s="238" t="s">
        <v>105</v>
      </c>
      <c r="F197" s="17">
        <v>0.3</v>
      </c>
      <c r="G197" s="17">
        <v>0.6</v>
      </c>
      <c r="H197" s="20">
        <v>2</v>
      </c>
      <c r="I197" s="90">
        <v>2</v>
      </c>
      <c r="J197" s="79" t="s">
        <v>156</v>
      </c>
      <c r="K197" s="7"/>
      <c r="Q197" s="95" t="s">
        <v>557</v>
      </c>
      <c r="R197" s="157" t="s">
        <v>557</v>
      </c>
      <c r="S197" s="157" t="s">
        <v>557</v>
      </c>
      <c r="T197" s="94">
        <v>0.5</v>
      </c>
      <c r="U197" s="94">
        <v>0.5</v>
      </c>
      <c r="V197" s="94">
        <v>3</v>
      </c>
      <c r="W197" s="2">
        <v>0.5</v>
      </c>
      <c r="X197" s="171">
        <f t="shared" si="2"/>
        <v>3.5</v>
      </c>
      <c r="Y197" s="82" t="s">
        <v>557</v>
      </c>
      <c r="Z197" s="82" t="s">
        <v>557</v>
      </c>
      <c r="AA197" s="82" t="s">
        <v>557</v>
      </c>
      <c r="AB197" s="82" t="s">
        <v>557</v>
      </c>
      <c r="AC197" s="7"/>
      <c r="AD197" s="7"/>
      <c r="AE197" s="7"/>
      <c r="AF197" s="7"/>
      <c r="AG197" s="7"/>
      <c r="AH197" s="83" t="s">
        <v>753</v>
      </c>
      <c r="AI197" s="83" t="s">
        <v>754</v>
      </c>
      <c r="AJ197" s="83" t="s">
        <v>578</v>
      </c>
    </row>
    <row r="198" spans="1:36" x14ac:dyDescent="0.25">
      <c r="A198" s="58" t="s">
        <v>440</v>
      </c>
      <c r="B198" s="20">
        <v>35</v>
      </c>
      <c r="C198" s="226" t="s">
        <v>355</v>
      </c>
      <c r="D198" s="237">
        <v>42319</v>
      </c>
      <c r="E198" s="238" t="s">
        <v>106</v>
      </c>
      <c r="F198" s="17">
        <v>0.6</v>
      </c>
      <c r="G198" s="17">
        <v>0.9</v>
      </c>
      <c r="H198" s="20">
        <v>2</v>
      </c>
      <c r="I198" s="90">
        <v>2</v>
      </c>
      <c r="J198" s="79" t="s">
        <v>156</v>
      </c>
      <c r="K198" s="7"/>
      <c r="Q198" s="95" t="s">
        <v>557</v>
      </c>
      <c r="R198" s="157" t="s">
        <v>557</v>
      </c>
      <c r="S198" s="157" t="s">
        <v>557</v>
      </c>
      <c r="T198" s="94">
        <v>0.5</v>
      </c>
      <c r="U198" s="94">
        <v>0.5</v>
      </c>
      <c r="V198" s="94">
        <v>0.5</v>
      </c>
      <c r="W198" s="94">
        <v>0.5</v>
      </c>
      <c r="X198" s="171">
        <f t="shared" ref="X198:X261" si="3">T198+V198</f>
        <v>1</v>
      </c>
      <c r="Y198" s="82" t="s">
        <v>557</v>
      </c>
      <c r="Z198" s="82" t="s">
        <v>557</v>
      </c>
      <c r="AA198" s="82" t="s">
        <v>557</v>
      </c>
      <c r="AB198" s="82" t="s">
        <v>557</v>
      </c>
      <c r="AC198" s="7"/>
      <c r="AD198" s="7"/>
      <c r="AE198" s="7"/>
      <c r="AF198" s="7"/>
      <c r="AG198" s="7"/>
      <c r="AH198" s="83" t="s">
        <v>755</v>
      </c>
      <c r="AI198" s="83" t="s">
        <v>745</v>
      </c>
      <c r="AJ198" s="83" t="s">
        <v>608</v>
      </c>
    </row>
    <row r="199" spans="1:36" x14ac:dyDescent="0.25">
      <c r="A199" s="58" t="s">
        <v>441</v>
      </c>
      <c r="B199" s="20">
        <v>36</v>
      </c>
      <c r="C199" s="233" t="s">
        <v>356</v>
      </c>
      <c r="D199" s="234">
        <v>42319</v>
      </c>
      <c r="E199" s="235" t="s">
        <v>102</v>
      </c>
      <c r="F199" s="17">
        <v>0</v>
      </c>
      <c r="G199" s="17">
        <v>0.1</v>
      </c>
      <c r="H199" s="20">
        <v>2</v>
      </c>
      <c r="I199" s="90">
        <v>3</v>
      </c>
      <c r="J199" s="79" t="s">
        <v>156</v>
      </c>
      <c r="K199" s="7"/>
      <c r="Q199" s="94">
        <v>167</v>
      </c>
      <c r="R199" s="157" t="s">
        <v>557</v>
      </c>
      <c r="S199" s="157" t="s">
        <v>557</v>
      </c>
      <c r="T199" s="94">
        <v>5</v>
      </c>
      <c r="U199" s="94">
        <v>3</v>
      </c>
      <c r="V199" s="94">
        <v>0.5</v>
      </c>
      <c r="W199" s="94">
        <v>0.5</v>
      </c>
      <c r="X199" s="171">
        <f t="shared" si="3"/>
        <v>5.5</v>
      </c>
      <c r="Y199" s="94">
        <v>0.77700000000000002</v>
      </c>
      <c r="Z199" s="94">
        <v>0.16900000000000001</v>
      </c>
      <c r="AA199" s="94">
        <v>0.25800000000000001</v>
      </c>
      <c r="AB199" s="83" t="s">
        <v>121</v>
      </c>
      <c r="AC199" s="7"/>
      <c r="AD199" s="7"/>
      <c r="AE199" s="7"/>
      <c r="AF199" s="7"/>
      <c r="AG199" s="7"/>
      <c r="AH199" s="83" t="s">
        <v>756</v>
      </c>
      <c r="AI199" s="83" t="s">
        <v>757</v>
      </c>
      <c r="AJ199" s="83" t="s">
        <v>606</v>
      </c>
    </row>
    <row r="200" spans="1:36" x14ac:dyDescent="0.25">
      <c r="A200" s="58" t="s">
        <v>442</v>
      </c>
      <c r="B200" s="20">
        <v>37</v>
      </c>
      <c r="C200" s="226" t="s">
        <v>357</v>
      </c>
      <c r="D200" s="88">
        <v>42319</v>
      </c>
      <c r="E200" s="89" t="s">
        <v>103</v>
      </c>
      <c r="F200" s="17">
        <v>0.1</v>
      </c>
      <c r="G200" s="17">
        <v>0.2</v>
      </c>
      <c r="H200" s="20">
        <v>2</v>
      </c>
      <c r="I200" s="90">
        <v>3</v>
      </c>
      <c r="J200" s="79" t="s">
        <v>156</v>
      </c>
      <c r="K200" s="7"/>
      <c r="Q200" s="82" t="s">
        <v>557</v>
      </c>
      <c r="R200" s="157" t="s">
        <v>557</v>
      </c>
      <c r="S200" s="157" t="s">
        <v>557</v>
      </c>
      <c r="T200" s="94">
        <v>6</v>
      </c>
      <c r="U200" s="94">
        <v>4</v>
      </c>
      <c r="V200" s="94">
        <v>0.5</v>
      </c>
      <c r="W200" s="94">
        <v>0.5</v>
      </c>
      <c r="X200" s="171">
        <f t="shared" si="3"/>
        <v>6.5</v>
      </c>
      <c r="Y200" s="82" t="s">
        <v>557</v>
      </c>
      <c r="Z200" s="82" t="s">
        <v>557</v>
      </c>
      <c r="AA200" s="82" t="s">
        <v>557</v>
      </c>
      <c r="AB200" s="82" t="s">
        <v>557</v>
      </c>
      <c r="AC200" s="7"/>
      <c r="AD200" s="7"/>
      <c r="AE200" s="7"/>
      <c r="AF200" s="7"/>
      <c r="AG200" s="7"/>
      <c r="AH200" s="83" t="s">
        <v>758</v>
      </c>
      <c r="AI200" s="83" t="s">
        <v>759</v>
      </c>
      <c r="AJ200" s="83" t="s">
        <v>585</v>
      </c>
    </row>
    <row r="201" spans="1:36" x14ac:dyDescent="0.25">
      <c r="A201" s="58" t="s">
        <v>443</v>
      </c>
      <c r="B201" s="20">
        <v>38</v>
      </c>
      <c r="C201" s="226" t="s">
        <v>358</v>
      </c>
      <c r="D201" s="88">
        <v>42319</v>
      </c>
      <c r="E201" s="89" t="s">
        <v>104</v>
      </c>
      <c r="F201" s="17">
        <v>0.2</v>
      </c>
      <c r="G201" s="17">
        <v>0.3</v>
      </c>
      <c r="H201" s="20">
        <v>2</v>
      </c>
      <c r="I201" s="90">
        <v>3</v>
      </c>
      <c r="J201" s="79" t="s">
        <v>156</v>
      </c>
      <c r="K201" s="7"/>
      <c r="Q201" s="82" t="s">
        <v>557</v>
      </c>
      <c r="R201" s="157" t="s">
        <v>557</v>
      </c>
      <c r="S201" s="157" t="s">
        <v>557</v>
      </c>
      <c r="T201" s="94">
        <v>6</v>
      </c>
      <c r="U201" s="94">
        <v>4</v>
      </c>
      <c r="V201" s="94">
        <v>0.5</v>
      </c>
      <c r="W201" s="94">
        <v>0.5</v>
      </c>
      <c r="X201" s="171">
        <f t="shared" si="3"/>
        <v>6.5</v>
      </c>
      <c r="Y201" s="82" t="s">
        <v>557</v>
      </c>
      <c r="Z201" s="82" t="s">
        <v>557</v>
      </c>
      <c r="AA201" s="82" t="s">
        <v>557</v>
      </c>
      <c r="AB201" s="82" t="s">
        <v>557</v>
      </c>
      <c r="AC201" s="7"/>
      <c r="AD201" s="7"/>
      <c r="AE201" s="7"/>
      <c r="AF201" s="7"/>
      <c r="AG201" s="7"/>
      <c r="AH201" s="83" t="s">
        <v>760</v>
      </c>
      <c r="AI201" s="83" t="s">
        <v>761</v>
      </c>
      <c r="AJ201" s="83" t="s">
        <v>577</v>
      </c>
    </row>
    <row r="202" spans="1:36" x14ac:dyDescent="0.25">
      <c r="A202" s="58" t="s">
        <v>444</v>
      </c>
      <c r="B202" s="20">
        <v>39</v>
      </c>
      <c r="C202" s="226" t="s">
        <v>359</v>
      </c>
      <c r="D202" s="88">
        <v>42319</v>
      </c>
      <c r="E202" s="89" t="s">
        <v>105</v>
      </c>
      <c r="F202" s="17">
        <v>0.3</v>
      </c>
      <c r="G202" s="17">
        <v>0.6</v>
      </c>
      <c r="H202" s="20">
        <v>2</v>
      </c>
      <c r="I202" s="90">
        <v>3</v>
      </c>
      <c r="J202" s="79" t="s">
        <v>156</v>
      </c>
      <c r="K202" s="7"/>
      <c r="Q202" s="82" t="s">
        <v>557</v>
      </c>
      <c r="R202" s="157" t="s">
        <v>557</v>
      </c>
      <c r="S202" s="157" t="s">
        <v>557</v>
      </c>
      <c r="T202" s="94">
        <v>0.5</v>
      </c>
      <c r="U202" s="94">
        <v>0.5</v>
      </c>
      <c r="V202" s="94">
        <v>0.5</v>
      </c>
      <c r="W202" s="94">
        <v>0.5</v>
      </c>
      <c r="X202" s="171">
        <f t="shared" si="3"/>
        <v>1</v>
      </c>
      <c r="Y202" s="82" t="s">
        <v>557</v>
      </c>
      <c r="Z202" s="82" t="s">
        <v>557</v>
      </c>
      <c r="AA202" s="82" t="s">
        <v>557</v>
      </c>
      <c r="AB202" s="82" t="s">
        <v>557</v>
      </c>
      <c r="AC202" s="7"/>
      <c r="AD202" s="7"/>
      <c r="AE202" s="7"/>
      <c r="AF202" s="7"/>
      <c r="AG202" s="7"/>
      <c r="AH202" s="83" t="s">
        <v>762</v>
      </c>
      <c r="AI202" s="83" t="s">
        <v>763</v>
      </c>
      <c r="AJ202" s="83" t="s">
        <v>609</v>
      </c>
    </row>
    <row r="203" spans="1:36" x14ac:dyDescent="0.25">
      <c r="A203" s="58" t="s">
        <v>445</v>
      </c>
      <c r="B203" s="20">
        <v>40</v>
      </c>
      <c r="C203" s="226" t="s">
        <v>360</v>
      </c>
      <c r="D203" s="88">
        <v>42319</v>
      </c>
      <c r="E203" s="89" t="s">
        <v>106</v>
      </c>
      <c r="F203" s="17">
        <v>0.6</v>
      </c>
      <c r="G203" s="17">
        <v>0.9</v>
      </c>
      <c r="H203" s="20">
        <v>2</v>
      </c>
      <c r="I203" s="90">
        <v>3</v>
      </c>
      <c r="J203" s="79" t="s">
        <v>156</v>
      </c>
      <c r="K203" s="7"/>
      <c r="Q203" s="82" t="s">
        <v>557</v>
      </c>
      <c r="R203" s="157" t="s">
        <v>557</v>
      </c>
      <c r="S203" s="157" t="s">
        <v>557</v>
      </c>
      <c r="T203" s="94">
        <v>0.5</v>
      </c>
      <c r="U203" s="94">
        <v>0.5</v>
      </c>
      <c r="V203" s="94">
        <v>0.5</v>
      </c>
      <c r="W203" s="94">
        <v>0.5</v>
      </c>
      <c r="X203" s="171">
        <f t="shared" si="3"/>
        <v>1</v>
      </c>
      <c r="Y203" s="82" t="s">
        <v>557</v>
      </c>
      <c r="Z203" s="82" t="s">
        <v>557</v>
      </c>
      <c r="AA203" s="82" t="s">
        <v>557</v>
      </c>
      <c r="AB203" s="82" t="s">
        <v>557</v>
      </c>
      <c r="AC203" s="7"/>
      <c r="AD203" s="7"/>
      <c r="AE203" s="7"/>
      <c r="AF203" s="7"/>
      <c r="AG203" s="7"/>
      <c r="AH203" s="83" t="s">
        <v>764</v>
      </c>
      <c r="AI203" s="83" t="s">
        <v>765</v>
      </c>
      <c r="AJ203" s="83" t="s">
        <v>610</v>
      </c>
    </row>
    <row r="204" spans="1:36" x14ac:dyDescent="0.25">
      <c r="A204" s="58" t="s">
        <v>446</v>
      </c>
      <c r="B204" s="20">
        <v>41</v>
      </c>
      <c r="C204" s="233" t="s">
        <v>361</v>
      </c>
      <c r="D204" s="234">
        <v>42319</v>
      </c>
      <c r="E204" s="235" t="s">
        <v>102</v>
      </c>
      <c r="F204" s="17">
        <v>0</v>
      </c>
      <c r="G204" s="17">
        <v>0.1</v>
      </c>
      <c r="H204" s="20">
        <v>3</v>
      </c>
      <c r="I204" s="90">
        <v>1</v>
      </c>
      <c r="J204" s="79" t="s">
        <v>156</v>
      </c>
      <c r="K204" s="7"/>
      <c r="Q204" s="94">
        <v>155</v>
      </c>
      <c r="R204" s="97" t="s">
        <v>1183</v>
      </c>
      <c r="S204" s="97" t="s">
        <v>1184</v>
      </c>
      <c r="T204" s="94">
        <v>3</v>
      </c>
      <c r="U204" s="2">
        <v>0.5</v>
      </c>
      <c r="V204" s="94">
        <v>0.5</v>
      </c>
      <c r="W204" s="94">
        <v>0.5</v>
      </c>
      <c r="X204" s="171">
        <f t="shared" si="3"/>
        <v>3.5</v>
      </c>
      <c r="Y204" s="94">
        <v>1.07</v>
      </c>
      <c r="Z204" s="94">
        <v>0.216</v>
      </c>
      <c r="AA204" s="94">
        <v>0.36299999999999999</v>
      </c>
      <c r="AB204" s="83" t="s">
        <v>121</v>
      </c>
      <c r="AC204" s="7"/>
      <c r="AD204" s="7"/>
      <c r="AE204" s="7"/>
      <c r="AF204" s="7"/>
      <c r="AG204" s="7"/>
      <c r="AH204" s="83" t="s">
        <v>766</v>
      </c>
      <c r="AI204" s="83" t="s">
        <v>704</v>
      </c>
      <c r="AJ204" s="83" t="s">
        <v>611</v>
      </c>
    </row>
    <row r="205" spans="1:36" x14ac:dyDescent="0.25">
      <c r="A205" s="58" t="s">
        <v>447</v>
      </c>
      <c r="B205" s="20">
        <v>42</v>
      </c>
      <c r="C205" s="226" t="s">
        <v>362</v>
      </c>
      <c r="D205" s="88">
        <v>42319</v>
      </c>
      <c r="E205" s="89" t="s">
        <v>103</v>
      </c>
      <c r="F205" s="17">
        <v>0.1</v>
      </c>
      <c r="G205" s="17">
        <v>0.2</v>
      </c>
      <c r="H205" s="20">
        <v>3</v>
      </c>
      <c r="I205" s="90">
        <v>1</v>
      </c>
      <c r="J205" s="79" t="s">
        <v>156</v>
      </c>
      <c r="K205" s="7"/>
      <c r="Q205" s="82" t="s">
        <v>557</v>
      </c>
      <c r="R205" s="157" t="s">
        <v>557</v>
      </c>
      <c r="S205" s="157" t="s">
        <v>557</v>
      </c>
      <c r="T205" s="94">
        <v>4</v>
      </c>
      <c r="U205" s="94">
        <v>3</v>
      </c>
      <c r="V205" s="94">
        <v>0.5</v>
      </c>
      <c r="W205" s="94">
        <v>0.5</v>
      </c>
      <c r="X205" s="171">
        <f t="shared" si="3"/>
        <v>4.5</v>
      </c>
      <c r="Y205" s="82" t="s">
        <v>557</v>
      </c>
      <c r="Z205" s="82" t="s">
        <v>557</v>
      </c>
      <c r="AA205" s="82" t="s">
        <v>557</v>
      </c>
      <c r="AB205" s="82" t="s">
        <v>557</v>
      </c>
      <c r="AC205" s="7"/>
      <c r="AD205" s="7"/>
      <c r="AE205" s="7"/>
      <c r="AF205" s="7"/>
      <c r="AG205" s="7"/>
      <c r="AH205" s="94">
        <v>42.7</v>
      </c>
      <c r="AI205" s="94">
        <v>38</v>
      </c>
      <c r="AJ205" s="94">
        <v>0.26400000000000001</v>
      </c>
    </row>
    <row r="206" spans="1:36" x14ac:dyDescent="0.25">
      <c r="A206" s="58" t="s">
        <v>448</v>
      </c>
      <c r="B206" s="20">
        <v>43</v>
      </c>
      <c r="C206" s="226" t="s">
        <v>363</v>
      </c>
      <c r="D206" s="88">
        <v>42319</v>
      </c>
      <c r="E206" s="89" t="s">
        <v>104</v>
      </c>
      <c r="F206" s="17">
        <v>0.2</v>
      </c>
      <c r="G206" s="17">
        <v>0.3</v>
      </c>
      <c r="H206" s="20">
        <v>3</v>
      </c>
      <c r="I206" s="90">
        <v>1</v>
      </c>
      <c r="J206" s="79" t="s">
        <v>156</v>
      </c>
      <c r="K206" s="7"/>
      <c r="Q206" s="82" t="s">
        <v>557</v>
      </c>
      <c r="R206" s="157" t="s">
        <v>557</v>
      </c>
      <c r="S206" s="157" t="s">
        <v>557</v>
      </c>
      <c r="T206" s="94">
        <v>3</v>
      </c>
      <c r="U206" s="94">
        <v>2</v>
      </c>
      <c r="V206" s="94">
        <v>2</v>
      </c>
      <c r="W206" s="2">
        <v>0.5</v>
      </c>
      <c r="X206" s="171">
        <f t="shared" si="3"/>
        <v>5</v>
      </c>
      <c r="Y206" s="82" t="s">
        <v>557</v>
      </c>
      <c r="Z206" s="82" t="s">
        <v>557</v>
      </c>
      <c r="AA206" s="82" t="s">
        <v>557</v>
      </c>
      <c r="AB206" s="82" t="s">
        <v>557</v>
      </c>
      <c r="AC206" s="7"/>
      <c r="AD206" s="7"/>
      <c r="AE206" s="7"/>
      <c r="AF206" s="7"/>
      <c r="AG206" s="7"/>
      <c r="AH206" s="94">
        <v>43.7</v>
      </c>
      <c r="AI206" s="94">
        <v>39.4</v>
      </c>
      <c r="AJ206" s="94">
        <v>0.25800000000000001</v>
      </c>
    </row>
    <row r="207" spans="1:36" x14ac:dyDescent="0.25">
      <c r="A207" s="58" t="s">
        <v>449</v>
      </c>
      <c r="B207" s="20">
        <v>44</v>
      </c>
      <c r="C207" s="226" t="s">
        <v>364</v>
      </c>
      <c r="D207" s="88">
        <v>42319</v>
      </c>
      <c r="E207" s="89" t="s">
        <v>105</v>
      </c>
      <c r="F207" s="17">
        <v>0.3</v>
      </c>
      <c r="G207" s="17">
        <v>0.6</v>
      </c>
      <c r="H207" s="20">
        <v>3</v>
      </c>
      <c r="I207" s="90">
        <v>1</v>
      </c>
      <c r="J207" s="79" t="s">
        <v>156</v>
      </c>
      <c r="K207" s="7"/>
      <c r="Q207" s="82" t="s">
        <v>557</v>
      </c>
      <c r="R207" s="157" t="s">
        <v>557</v>
      </c>
      <c r="S207" s="157" t="s">
        <v>557</v>
      </c>
      <c r="T207" s="94">
        <v>2</v>
      </c>
      <c r="U207" s="2">
        <v>0.5</v>
      </c>
      <c r="V207" s="94">
        <v>2</v>
      </c>
      <c r="W207" s="2">
        <v>0.5</v>
      </c>
      <c r="X207" s="171">
        <f t="shared" si="3"/>
        <v>4</v>
      </c>
      <c r="Y207" s="82" t="s">
        <v>557</v>
      </c>
      <c r="Z207" s="82" t="s">
        <v>557</v>
      </c>
      <c r="AA207" s="82" t="s">
        <v>557</v>
      </c>
      <c r="AB207" s="82" t="s">
        <v>557</v>
      </c>
      <c r="AC207" s="7"/>
      <c r="AD207" s="7"/>
      <c r="AE207" s="7"/>
      <c r="AF207" s="7"/>
      <c r="AG207" s="7"/>
      <c r="AH207" s="94">
        <v>41</v>
      </c>
      <c r="AI207" s="94">
        <v>38.5</v>
      </c>
      <c r="AJ207" s="94">
        <v>0.10299999999999999</v>
      </c>
    </row>
    <row r="208" spans="1:36" x14ac:dyDescent="0.25">
      <c r="A208" s="58" t="s">
        <v>450</v>
      </c>
      <c r="B208" s="20">
        <v>45</v>
      </c>
      <c r="C208" s="226" t="s">
        <v>365</v>
      </c>
      <c r="D208" s="88">
        <v>42319</v>
      </c>
      <c r="E208" s="89" t="s">
        <v>106</v>
      </c>
      <c r="F208" s="17">
        <v>0.6</v>
      </c>
      <c r="G208" s="17">
        <v>0.9</v>
      </c>
      <c r="H208" s="20">
        <v>3</v>
      </c>
      <c r="I208" s="90">
        <v>1</v>
      </c>
      <c r="J208" s="79" t="s">
        <v>156</v>
      </c>
      <c r="K208" s="7"/>
      <c r="Q208" s="82" t="s">
        <v>557</v>
      </c>
      <c r="R208" s="157" t="s">
        <v>557</v>
      </c>
      <c r="S208" s="157" t="s">
        <v>557</v>
      </c>
      <c r="T208" s="94">
        <v>0.5</v>
      </c>
      <c r="U208" s="94">
        <v>0.5</v>
      </c>
      <c r="V208" s="94">
        <v>0.5</v>
      </c>
      <c r="W208" s="94">
        <v>0.5</v>
      </c>
      <c r="X208" s="171">
        <f t="shared" si="3"/>
        <v>1</v>
      </c>
      <c r="Y208" s="82" t="s">
        <v>557</v>
      </c>
      <c r="Z208" s="82" t="s">
        <v>557</v>
      </c>
      <c r="AA208" s="82" t="s">
        <v>557</v>
      </c>
      <c r="AB208" s="82" t="s">
        <v>557</v>
      </c>
      <c r="AC208" s="7"/>
      <c r="AD208" s="7"/>
      <c r="AE208" s="7"/>
      <c r="AF208" s="7"/>
      <c r="AG208" s="7"/>
      <c r="AH208" s="94">
        <v>24</v>
      </c>
      <c r="AI208" s="94">
        <v>23</v>
      </c>
      <c r="AJ208" s="94">
        <v>4.3999999999999997E-2</v>
      </c>
    </row>
    <row r="209" spans="1:36" x14ac:dyDescent="0.25">
      <c r="A209" s="58" t="s">
        <v>451</v>
      </c>
      <c r="B209" s="20">
        <v>46</v>
      </c>
      <c r="C209" s="233" t="s">
        <v>366</v>
      </c>
      <c r="D209" s="234">
        <v>42319</v>
      </c>
      <c r="E209" s="235" t="s">
        <v>102</v>
      </c>
      <c r="F209" s="17">
        <v>0</v>
      </c>
      <c r="G209" s="17">
        <v>0.1</v>
      </c>
      <c r="H209" s="20">
        <v>3</v>
      </c>
      <c r="I209" s="90">
        <v>2</v>
      </c>
      <c r="J209" s="79" t="s">
        <v>156</v>
      </c>
      <c r="K209" s="7"/>
      <c r="Q209" s="94">
        <v>136</v>
      </c>
      <c r="R209" s="157" t="s">
        <v>557</v>
      </c>
      <c r="S209" s="157" t="s">
        <v>557</v>
      </c>
      <c r="T209" s="94">
        <v>0.5</v>
      </c>
      <c r="U209" s="94">
        <v>0.5</v>
      </c>
      <c r="V209" s="94">
        <v>0.5</v>
      </c>
      <c r="W209" s="94">
        <v>0.5</v>
      </c>
      <c r="X209" s="171">
        <f t="shared" si="3"/>
        <v>1</v>
      </c>
      <c r="Y209" s="94">
        <v>1.32</v>
      </c>
      <c r="Z209" s="94">
        <v>0.19700000000000001</v>
      </c>
      <c r="AA209" s="94">
        <v>0.253</v>
      </c>
      <c r="AB209" s="83" t="s">
        <v>121</v>
      </c>
      <c r="AC209" s="7"/>
      <c r="AD209" s="7"/>
      <c r="AE209" s="7"/>
      <c r="AF209" s="7"/>
      <c r="AG209" s="7"/>
      <c r="AH209" s="94">
        <v>34.9</v>
      </c>
      <c r="AI209" s="94">
        <v>30.7</v>
      </c>
      <c r="AJ209" s="94">
        <v>0.247</v>
      </c>
    </row>
    <row r="210" spans="1:36" x14ac:dyDescent="0.25">
      <c r="A210" s="58" t="s">
        <v>452</v>
      </c>
      <c r="B210" s="20">
        <v>47</v>
      </c>
      <c r="C210" s="226" t="s">
        <v>367</v>
      </c>
      <c r="D210" s="88">
        <v>42319</v>
      </c>
      <c r="E210" s="89" t="s">
        <v>103</v>
      </c>
      <c r="F210" s="17">
        <v>0.1</v>
      </c>
      <c r="G210" s="17">
        <v>0.2</v>
      </c>
      <c r="H210" s="20">
        <v>3</v>
      </c>
      <c r="I210" s="90">
        <v>2</v>
      </c>
      <c r="J210" s="79" t="s">
        <v>156</v>
      </c>
      <c r="K210" s="7"/>
      <c r="Q210" s="82" t="s">
        <v>557</v>
      </c>
      <c r="R210" s="157" t="s">
        <v>557</v>
      </c>
      <c r="S210" s="157" t="s">
        <v>557</v>
      </c>
      <c r="T210" s="94">
        <v>3</v>
      </c>
      <c r="U210" s="2">
        <v>0.5</v>
      </c>
      <c r="V210" s="94">
        <v>0.5</v>
      </c>
      <c r="W210" s="94">
        <v>0.5</v>
      </c>
      <c r="X210" s="171">
        <f t="shared" si="3"/>
        <v>3.5</v>
      </c>
      <c r="Y210" s="82" t="s">
        <v>557</v>
      </c>
      <c r="Z210" s="82" t="s">
        <v>557</v>
      </c>
      <c r="AA210" s="82" t="s">
        <v>557</v>
      </c>
      <c r="AB210" s="82" t="s">
        <v>557</v>
      </c>
      <c r="AC210" s="7"/>
      <c r="AD210" s="7"/>
      <c r="AE210" s="7"/>
      <c r="AF210" s="7"/>
      <c r="AG210" s="7"/>
      <c r="AH210" s="94">
        <v>39.9</v>
      </c>
      <c r="AI210" s="94">
        <v>35.6</v>
      </c>
      <c r="AJ210" s="94">
        <v>0.28399999999999997</v>
      </c>
    </row>
    <row r="211" spans="1:36" x14ac:dyDescent="0.25">
      <c r="A211" s="58" t="s">
        <v>453</v>
      </c>
      <c r="B211" s="20">
        <v>48</v>
      </c>
      <c r="C211" s="226" t="s">
        <v>368</v>
      </c>
      <c r="D211" s="88">
        <v>42319</v>
      </c>
      <c r="E211" s="89" t="s">
        <v>104</v>
      </c>
      <c r="F211" s="17">
        <v>0.2</v>
      </c>
      <c r="G211" s="17">
        <v>0.3</v>
      </c>
      <c r="H211" s="20">
        <v>3</v>
      </c>
      <c r="I211" s="90">
        <v>2</v>
      </c>
      <c r="J211" s="79" t="s">
        <v>156</v>
      </c>
      <c r="K211" s="7"/>
      <c r="Q211" s="82" t="s">
        <v>557</v>
      </c>
      <c r="R211" s="157" t="s">
        <v>557</v>
      </c>
      <c r="S211" s="157" t="s">
        <v>557</v>
      </c>
      <c r="T211" s="94">
        <v>3</v>
      </c>
      <c r="U211" s="94">
        <v>2</v>
      </c>
      <c r="V211" s="94">
        <v>0.5</v>
      </c>
      <c r="W211" s="94">
        <v>0.5</v>
      </c>
      <c r="X211" s="171">
        <f t="shared" si="3"/>
        <v>3.5</v>
      </c>
      <c r="Y211" s="82" t="s">
        <v>557</v>
      </c>
      <c r="Z211" s="82" t="s">
        <v>557</v>
      </c>
      <c r="AA211" s="82" t="s">
        <v>557</v>
      </c>
      <c r="AB211" s="82" t="s">
        <v>557</v>
      </c>
      <c r="AC211" s="7"/>
      <c r="AD211" s="7"/>
      <c r="AE211" s="7"/>
      <c r="AF211" s="7"/>
      <c r="AG211" s="7"/>
      <c r="AH211" s="94">
        <v>40.9</v>
      </c>
      <c r="AI211" s="94">
        <v>36.5</v>
      </c>
      <c r="AJ211" s="94">
        <v>0.249</v>
      </c>
    </row>
    <row r="212" spans="1:36" x14ac:dyDescent="0.25">
      <c r="A212" s="58" t="s">
        <v>454</v>
      </c>
      <c r="B212" s="20">
        <v>49</v>
      </c>
      <c r="C212" s="226" t="s">
        <v>369</v>
      </c>
      <c r="D212" s="88">
        <v>42319</v>
      </c>
      <c r="E212" s="89" t="s">
        <v>105</v>
      </c>
      <c r="F212" s="17">
        <v>0.3</v>
      </c>
      <c r="G212" s="17">
        <v>0.6</v>
      </c>
      <c r="H212" s="20">
        <v>3</v>
      </c>
      <c r="I212" s="90">
        <v>2</v>
      </c>
      <c r="J212" s="79" t="s">
        <v>156</v>
      </c>
      <c r="K212" s="7"/>
      <c r="Q212" s="82" t="s">
        <v>557</v>
      </c>
      <c r="R212" s="157" t="s">
        <v>557</v>
      </c>
      <c r="S212" s="157" t="s">
        <v>557</v>
      </c>
      <c r="T212" s="94">
        <v>0.5</v>
      </c>
      <c r="U212" s="94">
        <v>0.5</v>
      </c>
      <c r="V212" s="94">
        <v>2</v>
      </c>
      <c r="W212" s="2">
        <v>0.5</v>
      </c>
      <c r="X212" s="171">
        <f t="shared" si="3"/>
        <v>2.5</v>
      </c>
      <c r="Y212" s="82" t="s">
        <v>557</v>
      </c>
      <c r="Z212" s="82" t="s">
        <v>557</v>
      </c>
      <c r="AA212" s="82" t="s">
        <v>557</v>
      </c>
      <c r="AB212" s="82" t="s">
        <v>557</v>
      </c>
      <c r="AC212" s="7"/>
      <c r="AD212" s="7"/>
      <c r="AE212" s="7"/>
      <c r="AF212" s="7"/>
      <c r="AG212" s="7"/>
      <c r="AH212" s="94">
        <v>40.700000000000003</v>
      </c>
      <c r="AI212" s="94">
        <v>37.5</v>
      </c>
      <c r="AJ212" s="94">
        <v>9.9000000000000005E-2</v>
      </c>
    </row>
    <row r="213" spans="1:36" x14ac:dyDescent="0.25">
      <c r="A213" s="58" t="s">
        <v>455</v>
      </c>
      <c r="B213" s="20">
        <v>50</v>
      </c>
      <c r="C213" s="226" t="s">
        <v>370</v>
      </c>
      <c r="D213" s="88">
        <v>42319</v>
      </c>
      <c r="E213" s="89" t="s">
        <v>106</v>
      </c>
      <c r="F213" s="17">
        <v>0.6</v>
      </c>
      <c r="G213" s="17">
        <v>0.9</v>
      </c>
      <c r="H213" s="20">
        <v>3</v>
      </c>
      <c r="I213" s="90">
        <v>2</v>
      </c>
      <c r="J213" s="79" t="s">
        <v>156</v>
      </c>
      <c r="K213" s="7"/>
      <c r="Q213" s="82" t="s">
        <v>557</v>
      </c>
      <c r="R213" s="157" t="s">
        <v>557</v>
      </c>
      <c r="S213" s="157" t="s">
        <v>557</v>
      </c>
      <c r="T213" s="94">
        <v>0.5</v>
      </c>
      <c r="U213" s="94">
        <v>0.5</v>
      </c>
      <c r="V213" s="94">
        <v>0.5</v>
      </c>
      <c r="W213" s="94">
        <v>0.5</v>
      </c>
      <c r="X213" s="171">
        <f t="shared" si="3"/>
        <v>1</v>
      </c>
      <c r="Y213" s="82" t="s">
        <v>557</v>
      </c>
      <c r="Z213" s="82" t="s">
        <v>557</v>
      </c>
      <c r="AA213" s="82" t="s">
        <v>557</v>
      </c>
      <c r="AB213" s="82" t="s">
        <v>557</v>
      </c>
      <c r="AC213" s="7"/>
      <c r="AD213" s="7"/>
      <c r="AE213" s="7"/>
      <c r="AF213" s="7"/>
      <c r="AG213" s="7"/>
      <c r="AH213" s="94">
        <v>19.7</v>
      </c>
      <c r="AI213" s="94">
        <v>18.899999999999999</v>
      </c>
      <c r="AJ213" s="94">
        <v>2.7E-2</v>
      </c>
    </row>
    <row r="214" spans="1:36" x14ac:dyDescent="0.25">
      <c r="A214" s="58" t="s">
        <v>456</v>
      </c>
      <c r="B214" s="20">
        <v>51</v>
      </c>
      <c r="C214" s="233" t="s">
        <v>371</v>
      </c>
      <c r="D214" s="234">
        <v>42319</v>
      </c>
      <c r="E214" s="235" t="s">
        <v>102</v>
      </c>
      <c r="F214" s="17">
        <v>0</v>
      </c>
      <c r="G214" s="17">
        <v>0.1</v>
      </c>
      <c r="H214" s="20">
        <v>3</v>
      </c>
      <c r="I214" s="90">
        <v>3</v>
      </c>
      <c r="J214" s="79" t="s">
        <v>156</v>
      </c>
      <c r="K214" s="7"/>
      <c r="Q214" s="94">
        <v>97</v>
      </c>
      <c r="R214" s="157" t="s">
        <v>557</v>
      </c>
      <c r="S214" s="157" t="s">
        <v>557</v>
      </c>
      <c r="T214" s="94">
        <v>0.5</v>
      </c>
      <c r="U214" s="94">
        <v>0.5</v>
      </c>
      <c r="V214" s="94">
        <v>0.5</v>
      </c>
      <c r="W214" s="94">
        <v>0.5</v>
      </c>
      <c r="X214" s="171">
        <f t="shared" si="3"/>
        <v>1</v>
      </c>
      <c r="Y214" s="94">
        <v>1.03</v>
      </c>
      <c r="Z214" s="94">
        <v>0.183</v>
      </c>
      <c r="AA214" s="94">
        <v>0.23599999999999999</v>
      </c>
      <c r="AB214" s="83" t="s">
        <v>121</v>
      </c>
      <c r="AC214" s="7"/>
      <c r="AD214" s="7"/>
      <c r="AE214" s="7"/>
      <c r="AF214" s="7"/>
      <c r="AG214" s="7"/>
      <c r="AH214" s="94">
        <v>36.5</v>
      </c>
      <c r="AI214" s="94">
        <v>32.299999999999997</v>
      </c>
      <c r="AJ214" s="94">
        <v>0.26800000000000002</v>
      </c>
    </row>
    <row r="215" spans="1:36" x14ac:dyDescent="0.25">
      <c r="A215" s="58" t="s">
        <v>457</v>
      </c>
      <c r="B215" s="20">
        <v>52</v>
      </c>
      <c r="C215" s="226" t="s">
        <v>372</v>
      </c>
      <c r="D215" s="88">
        <v>42319</v>
      </c>
      <c r="E215" s="89" t="s">
        <v>103</v>
      </c>
      <c r="F215" s="17">
        <v>0.1</v>
      </c>
      <c r="G215" s="17">
        <v>0.2</v>
      </c>
      <c r="H215" s="20">
        <v>3</v>
      </c>
      <c r="I215" s="90">
        <v>3</v>
      </c>
      <c r="J215" s="79" t="s">
        <v>156</v>
      </c>
      <c r="K215" s="7"/>
      <c r="Q215" s="82" t="s">
        <v>557</v>
      </c>
      <c r="R215" s="157" t="s">
        <v>557</v>
      </c>
      <c r="S215" s="157" t="s">
        <v>557</v>
      </c>
      <c r="T215" s="94">
        <v>0.5</v>
      </c>
      <c r="U215" s="94">
        <v>0.5</v>
      </c>
      <c r="V215" s="94">
        <v>0.5</v>
      </c>
      <c r="W215" s="94">
        <v>0.5</v>
      </c>
      <c r="X215" s="171">
        <f t="shared" si="3"/>
        <v>1</v>
      </c>
      <c r="Y215" s="82" t="s">
        <v>557</v>
      </c>
      <c r="Z215" s="82" t="s">
        <v>557</v>
      </c>
      <c r="AA215" s="82" t="s">
        <v>557</v>
      </c>
      <c r="AB215" s="82" t="s">
        <v>557</v>
      </c>
      <c r="AC215" s="7"/>
      <c r="AD215" s="7"/>
      <c r="AE215" s="7"/>
      <c r="AF215" s="7"/>
      <c r="AG215" s="7"/>
      <c r="AH215" s="94">
        <v>39.700000000000003</v>
      </c>
      <c r="AI215" s="94">
        <v>35.6</v>
      </c>
      <c r="AJ215" s="94">
        <v>0.252</v>
      </c>
    </row>
    <row r="216" spans="1:36" x14ac:dyDescent="0.25">
      <c r="A216" s="58" t="s">
        <v>458</v>
      </c>
      <c r="B216" s="20">
        <v>53</v>
      </c>
      <c r="C216" s="226" t="s">
        <v>373</v>
      </c>
      <c r="D216" s="88">
        <v>42319</v>
      </c>
      <c r="E216" s="89" t="s">
        <v>104</v>
      </c>
      <c r="F216" s="17">
        <v>0.2</v>
      </c>
      <c r="G216" s="17">
        <v>0.3</v>
      </c>
      <c r="H216" s="20">
        <v>3</v>
      </c>
      <c r="I216" s="90">
        <v>3</v>
      </c>
      <c r="J216" s="79" t="s">
        <v>156</v>
      </c>
      <c r="K216" s="7"/>
      <c r="Q216" s="82" t="s">
        <v>557</v>
      </c>
      <c r="R216" s="157" t="s">
        <v>557</v>
      </c>
      <c r="S216" s="157" t="s">
        <v>557</v>
      </c>
      <c r="T216" s="94">
        <v>3</v>
      </c>
      <c r="U216" s="94">
        <v>2</v>
      </c>
      <c r="V216" s="94">
        <v>0.5</v>
      </c>
      <c r="W216" s="94">
        <v>0.5</v>
      </c>
      <c r="X216" s="171">
        <f t="shared" si="3"/>
        <v>3.5</v>
      </c>
      <c r="Y216" s="82" t="s">
        <v>557</v>
      </c>
      <c r="Z216" s="82" t="s">
        <v>557</v>
      </c>
      <c r="AA216" s="82" t="s">
        <v>557</v>
      </c>
      <c r="AB216" s="82" t="s">
        <v>557</v>
      </c>
      <c r="AC216" s="7"/>
      <c r="AD216" s="7"/>
      <c r="AE216" s="7"/>
      <c r="AF216" s="7"/>
      <c r="AG216" s="7"/>
      <c r="AH216" s="94">
        <v>43.3</v>
      </c>
      <c r="AI216" s="94">
        <v>39</v>
      </c>
      <c r="AJ216" s="94">
        <v>0.22600000000000001</v>
      </c>
    </row>
    <row r="217" spans="1:36" x14ac:dyDescent="0.25">
      <c r="A217" s="58" t="s">
        <v>459</v>
      </c>
      <c r="B217" s="20">
        <v>54</v>
      </c>
      <c r="C217" s="226" t="s">
        <v>374</v>
      </c>
      <c r="D217" s="88">
        <v>42319</v>
      </c>
      <c r="E217" s="89" t="s">
        <v>105</v>
      </c>
      <c r="F217" s="17">
        <v>0.3</v>
      </c>
      <c r="G217" s="17">
        <v>0.6</v>
      </c>
      <c r="H217" s="20">
        <v>3</v>
      </c>
      <c r="I217" s="90">
        <v>3</v>
      </c>
      <c r="J217" s="79" t="s">
        <v>156</v>
      </c>
      <c r="K217" s="7"/>
      <c r="Q217" s="82" t="s">
        <v>557</v>
      </c>
      <c r="R217" s="157" t="s">
        <v>557</v>
      </c>
      <c r="S217" s="157" t="s">
        <v>557</v>
      </c>
      <c r="T217" s="94">
        <v>0.5</v>
      </c>
      <c r="U217" s="94">
        <v>0.5</v>
      </c>
      <c r="V217" s="94">
        <v>0.5</v>
      </c>
      <c r="W217" s="94">
        <v>0.5</v>
      </c>
      <c r="X217" s="171">
        <f t="shared" si="3"/>
        <v>1</v>
      </c>
      <c r="Y217" s="82" t="s">
        <v>557</v>
      </c>
      <c r="Z217" s="82" t="s">
        <v>557</v>
      </c>
      <c r="AA217" s="82" t="s">
        <v>557</v>
      </c>
      <c r="AB217" s="82" t="s">
        <v>557</v>
      </c>
      <c r="AC217" s="7"/>
      <c r="AD217" s="7"/>
      <c r="AE217" s="7"/>
      <c r="AF217" s="7"/>
      <c r="AG217" s="7"/>
      <c r="AH217" s="94">
        <v>42.5</v>
      </c>
      <c r="AI217" s="94">
        <v>39.299999999999997</v>
      </c>
      <c r="AJ217" s="94">
        <v>0.109</v>
      </c>
    </row>
    <row r="218" spans="1:36" x14ac:dyDescent="0.25">
      <c r="A218" s="58" t="s">
        <v>460</v>
      </c>
      <c r="B218" s="20">
        <v>55</v>
      </c>
      <c r="C218" s="226" t="s">
        <v>375</v>
      </c>
      <c r="D218" s="88">
        <v>42319</v>
      </c>
      <c r="E218" s="89" t="s">
        <v>106</v>
      </c>
      <c r="F218" s="17">
        <v>0.6</v>
      </c>
      <c r="G218" s="17">
        <v>0.9</v>
      </c>
      <c r="H218" s="20">
        <v>3</v>
      </c>
      <c r="I218" s="90">
        <v>3</v>
      </c>
      <c r="J218" s="79" t="s">
        <v>156</v>
      </c>
      <c r="K218" s="7"/>
      <c r="Q218" s="82" t="s">
        <v>557</v>
      </c>
      <c r="R218" s="157" t="s">
        <v>557</v>
      </c>
      <c r="S218" s="157" t="s">
        <v>557</v>
      </c>
      <c r="T218" s="94">
        <v>0.5</v>
      </c>
      <c r="U218" s="94">
        <v>0.5</v>
      </c>
      <c r="V218" s="94">
        <v>0.5</v>
      </c>
      <c r="W218" s="94">
        <v>0.5</v>
      </c>
      <c r="X218" s="171">
        <f t="shared" si="3"/>
        <v>1</v>
      </c>
      <c r="Y218" s="82" t="s">
        <v>557</v>
      </c>
      <c r="Z218" s="82" t="s">
        <v>557</v>
      </c>
      <c r="AA218" s="82" t="s">
        <v>557</v>
      </c>
      <c r="AB218" s="82" t="s">
        <v>557</v>
      </c>
      <c r="AC218" s="7"/>
      <c r="AD218" s="7"/>
      <c r="AE218" s="7"/>
      <c r="AF218" s="7"/>
      <c r="AG218" s="7"/>
      <c r="AH218" s="94">
        <v>19.7</v>
      </c>
      <c r="AI218" s="94">
        <v>18.8</v>
      </c>
      <c r="AJ218" s="94">
        <v>2.9000000000000001E-2</v>
      </c>
    </row>
    <row r="219" spans="1:36" x14ac:dyDescent="0.25">
      <c r="A219" s="58" t="s">
        <v>461</v>
      </c>
      <c r="B219" s="20">
        <v>56</v>
      </c>
      <c r="C219" s="233" t="s">
        <v>376</v>
      </c>
      <c r="D219" s="234">
        <v>42319</v>
      </c>
      <c r="E219" s="235" t="s">
        <v>102</v>
      </c>
      <c r="F219" s="17">
        <v>0</v>
      </c>
      <c r="G219" s="17">
        <v>0.1</v>
      </c>
      <c r="H219" s="20">
        <v>4</v>
      </c>
      <c r="I219" s="90">
        <v>1</v>
      </c>
      <c r="J219" s="79" t="s">
        <v>156</v>
      </c>
      <c r="K219" s="7"/>
      <c r="Q219" s="94">
        <v>106</v>
      </c>
      <c r="R219" s="97" t="s">
        <v>1185</v>
      </c>
      <c r="S219" s="97" t="s">
        <v>1184</v>
      </c>
      <c r="T219" s="94">
        <v>0.5</v>
      </c>
      <c r="U219" s="94">
        <v>0.5</v>
      </c>
      <c r="V219" s="94">
        <v>0.5</v>
      </c>
      <c r="W219" s="94">
        <v>0.5</v>
      </c>
      <c r="X219" s="171">
        <f t="shared" si="3"/>
        <v>1</v>
      </c>
      <c r="Y219" s="94">
        <v>0.88300000000000001</v>
      </c>
      <c r="Z219" s="94">
        <v>0.159</v>
      </c>
      <c r="AA219" s="94">
        <v>0.40899999999999997</v>
      </c>
      <c r="AB219" s="83" t="s">
        <v>121</v>
      </c>
      <c r="AC219" s="7"/>
      <c r="AD219" s="7"/>
      <c r="AE219" s="7"/>
      <c r="AF219" s="7"/>
      <c r="AG219" s="7"/>
      <c r="AH219" s="94">
        <v>35.1</v>
      </c>
      <c r="AI219" s="94">
        <v>30.5</v>
      </c>
      <c r="AJ219" s="94">
        <v>0.24199999999999999</v>
      </c>
    </row>
    <row r="220" spans="1:36" x14ac:dyDescent="0.25">
      <c r="A220" s="58" t="s">
        <v>462</v>
      </c>
      <c r="B220" s="20">
        <v>57</v>
      </c>
      <c r="C220" s="226" t="s">
        <v>377</v>
      </c>
      <c r="D220" s="88">
        <v>42319</v>
      </c>
      <c r="E220" s="89" t="s">
        <v>103</v>
      </c>
      <c r="F220" s="17">
        <v>0.1</v>
      </c>
      <c r="G220" s="17">
        <v>0.2</v>
      </c>
      <c r="H220" s="20">
        <v>4</v>
      </c>
      <c r="I220" s="90">
        <v>1</v>
      </c>
      <c r="J220" s="79" t="s">
        <v>156</v>
      </c>
      <c r="K220" s="7"/>
      <c r="Q220" s="82" t="s">
        <v>557</v>
      </c>
      <c r="R220" s="157" t="s">
        <v>557</v>
      </c>
      <c r="S220" s="157" t="s">
        <v>557</v>
      </c>
      <c r="T220" s="94">
        <v>3</v>
      </c>
      <c r="U220" s="94">
        <v>3</v>
      </c>
      <c r="V220" s="94">
        <v>9</v>
      </c>
      <c r="W220" s="94">
        <v>7</v>
      </c>
      <c r="X220" s="171">
        <f t="shared" si="3"/>
        <v>12</v>
      </c>
      <c r="Y220" s="82" t="s">
        <v>557</v>
      </c>
      <c r="Z220" s="82" t="s">
        <v>557</v>
      </c>
      <c r="AA220" s="82" t="s">
        <v>557</v>
      </c>
      <c r="AB220" s="82" t="s">
        <v>557</v>
      </c>
      <c r="AC220" s="7"/>
      <c r="AD220" s="7"/>
      <c r="AE220" s="7"/>
      <c r="AF220" s="7"/>
      <c r="AG220" s="7"/>
      <c r="AH220" s="94">
        <v>36.5</v>
      </c>
      <c r="AI220" s="94">
        <v>31.8</v>
      </c>
      <c r="AJ220" s="94">
        <v>0.27600000000000002</v>
      </c>
    </row>
    <row r="221" spans="1:36" x14ac:dyDescent="0.25">
      <c r="A221" s="58" t="s">
        <v>463</v>
      </c>
      <c r="B221" s="20">
        <v>58</v>
      </c>
      <c r="C221" s="226" t="s">
        <v>378</v>
      </c>
      <c r="D221" s="88">
        <v>42319</v>
      </c>
      <c r="E221" s="89" t="s">
        <v>104</v>
      </c>
      <c r="F221" s="17">
        <v>0.2</v>
      </c>
      <c r="G221" s="17">
        <v>0.3</v>
      </c>
      <c r="H221" s="20">
        <v>4</v>
      </c>
      <c r="I221" s="90">
        <v>1</v>
      </c>
      <c r="J221" s="79" t="s">
        <v>156</v>
      </c>
      <c r="K221" s="7"/>
      <c r="Q221" s="82" t="s">
        <v>557</v>
      </c>
      <c r="R221" s="157" t="s">
        <v>557</v>
      </c>
      <c r="S221" s="157" t="s">
        <v>557</v>
      </c>
      <c r="T221" s="94">
        <v>2</v>
      </c>
      <c r="U221" s="2">
        <v>0.5</v>
      </c>
      <c r="V221" s="94">
        <v>0.5</v>
      </c>
      <c r="W221" s="94">
        <v>0.5</v>
      </c>
      <c r="X221" s="171">
        <f t="shared" si="3"/>
        <v>2.5</v>
      </c>
      <c r="Y221" s="82" t="s">
        <v>557</v>
      </c>
      <c r="Z221" s="82" t="s">
        <v>557</v>
      </c>
      <c r="AA221" s="82" t="s">
        <v>557</v>
      </c>
      <c r="AB221" s="82" t="s">
        <v>557</v>
      </c>
      <c r="AC221" s="7"/>
      <c r="AD221" s="7"/>
      <c r="AE221" s="7"/>
      <c r="AF221" s="7"/>
      <c r="AG221" s="7"/>
      <c r="AH221" s="94">
        <v>40.799999999999997</v>
      </c>
      <c r="AI221" s="94">
        <v>36.200000000000003</v>
      </c>
      <c r="AJ221" s="94">
        <v>0.24099999999999999</v>
      </c>
    </row>
    <row r="222" spans="1:36" x14ac:dyDescent="0.25">
      <c r="A222" s="58" t="s">
        <v>464</v>
      </c>
      <c r="B222" s="20">
        <v>59</v>
      </c>
      <c r="C222" s="226" t="s">
        <v>379</v>
      </c>
      <c r="D222" s="88">
        <v>42319</v>
      </c>
      <c r="E222" s="89" t="s">
        <v>105</v>
      </c>
      <c r="F222" s="17">
        <v>0.3</v>
      </c>
      <c r="G222" s="17">
        <v>0.6</v>
      </c>
      <c r="H222" s="20">
        <v>4</v>
      </c>
      <c r="I222" s="90">
        <v>1</v>
      </c>
      <c r="J222" s="79" t="s">
        <v>156</v>
      </c>
      <c r="K222" s="7"/>
      <c r="Q222" s="82" t="s">
        <v>557</v>
      </c>
      <c r="R222" s="157" t="s">
        <v>557</v>
      </c>
      <c r="S222" s="157" t="s">
        <v>557</v>
      </c>
      <c r="T222" s="94">
        <v>0.5</v>
      </c>
      <c r="U222" s="94">
        <v>0.5</v>
      </c>
      <c r="V222" s="94">
        <v>0.5</v>
      </c>
      <c r="W222" s="94">
        <v>0.5</v>
      </c>
      <c r="X222" s="171">
        <f t="shared" si="3"/>
        <v>1</v>
      </c>
      <c r="Y222" s="82" t="s">
        <v>557</v>
      </c>
      <c r="Z222" s="82" t="s">
        <v>557</v>
      </c>
      <c r="AA222" s="82" t="s">
        <v>557</v>
      </c>
      <c r="AB222" s="82" t="s">
        <v>557</v>
      </c>
      <c r="AC222" s="7"/>
      <c r="AD222" s="7"/>
      <c r="AE222" s="7"/>
      <c r="AF222" s="7"/>
      <c r="AG222" s="7"/>
      <c r="AH222" s="94">
        <v>31.5</v>
      </c>
      <c r="AI222" s="94">
        <v>29.4</v>
      </c>
      <c r="AJ222" s="94">
        <v>7.3999999999999996E-2</v>
      </c>
    </row>
    <row r="223" spans="1:36" x14ac:dyDescent="0.25">
      <c r="A223" s="58" t="s">
        <v>465</v>
      </c>
      <c r="B223" s="20">
        <v>60</v>
      </c>
      <c r="C223" s="226" t="s">
        <v>380</v>
      </c>
      <c r="D223" s="88">
        <v>42319</v>
      </c>
      <c r="E223" s="89" t="s">
        <v>106</v>
      </c>
      <c r="F223" s="17">
        <v>0.6</v>
      </c>
      <c r="G223" s="17">
        <v>0.9</v>
      </c>
      <c r="H223" s="20">
        <v>4</v>
      </c>
      <c r="I223" s="90">
        <v>1</v>
      </c>
      <c r="J223" s="79" t="s">
        <v>156</v>
      </c>
      <c r="K223" s="7"/>
      <c r="Q223" s="82" t="s">
        <v>557</v>
      </c>
      <c r="R223" s="157" t="s">
        <v>557</v>
      </c>
      <c r="S223" s="157" t="s">
        <v>557</v>
      </c>
      <c r="T223" s="94">
        <v>0.5</v>
      </c>
      <c r="U223" s="94">
        <v>0.5</v>
      </c>
      <c r="V223" s="94">
        <v>0.5</v>
      </c>
      <c r="W223" s="94">
        <v>0.5</v>
      </c>
      <c r="X223" s="171">
        <f t="shared" si="3"/>
        <v>1</v>
      </c>
      <c r="Y223" s="82" t="s">
        <v>557</v>
      </c>
      <c r="Z223" s="82" t="s">
        <v>557</v>
      </c>
      <c r="AA223" s="82" t="s">
        <v>557</v>
      </c>
      <c r="AB223" s="82" t="s">
        <v>557</v>
      </c>
      <c r="AC223" s="7"/>
      <c r="AD223" s="7"/>
      <c r="AE223" s="7"/>
      <c r="AF223" s="7"/>
      <c r="AG223" s="7"/>
      <c r="AH223" s="94">
        <v>18.2</v>
      </c>
      <c r="AI223" s="94">
        <v>17.5</v>
      </c>
      <c r="AJ223" s="94">
        <v>2.3E-2</v>
      </c>
    </row>
    <row r="224" spans="1:36" x14ac:dyDescent="0.25">
      <c r="A224" s="58" t="s">
        <v>466</v>
      </c>
      <c r="B224" s="20">
        <v>61</v>
      </c>
      <c r="C224" s="233" t="s">
        <v>381</v>
      </c>
      <c r="D224" s="234">
        <v>42319</v>
      </c>
      <c r="E224" s="235" t="s">
        <v>102</v>
      </c>
      <c r="F224" s="17">
        <v>0</v>
      </c>
      <c r="G224" s="17">
        <v>0.1</v>
      </c>
      <c r="H224" s="20">
        <v>4</v>
      </c>
      <c r="I224" s="90">
        <v>2</v>
      </c>
      <c r="J224" s="79" t="s">
        <v>156</v>
      </c>
      <c r="K224" s="7"/>
      <c r="Q224" s="94">
        <v>125</v>
      </c>
      <c r="R224" s="157" t="s">
        <v>557</v>
      </c>
      <c r="S224" s="157" t="s">
        <v>557</v>
      </c>
      <c r="T224" s="94">
        <v>0.5</v>
      </c>
      <c r="U224" s="94">
        <v>0.5</v>
      </c>
      <c r="V224" s="94">
        <v>0.5</v>
      </c>
      <c r="W224" s="94">
        <v>0.5</v>
      </c>
      <c r="X224" s="171">
        <f t="shared" si="3"/>
        <v>1</v>
      </c>
      <c r="Y224" s="94">
        <v>1.1399999999999999</v>
      </c>
      <c r="Z224" s="94">
        <v>0.13</v>
      </c>
      <c r="AA224" s="94">
        <v>0.154</v>
      </c>
      <c r="AB224" s="94">
        <v>8.5000000000000006E-2</v>
      </c>
      <c r="AC224" s="7"/>
      <c r="AD224" s="7"/>
      <c r="AE224" s="7"/>
      <c r="AF224" s="7"/>
      <c r="AG224" s="7"/>
      <c r="AH224" s="94">
        <v>36.299999999999997</v>
      </c>
      <c r="AI224" s="94">
        <v>31.4</v>
      </c>
      <c r="AJ224" s="94">
        <v>0.27700000000000002</v>
      </c>
    </row>
    <row r="225" spans="1:36" x14ac:dyDescent="0.25">
      <c r="A225" s="58" t="s">
        <v>467</v>
      </c>
      <c r="B225" s="20">
        <v>62</v>
      </c>
      <c r="C225" s="226" t="s">
        <v>382</v>
      </c>
      <c r="D225" s="88">
        <v>42319</v>
      </c>
      <c r="E225" s="89" t="s">
        <v>103</v>
      </c>
      <c r="F225" s="17">
        <v>0.1</v>
      </c>
      <c r="G225" s="17">
        <v>0.2</v>
      </c>
      <c r="H225" s="20">
        <v>4</v>
      </c>
      <c r="I225" s="90">
        <v>2</v>
      </c>
      <c r="J225" s="79" t="s">
        <v>156</v>
      </c>
      <c r="K225" s="7"/>
      <c r="Q225" s="82" t="s">
        <v>557</v>
      </c>
      <c r="R225" s="157" t="s">
        <v>557</v>
      </c>
      <c r="S225" s="157" t="s">
        <v>557</v>
      </c>
      <c r="T225" s="94">
        <v>0.5</v>
      </c>
      <c r="U225" s="94">
        <v>0.5</v>
      </c>
      <c r="V225" s="94">
        <v>0.5</v>
      </c>
      <c r="W225" s="94">
        <v>0.5</v>
      </c>
      <c r="X225" s="171">
        <f t="shared" si="3"/>
        <v>1</v>
      </c>
      <c r="Y225" s="82" t="s">
        <v>557</v>
      </c>
      <c r="Z225" s="82" t="s">
        <v>557</v>
      </c>
      <c r="AA225" s="82" t="s">
        <v>557</v>
      </c>
      <c r="AB225" s="82" t="s">
        <v>557</v>
      </c>
      <c r="AC225" s="7"/>
      <c r="AD225" s="7"/>
      <c r="AE225" s="7"/>
      <c r="AF225" s="7"/>
      <c r="AG225" s="7"/>
      <c r="AH225" s="94">
        <v>38.200000000000003</v>
      </c>
      <c r="AI225" s="94">
        <v>33.6</v>
      </c>
      <c r="AJ225" s="94">
        <v>0.28499999999999998</v>
      </c>
    </row>
    <row r="226" spans="1:36" x14ac:dyDescent="0.25">
      <c r="A226" s="58" t="s">
        <v>468</v>
      </c>
      <c r="B226" s="20">
        <v>63</v>
      </c>
      <c r="C226" s="226" t="s">
        <v>383</v>
      </c>
      <c r="D226" s="88">
        <v>42319</v>
      </c>
      <c r="E226" s="89" t="s">
        <v>104</v>
      </c>
      <c r="F226" s="17">
        <v>0.2</v>
      </c>
      <c r="G226" s="17">
        <v>0.3</v>
      </c>
      <c r="H226" s="20">
        <v>4</v>
      </c>
      <c r="I226" s="90">
        <v>2</v>
      </c>
      <c r="J226" s="79" t="s">
        <v>156</v>
      </c>
      <c r="K226" s="7"/>
      <c r="Q226" s="82" t="s">
        <v>557</v>
      </c>
      <c r="R226" s="157" t="s">
        <v>557</v>
      </c>
      <c r="S226" s="157" t="s">
        <v>557</v>
      </c>
      <c r="T226" s="94">
        <v>0.5</v>
      </c>
      <c r="U226" s="94">
        <v>0.5</v>
      </c>
      <c r="V226" s="94">
        <v>3</v>
      </c>
      <c r="W226" s="94">
        <v>2</v>
      </c>
      <c r="X226" s="171">
        <f t="shared" si="3"/>
        <v>3.5</v>
      </c>
      <c r="Y226" s="82" t="s">
        <v>557</v>
      </c>
      <c r="Z226" s="82" t="s">
        <v>557</v>
      </c>
      <c r="AA226" s="82" t="s">
        <v>557</v>
      </c>
      <c r="AB226" s="82" t="s">
        <v>557</v>
      </c>
      <c r="AC226" s="7"/>
      <c r="AD226" s="7"/>
      <c r="AE226" s="7"/>
      <c r="AF226" s="7"/>
      <c r="AG226" s="7"/>
      <c r="AH226" s="94">
        <v>43.2</v>
      </c>
      <c r="AI226" s="94">
        <v>38.1</v>
      </c>
      <c r="AJ226" s="94">
        <v>0.26900000000000002</v>
      </c>
    </row>
    <row r="227" spans="1:36" x14ac:dyDescent="0.25">
      <c r="A227" s="58" t="s">
        <v>469</v>
      </c>
      <c r="B227" s="20">
        <v>64</v>
      </c>
      <c r="C227" s="226" t="s">
        <v>384</v>
      </c>
      <c r="D227" s="88">
        <v>42319</v>
      </c>
      <c r="E227" s="89" t="s">
        <v>105</v>
      </c>
      <c r="F227" s="17">
        <v>0.3</v>
      </c>
      <c r="G227" s="17">
        <v>0.6</v>
      </c>
      <c r="H227" s="20">
        <v>4</v>
      </c>
      <c r="I227" s="90">
        <v>2</v>
      </c>
      <c r="J227" s="79" t="s">
        <v>156</v>
      </c>
      <c r="K227" s="7"/>
      <c r="Q227" s="82" t="s">
        <v>557</v>
      </c>
      <c r="R227" s="157" t="s">
        <v>557</v>
      </c>
      <c r="S227" s="157" t="s">
        <v>557</v>
      </c>
      <c r="T227" s="94">
        <v>0.5</v>
      </c>
      <c r="U227" s="94">
        <v>0.5</v>
      </c>
      <c r="V227" s="94">
        <v>0.5</v>
      </c>
      <c r="W227" s="94">
        <v>0.5</v>
      </c>
      <c r="X227" s="171">
        <f t="shared" si="3"/>
        <v>1</v>
      </c>
      <c r="Y227" s="82" t="s">
        <v>557</v>
      </c>
      <c r="Z227" s="82" t="s">
        <v>557</v>
      </c>
      <c r="AA227" s="82" t="s">
        <v>557</v>
      </c>
      <c r="AB227" s="82" t="s">
        <v>557</v>
      </c>
      <c r="AC227" s="7"/>
      <c r="AD227" s="7"/>
      <c r="AE227" s="7"/>
      <c r="AF227" s="7"/>
      <c r="AG227" s="7"/>
      <c r="AH227" s="94">
        <v>47.9</v>
      </c>
      <c r="AI227" s="94">
        <v>43.7</v>
      </c>
      <c r="AJ227" s="94">
        <v>0.152</v>
      </c>
    </row>
    <row r="228" spans="1:36" x14ac:dyDescent="0.25">
      <c r="A228" s="58" t="s">
        <v>470</v>
      </c>
      <c r="B228" s="20">
        <v>65</v>
      </c>
      <c r="C228" s="226" t="s">
        <v>385</v>
      </c>
      <c r="D228" s="88">
        <v>42319</v>
      </c>
      <c r="E228" s="89" t="s">
        <v>106</v>
      </c>
      <c r="F228" s="17">
        <v>0.6</v>
      </c>
      <c r="G228" s="17">
        <v>0.9</v>
      </c>
      <c r="H228" s="20">
        <v>4</v>
      </c>
      <c r="I228" s="90">
        <v>2</v>
      </c>
      <c r="J228" s="79" t="s">
        <v>156</v>
      </c>
      <c r="K228" s="7"/>
      <c r="Q228" s="82" t="s">
        <v>557</v>
      </c>
      <c r="R228" s="157" t="s">
        <v>557</v>
      </c>
      <c r="S228" s="157" t="s">
        <v>557</v>
      </c>
      <c r="T228" s="94">
        <v>0.5</v>
      </c>
      <c r="U228" s="94">
        <v>0.5</v>
      </c>
      <c r="V228" s="94">
        <v>0.5</v>
      </c>
      <c r="W228" s="94">
        <v>0.5</v>
      </c>
      <c r="X228" s="171">
        <f t="shared" si="3"/>
        <v>1</v>
      </c>
      <c r="Y228" s="82" t="s">
        <v>557</v>
      </c>
      <c r="Z228" s="82" t="s">
        <v>557</v>
      </c>
      <c r="AA228" s="82" t="s">
        <v>557</v>
      </c>
      <c r="AB228" s="82" t="s">
        <v>557</v>
      </c>
      <c r="AC228" s="7"/>
      <c r="AD228" s="7"/>
      <c r="AE228" s="7"/>
      <c r="AF228" s="7"/>
      <c r="AG228" s="7"/>
      <c r="AH228" s="94">
        <v>25.8</v>
      </c>
      <c r="AI228" s="94">
        <v>24.5</v>
      </c>
      <c r="AJ228" s="94">
        <v>3.9E-2</v>
      </c>
    </row>
    <row r="229" spans="1:36" x14ac:dyDescent="0.25">
      <c r="A229" s="58" t="s">
        <v>471</v>
      </c>
      <c r="B229" s="20">
        <v>66</v>
      </c>
      <c r="C229" s="233" t="s">
        <v>386</v>
      </c>
      <c r="D229" s="234">
        <v>42319</v>
      </c>
      <c r="E229" s="235" t="s">
        <v>102</v>
      </c>
      <c r="F229" s="17">
        <v>0</v>
      </c>
      <c r="G229" s="17">
        <v>0.1</v>
      </c>
      <c r="H229" s="20">
        <v>4</v>
      </c>
      <c r="I229" s="90">
        <v>3</v>
      </c>
      <c r="J229" s="79" t="s">
        <v>156</v>
      </c>
      <c r="K229" s="7"/>
      <c r="Q229" s="94">
        <v>135</v>
      </c>
      <c r="R229" s="157" t="s">
        <v>557</v>
      </c>
      <c r="S229" s="157" t="s">
        <v>557</v>
      </c>
      <c r="T229" s="94">
        <v>0.5</v>
      </c>
      <c r="U229" s="94">
        <v>0.5</v>
      </c>
      <c r="V229" s="94">
        <v>2</v>
      </c>
      <c r="W229" s="2">
        <v>0.5</v>
      </c>
      <c r="X229" s="171">
        <f t="shared" si="3"/>
        <v>2.5</v>
      </c>
      <c r="Y229" s="94">
        <v>1.98</v>
      </c>
      <c r="Z229" s="94">
        <v>0.18</v>
      </c>
      <c r="AA229" s="94">
        <v>0.17599999999999999</v>
      </c>
      <c r="AB229" s="83" t="s">
        <v>121</v>
      </c>
      <c r="AC229" s="7"/>
      <c r="AD229" s="7"/>
      <c r="AE229" s="7"/>
      <c r="AF229" s="7"/>
      <c r="AG229" s="7"/>
      <c r="AH229" s="94">
        <v>36.700000000000003</v>
      </c>
      <c r="AI229" s="94">
        <v>31.8</v>
      </c>
      <c r="AJ229" s="94">
        <v>0.29299999999999998</v>
      </c>
    </row>
    <row r="230" spans="1:36" x14ac:dyDescent="0.25">
      <c r="A230" s="58" t="s">
        <v>472</v>
      </c>
      <c r="B230" s="20">
        <v>67</v>
      </c>
      <c r="C230" s="226" t="s">
        <v>387</v>
      </c>
      <c r="D230" s="88">
        <v>42319</v>
      </c>
      <c r="E230" s="89" t="s">
        <v>103</v>
      </c>
      <c r="F230" s="17">
        <v>0.1</v>
      </c>
      <c r="G230" s="17">
        <v>0.2</v>
      </c>
      <c r="H230" s="20">
        <v>4</v>
      </c>
      <c r="I230" s="90">
        <v>3</v>
      </c>
      <c r="J230" s="79" t="s">
        <v>156</v>
      </c>
      <c r="K230" s="7"/>
      <c r="Q230" s="82" t="s">
        <v>557</v>
      </c>
      <c r="R230" s="157" t="s">
        <v>557</v>
      </c>
      <c r="S230" s="157" t="s">
        <v>557</v>
      </c>
      <c r="T230" s="94">
        <v>0.5</v>
      </c>
      <c r="U230" s="94">
        <v>0.5</v>
      </c>
      <c r="V230" s="94">
        <v>2</v>
      </c>
      <c r="W230" s="2">
        <v>0.5</v>
      </c>
      <c r="X230" s="171">
        <f t="shared" si="3"/>
        <v>2.5</v>
      </c>
      <c r="Y230" s="82" t="s">
        <v>557</v>
      </c>
      <c r="Z230" s="82" t="s">
        <v>557</v>
      </c>
      <c r="AA230" s="82" t="s">
        <v>557</v>
      </c>
      <c r="AB230" s="82" t="s">
        <v>557</v>
      </c>
      <c r="AC230" s="7"/>
      <c r="AD230" s="7"/>
      <c r="AE230" s="7"/>
      <c r="AF230" s="7"/>
      <c r="AG230" s="7"/>
      <c r="AH230" s="94">
        <v>38</v>
      </c>
      <c r="AI230" s="94">
        <v>33</v>
      </c>
      <c r="AJ230" s="94">
        <v>0.28000000000000003</v>
      </c>
    </row>
    <row r="231" spans="1:36" x14ac:dyDescent="0.25">
      <c r="A231" s="58" t="s">
        <v>473</v>
      </c>
      <c r="B231" s="20">
        <v>68</v>
      </c>
      <c r="C231" s="226" t="s">
        <v>388</v>
      </c>
      <c r="D231" s="88">
        <v>42319</v>
      </c>
      <c r="E231" s="89" t="s">
        <v>104</v>
      </c>
      <c r="F231" s="17">
        <v>0.2</v>
      </c>
      <c r="G231" s="17">
        <v>0.3</v>
      </c>
      <c r="H231" s="20">
        <v>4</v>
      </c>
      <c r="I231" s="90">
        <v>3</v>
      </c>
      <c r="J231" s="79" t="s">
        <v>156</v>
      </c>
      <c r="K231" s="7"/>
      <c r="Q231" s="82" t="s">
        <v>557</v>
      </c>
      <c r="R231" s="157" t="s">
        <v>557</v>
      </c>
      <c r="S231" s="157" t="s">
        <v>557</v>
      </c>
      <c r="T231" s="94">
        <v>0.5</v>
      </c>
      <c r="U231" s="94">
        <v>0.5</v>
      </c>
      <c r="V231" s="94">
        <v>3</v>
      </c>
      <c r="W231" s="94">
        <v>2</v>
      </c>
      <c r="X231" s="171">
        <f t="shared" si="3"/>
        <v>3.5</v>
      </c>
      <c r="Y231" s="82" t="s">
        <v>557</v>
      </c>
      <c r="Z231" s="82" t="s">
        <v>557</v>
      </c>
      <c r="AA231" s="82" t="s">
        <v>557</v>
      </c>
      <c r="AB231" s="82" t="s">
        <v>557</v>
      </c>
      <c r="AC231" s="7"/>
      <c r="AD231" s="7"/>
      <c r="AE231" s="7"/>
      <c r="AF231" s="7"/>
      <c r="AG231" s="7"/>
      <c r="AH231" s="94">
        <v>41.8</v>
      </c>
      <c r="AI231" s="94">
        <v>36.4</v>
      </c>
      <c r="AJ231" s="94">
        <v>0.309</v>
      </c>
    </row>
    <row r="232" spans="1:36" x14ac:dyDescent="0.25">
      <c r="A232" s="58" t="s">
        <v>474</v>
      </c>
      <c r="B232" s="20">
        <v>69</v>
      </c>
      <c r="C232" s="226" t="s">
        <v>389</v>
      </c>
      <c r="D232" s="88">
        <v>42319</v>
      </c>
      <c r="E232" s="89" t="s">
        <v>105</v>
      </c>
      <c r="F232" s="17">
        <v>0.3</v>
      </c>
      <c r="G232" s="17">
        <v>0.6</v>
      </c>
      <c r="H232" s="20">
        <v>4</v>
      </c>
      <c r="I232" s="90">
        <v>3</v>
      </c>
      <c r="J232" s="79" t="s">
        <v>156</v>
      </c>
      <c r="K232" s="7"/>
      <c r="Q232" s="82" t="s">
        <v>557</v>
      </c>
      <c r="R232" s="157" t="s">
        <v>557</v>
      </c>
      <c r="S232" s="157" t="s">
        <v>557</v>
      </c>
      <c r="T232" s="94">
        <v>0.5</v>
      </c>
      <c r="U232" s="94">
        <v>0.5</v>
      </c>
      <c r="V232" s="94">
        <v>0.5</v>
      </c>
      <c r="W232" s="94">
        <v>0.5</v>
      </c>
      <c r="X232" s="171">
        <f t="shared" si="3"/>
        <v>1</v>
      </c>
      <c r="Y232" s="82" t="s">
        <v>557</v>
      </c>
      <c r="Z232" s="82" t="s">
        <v>557</v>
      </c>
      <c r="AA232" s="82" t="s">
        <v>557</v>
      </c>
      <c r="AB232" s="82" t="s">
        <v>557</v>
      </c>
      <c r="AC232" s="7"/>
      <c r="AD232" s="7"/>
      <c r="AE232" s="7"/>
      <c r="AF232" s="7"/>
      <c r="AG232" s="7"/>
      <c r="AH232" s="94">
        <v>38.5</v>
      </c>
      <c r="AI232" s="94">
        <v>36.299999999999997</v>
      </c>
      <c r="AJ232" s="94">
        <v>6.9000000000000006E-2</v>
      </c>
    </row>
    <row r="233" spans="1:36" x14ac:dyDescent="0.25">
      <c r="A233" s="58" t="s">
        <v>475</v>
      </c>
      <c r="B233" s="20">
        <v>70</v>
      </c>
      <c r="C233" s="226" t="s">
        <v>390</v>
      </c>
      <c r="D233" s="88">
        <v>42319</v>
      </c>
      <c r="E233" s="89" t="s">
        <v>106</v>
      </c>
      <c r="F233" s="17">
        <v>0.6</v>
      </c>
      <c r="G233" s="17">
        <v>0.9</v>
      </c>
      <c r="H233" s="20">
        <v>4</v>
      </c>
      <c r="I233" s="90">
        <v>3</v>
      </c>
      <c r="J233" s="79" t="s">
        <v>156</v>
      </c>
      <c r="K233" s="7"/>
      <c r="Q233" s="82" t="s">
        <v>557</v>
      </c>
      <c r="R233" s="157" t="s">
        <v>557</v>
      </c>
      <c r="S233" s="157" t="s">
        <v>557</v>
      </c>
      <c r="T233" s="94">
        <v>0.5</v>
      </c>
      <c r="U233" s="94">
        <v>0.5</v>
      </c>
      <c r="V233" s="94">
        <v>0.5</v>
      </c>
      <c r="W233" s="94">
        <v>0.5</v>
      </c>
      <c r="X233" s="171">
        <f t="shared" si="3"/>
        <v>1</v>
      </c>
      <c r="Y233" s="82" t="s">
        <v>557</v>
      </c>
      <c r="Z233" s="82" t="s">
        <v>557</v>
      </c>
      <c r="AA233" s="82" t="s">
        <v>557</v>
      </c>
      <c r="AB233" s="82" t="s">
        <v>557</v>
      </c>
      <c r="AC233" s="7"/>
      <c r="AD233" s="7"/>
      <c r="AE233" s="7"/>
      <c r="AF233" s="7"/>
      <c r="AG233" s="7"/>
      <c r="AH233" s="94">
        <v>19.5</v>
      </c>
      <c r="AI233" s="94">
        <v>18.8</v>
      </c>
      <c r="AJ233" s="94">
        <v>2.1999999999999999E-2</v>
      </c>
    </row>
    <row r="234" spans="1:36" x14ac:dyDescent="0.25">
      <c r="A234" s="58" t="s">
        <v>476</v>
      </c>
      <c r="B234" s="20">
        <v>71</v>
      </c>
      <c r="C234" s="233" t="s">
        <v>391</v>
      </c>
      <c r="D234" s="234">
        <v>42319</v>
      </c>
      <c r="E234" s="235" t="s">
        <v>102</v>
      </c>
      <c r="F234" s="17">
        <v>0</v>
      </c>
      <c r="G234" s="17">
        <v>0.1</v>
      </c>
      <c r="H234" s="20">
        <v>5</v>
      </c>
      <c r="I234" s="90">
        <v>1</v>
      </c>
      <c r="J234" s="79" t="s">
        <v>156</v>
      </c>
      <c r="K234" s="7"/>
      <c r="Q234" s="94">
        <v>92</v>
      </c>
      <c r="R234" s="97" t="s">
        <v>1186</v>
      </c>
      <c r="S234" s="97" t="s">
        <v>1187</v>
      </c>
      <c r="T234" s="94">
        <v>0.5</v>
      </c>
      <c r="U234" s="94">
        <v>0.5</v>
      </c>
      <c r="V234" s="94">
        <v>0.5</v>
      </c>
      <c r="W234" s="94">
        <v>0.5</v>
      </c>
      <c r="X234" s="171">
        <f t="shared" si="3"/>
        <v>1</v>
      </c>
      <c r="Y234" s="94">
        <v>1.65</v>
      </c>
      <c r="Z234" s="94">
        <v>0.25700000000000001</v>
      </c>
      <c r="AA234" s="94">
        <v>0.193</v>
      </c>
      <c r="AB234" s="83" t="s">
        <v>121</v>
      </c>
      <c r="AC234" s="7"/>
      <c r="AD234" s="7"/>
      <c r="AE234" s="7"/>
      <c r="AF234" s="7"/>
      <c r="AG234" s="7"/>
      <c r="AH234" s="94">
        <v>25</v>
      </c>
      <c r="AI234" s="94">
        <v>21.7</v>
      </c>
      <c r="AJ234" s="94">
        <v>0.21199999999999999</v>
      </c>
    </row>
    <row r="235" spans="1:36" x14ac:dyDescent="0.25">
      <c r="A235" s="58" t="s">
        <v>477</v>
      </c>
      <c r="B235" s="20">
        <v>72</v>
      </c>
      <c r="C235" s="226" t="s">
        <v>392</v>
      </c>
      <c r="D235" s="88">
        <v>42319</v>
      </c>
      <c r="E235" s="89" t="s">
        <v>103</v>
      </c>
      <c r="F235" s="17">
        <v>0.1</v>
      </c>
      <c r="G235" s="17">
        <v>0.2</v>
      </c>
      <c r="H235" s="20">
        <v>5</v>
      </c>
      <c r="I235" s="90">
        <v>1</v>
      </c>
      <c r="J235" s="79" t="s">
        <v>156</v>
      </c>
      <c r="K235" s="7"/>
      <c r="Q235" s="82" t="s">
        <v>557</v>
      </c>
      <c r="R235" s="157" t="s">
        <v>557</v>
      </c>
      <c r="S235" s="157" t="s">
        <v>557</v>
      </c>
      <c r="T235" s="94">
        <v>3</v>
      </c>
      <c r="U235" s="94">
        <v>2</v>
      </c>
      <c r="V235" s="94">
        <v>0.5</v>
      </c>
      <c r="W235" s="94">
        <v>0.5</v>
      </c>
      <c r="X235" s="171">
        <f t="shared" si="3"/>
        <v>3.5</v>
      </c>
      <c r="Y235" s="82" t="s">
        <v>557</v>
      </c>
      <c r="Z235" s="82" t="s">
        <v>557</v>
      </c>
      <c r="AA235" s="82" t="s">
        <v>557</v>
      </c>
      <c r="AB235" s="82" t="s">
        <v>557</v>
      </c>
      <c r="AC235" s="7"/>
      <c r="AD235" s="7"/>
      <c r="AE235" s="7"/>
      <c r="AF235" s="7"/>
      <c r="AG235" s="7"/>
      <c r="AH235" s="94">
        <v>28.4</v>
      </c>
      <c r="AI235" s="94">
        <v>25</v>
      </c>
      <c r="AJ235" s="94">
        <v>0.24099999999999999</v>
      </c>
    </row>
    <row r="236" spans="1:36" x14ac:dyDescent="0.25">
      <c r="A236" s="58" t="s">
        <v>478</v>
      </c>
      <c r="B236" s="20">
        <v>73</v>
      </c>
      <c r="C236" s="226" t="s">
        <v>393</v>
      </c>
      <c r="D236" s="88">
        <v>42319</v>
      </c>
      <c r="E236" s="89" t="s">
        <v>104</v>
      </c>
      <c r="F236" s="17">
        <v>0.2</v>
      </c>
      <c r="G236" s="17">
        <v>0.3</v>
      </c>
      <c r="H236" s="20">
        <v>5</v>
      </c>
      <c r="I236" s="90">
        <v>1</v>
      </c>
      <c r="J236" s="79" t="s">
        <v>156</v>
      </c>
      <c r="K236" s="7"/>
      <c r="Q236" s="82" t="s">
        <v>557</v>
      </c>
      <c r="R236" s="157" t="s">
        <v>557</v>
      </c>
      <c r="S236" s="157" t="s">
        <v>557</v>
      </c>
      <c r="T236" s="94">
        <v>2</v>
      </c>
      <c r="U236" s="2">
        <v>0.5</v>
      </c>
      <c r="V236" s="94">
        <v>0.5</v>
      </c>
      <c r="W236" s="94">
        <v>0.5</v>
      </c>
      <c r="X236" s="171">
        <f t="shared" si="3"/>
        <v>2.5</v>
      </c>
      <c r="Y236" s="82" t="s">
        <v>557</v>
      </c>
      <c r="Z236" s="82" t="s">
        <v>557</v>
      </c>
      <c r="AA236" s="82" t="s">
        <v>557</v>
      </c>
      <c r="AB236" s="82" t="s">
        <v>557</v>
      </c>
      <c r="AC236" s="7"/>
      <c r="AD236" s="7"/>
      <c r="AE236" s="7"/>
      <c r="AF236" s="7"/>
      <c r="AG236" s="7"/>
      <c r="AH236" s="94">
        <v>29.6</v>
      </c>
      <c r="AI236" s="94">
        <v>26.4</v>
      </c>
      <c r="AJ236" s="94">
        <v>0.217</v>
      </c>
    </row>
    <row r="237" spans="1:36" x14ac:dyDescent="0.25">
      <c r="A237" s="58" t="s">
        <v>479</v>
      </c>
      <c r="B237" s="20">
        <v>74</v>
      </c>
      <c r="C237" s="226" t="s">
        <v>394</v>
      </c>
      <c r="D237" s="88">
        <v>42319</v>
      </c>
      <c r="E237" s="89" t="s">
        <v>105</v>
      </c>
      <c r="F237" s="17">
        <v>0.3</v>
      </c>
      <c r="G237" s="17">
        <v>0.6</v>
      </c>
      <c r="H237" s="20">
        <v>5</v>
      </c>
      <c r="I237" s="90">
        <v>1</v>
      </c>
      <c r="J237" s="79" t="s">
        <v>156</v>
      </c>
      <c r="K237" s="7"/>
      <c r="Q237" s="82" t="s">
        <v>557</v>
      </c>
      <c r="R237" s="157" t="s">
        <v>557</v>
      </c>
      <c r="S237" s="157" t="s">
        <v>557</v>
      </c>
      <c r="T237" s="94">
        <v>0.5</v>
      </c>
      <c r="U237" s="94">
        <v>0.5</v>
      </c>
      <c r="V237" s="94">
        <v>0.5</v>
      </c>
      <c r="W237" s="94">
        <v>0.5</v>
      </c>
      <c r="X237" s="171">
        <f t="shared" si="3"/>
        <v>1</v>
      </c>
      <c r="Y237" s="82" t="s">
        <v>557</v>
      </c>
      <c r="Z237" s="82" t="s">
        <v>557</v>
      </c>
      <c r="AA237" s="82" t="s">
        <v>557</v>
      </c>
      <c r="AB237" s="82" t="s">
        <v>557</v>
      </c>
      <c r="AC237" s="7"/>
      <c r="AD237" s="7"/>
      <c r="AE237" s="7"/>
      <c r="AF237" s="7"/>
      <c r="AG237" s="7"/>
      <c r="AH237" s="94">
        <v>40.6</v>
      </c>
      <c r="AI237" s="94">
        <v>36.799999999999997</v>
      </c>
      <c r="AJ237" s="94">
        <v>0.16400000000000001</v>
      </c>
    </row>
    <row r="238" spans="1:36" x14ac:dyDescent="0.25">
      <c r="A238" s="58" t="s">
        <v>480</v>
      </c>
      <c r="B238" s="20">
        <v>75</v>
      </c>
      <c r="C238" s="226" t="s">
        <v>395</v>
      </c>
      <c r="D238" s="88">
        <v>42319</v>
      </c>
      <c r="E238" s="89" t="s">
        <v>106</v>
      </c>
      <c r="F238" s="17">
        <v>0.6</v>
      </c>
      <c r="G238" s="17">
        <v>0.9</v>
      </c>
      <c r="H238" s="20">
        <v>5</v>
      </c>
      <c r="I238" s="90">
        <v>1</v>
      </c>
      <c r="J238" s="79" t="s">
        <v>156</v>
      </c>
      <c r="K238" s="7"/>
      <c r="Q238" s="82" t="s">
        <v>557</v>
      </c>
      <c r="R238" s="157" t="s">
        <v>557</v>
      </c>
      <c r="S238" s="157" t="s">
        <v>557</v>
      </c>
      <c r="T238" s="94">
        <v>0.5</v>
      </c>
      <c r="U238" s="94">
        <v>0.5</v>
      </c>
      <c r="V238" s="94">
        <v>0.5</v>
      </c>
      <c r="W238" s="94">
        <v>0.5</v>
      </c>
      <c r="X238" s="171">
        <f t="shared" si="3"/>
        <v>1</v>
      </c>
      <c r="Y238" s="82" t="s">
        <v>557</v>
      </c>
      <c r="Z238" s="82" t="s">
        <v>557</v>
      </c>
      <c r="AA238" s="82" t="s">
        <v>557</v>
      </c>
      <c r="AB238" s="82" t="s">
        <v>557</v>
      </c>
      <c r="AC238" s="7"/>
      <c r="AD238" s="7"/>
      <c r="AE238" s="7"/>
      <c r="AF238" s="7"/>
      <c r="AG238" s="7"/>
      <c r="AH238" s="94">
        <v>27.6</v>
      </c>
      <c r="AI238" s="94">
        <v>25.5</v>
      </c>
      <c r="AJ238" s="94">
        <v>5.8000000000000003E-2</v>
      </c>
    </row>
    <row r="239" spans="1:36" x14ac:dyDescent="0.25">
      <c r="A239" s="58" t="s">
        <v>481</v>
      </c>
      <c r="B239" s="20">
        <v>76</v>
      </c>
      <c r="C239" s="226" t="s">
        <v>396</v>
      </c>
      <c r="D239" s="88">
        <v>42319</v>
      </c>
      <c r="E239" s="89" t="s">
        <v>102</v>
      </c>
      <c r="F239" s="17">
        <v>0</v>
      </c>
      <c r="G239" s="17">
        <v>0.1</v>
      </c>
      <c r="H239" s="20">
        <v>5</v>
      </c>
      <c r="I239" s="90">
        <v>2</v>
      </c>
      <c r="J239" s="79" t="s">
        <v>156</v>
      </c>
      <c r="K239" s="7"/>
      <c r="Q239" s="94">
        <v>105</v>
      </c>
      <c r="R239" s="157" t="s">
        <v>557</v>
      </c>
      <c r="S239" s="157" t="s">
        <v>557</v>
      </c>
      <c r="T239" s="94">
        <v>0.5</v>
      </c>
      <c r="U239" s="94">
        <v>0.5</v>
      </c>
      <c r="V239" s="94">
        <v>4</v>
      </c>
      <c r="W239" s="94">
        <v>3</v>
      </c>
      <c r="X239" s="171">
        <f t="shared" si="3"/>
        <v>4.5</v>
      </c>
      <c r="Y239" s="94">
        <v>0.9</v>
      </c>
      <c r="Z239" s="94">
        <v>0.155</v>
      </c>
      <c r="AA239" s="94">
        <v>0.29099999999999998</v>
      </c>
      <c r="AB239" s="83" t="s">
        <v>121</v>
      </c>
      <c r="AC239" s="7"/>
      <c r="AD239" s="7"/>
      <c r="AE239" s="7"/>
      <c r="AF239" s="7"/>
      <c r="AG239" s="7"/>
      <c r="AH239" s="94">
        <v>32.799999999999997</v>
      </c>
      <c r="AI239" s="94">
        <v>29.1</v>
      </c>
      <c r="AJ239" s="94">
        <v>0.221</v>
      </c>
    </row>
    <row r="240" spans="1:36" x14ac:dyDescent="0.25">
      <c r="A240" s="58" t="s">
        <v>482</v>
      </c>
      <c r="B240" s="20">
        <v>77</v>
      </c>
      <c r="C240" s="226" t="s">
        <v>397</v>
      </c>
      <c r="D240" s="88">
        <v>42319</v>
      </c>
      <c r="E240" s="89" t="s">
        <v>103</v>
      </c>
      <c r="F240" s="17">
        <v>0.1</v>
      </c>
      <c r="G240" s="17">
        <v>0.2</v>
      </c>
      <c r="H240" s="20">
        <v>5</v>
      </c>
      <c r="I240" s="90">
        <v>2</v>
      </c>
      <c r="J240" s="79" t="s">
        <v>156</v>
      </c>
      <c r="K240" s="7"/>
      <c r="Q240" s="82" t="s">
        <v>557</v>
      </c>
      <c r="R240" s="157" t="s">
        <v>557</v>
      </c>
      <c r="S240" s="157" t="s">
        <v>557</v>
      </c>
      <c r="T240" s="94">
        <v>0.5</v>
      </c>
      <c r="U240" s="94">
        <v>0.5</v>
      </c>
      <c r="V240" s="94">
        <v>3</v>
      </c>
      <c r="W240" s="94">
        <v>2</v>
      </c>
      <c r="X240" s="171">
        <f t="shared" si="3"/>
        <v>3.5</v>
      </c>
      <c r="Y240" s="82" t="s">
        <v>557</v>
      </c>
      <c r="Z240" s="82" t="s">
        <v>557</v>
      </c>
      <c r="AA240" s="82" t="s">
        <v>557</v>
      </c>
      <c r="AB240" s="82" t="s">
        <v>557</v>
      </c>
      <c r="AC240" s="7"/>
      <c r="AD240" s="7"/>
      <c r="AE240" s="7"/>
      <c r="AF240" s="7"/>
      <c r="AG240" s="7"/>
      <c r="AH240" s="94">
        <v>33.700000000000003</v>
      </c>
      <c r="AI240" s="94">
        <v>29.3</v>
      </c>
      <c r="AJ240" s="94">
        <v>0.28100000000000003</v>
      </c>
    </row>
    <row r="241" spans="1:36" x14ac:dyDescent="0.25">
      <c r="A241" s="58" t="s">
        <v>483</v>
      </c>
      <c r="B241" s="20">
        <v>78</v>
      </c>
      <c r="C241" s="226" t="s">
        <v>398</v>
      </c>
      <c r="D241" s="88">
        <v>42319</v>
      </c>
      <c r="E241" s="89" t="s">
        <v>104</v>
      </c>
      <c r="F241" s="17">
        <v>0.2</v>
      </c>
      <c r="G241" s="17">
        <v>0.3</v>
      </c>
      <c r="H241" s="20">
        <v>5</v>
      </c>
      <c r="I241" s="90">
        <v>2</v>
      </c>
      <c r="J241" s="79" t="s">
        <v>156</v>
      </c>
      <c r="K241" s="7"/>
      <c r="Q241" s="82" t="s">
        <v>557</v>
      </c>
      <c r="R241" s="157" t="s">
        <v>557</v>
      </c>
      <c r="S241" s="157" t="s">
        <v>557</v>
      </c>
      <c r="T241" s="94">
        <v>2</v>
      </c>
      <c r="U241" s="2">
        <v>0.5</v>
      </c>
      <c r="V241" s="94">
        <v>0.5</v>
      </c>
      <c r="W241" s="94">
        <v>0.5</v>
      </c>
      <c r="X241" s="171">
        <f t="shared" si="3"/>
        <v>2.5</v>
      </c>
      <c r="Y241" s="82" t="s">
        <v>557</v>
      </c>
      <c r="Z241" s="82" t="s">
        <v>557</v>
      </c>
      <c r="AA241" s="82" t="s">
        <v>557</v>
      </c>
      <c r="AB241" s="82" t="s">
        <v>557</v>
      </c>
      <c r="AC241" s="7"/>
      <c r="AD241" s="7"/>
      <c r="AE241" s="7"/>
      <c r="AF241" s="7"/>
      <c r="AG241" s="7"/>
      <c r="AH241" s="94">
        <v>36.9</v>
      </c>
      <c r="AI241" s="94">
        <v>32.799999999999997</v>
      </c>
      <c r="AJ241" s="94">
        <v>0.27700000000000002</v>
      </c>
    </row>
    <row r="242" spans="1:36" x14ac:dyDescent="0.25">
      <c r="A242" s="58" t="s">
        <v>484</v>
      </c>
      <c r="B242" s="20">
        <v>79</v>
      </c>
      <c r="C242" s="226" t="s">
        <v>399</v>
      </c>
      <c r="D242" s="88">
        <v>42319</v>
      </c>
      <c r="E242" s="89" t="s">
        <v>105</v>
      </c>
      <c r="F242" s="17">
        <v>0.3</v>
      </c>
      <c r="G242" s="17">
        <v>0.6</v>
      </c>
      <c r="H242" s="20">
        <v>5</v>
      </c>
      <c r="I242" s="90">
        <v>2</v>
      </c>
      <c r="J242" s="79" t="s">
        <v>156</v>
      </c>
      <c r="K242" s="7"/>
      <c r="Q242" s="82" t="s">
        <v>557</v>
      </c>
      <c r="R242" s="157" t="s">
        <v>557</v>
      </c>
      <c r="S242" s="157" t="s">
        <v>557</v>
      </c>
      <c r="T242" s="94">
        <v>0.5</v>
      </c>
      <c r="U242" s="94">
        <v>0.5</v>
      </c>
      <c r="V242" s="94">
        <v>0.5</v>
      </c>
      <c r="W242" s="94">
        <v>0.5</v>
      </c>
      <c r="X242" s="171">
        <f t="shared" si="3"/>
        <v>1</v>
      </c>
      <c r="Y242" s="82" t="s">
        <v>557</v>
      </c>
      <c r="Z242" s="82" t="s">
        <v>557</v>
      </c>
      <c r="AA242" s="82" t="s">
        <v>557</v>
      </c>
      <c r="AB242" s="82" t="s">
        <v>557</v>
      </c>
      <c r="AC242" s="7"/>
      <c r="AD242" s="7"/>
      <c r="AE242" s="7"/>
      <c r="AF242" s="7"/>
      <c r="AG242" s="7"/>
      <c r="AH242" s="94">
        <v>40.5</v>
      </c>
      <c r="AI242" s="94">
        <v>37</v>
      </c>
      <c r="AJ242" s="94">
        <v>0.13300000000000001</v>
      </c>
    </row>
    <row r="243" spans="1:36" x14ac:dyDescent="0.25">
      <c r="A243" s="58" t="s">
        <v>485</v>
      </c>
      <c r="B243" s="20">
        <v>80</v>
      </c>
      <c r="C243" s="226" t="s">
        <v>400</v>
      </c>
      <c r="D243" s="88">
        <v>42319</v>
      </c>
      <c r="E243" s="89" t="s">
        <v>106</v>
      </c>
      <c r="F243" s="17">
        <v>0.6</v>
      </c>
      <c r="G243" s="17">
        <v>0.9</v>
      </c>
      <c r="H243" s="20">
        <v>5</v>
      </c>
      <c r="I243" s="90">
        <v>2</v>
      </c>
      <c r="J243" s="79" t="s">
        <v>156</v>
      </c>
      <c r="K243" s="7"/>
      <c r="Q243" s="82" t="s">
        <v>557</v>
      </c>
      <c r="R243" s="157" t="s">
        <v>557</v>
      </c>
      <c r="S243" s="157" t="s">
        <v>557</v>
      </c>
      <c r="T243" s="94">
        <v>0.5</v>
      </c>
      <c r="U243" s="94">
        <v>0.5</v>
      </c>
      <c r="V243" s="94">
        <v>0.5</v>
      </c>
      <c r="W243" s="94">
        <v>0.5</v>
      </c>
      <c r="X243" s="171">
        <f t="shared" si="3"/>
        <v>1</v>
      </c>
      <c r="Y243" s="82" t="s">
        <v>557</v>
      </c>
      <c r="Z243" s="82" t="s">
        <v>557</v>
      </c>
      <c r="AA243" s="82" t="s">
        <v>557</v>
      </c>
      <c r="AB243" s="82" t="s">
        <v>557</v>
      </c>
      <c r="AC243" s="7"/>
      <c r="AD243" s="7"/>
      <c r="AE243" s="7"/>
      <c r="AF243" s="7"/>
      <c r="AG243" s="7"/>
      <c r="AH243" s="94">
        <v>27.9</v>
      </c>
      <c r="AI243" s="94">
        <v>26.2</v>
      </c>
      <c r="AJ243" s="94">
        <v>5.6000000000000001E-2</v>
      </c>
    </row>
    <row r="244" spans="1:36" x14ac:dyDescent="0.25">
      <c r="A244" s="58" t="s">
        <v>486</v>
      </c>
      <c r="B244" s="20">
        <v>81</v>
      </c>
      <c r="C244" s="226" t="s">
        <v>401</v>
      </c>
      <c r="D244" s="88">
        <v>42319</v>
      </c>
      <c r="E244" s="89" t="s">
        <v>102</v>
      </c>
      <c r="F244" s="17">
        <v>0</v>
      </c>
      <c r="G244" s="17">
        <v>0.1</v>
      </c>
      <c r="H244" s="20">
        <v>5</v>
      </c>
      <c r="I244" s="90">
        <v>3</v>
      </c>
      <c r="J244" s="79" t="s">
        <v>156</v>
      </c>
      <c r="K244" s="7"/>
      <c r="Q244" s="94">
        <v>114</v>
      </c>
      <c r="R244" s="157" t="s">
        <v>557</v>
      </c>
      <c r="S244" s="157" t="s">
        <v>557</v>
      </c>
      <c r="T244" s="94">
        <v>0.5</v>
      </c>
      <c r="U244" s="94">
        <v>0.5</v>
      </c>
      <c r="V244" s="94">
        <v>0.5</v>
      </c>
      <c r="W244" s="94">
        <v>0.5</v>
      </c>
      <c r="X244" s="171">
        <f t="shared" si="3"/>
        <v>1</v>
      </c>
      <c r="Y244" s="94">
        <v>0.96699999999999997</v>
      </c>
      <c r="Z244" s="94">
        <v>0.14699999999999999</v>
      </c>
      <c r="AA244" s="94">
        <v>0.19700000000000001</v>
      </c>
      <c r="AB244" s="83" t="s">
        <v>121</v>
      </c>
      <c r="AC244" s="7"/>
      <c r="AD244" s="7"/>
      <c r="AE244" s="7"/>
      <c r="AF244" s="7"/>
      <c r="AG244" s="7"/>
      <c r="AH244" s="94">
        <v>31.8</v>
      </c>
      <c r="AI244" s="94">
        <v>27.9</v>
      </c>
      <c r="AJ244" s="94">
        <v>0.31</v>
      </c>
    </row>
    <row r="245" spans="1:36" x14ac:dyDescent="0.25">
      <c r="A245" s="58" t="s">
        <v>487</v>
      </c>
      <c r="B245" s="20">
        <v>82</v>
      </c>
      <c r="C245" s="226" t="s">
        <v>402</v>
      </c>
      <c r="D245" s="88">
        <v>42319</v>
      </c>
      <c r="E245" s="89" t="s">
        <v>103</v>
      </c>
      <c r="F245" s="17">
        <v>0.1</v>
      </c>
      <c r="G245" s="17">
        <v>0.2</v>
      </c>
      <c r="H245" s="20">
        <v>5</v>
      </c>
      <c r="I245" s="90">
        <v>3</v>
      </c>
      <c r="J245" s="79" t="s">
        <v>156</v>
      </c>
      <c r="K245" s="7"/>
      <c r="Q245" s="82" t="s">
        <v>557</v>
      </c>
      <c r="R245" s="157" t="s">
        <v>557</v>
      </c>
      <c r="S245" s="157" t="s">
        <v>557</v>
      </c>
      <c r="T245" s="94">
        <v>0.5</v>
      </c>
      <c r="U245" s="94">
        <v>0.5</v>
      </c>
      <c r="V245" s="94">
        <v>0.5</v>
      </c>
      <c r="W245" s="94">
        <v>0.5</v>
      </c>
      <c r="X245" s="171">
        <f t="shared" si="3"/>
        <v>1</v>
      </c>
      <c r="Y245" s="82" t="s">
        <v>557</v>
      </c>
      <c r="Z245" s="82" t="s">
        <v>557</v>
      </c>
      <c r="AA245" s="82" t="s">
        <v>557</v>
      </c>
      <c r="AB245" s="82" t="s">
        <v>557</v>
      </c>
      <c r="AC245" s="7"/>
      <c r="AD245" s="7"/>
      <c r="AE245" s="7"/>
      <c r="AF245" s="7"/>
      <c r="AG245" s="7"/>
      <c r="AH245" s="94">
        <v>34.5</v>
      </c>
      <c r="AI245" s="94">
        <v>30.7</v>
      </c>
      <c r="AJ245" s="94">
        <v>0.253</v>
      </c>
    </row>
    <row r="246" spans="1:36" x14ac:dyDescent="0.25">
      <c r="A246" s="58" t="s">
        <v>488</v>
      </c>
      <c r="B246" s="20">
        <v>83</v>
      </c>
      <c r="C246" s="226" t="s">
        <v>403</v>
      </c>
      <c r="D246" s="88">
        <v>42319</v>
      </c>
      <c r="E246" s="89" t="s">
        <v>104</v>
      </c>
      <c r="F246" s="17">
        <v>0.2</v>
      </c>
      <c r="G246" s="17">
        <v>0.3</v>
      </c>
      <c r="H246" s="20">
        <v>5</v>
      </c>
      <c r="I246" s="90">
        <v>3</v>
      </c>
      <c r="J246" s="79" t="s">
        <v>156</v>
      </c>
      <c r="K246" s="7"/>
      <c r="Q246" s="82" t="s">
        <v>557</v>
      </c>
      <c r="R246" s="157" t="s">
        <v>557</v>
      </c>
      <c r="S246" s="157" t="s">
        <v>557</v>
      </c>
      <c r="T246" s="94">
        <v>0.5</v>
      </c>
      <c r="U246" s="94">
        <v>0.5</v>
      </c>
      <c r="V246" s="94">
        <v>3</v>
      </c>
      <c r="W246" s="94">
        <v>2</v>
      </c>
      <c r="X246" s="171">
        <f t="shared" si="3"/>
        <v>3.5</v>
      </c>
      <c r="Y246" s="82" t="s">
        <v>557</v>
      </c>
      <c r="Z246" s="82" t="s">
        <v>557</v>
      </c>
      <c r="AA246" s="82" t="s">
        <v>557</v>
      </c>
      <c r="AB246" s="82" t="s">
        <v>557</v>
      </c>
      <c r="AC246" s="7"/>
      <c r="AD246" s="7"/>
      <c r="AE246" s="7"/>
      <c r="AF246" s="7"/>
      <c r="AG246" s="7"/>
      <c r="AH246" s="94">
        <v>40.299999999999997</v>
      </c>
      <c r="AI246" s="94">
        <v>35.799999999999997</v>
      </c>
      <c r="AJ246" s="94">
        <v>0.26300000000000001</v>
      </c>
    </row>
    <row r="247" spans="1:36" x14ac:dyDescent="0.25">
      <c r="A247" s="58" t="s">
        <v>489</v>
      </c>
      <c r="B247" s="20">
        <v>84</v>
      </c>
      <c r="C247" s="226" t="s">
        <v>404</v>
      </c>
      <c r="D247" s="88">
        <v>42319</v>
      </c>
      <c r="E247" s="89" t="s">
        <v>105</v>
      </c>
      <c r="F247" s="17">
        <v>0.3</v>
      </c>
      <c r="G247" s="17">
        <v>0.6</v>
      </c>
      <c r="H247" s="20">
        <v>5</v>
      </c>
      <c r="I247" s="90">
        <v>3</v>
      </c>
      <c r="J247" s="79" t="s">
        <v>156</v>
      </c>
      <c r="K247" s="7"/>
      <c r="Q247" s="82" t="s">
        <v>557</v>
      </c>
      <c r="R247" s="157" t="s">
        <v>557</v>
      </c>
      <c r="S247" s="157" t="s">
        <v>557</v>
      </c>
      <c r="T247" s="94">
        <v>0.5</v>
      </c>
      <c r="U247" s="94">
        <v>0.5</v>
      </c>
      <c r="V247" s="94">
        <v>0.5</v>
      </c>
      <c r="W247" s="94">
        <v>0.5</v>
      </c>
      <c r="X247" s="171">
        <f t="shared" si="3"/>
        <v>1</v>
      </c>
      <c r="Y247" s="82" t="s">
        <v>557</v>
      </c>
      <c r="Z247" s="82" t="s">
        <v>557</v>
      </c>
      <c r="AA247" s="82" t="s">
        <v>557</v>
      </c>
      <c r="AB247" s="82" t="s">
        <v>557</v>
      </c>
      <c r="AC247" s="7"/>
      <c r="AD247" s="7"/>
      <c r="AE247" s="7"/>
      <c r="AF247" s="7"/>
      <c r="AG247" s="7"/>
      <c r="AH247" s="94">
        <v>37.1</v>
      </c>
      <c r="AI247" s="94">
        <v>34</v>
      </c>
      <c r="AJ247" s="94">
        <v>0.10299999999999999</v>
      </c>
    </row>
    <row r="248" spans="1:36" x14ac:dyDescent="0.25">
      <c r="A248" s="58" t="s">
        <v>490</v>
      </c>
      <c r="B248" s="20">
        <v>85</v>
      </c>
      <c r="C248" s="226" t="s">
        <v>405</v>
      </c>
      <c r="D248" s="88">
        <v>42319</v>
      </c>
      <c r="E248" s="89" t="s">
        <v>106</v>
      </c>
      <c r="F248" s="17">
        <v>0.6</v>
      </c>
      <c r="G248" s="17">
        <v>0.9</v>
      </c>
      <c r="H248" s="20">
        <v>5</v>
      </c>
      <c r="I248" s="90">
        <v>3</v>
      </c>
      <c r="J248" s="79" t="s">
        <v>156</v>
      </c>
      <c r="K248" s="7"/>
      <c r="Q248" s="82" t="s">
        <v>557</v>
      </c>
      <c r="R248" s="82" t="s">
        <v>557</v>
      </c>
      <c r="S248" s="82" t="s">
        <v>557</v>
      </c>
      <c r="T248" s="94">
        <v>0.5</v>
      </c>
      <c r="U248" s="94">
        <v>0.5</v>
      </c>
      <c r="V248" s="94">
        <v>0.5</v>
      </c>
      <c r="W248" s="94">
        <v>0.5</v>
      </c>
      <c r="X248" s="171">
        <f t="shared" si="3"/>
        <v>1</v>
      </c>
      <c r="Y248" s="82" t="s">
        <v>557</v>
      </c>
      <c r="Z248" s="82" t="s">
        <v>557</v>
      </c>
      <c r="AA248" s="82" t="s">
        <v>557</v>
      </c>
      <c r="AB248" s="82" t="s">
        <v>557</v>
      </c>
      <c r="AC248" s="7"/>
      <c r="AD248" s="7"/>
      <c r="AE248" s="7"/>
      <c r="AF248" s="7"/>
      <c r="AG248" s="7"/>
      <c r="AH248" s="94">
        <v>18.399999999999999</v>
      </c>
      <c r="AI248" s="94">
        <v>17.5</v>
      </c>
      <c r="AJ248" s="94">
        <v>2.9000000000000001E-2</v>
      </c>
    </row>
    <row r="249" spans="1:36" x14ac:dyDescent="0.25">
      <c r="A249" s="58" t="s">
        <v>517</v>
      </c>
      <c r="B249" s="20">
        <v>1</v>
      </c>
      <c r="C249" s="226" t="s">
        <v>492</v>
      </c>
      <c r="D249" s="40">
        <v>42340</v>
      </c>
      <c r="E249" s="40" t="s">
        <v>285</v>
      </c>
      <c r="F249" s="17">
        <v>0</v>
      </c>
      <c r="G249" s="42">
        <v>2.5000000000000001E-2</v>
      </c>
      <c r="H249" s="20">
        <v>1</v>
      </c>
      <c r="I249" s="2" t="s">
        <v>866</v>
      </c>
      <c r="J249" s="2" t="s">
        <v>283</v>
      </c>
      <c r="K249" s="7"/>
      <c r="R249" s="155"/>
      <c r="S249" s="155"/>
      <c r="T249" s="94">
        <v>77</v>
      </c>
      <c r="U249" s="94">
        <v>58</v>
      </c>
      <c r="V249" s="94">
        <v>4</v>
      </c>
      <c r="W249" s="94">
        <v>3</v>
      </c>
      <c r="X249" s="171">
        <f t="shared" si="3"/>
        <v>81</v>
      </c>
      <c r="Y249" s="7"/>
      <c r="Z249" s="7"/>
      <c r="AA249" s="7"/>
      <c r="AB249" s="7"/>
      <c r="AC249" s="7"/>
      <c r="AD249" s="7"/>
      <c r="AE249" s="7"/>
      <c r="AF249" s="7"/>
      <c r="AG249" s="7"/>
      <c r="AH249" s="94">
        <v>36.200000000000003</v>
      </c>
      <c r="AI249" s="94">
        <v>32.799999999999997</v>
      </c>
      <c r="AJ249" s="7"/>
    </row>
    <row r="250" spans="1:36" x14ac:dyDescent="0.25">
      <c r="A250" s="58" t="s">
        <v>518</v>
      </c>
      <c r="B250" s="20">
        <v>2</v>
      </c>
      <c r="C250" s="226" t="s">
        <v>493</v>
      </c>
      <c r="D250" s="40">
        <v>42340</v>
      </c>
      <c r="E250" s="40" t="s">
        <v>285</v>
      </c>
      <c r="F250" s="17">
        <v>0</v>
      </c>
      <c r="G250" s="42">
        <v>2.5000000000000001E-2</v>
      </c>
      <c r="H250" s="20">
        <v>1</v>
      </c>
      <c r="I250" s="2" t="s">
        <v>866</v>
      </c>
      <c r="J250" s="2" t="s">
        <v>284</v>
      </c>
      <c r="K250" s="7"/>
      <c r="R250" s="155"/>
      <c r="S250" s="155"/>
      <c r="T250" s="94">
        <v>4</v>
      </c>
      <c r="U250" s="94">
        <v>3</v>
      </c>
      <c r="V250" s="94">
        <v>0.5</v>
      </c>
      <c r="W250" s="94">
        <v>0.5</v>
      </c>
      <c r="X250" s="171">
        <f t="shared" si="3"/>
        <v>4.5</v>
      </c>
      <c r="Y250" s="7"/>
      <c r="Z250" s="7"/>
      <c r="AA250" s="7"/>
      <c r="AB250" s="7"/>
      <c r="AC250" s="7"/>
      <c r="AD250" s="7"/>
      <c r="AE250" s="7"/>
      <c r="AF250" s="7"/>
      <c r="AG250" s="7"/>
      <c r="AH250" s="94">
        <v>45.4</v>
      </c>
      <c r="AI250" s="94">
        <v>41.8</v>
      </c>
      <c r="AJ250" s="7"/>
    </row>
    <row r="251" spans="1:36" x14ac:dyDescent="0.25">
      <c r="A251" s="58" t="s">
        <v>519</v>
      </c>
      <c r="B251" s="20">
        <v>3</v>
      </c>
      <c r="C251" s="226" t="s">
        <v>331</v>
      </c>
      <c r="D251" s="40">
        <v>42340</v>
      </c>
      <c r="E251" s="89" t="s">
        <v>102</v>
      </c>
      <c r="F251" s="17">
        <v>0</v>
      </c>
      <c r="G251" s="17">
        <v>0.1</v>
      </c>
      <c r="H251" s="7">
        <v>1</v>
      </c>
      <c r="I251" s="2">
        <v>1</v>
      </c>
      <c r="J251" s="20" t="s">
        <v>156</v>
      </c>
      <c r="K251" s="7"/>
      <c r="T251" s="94">
        <v>11</v>
      </c>
      <c r="U251" s="94">
        <v>8</v>
      </c>
      <c r="V251" s="94">
        <v>6</v>
      </c>
      <c r="W251" s="94">
        <v>4</v>
      </c>
      <c r="X251" s="171">
        <f t="shared" si="3"/>
        <v>17</v>
      </c>
      <c r="Y251" s="7"/>
      <c r="Z251" s="7"/>
      <c r="AA251" s="7"/>
      <c r="AB251" s="7"/>
      <c r="AC251" s="7"/>
      <c r="AD251" s="7"/>
      <c r="AE251" s="7"/>
      <c r="AF251" s="7"/>
      <c r="AG251" s="7"/>
      <c r="AH251" s="94">
        <v>43.2</v>
      </c>
      <c r="AI251" s="94">
        <v>39.4</v>
      </c>
      <c r="AJ251" s="7"/>
    </row>
    <row r="252" spans="1:36" x14ac:dyDescent="0.25">
      <c r="A252" s="58" t="s">
        <v>520</v>
      </c>
      <c r="B252" s="20">
        <v>4</v>
      </c>
      <c r="C252" s="226" t="s">
        <v>494</v>
      </c>
      <c r="D252" s="40">
        <v>42340</v>
      </c>
      <c r="E252" s="89" t="s">
        <v>245</v>
      </c>
      <c r="F252" s="17">
        <v>0.1</v>
      </c>
      <c r="G252" s="17">
        <v>0.3</v>
      </c>
      <c r="H252" s="20">
        <v>1</v>
      </c>
      <c r="I252" s="2">
        <v>1</v>
      </c>
      <c r="J252" s="20" t="s">
        <v>156</v>
      </c>
      <c r="K252" s="7"/>
      <c r="T252" s="94">
        <v>5</v>
      </c>
      <c r="U252" s="94">
        <v>4</v>
      </c>
      <c r="V252" s="94">
        <v>4</v>
      </c>
      <c r="W252" s="94">
        <v>3</v>
      </c>
      <c r="X252" s="171">
        <f t="shared" si="3"/>
        <v>9</v>
      </c>
      <c r="Y252" s="7"/>
      <c r="Z252" s="7"/>
      <c r="AA252" s="7"/>
      <c r="AB252" s="7"/>
      <c r="AC252" s="7"/>
      <c r="AD252" s="7"/>
      <c r="AE252" s="7"/>
      <c r="AF252" s="7"/>
      <c r="AG252" s="7"/>
      <c r="AH252" s="94">
        <v>48.3</v>
      </c>
      <c r="AI252" s="94">
        <v>43.7</v>
      </c>
      <c r="AJ252" s="7"/>
    </row>
    <row r="253" spans="1:36" x14ac:dyDescent="0.25">
      <c r="A253" s="58" t="s">
        <v>521</v>
      </c>
      <c r="B253" s="20">
        <v>5</v>
      </c>
      <c r="C253" s="226" t="s">
        <v>336</v>
      </c>
      <c r="D253" s="40">
        <v>42340</v>
      </c>
      <c r="E253" s="89" t="s">
        <v>102</v>
      </c>
      <c r="F253" s="17">
        <v>0</v>
      </c>
      <c r="G253" s="17">
        <v>0.1</v>
      </c>
      <c r="H253" s="7">
        <v>1</v>
      </c>
      <c r="I253" s="2">
        <v>2</v>
      </c>
      <c r="J253" s="20" t="s">
        <v>156</v>
      </c>
      <c r="K253" s="7"/>
      <c r="T253" s="94">
        <v>4</v>
      </c>
      <c r="U253" s="94">
        <v>3</v>
      </c>
      <c r="V253" s="94">
        <v>5</v>
      </c>
      <c r="W253" s="94">
        <v>4</v>
      </c>
      <c r="X253" s="171">
        <f t="shared" si="3"/>
        <v>9</v>
      </c>
      <c r="Y253" s="7"/>
      <c r="Z253" s="7"/>
      <c r="AA253" s="7"/>
      <c r="AB253" s="7"/>
      <c r="AC253" s="7"/>
      <c r="AD253" s="7"/>
      <c r="AE253" s="7"/>
      <c r="AF253" s="7"/>
      <c r="AG253" s="7"/>
      <c r="AH253" s="94">
        <v>38</v>
      </c>
      <c r="AI253" s="94">
        <v>34.200000000000003</v>
      </c>
      <c r="AJ253" s="7"/>
    </row>
    <row r="254" spans="1:36" x14ac:dyDescent="0.25">
      <c r="A254" s="58" t="s">
        <v>522</v>
      </c>
      <c r="B254" s="20">
        <v>6</v>
      </c>
      <c r="C254" s="226" t="s">
        <v>495</v>
      </c>
      <c r="D254" s="40">
        <v>42340</v>
      </c>
      <c r="E254" s="89" t="s">
        <v>245</v>
      </c>
      <c r="F254" s="17">
        <v>0.1</v>
      </c>
      <c r="G254" s="17">
        <v>0.3</v>
      </c>
      <c r="H254" s="20">
        <v>1</v>
      </c>
      <c r="I254" s="2">
        <v>2</v>
      </c>
      <c r="J254" s="20" t="s">
        <v>156</v>
      </c>
      <c r="K254" s="7"/>
      <c r="T254" s="94">
        <v>4</v>
      </c>
      <c r="U254" s="94">
        <v>3</v>
      </c>
      <c r="V254" s="94">
        <v>7</v>
      </c>
      <c r="W254" s="94">
        <v>5</v>
      </c>
      <c r="X254" s="171">
        <f t="shared" si="3"/>
        <v>11</v>
      </c>
      <c r="Y254" s="7"/>
      <c r="Z254" s="7"/>
      <c r="AA254" s="7"/>
      <c r="AB254" s="7"/>
      <c r="AC254" s="7"/>
      <c r="AD254" s="7"/>
      <c r="AE254" s="7"/>
      <c r="AF254" s="7"/>
      <c r="AG254" s="7"/>
      <c r="AH254" s="94">
        <v>40.1</v>
      </c>
      <c r="AI254" s="94">
        <v>36.799999999999997</v>
      </c>
      <c r="AJ254" s="7"/>
    </row>
    <row r="255" spans="1:36" x14ac:dyDescent="0.25">
      <c r="A255" s="58" t="s">
        <v>523</v>
      </c>
      <c r="B255" s="20">
        <v>7</v>
      </c>
      <c r="C255" s="226" t="s">
        <v>341</v>
      </c>
      <c r="D255" s="40">
        <v>42340</v>
      </c>
      <c r="E255" s="89" t="s">
        <v>102</v>
      </c>
      <c r="F255" s="17">
        <v>0</v>
      </c>
      <c r="G255" s="17">
        <v>0.1</v>
      </c>
      <c r="H255" s="7">
        <v>1</v>
      </c>
      <c r="I255" s="2">
        <v>3</v>
      </c>
      <c r="J255" s="20" t="s">
        <v>156</v>
      </c>
      <c r="K255" s="7"/>
      <c r="T255" s="94">
        <v>6</v>
      </c>
      <c r="U255" s="94">
        <v>5</v>
      </c>
      <c r="V255" s="94">
        <v>5</v>
      </c>
      <c r="W255" s="94">
        <v>4</v>
      </c>
      <c r="X255" s="171">
        <f t="shared" si="3"/>
        <v>11</v>
      </c>
      <c r="Y255" s="7"/>
      <c r="Z255" s="7"/>
      <c r="AA255" s="7"/>
      <c r="AB255" s="7"/>
      <c r="AC255" s="7"/>
      <c r="AD255" s="7"/>
      <c r="AE255" s="7"/>
      <c r="AF255" s="7"/>
      <c r="AG255" s="7"/>
      <c r="AH255" s="94">
        <v>33</v>
      </c>
      <c r="AI255" s="94">
        <v>30.9</v>
      </c>
      <c r="AJ255" s="7"/>
    </row>
    <row r="256" spans="1:36" x14ac:dyDescent="0.25">
      <c r="A256" s="58" t="s">
        <v>524</v>
      </c>
      <c r="B256" s="20">
        <v>8</v>
      </c>
      <c r="C256" s="226" t="s">
        <v>496</v>
      </c>
      <c r="D256" s="40">
        <v>42340</v>
      </c>
      <c r="E256" s="89" t="s">
        <v>245</v>
      </c>
      <c r="F256" s="17">
        <v>0.1</v>
      </c>
      <c r="G256" s="17">
        <v>0.3</v>
      </c>
      <c r="H256" s="20">
        <v>1</v>
      </c>
      <c r="I256" s="2">
        <v>3</v>
      </c>
      <c r="J256" s="20" t="s">
        <v>156</v>
      </c>
      <c r="K256" s="7"/>
      <c r="T256" s="94">
        <v>6</v>
      </c>
      <c r="U256" s="94">
        <v>5</v>
      </c>
      <c r="V256" s="94">
        <v>7</v>
      </c>
      <c r="W256" s="94">
        <v>5</v>
      </c>
      <c r="X256" s="171">
        <f t="shared" si="3"/>
        <v>13</v>
      </c>
      <c r="Y256" s="7"/>
      <c r="Z256" s="7"/>
      <c r="AA256" s="7"/>
      <c r="AB256" s="7"/>
      <c r="AC256" s="7"/>
      <c r="AD256" s="7"/>
      <c r="AE256" s="7"/>
      <c r="AF256" s="7"/>
      <c r="AG256" s="7"/>
      <c r="AH256" s="94">
        <v>36.299999999999997</v>
      </c>
      <c r="AI256" s="94">
        <v>33.6</v>
      </c>
      <c r="AJ256" s="7"/>
    </row>
    <row r="257" spans="1:36" x14ac:dyDescent="0.25">
      <c r="A257" s="58" t="s">
        <v>525</v>
      </c>
      <c r="B257" s="20">
        <v>9</v>
      </c>
      <c r="C257" s="226" t="s">
        <v>497</v>
      </c>
      <c r="D257" s="40">
        <v>42340</v>
      </c>
      <c r="E257" s="40" t="s">
        <v>285</v>
      </c>
      <c r="F257" s="17">
        <v>0</v>
      </c>
      <c r="G257" s="42">
        <v>2.5000000000000001E-2</v>
      </c>
      <c r="H257" s="20">
        <v>2</v>
      </c>
      <c r="I257" s="2" t="s">
        <v>866</v>
      </c>
      <c r="J257" s="2" t="s">
        <v>283</v>
      </c>
      <c r="K257" s="7"/>
      <c r="T257" s="94">
        <v>3</v>
      </c>
      <c r="U257" s="2">
        <v>0.5</v>
      </c>
      <c r="V257" s="94">
        <v>0.5</v>
      </c>
      <c r="W257" s="94">
        <v>0.5</v>
      </c>
      <c r="X257" s="171">
        <f t="shared" si="3"/>
        <v>3.5</v>
      </c>
      <c r="Y257" s="7"/>
      <c r="Z257" s="7"/>
      <c r="AA257" s="7"/>
      <c r="AB257" s="7"/>
      <c r="AC257" s="7"/>
      <c r="AD257" s="7"/>
      <c r="AE257" s="7"/>
      <c r="AF257" s="7"/>
      <c r="AG257" s="7"/>
      <c r="AH257" s="94">
        <v>36.799999999999997</v>
      </c>
      <c r="AI257" s="94">
        <v>33</v>
      </c>
      <c r="AJ257" s="7"/>
    </row>
    <row r="258" spans="1:36" x14ac:dyDescent="0.25">
      <c r="A258" s="58" t="s">
        <v>526</v>
      </c>
      <c r="B258" s="20">
        <v>10</v>
      </c>
      <c r="C258" s="226" t="s">
        <v>498</v>
      </c>
      <c r="D258" s="40">
        <v>42340</v>
      </c>
      <c r="E258" s="40" t="s">
        <v>285</v>
      </c>
      <c r="F258" s="17">
        <v>0</v>
      </c>
      <c r="G258" s="42">
        <v>2.5000000000000001E-2</v>
      </c>
      <c r="H258" s="20">
        <v>2</v>
      </c>
      <c r="I258" s="2" t="s">
        <v>866</v>
      </c>
      <c r="J258" s="2" t="s">
        <v>284</v>
      </c>
      <c r="K258" s="7"/>
      <c r="T258" s="94">
        <v>4</v>
      </c>
      <c r="U258" s="94">
        <v>3</v>
      </c>
      <c r="V258" s="94">
        <v>0.5</v>
      </c>
      <c r="W258" s="94">
        <v>0.5</v>
      </c>
      <c r="X258" s="171">
        <f t="shared" si="3"/>
        <v>4.5</v>
      </c>
      <c r="Y258" s="7"/>
      <c r="Z258" s="7"/>
      <c r="AA258" s="7"/>
      <c r="AB258" s="7"/>
      <c r="AC258" s="7"/>
      <c r="AD258" s="7"/>
      <c r="AE258" s="7"/>
      <c r="AF258" s="7"/>
      <c r="AG258" s="7"/>
      <c r="AH258" s="94">
        <v>46.3</v>
      </c>
      <c r="AI258" s="94">
        <v>42.8</v>
      </c>
      <c r="AJ258" s="7"/>
    </row>
    <row r="259" spans="1:36" x14ac:dyDescent="0.25">
      <c r="A259" s="58" t="s">
        <v>527</v>
      </c>
      <c r="B259" s="20">
        <v>11</v>
      </c>
      <c r="C259" s="226" t="s">
        <v>346</v>
      </c>
      <c r="D259" s="40">
        <v>42340</v>
      </c>
      <c r="E259" s="89" t="s">
        <v>102</v>
      </c>
      <c r="F259" s="17">
        <v>0</v>
      </c>
      <c r="G259" s="17">
        <v>0.1</v>
      </c>
      <c r="H259" s="20">
        <v>2</v>
      </c>
      <c r="I259" s="2">
        <v>1</v>
      </c>
      <c r="J259" s="20" t="s">
        <v>156</v>
      </c>
      <c r="K259" s="7"/>
      <c r="T259" s="94">
        <v>3</v>
      </c>
      <c r="U259" s="2">
        <v>0.5</v>
      </c>
      <c r="V259" s="94">
        <v>0.5</v>
      </c>
      <c r="W259" s="94">
        <v>0.5</v>
      </c>
      <c r="X259" s="171">
        <f t="shared" si="3"/>
        <v>3.5</v>
      </c>
      <c r="Y259" s="7"/>
      <c r="Z259" s="7"/>
      <c r="AA259" s="7"/>
      <c r="AB259" s="7"/>
      <c r="AC259" s="7"/>
      <c r="AD259" s="7"/>
      <c r="AE259" s="7"/>
      <c r="AF259" s="7"/>
      <c r="AG259" s="7"/>
      <c r="AH259" s="94">
        <v>40.299999999999997</v>
      </c>
      <c r="AI259" s="94">
        <v>37.299999999999997</v>
      </c>
      <c r="AJ259" s="7"/>
    </row>
    <row r="260" spans="1:36" x14ac:dyDescent="0.25">
      <c r="A260" s="58" t="s">
        <v>528</v>
      </c>
      <c r="B260" s="20">
        <v>12</v>
      </c>
      <c r="C260" s="226" t="s">
        <v>499</v>
      </c>
      <c r="D260" s="40">
        <v>42340</v>
      </c>
      <c r="E260" s="89" t="s">
        <v>245</v>
      </c>
      <c r="F260" s="17">
        <v>0.1</v>
      </c>
      <c r="G260" s="17">
        <v>0.3</v>
      </c>
      <c r="H260" s="20">
        <v>2</v>
      </c>
      <c r="I260" s="2">
        <v>1</v>
      </c>
      <c r="J260" s="20" t="s">
        <v>156</v>
      </c>
      <c r="K260" s="7"/>
      <c r="T260" s="94">
        <v>3</v>
      </c>
      <c r="U260" s="2">
        <v>0.5</v>
      </c>
      <c r="V260" s="94">
        <v>3</v>
      </c>
      <c r="W260" s="94">
        <v>2</v>
      </c>
      <c r="X260" s="171">
        <f t="shared" si="3"/>
        <v>6</v>
      </c>
      <c r="Y260" s="7"/>
      <c r="Z260" s="7"/>
      <c r="AA260" s="7"/>
      <c r="AB260" s="7"/>
      <c r="AC260" s="7"/>
      <c r="AD260" s="7"/>
      <c r="AE260" s="7"/>
      <c r="AF260" s="7"/>
      <c r="AG260" s="7"/>
      <c r="AH260" s="94">
        <v>45.1</v>
      </c>
      <c r="AI260" s="94">
        <v>42.3</v>
      </c>
      <c r="AJ260" s="7"/>
    </row>
    <row r="261" spans="1:36" x14ac:dyDescent="0.25">
      <c r="A261" s="58" t="s">
        <v>529</v>
      </c>
      <c r="B261" s="20">
        <v>13</v>
      </c>
      <c r="C261" s="226" t="s">
        <v>351</v>
      </c>
      <c r="D261" s="40">
        <v>42340</v>
      </c>
      <c r="E261" s="89" t="s">
        <v>102</v>
      </c>
      <c r="F261" s="17">
        <v>0</v>
      </c>
      <c r="G261" s="17">
        <v>0.1</v>
      </c>
      <c r="H261" s="20">
        <v>2</v>
      </c>
      <c r="I261" s="2">
        <v>2</v>
      </c>
      <c r="J261" s="20" t="s">
        <v>156</v>
      </c>
      <c r="K261" s="7"/>
      <c r="T261" s="94">
        <v>4</v>
      </c>
      <c r="U261" s="94">
        <v>3</v>
      </c>
      <c r="V261" s="94">
        <v>4</v>
      </c>
      <c r="W261" s="94">
        <v>3</v>
      </c>
      <c r="X261" s="171">
        <f t="shared" si="3"/>
        <v>8</v>
      </c>
      <c r="Y261" s="7"/>
      <c r="Z261" s="7"/>
      <c r="AA261" s="7"/>
      <c r="AB261" s="7"/>
      <c r="AC261" s="7"/>
      <c r="AD261" s="7"/>
      <c r="AE261" s="7"/>
      <c r="AF261" s="7"/>
      <c r="AG261" s="7"/>
      <c r="AH261" s="94">
        <v>42.1</v>
      </c>
      <c r="AI261" s="94">
        <v>28</v>
      </c>
      <c r="AJ261" s="7"/>
    </row>
    <row r="262" spans="1:36" x14ac:dyDescent="0.25">
      <c r="A262" s="58" t="s">
        <v>530</v>
      </c>
      <c r="B262" s="20">
        <v>14</v>
      </c>
      <c r="C262" s="226" t="s">
        <v>500</v>
      </c>
      <c r="D262" s="40">
        <v>42340</v>
      </c>
      <c r="E262" s="89" t="s">
        <v>245</v>
      </c>
      <c r="F262" s="17">
        <v>0.1</v>
      </c>
      <c r="G262" s="17">
        <v>0.3</v>
      </c>
      <c r="H262" s="20">
        <v>2</v>
      </c>
      <c r="I262" s="2">
        <v>2</v>
      </c>
      <c r="J262" s="20" t="s">
        <v>156</v>
      </c>
      <c r="K262" s="7"/>
      <c r="T262" s="94">
        <v>3</v>
      </c>
      <c r="U262" s="94">
        <v>2</v>
      </c>
      <c r="V262" s="94">
        <v>5</v>
      </c>
      <c r="W262" s="94">
        <v>3</v>
      </c>
      <c r="X262" s="171">
        <f t="shared" ref="X262:X325" si="4">T262+V262</f>
        <v>8</v>
      </c>
      <c r="Y262" s="7"/>
      <c r="Z262" s="7"/>
      <c r="AA262" s="7"/>
      <c r="AB262" s="7"/>
      <c r="AC262" s="7"/>
      <c r="AD262" s="7"/>
      <c r="AE262" s="7"/>
      <c r="AF262" s="7"/>
      <c r="AG262" s="7"/>
      <c r="AH262" s="94">
        <v>47.5</v>
      </c>
      <c r="AI262" s="94">
        <v>42.7</v>
      </c>
      <c r="AJ262" s="7"/>
    </row>
    <row r="263" spans="1:36" x14ac:dyDescent="0.25">
      <c r="A263" s="58" t="s">
        <v>531</v>
      </c>
      <c r="B263" s="20">
        <v>15</v>
      </c>
      <c r="C263" s="226" t="s">
        <v>356</v>
      </c>
      <c r="D263" s="40">
        <v>42340</v>
      </c>
      <c r="E263" s="89" t="s">
        <v>102</v>
      </c>
      <c r="F263" s="17">
        <v>0</v>
      </c>
      <c r="G263" s="17">
        <v>0.1</v>
      </c>
      <c r="H263" s="20">
        <v>2</v>
      </c>
      <c r="I263" s="2">
        <v>3</v>
      </c>
      <c r="J263" s="20" t="s">
        <v>156</v>
      </c>
      <c r="K263" s="7"/>
      <c r="T263" s="94">
        <v>5</v>
      </c>
      <c r="U263" s="94">
        <v>3</v>
      </c>
      <c r="V263" s="94">
        <v>3</v>
      </c>
      <c r="W263" s="2">
        <v>0.5</v>
      </c>
      <c r="X263" s="171">
        <f t="shared" si="4"/>
        <v>8</v>
      </c>
      <c r="Y263" s="7"/>
      <c r="Z263" s="7"/>
      <c r="AA263" s="7"/>
      <c r="AB263" s="7"/>
      <c r="AC263" s="7"/>
      <c r="AD263" s="7"/>
      <c r="AE263" s="7"/>
      <c r="AF263" s="7"/>
      <c r="AG263" s="7"/>
      <c r="AH263" s="94">
        <v>43.3</v>
      </c>
      <c r="AI263" s="94">
        <v>38.299999999999997</v>
      </c>
      <c r="AJ263" s="7"/>
    </row>
    <row r="264" spans="1:36" x14ac:dyDescent="0.25">
      <c r="A264" s="58" t="s">
        <v>532</v>
      </c>
      <c r="B264" s="20">
        <v>16</v>
      </c>
      <c r="C264" s="226" t="s">
        <v>501</v>
      </c>
      <c r="D264" s="40">
        <v>42340</v>
      </c>
      <c r="E264" s="89" t="s">
        <v>245</v>
      </c>
      <c r="F264" s="17">
        <v>0.1</v>
      </c>
      <c r="G264" s="17">
        <v>0.3</v>
      </c>
      <c r="H264" s="20">
        <v>2</v>
      </c>
      <c r="I264" s="2">
        <v>3</v>
      </c>
      <c r="J264" s="20" t="s">
        <v>156</v>
      </c>
      <c r="K264" s="7"/>
      <c r="T264" s="94">
        <v>4</v>
      </c>
      <c r="U264" s="94">
        <v>3</v>
      </c>
      <c r="V264" s="94">
        <v>2</v>
      </c>
      <c r="W264" s="2">
        <v>0.5</v>
      </c>
      <c r="X264" s="171">
        <f t="shared" si="4"/>
        <v>6</v>
      </c>
      <c r="Y264" s="7"/>
      <c r="Z264" s="7"/>
      <c r="AA264" s="7"/>
      <c r="AB264" s="7"/>
      <c r="AC264" s="7"/>
      <c r="AD264" s="7"/>
      <c r="AE264" s="7"/>
      <c r="AF264" s="7"/>
      <c r="AG264" s="7"/>
      <c r="AH264" s="94">
        <v>47.7</v>
      </c>
      <c r="AI264" s="94">
        <v>42.7</v>
      </c>
      <c r="AJ264" s="7"/>
    </row>
    <row r="265" spans="1:36" x14ac:dyDescent="0.25">
      <c r="A265" s="58" t="s">
        <v>533</v>
      </c>
      <c r="B265" s="20">
        <v>17</v>
      </c>
      <c r="C265" s="226" t="s">
        <v>502</v>
      </c>
      <c r="D265" s="40">
        <v>42340</v>
      </c>
      <c r="E265" s="40" t="s">
        <v>285</v>
      </c>
      <c r="F265" s="17">
        <v>0</v>
      </c>
      <c r="G265" s="42">
        <v>2.5000000000000001E-2</v>
      </c>
      <c r="H265" s="20">
        <v>3</v>
      </c>
      <c r="I265" s="2" t="s">
        <v>866</v>
      </c>
      <c r="J265" s="2" t="s">
        <v>283</v>
      </c>
      <c r="K265" s="7"/>
      <c r="T265" s="94">
        <v>4</v>
      </c>
      <c r="U265" s="94">
        <v>3</v>
      </c>
      <c r="V265" s="94">
        <v>0.5</v>
      </c>
      <c r="W265" s="94">
        <v>0.5</v>
      </c>
      <c r="X265" s="171">
        <f t="shared" si="4"/>
        <v>4.5</v>
      </c>
      <c r="Y265" s="7"/>
      <c r="Z265" s="7"/>
      <c r="AA265" s="7"/>
      <c r="AB265" s="7"/>
      <c r="AC265" s="7"/>
      <c r="AD265" s="7"/>
      <c r="AE265" s="7"/>
      <c r="AF265" s="7"/>
      <c r="AG265" s="7"/>
      <c r="AH265" s="94">
        <v>32.200000000000003</v>
      </c>
      <c r="AI265" s="94">
        <v>28.8</v>
      </c>
      <c r="AJ265" s="7"/>
    </row>
    <row r="266" spans="1:36" x14ac:dyDescent="0.25">
      <c r="A266" s="58" t="s">
        <v>534</v>
      </c>
      <c r="B266" s="20">
        <v>18</v>
      </c>
      <c r="C266" s="226" t="s">
        <v>503</v>
      </c>
      <c r="D266" s="40">
        <v>42340</v>
      </c>
      <c r="E266" s="40" t="s">
        <v>285</v>
      </c>
      <c r="F266" s="17">
        <v>0</v>
      </c>
      <c r="G266" s="42">
        <v>2.5000000000000001E-2</v>
      </c>
      <c r="H266" s="20">
        <v>3</v>
      </c>
      <c r="I266" s="2" t="s">
        <v>866</v>
      </c>
      <c r="J266" s="2" t="s">
        <v>284</v>
      </c>
      <c r="K266" s="7"/>
      <c r="T266" s="94">
        <v>4</v>
      </c>
      <c r="U266" s="94">
        <v>3</v>
      </c>
      <c r="V266" s="94">
        <v>0.5</v>
      </c>
      <c r="W266" s="94">
        <v>0.5</v>
      </c>
      <c r="X266" s="171">
        <f t="shared" si="4"/>
        <v>4.5</v>
      </c>
      <c r="Y266" s="7"/>
      <c r="Z266" s="7"/>
      <c r="AA266" s="7"/>
      <c r="AB266" s="7"/>
      <c r="AC266" s="7"/>
      <c r="AD266" s="7"/>
      <c r="AE266" s="7"/>
      <c r="AF266" s="7"/>
      <c r="AG266" s="7"/>
      <c r="AH266" s="94">
        <v>41.6</v>
      </c>
      <c r="AI266" s="94">
        <v>37.700000000000003</v>
      </c>
      <c r="AJ266" s="7"/>
    </row>
    <row r="267" spans="1:36" x14ac:dyDescent="0.25">
      <c r="A267" s="58" t="s">
        <v>535</v>
      </c>
      <c r="B267" s="20">
        <v>19</v>
      </c>
      <c r="C267" s="226" t="s">
        <v>361</v>
      </c>
      <c r="D267" s="40">
        <v>42340</v>
      </c>
      <c r="E267" s="89" t="s">
        <v>102</v>
      </c>
      <c r="F267" s="17">
        <v>0</v>
      </c>
      <c r="G267" s="17">
        <v>0.1</v>
      </c>
      <c r="H267" s="20">
        <v>3</v>
      </c>
      <c r="I267" s="2">
        <v>1</v>
      </c>
      <c r="J267" s="20" t="s">
        <v>156</v>
      </c>
      <c r="K267" s="7"/>
      <c r="T267" s="94">
        <v>3</v>
      </c>
      <c r="U267" s="94">
        <v>3</v>
      </c>
      <c r="V267" s="94">
        <v>0.5</v>
      </c>
      <c r="W267" s="94">
        <v>0.5</v>
      </c>
      <c r="X267" s="171">
        <f t="shared" si="4"/>
        <v>3.5</v>
      </c>
      <c r="Y267" s="7"/>
      <c r="Z267" s="7"/>
      <c r="AA267" s="7"/>
      <c r="AB267" s="7"/>
      <c r="AC267" s="7"/>
      <c r="AD267" s="7"/>
      <c r="AE267" s="7"/>
      <c r="AF267" s="7"/>
      <c r="AG267" s="7"/>
      <c r="AH267" s="94">
        <v>36</v>
      </c>
      <c r="AI267" s="94">
        <v>32.1</v>
      </c>
      <c r="AJ267" s="7"/>
    </row>
    <row r="268" spans="1:36" x14ac:dyDescent="0.25">
      <c r="A268" s="58" t="s">
        <v>536</v>
      </c>
      <c r="B268" s="20">
        <v>20</v>
      </c>
      <c r="C268" s="226" t="s">
        <v>504</v>
      </c>
      <c r="D268" s="40">
        <v>42340</v>
      </c>
      <c r="E268" s="89" t="s">
        <v>245</v>
      </c>
      <c r="F268" s="17">
        <v>0.1</v>
      </c>
      <c r="G268" s="17">
        <v>0.3</v>
      </c>
      <c r="H268" s="20">
        <v>3</v>
      </c>
      <c r="I268" s="2">
        <v>1</v>
      </c>
      <c r="J268" s="20" t="s">
        <v>156</v>
      </c>
      <c r="K268" s="7"/>
      <c r="T268" s="94">
        <v>4</v>
      </c>
      <c r="U268" s="94">
        <v>3</v>
      </c>
      <c r="V268" s="94">
        <v>0.5</v>
      </c>
      <c r="W268" s="94">
        <v>0.5</v>
      </c>
      <c r="X268" s="171">
        <f t="shared" si="4"/>
        <v>4.5</v>
      </c>
      <c r="Y268" s="7"/>
      <c r="Z268" s="7"/>
      <c r="AA268" s="7"/>
      <c r="AB268" s="7"/>
      <c r="AC268" s="7"/>
      <c r="AD268" s="7"/>
      <c r="AE268" s="7"/>
      <c r="AF268" s="7"/>
      <c r="AG268" s="7"/>
      <c r="AH268" s="94">
        <v>34.1</v>
      </c>
      <c r="AI268" s="94">
        <v>30.6</v>
      </c>
      <c r="AJ268" s="7"/>
    </row>
    <row r="269" spans="1:36" x14ac:dyDescent="0.25">
      <c r="A269" s="58" t="s">
        <v>537</v>
      </c>
      <c r="B269" s="20">
        <v>21</v>
      </c>
      <c r="C269" s="226" t="s">
        <v>366</v>
      </c>
      <c r="D269" s="40">
        <v>42340</v>
      </c>
      <c r="E269" s="89" t="s">
        <v>102</v>
      </c>
      <c r="F269" s="17">
        <v>0</v>
      </c>
      <c r="G269" s="17">
        <v>0.1</v>
      </c>
      <c r="H269" s="20">
        <v>3</v>
      </c>
      <c r="I269" s="2">
        <v>2</v>
      </c>
      <c r="J269" s="20" t="s">
        <v>156</v>
      </c>
      <c r="K269" s="7"/>
      <c r="T269" s="94">
        <v>3</v>
      </c>
      <c r="U269" s="94">
        <v>2</v>
      </c>
      <c r="V269" s="94">
        <v>0.5</v>
      </c>
      <c r="W269" s="94">
        <v>0.5</v>
      </c>
      <c r="X269" s="171">
        <f t="shared" si="4"/>
        <v>3.5</v>
      </c>
      <c r="Y269" s="7"/>
      <c r="Z269" s="7"/>
      <c r="AA269" s="7"/>
      <c r="AB269" s="7"/>
      <c r="AC269" s="7"/>
      <c r="AD269" s="7"/>
      <c r="AE269" s="7"/>
      <c r="AF269" s="7"/>
      <c r="AG269" s="7"/>
      <c r="AH269" s="94">
        <v>40.299999999999997</v>
      </c>
      <c r="AI269" s="94">
        <v>36</v>
      </c>
      <c r="AJ269" s="7"/>
    </row>
    <row r="270" spans="1:36" x14ac:dyDescent="0.25">
      <c r="A270" s="58" t="s">
        <v>538</v>
      </c>
      <c r="B270" s="20">
        <v>22</v>
      </c>
      <c r="C270" s="226" t="s">
        <v>505</v>
      </c>
      <c r="D270" s="40">
        <v>42340</v>
      </c>
      <c r="E270" s="89" t="s">
        <v>245</v>
      </c>
      <c r="F270" s="17">
        <v>0.1</v>
      </c>
      <c r="G270" s="17">
        <v>0.3</v>
      </c>
      <c r="H270" s="20">
        <v>3</v>
      </c>
      <c r="I270" s="2">
        <v>2</v>
      </c>
      <c r="J270" s="20" t="s">
        <v>156</v>
      </c>
      <c r="K270" s="7"/>
      <c r="T270" s="94">
        <v>3</v>
      </c>
      <c r="U270" s="94">
        <v>3</v>
      </c>
      <c r="V270" s="94">
        <v>0.5</v>
      </c>
      <c r="W270" s="94">
        <v>0.5</v>
      </c>
      <c r="X270" s="171">
        <f t="shared" si="4"/>
        <v>3.5</v>
      </c>
      <c r="Y270" s="7"/>
      <c r="Z270" s="7"/>
      <c r="AA270" s="7"/>
      <c r="AB270" s="7"/>
      <c r="AC270" s="7"/>
      <c r="AD270" s="7"/>
      <c r="AE270" s="7"/>
      <c r="AF270" s="7"/>
      <c r="AG270" s="7"/>
      <c r="AH270" s="94">
        <v>35.6</v>
      </c>
      <c r="AI270" s="94">
        <v>31.7</v>
      </c>
      <c r="AJ270" s="7"/>
    </row>
    <row r="271" spans="1:36" x14ac:dyDescent="0.25">
      <c r="A271" s="58" t="s">
        <v>539</v>
      </c>
      <c r="B271" s="20">
        <v>23</v>
      </c>
      <c r="C271" s="226" t="s">
        <v>371</v>
      </c>
      <c r="D271" s="40">
        <v>42340</v>
      </c>
      <c r="E271" s="89" t="s">
        <v>102</v>
      </c>
      <c r="F271" s="17">
        <v>0</v>
      </c>
      <c r="G271" s="17">
        <v>0.1</v>
      </c>
      <c r="H271" s="20">
        <v>3</v>
      </c>
      <c r="I271" s="2">
        <v>3</v>
      </c>
      <c r="J271" s="20" t="s">
        <v>156</v>
      </c>
      <c r="K271" s="7"/>
      <c r="T271" s="94">
        <v>2</v>
      </c>
      <c r="U271" s="2">
        <v>0.5</v>
      </c>
      <c r="V271" s="94">
        <v>3</v>
      </c>
      <c r="W271" s="2">
        <v>0.5</v>
      </c>
      <c r="X271" s="171">
        <f t="shared" si="4"/>
        <v>5</v>
      </c>
      <c r="Y271" s="7"/>
      <c r="Z271" s="7"/>
      <c r="AA271" s="7"/>
      <c r="AB271" s="7"/>
      <c r="AC271" s="7"/>
      <c r="AD271" s="7"/>
      <c r="AE271" s="7"/>
      <c r="AF271" s="7"/>
      <c r="AG271" s="7"/>
      <c r="AH271" s="94">
        <v>38.799999999999997</v>
      </c>
      <c r="AI271" s="94">
        <v>35.299999999999997</v>
      </c>
      <c r="AJ271" s="7"/>
    </row>
    <row r="272" spans="1:36" x14ac:dyDescent="0.25">
      <c r="A272" s="58" t="s">
        <v>540</v>
      </c>
      <c r="B272" s="20">
        <v>24</v>
      </c>
      <c r="C272" s="226" t="s">
        <v>506</v>
      </c>
      <c r="D272" s="40">
        <v>42340</v>
      </c>
      <c r="E272" s="89" t="s">
        <v>245</v>
      </c>
      <c r="F272" s="17">
        <v>0.1</v>
      </c>
      <c r="G272" s="17">
        <v>0.3</v>
      </c>
      <c r="H272" s="20">
        <v>3</v>
      </c>
      <c r="I272" s="2">
        <v>3</v>
      </c>
      <c r="J272" s="20" t="s">
        <v>156</v>
      </c>
      <c r="K272" s="7"/>
      <c r="T272" s="94">
        <v>0.5</v>
      </c>
      <c r="U272" s="94">
        <v>0.5</v>
      </c>
      <c r="V272" s="94">
        <v>4</v>
      </c>
      <c r="W272" s="94">
        <v>3</v>
      </c>
      <c r="X272" s="171">
        <f t="shared" si="4"/>
        <v>4.5</v>
      </c>
      <c r="Y272" s="7"/>
      <c r="Z272" s="7"/>
      <c r="AA272" s="7"/>
      <c r="AB272" s="7"/>
      <c r="AC272" s="7"/>
      <c r="AD272" s="7"/>
      <c r="AE272" s="7"/>
      <c r="AF272" s="7"/>
      <c r="AG272" s="7"/>
      <c r="AH272" s="94">
        <v>42.5</v>
      </c>
      <c r="AI272" s="94">
        <v>38.700000000000003</v>
      </c>
      <c r="AJ272" s="7"/>
    </row>
    <row r="273" spans="1:36" x14ac:dyDescent="0.25">
      <c r="A273" s="58" t="s">
        <v>541</v>
      </c>
      <c r="B273" s="20">
        <v>25</v>
      </c>
      <c r="C273" s="226" t="s">
        <v>507</v>
      </c>
      <c r="D273" s="40">
        <v>42340</v>
      </c>
      <c r="E273" s="40" t="s">
        <v>285</v>
      </c>
      <c r="F273" s="17">
        <v>0</v>
      </c>
      <c r="G273" s="42">
        <v>2.5000000000000001E-2</v>
      </c>
      <c r="H273" s="20">
        <v>4</v>
      </c>
      <c r="I273" s="2" t="s">
        <v>866</v>
      </c>
      <c r="J273" s="2" t="s">
        <v>283</v>
      </c>
      <c r="K273" s="7"/>
      <c r="T273" s="94">
        <v>3</v>
      </c>
      <c r="U273" s="94">
        <v>2</v>
      </c>
      <c r="V273" s="94">
        <v>2</v>
      </c>
      <c r="W273" s="2">
        <v>0.5</v>
      </c>
      <c r="X273" s="171">
        <f t="shared" si="4"/>
        <v>5</v>
      </c>
      <c r="Y273" s="7"/>
      <c r="Z273" s="7"/>
      <c r="AA273" s="7"/>
      <c r="AB273" s="7"/>
      <c r="AC273" s="7"/>
      <c r="AD273" s="7"/>
      <c r="AE273" s="7"/>
      <c r="AF273" s="7"/>
      <c r="AG273" s="7"/>
      <c r="AH273" s="94">
        <v>33.799999999999997</v>
      </c>
      <c r="AI273" s="94">
        <v>29.9</v>
      </c>
      <c r="AJ273" s="7"/>
    </row>
    <row r="274" spans="1:36" x14ac:dyDescent="0.25">
      <c r="A274" s="58" t="s">
        <v>542</v>
      </c>
      <c r="B274" s="20">
        <v>26</v>
      </c>
      <c r="C274" s="226" t="s">
        <v>508</v>
      </c>
      <c r="D274" s="40">
        <v>42340</v>
      </c>
      <c r="E274" s="40" t="s">
        <v>285</v>
      </c>
      <c r="F274" s="17">
        <v>0</v>
      </c>
      <c r="G274" s="42">
        <v>2.5000000000000001E-2</v>
      </c>
      <c r="H274" s="20">
        <v>4</v>
      </c>
      <c r="I274" s="2" t="s">
        <v>866</v>
      </c>
      <c r="J274" s="2" t="s">
        <v>284</v>
      </c>
      <c r="K274" s="7"/>
      <c r="T274" s="94">
        <v>5</v>
      </c>
      <c r="U274" s="94">
        <v>4</v>
      </c>
      <c r="V274" s="94">
        <v>0.5</v>
      </c>
      <c r="W274" s="94">
        <v>0.5</v>
      </c>
      <c r="X274" s="171">
        <f t="shared" si="4"/>
        <v>5.5</v>
      </c>
      <c r="Y274" s="7"/>
      <c r="Z274" s="7"/>
      <c r="AA274" s="7"/>
      <c r="AB274" s="7"/>
      <c r="AC274" s="7"/>
      <c r="AD274" s="7"/>
      <c r="AE274" s="7"/>
      <c r="AF274" s="7"/>
      <c r="AG274" s="7"/>
      <c r="AH274" s="94">
        <v>42</v>
      </c>
      <c r="AI274" s="94">
        <v>37.9</v>
      </c>
      <c r="AJ274" s="7"/>
    </row>
    <row r="275" spans="1:36" s="22" customFormat="1" x14ac:dyDescent="0.25">
      <c r="A275" s="91" t="s">
        <v>543</v>
      </c>
      <c r="B275" s="21">
        <v>27</v>
      </c>
      <c r="C275" s="230" t="s">
        <v>376</v>
      </c>
      <c r="D275" s="92">
        <v>42340</v>
      </c>
      <c r="E275" s="93" t="s">
        <v>102</v>
      </c>
      <c r="F275" s="18">
        <v>0</v>
      </c>
      <c r="G275" s="18">
        <v>0.1</v>
      </c>
      <c r="H275" s="21">
        <v>4</v>
      </c>
      <c r="I275" s="22">
        <v>1</v>
      </c>
      <c r="J275" s="21" t="s">
        <v>156</v>
      </c>
      <c r="K275" s="67"/>
      <c r="Q275" s="67"/>
      <c r="T275" s="96">
        <v>1330</v>
      </c>
      <c r="U275" s="96">
        <v>1030</v>
      </c>
      <c r="V275" s="96">
        <v>48</v>
      </c>
      <c r="W275" s="96">
        <v>37</v>
      </c>
      <c r="X275" s="171">
        <f t="shared" si="4"/>
        <v>1378</v>
      </c>
      <c r="Y275" s="67"/>
      <c r="Z275" s="67"/>
      <c r="AA275" s="67"/>
      <c r="AB275" s="67"/>
      <c r="AC275" s="67"/>
      <c r="AD275" s="67"/>
      <c r="AE275" s="67"/>
      <c r="AF275" s="67"/>
      <c r="AG275" s="67"/>
      <c r="AH275" s="96">
        <v>33.5</v>
      </c>
      <c r="AI275" s="96">
        <v>29.6</v>
      </c>
      <c r="AJ275" s="67"/>
    </row>
    <row r="276" spans="1:36" s="22" customFormat="1" x14ac:dyDescent="0.25">
      <c r="A276" s="91" t="s">
        <v>544</v>
      </c>
      <c r="B276" s="21">
        <v>28</v>
      </c>
      <c r="C276" s="230" t="s">
        <v>509</v>
      </c>
      <c r="D276" s="92">
        <v>42340</v>
      </c>
      <c r="E276" s="93" t="s">
        <v>245</v>
      </c>
      <c r="F276" s="18">
        <v>0.1</v>
      </c>
      <c r="G276" s="18">
        <v>0.3</v>
      </c>
      <c r="H276" s="21">
        <v>4</v>
      </c>
      <c r="I276" s="22">
        <v>1</v>
      </c>
      <c r="J276" s="21" t="s">
        <v>156</v>
      </c>
      <c r="K276" s="67"/>
      <c r="Q276" s="67"/>
      <c r="T276" s="96">
        <v>148</v>
      </c>
      <c r="U276" s="96">
        <v>111</v>
      </c>
      <c r="V276" s="96">
        <v>33</v>
      </c>
      <c r="W276" s="96">
        <v>25</v>
      </c>
      <c r="X276" s="171">
        <f t="shared" si="4"/>
        <v>181</v>
      </c>
      <c r="Y276" s="67"/>
      <c r="Z276" s="67"/>
      <c r="AA276" s="67"/>
      <c r="AB276" s="67"/>
      <c r="AC276" s="67"/>
      <c r="AD276" s="67"/>
      <c r="AE276" s="67"/>
      <c r="AF276" s="67"/>
      <c r="AG276" s="67"/>
      <c r="AH276" s="96">
        <v>36.1</v>
      </c>
      <c r="AI276" s="96">
        <v>32.5</v>
      </c>
      <c r="AJ276" s="67"/>
    </row>
    <row r="277" spans="1:36" x14ac:dyDescent="0.25">
      <c r="A277" s="58" t="s">
        <v>545</v>
      </c>
      <c r="B277" s="20">
        <v>29</v>
      </c>
      <c r="C277" s="226" t="s">
        <v>381</v>
      </c>
      <c r="D277" s="40">
        <v>42340</v>
      </c>
      <c r="E277" s="89" t="s">
        <v>102</v>
      </c>
      <c r="F277" s="17">
        <v>0</v>
      </c>
      <c r="G277" s="17">
        <v>0.1</v>
      </c>
      <c r="H277" s="20">
        <v>4</v>
      </c>
      <c r="I277" s="2">
        <v>2</v>
      </c>
      <c r="J277" s="20" t="s">
        <v>156</v>
      </c>
      <c r="K277" s="7"/>
      <c r="T277" s="94">
        <v>11</v>
      </c>
      <c r="U277" s="94">
        <v>8</v>
      </c>
      <c r="V277" s="94">
        <v>3</v>
      </c>
      <c r="W277" s="94">
        <v>2</v>
      </c>
      <c r="X277" s="171">
        <f t="shared" si="4"/>
        <v>14</v>
      </c>
      <c r="Y277" s="7"/>
      <c r="Z277" s="7"/>
      <c r="AA277" s="7"/>
      <c r="AB277" s="7"/>
      <c r="AC277" s="7"/>
      <c r="AD277" s="7"/>
      <c r="AE277" s="7"/>
      <c r="AF277" s="7"/>
      <c r="AG277" s="7"/>
      <c r="AH277" s="94">
        <v>38</v>
      </c>
      <c r="AI277" s="94">
        <v>33.799999999999997</v>
      </c>
      <c r="AJ277" s="7"/>
    </row>
    <row r="278" spans="1:36" x14ac:dyDescent="0.25">
      <c r="A278" s="58" t="s">
        <v>546</v>
      </c>
      <c r="B278" s="20">
        <v>30</v>
      </c>
      <c r="C278" s="226" t="s">
        <v>510</v>
      </c>
      <c r="D278" s="40">
        <v>42340</v>
      </c>
      <c r="E278" s="89" t="s">
        <v>245</v>
      </c>
      <c r="F278" s="17">
        <v>0.1</v>
      </c>
      <c r="G278" s="17">
        <v>0.3</v>
      </c>
      <c r="H278" s="20">
        <v>4</v>
      </c>
      <c r="I278" s="2">
        <v>2</v>
      </c>
      <c r="J278" s="20" t="s">
        <v>156</v>
      </c>
      <c r="K278" s="7"/>
      <c r="T278" s="94">
        <v>8</v>
      </c>
      <c r="U278" s="94">
        <v>6</v>
      </c>
      <c r="V278" s="94">
        <v>2</v>
      </c>
      <c r="W278" s="2">
        <v>0.5</v>
      </c>
      <c r="X278" s="171">
        <f t="shared" si="4"/>
        <v>10</v>
      </c>
      <c r="Y278" s="7"/>
      <c r="Z278" s="7"/>
      <c r="AA278" s="7"/>
      <c r="AB278" s="7"/>
      <c r="AC278" s="7"/>
      <c r="AD278" s="7"/>
      <c r="AE278" s="7"/>
      <c r="AF278" s="7"/>
      <c r="AG278" s="7"/>
      <c r="AH278" s="94">
        <v>42.7</v>
      </c>
      <c r="AI278" s="94">
        <v>37.799999999999997</v>
      </c>
      <c r="AJ278" s="7"/>
    </row>
    <row r="279" spans="1:36" x14ac:dyDescent="0.25">
      <c r="A279" s="58" t="s">
        <v>547</v>
      </c>
      <c r="B279" s="20">
        <v>31</v>
      </c>
      <c r="C279" s="226" t="s">
        <v>386</v>
      </c>
      <c r="D279" s="40">
        <v>42340</v>
      </c>
      <c r="E279" s="89" t="s">
        <v>102</v>
      </c>
      <c r="F279" s="17">
        <v>0</v>
      </c>
      <c r="G279" s="17">
        <v>0.1</v>
      </c>
      <c r="H279" s="20">
        <v>4</v>
      </c>
      <c r="I279" s="2">
        <v>3</v>
      </c>
      <c r="J279" s="20" t="s">
        <v>156</v>
      </c>
      <c r="K279" s="7"/>
      <c r="T279" s="94">
        <v>3</v>
      </c>
      <c r="U279" s="94">
        <v>2</v>
      </c>
      <c r="V279" s="94">
        <v>3</v>
      </c>
      <c r="W279" s="94">
        <v>2</v>
      </c>
      <c r="X279" s="171">
        <f t="shared" si="4"/>
        <v>6</v>
      </c>
      <c r="Y279" s="7"/>
      <c r="Z279" s="7"/>
      <c r="AA279" s="7"/>
      <c r="AB279" s="7"/>
      <c r="AC279" s="7"/>
      <c r="AD279" s="7"/>
      <c r="AE279" s="7"/>
      <c r="AF279" s="7"/>
      <c r="AG279" s="7"/>
      <c r="AH279" s="94">
        <v>34.1</v>
      </c>
      <c r="AI279" s="94">
        <v>29.9</v>
      </c>
      <c r="AJ279" s="7"/>
    </row>
    <row r="280" spans="1:36" x14ac:dyDescent="0.25">
      <c r="A280" s="58" t="s">
        <v>548</v>
      </c>
      <c r="B280" s="20">
        <v>32</v>
      </c>
      <c r="C280" s="226" t="s">
        <v>511</v>
      </c>
      <c r="D280" s="40">
        <v>42340</v>
      </c>
      <c r="E280" s="89" t="s">
        <v>245</v>
      </c>
      <c r="F280" s="17">
        <v>0.1</v>
      </c>
      <c r="G280" s="17">
        <v>0.3</v>
      </c>
      <c r="H280" s="20">
        <v>4</v>
      </c>
      <c r="I280" s="2">
        <v>3</v>
      </c>
      <c r="J280" s="20" t="s">
        <v>156</v>
      </c>
      <c r="K280" s="7"/>
      <c r="T280" s="94">
        <v>3</v>
      </c>
      <c r="U280" s="94">
        <v>2</v>
      </c>
      <c r="V280" s="94">
        <v>2</v>
      </c>
      <c r="W280" s="2">
        <v>0.5</v>
      </c>
      <c r="X280" s="171">
        <f t="shared" si="4"/>
        <v>5</v>
      </c>
      <c r="Y280" s="7"/>
      <c r="Z280" s="7"/>
      <c r="AA280" s="7"/>
      <c r="AB280" s="7"/>
      <c r="AC280" s="7"/>
      <c r="AD280" s="7"/>
      <c r="AE280" s="7"/>
      <c r="AF280" s="7"/>
      <c r="AG280" s="7"/>
      <c r="AH280" s="94">
        <v>42.1</v>
      </c>
      <c r="AI280" s="94">
        <v>38.299999999999997</v>
      </c>
      <c r="AJ280" s="7"/>
    </row>
    <row r="281" spans="1:36" x14ac:dyDescent="0.25">
      <c r="A281" s="58" t="s">
        <v>549</v>
      </c>
      <c r="B281" s="20">
        <v>33</v>
      </c>
      <c r="C281" s="226" t="s">
        <v>512</v>
      </c>
      <c r="D281" s="40">
        <v>42340</v>
      </c>
      <c r="E281" s="40" t="s">
        <v>285</v>
      </c>
      <c r="F281" s="17">
        <v>0</v>
      </c>
      <c r="G281" s="42">
        <v>2.5000000000000001E-2</v>
      </c>
      <c r="H281" s="20">
        <v>5</v>
      </c>
      <c r="I281" s="2" t="s">
        <v>866</v>
      </c>
      <c r="J281" s="2" t="s">
        <v>283</v>
      </c>
      <c r="K281" s="7"/>
      <c r="T281" s="94">
        <v>2</v>
      </c>
      <c r="U281" s="2">
        <v>0.5</v>
      </c>
      <c r="V281" s="94">
        <v>2</v>
      </c>
      <c r="W281" s="2">
        <v>0.5</v>
      </c>
      <c r="X281" s="171">
        <f t="shared" si="4"/>
        <v>4</v>
      </c>
      <c r="Y281" s="7"/>
      <c r="Z281" s="7"/>
      <c r="AA281" s="7"/>
      <c r="AB281" s="7"/>
      <c r="AC281" s="7"/>
      <c r="AD281" s="7"/>
      <c r="AE281" s="7"/>
      <c r="AF281" s="7"/>
      <c r="AG281" s="7"/>
      <c r="AH281" s="94">
        <v>30.3</v>
      </c>
      <c r="AI281" s="94">
        <v>27.3</v>
      </c>
      <c r="AJ281" s="7"/>
    </row>
    <row r="282" spans="1:36" x14ac:dyDescent="0.25">
      <c r="A282" s="58" t="s">
        <v>550</v>
      </c>
      <c r="B282" s="20">
        <v>34</v>
      </c>
      <c r="C282" s="226" t="s">
        <v>513</v>
      </c>
      <c r="D282" s="40">
        <v>42340</v>
      </c>
      <c r="E282" s="40" t="s">
        <v>285</v>
      </c>
      <c r="F282" s="17">
        <v>0</v>
      </c>
      <c r="G282" s="42">
        <v>2.5000000000000001E-2</v>
      </c>
      <c r="H282" s="20">
        <v>5</v>
      </c>
      <c r="I282" s="2" t="s">
        <v>866</v>
      </c>
      <c r="J282" s="2" t="s">
        <v>284</v>
      </c>
      <c r="K282" s="7"/>
      <c r="T282" s="94">
        <v>6</v>
      </c>
      <c r="U282" s="94">
        <v>5</v>
      </c>
      <c r="V282" s="94">
        <v>0.5</v>
      </c>
      <c r="W282" s="94">
        <v>0.5</v>
      </c>
      <c r="X282" s="171">
        <f t="shared" si="4"/>
        <v>6.5</v>
      </c>
      <c r="Y282" s="7"/>
      <c r="Z282" s="7"/>
      <c r="AA282" s="7"/>
      <c r="AB282" s="7"/>
      <c r="AC282" s="7"/>
      <c r="AD282" s="7"/>
      <c r="AE282" s="7"/>
      <c r="AF282" s="7"/>
      <c r="AG282" s="7"/>
      <c r="AH282" s="94">
        <v>37.4</v>
      </c>
      <c r="AI282" s="94">
        <v>34.200000000000003</v>
      </c>
      <c r="AJ282" s="7"/>
    </row>
    <row r="283" spans="1:36" x14ac:dyDescent="0.25">
      <c r="A283" s="58" t="s">
        <v>551</v>
      </c>
      <c r="B283" s="20">
        <v>35</v>
      </c>
      <c r="C283" s="226" t="s">
        <v>391</v>
      </c>
      <c r="D283" s="40">
        <v>42340</v>
      </c>
      <c r="E283" s="89" t="s">
        <v>102</v>
      </c>
      <c r="F283" s="17">
        <v>0</v>
      </c>
      <c r="G283" s="17">
        <v>0.1</v>
      </c>
      <c r="H283" s="20">
        <v>5</v>
      </c>
      <c r="I283" s="2">
        <v>1</v>
      </c>
      <c r="J283" s="20" t="s">
        <v>156</v>
      </c>
      <c r="K283" s="7"/>
      <c r="T283" s="94">
        <v>3</v>
      </c>
      <c r="U283" s="94">
        <v>2</v>
      </c>
      <c r="V283" s="94">
        <v>0.5</v>
      </c>
      <c r="W283" s="94">
        <v>0.5</v>
      </c>
      <c r="X283" s="171">
        <f t="shared" si="4"/>
        <v>3.5</v>
      </c>
      <c r="Y283" s="7"/>
      <c r="Z283" s="7"/>
      <c r="AA283" s="7"/>
      <c r="AB283" s="7"/>
      <c r="AC283" s="7"/>
      <c r="AD283" s="7"/>
      <c r="AE283" s="7"/>
      <c r="AF283" s="7"/>
      <c r="AG283" s="7"/>
      <c r="AH283" s="94">
        <v>32.4</v>
      </c>
      <c r="AI283" s="94">
        <v>29.3</v>
      </c>
      <c r="AJ283" s="7"/>
    </row>
    <row r="284" spans="1:36" x14ac:dyDescent="0.25">
      <c r="A284" s="58" t="s">
        <v>552</v>
      </c>
      <c r="B284" s="20">
        <v>36</v>
      </c>
      <c r="C284" s="226" t="s">
        <v>514</v>
      </c>
      <c r="D284" s="40">
        <v>42340</v>
      </c>
      <c r="E284" s="89" t="s">
        <v>245</v>
      </c>
      <c r="F284" s="17">
        <v>0.1</v>
      </c>
      <c r="G284" s="17">
        <v>0.3</v>
      </c>
      <c r="H284" s="20">
        <v>5</v>
      </c>
      <c r="I284" s="2">
        <v>1</v>
      </c>
      <c r="J284" s="20" t="s">
        <v>156</v>
      </c>
      <c r="K284" s="7"/>
      <c r="T284" s="94">
        <v>5</v>
      </c>
      <c r="U284" s="94">
        <v>3</v>
      </c>
      <c r="V284" s="94">
        <v>2</v>
      </c>
      <c r="W284" s="2">
        <v>0.5</v>
      </c>
      <c r="X284" s="171">
        <f t="shared" si="4"/>
        <v>7</v>
      </c>
      <c r="Y284" s="7"/>
      <c r="Z284" s="7"/>
      <c r="AA284" s="7"/>
      <c r="AB284" s="7"/>
      <c r="AC284" s="7"/>
      <c r="AD284" s="7"/>
      <c r="AE284" s="7"/>
      <c r="AF284" s="7"/>
      <c r="AG284" s="7"/>
      <c r="AH284" s="94">
        <v>36.200000000000003</v>
      </c>
      <c r="AI284" s="94">
        <v>33</v>
      </c>
      <c r="AJ284" s="7"/>
    </row>
    <row r="285" spans="1:36" x14ac:dyDescent="0.25">
      <c r="A285" s="58" t="s">
        <v>553</v>
      </c>
      <c r="B285" s="20">
        <v>37</v>
      </c>
      <c r="C285" s="226" t="s">
        <v>396</v>
      </c>
      <c r="D285" s="40">
        <v>42340</v>
      </c>
      <c r="E285" s="89" t="s">
        <v>102</v>
      </c>
      <c r="F285" s="17">
        <v>0</v>
      </c>
      <c r="G285" s="17">
        <v>0.1</v>
      </c>
      <c r="H285" s="20">
        <v>5</v>
      </c>
      <c r="I285" s="2">
        <v>2</v>
      </c>
      <c r="J285" s="20" t="s">
        <v>156</v>
      </c>
      <c r="K285" s="7"/>
      <c r="T285" s="94">
        <v>2</v>
      </c>
      <c r="U285" s="2">
        <v>0.5</v>
      </c>
      <c r="V285" s="94">
        <v>0.5</v>
      </c>
      <c r="W285" s="94">
        <v>0.5</v>
      </c>
      <c r="X285" s="171">
        <f t="shared" si="4"/>
        <v>2.5</v>
      </c>
      <c r="Y285" s="7"/>
      <c r="Z285" s="7"/>
      <c r="AA285" s="7"/>
      <c r="AB285" s="7"/>
      <c r="AC285" s="7"/>
      <c r="AD285" s="7"/>
      <c r="AE285" s="7"/>
      <c r="AF285" s="7"/>
      <c r="AG285" s="7"/>
      <c r="AH285" s="94">
        <v>30.6</v>
      </c>
      <c r="AI285" s="94">
        <v>27.3</v>
      </c>
      <c r="AJ285" s="7"/>
    </row>
    <row r="286" spans="1:36" x14ac:dyDescent="0.25">
      <c r="A286" s="58" t="s">
        <v>554</v>
      </c>
      <c r="B286" s="20">
        <v>38</v>
      </c>
      <c r="C286" s="226" t="s">
        <v>515</v>
      </c>
      <c r="D286" s="40">
        <v>42340</v>
      </c>
      <c r="E286" s="89" t="s">
        <v>245</v>
      </c>
      <c r="F286" s="17">
        <v>0.1</v>
      </c>
      <c r="G286" s="17">
        <v>0.3</v>
      </c>
      <c r="H286" s="20">
        <v>5</v>
      </c>
      <c r="I286" s="2">
        <v>2</v>
      </c>
      <c r="J286" s="20" t="s">
        <v>156</v>
      </c>
      <c r="K286" s="7"/>
      <c r="T286" s="94">
        <v>3</v>
      </c>
      <c r="U286" s="94">
        <v>2</v>
      </c>
      <c r="V286" s="94">
        <v>0.5</v>
      </c>
      <c r="W286" s="94">
        <v>0.5</v>
      </c>
      <c r="X286" s="171">
        <f t="shared" si="4"/>
        <v>3.5</v>
      </c>
      <c r="Y286" s="7"/>
      <c r="Z286" s="7"/>
      <c r="AA286" s="7"/>
      <c r="AB286" s="7"/>
      <c r="AC286" s="7"/>
      <c r="AD286" s="7"/>
      <c r="AE286" s="7"/>
      <c r="AF286" s="7"/>
      <c r="AG286" s="7"/>
      <c r="AH286" s="94">
        <v>33.299999999999997</v>
      </c>
      <c r="AI286" s="94">
        <v>29.9</v>
      </c>
      <c r="AJ286" s="7"/>
    </row>
    <row r="287" spans="1:36" x14ac:dyDescent="0.25">
      <c r="A287" s="58" t="s">
        <v>555</v>
      </c>
      <c r="B287" s="20">
        <v>39</v>
      </c>
      <c r="C287" s="226" t="s">
        <v>401</v>
      </c>
      <c r="D287" s="40">
        <v>42340</v>
      </c>
      <c r="E287" s="89" t="s">
        <v>102</v>
      </c>
      <c r="F287" s="17">
        <v>0</v>
      </c>
      <c r="G287" s="17">
        <v>0.1</v>
      </c>
      <c r="H287" s="20">
        <v>5</v>
      </c>
      <c r="I287" s="2">
        <v>3</v>
      </c>
      <c r="J287" s="20" t="s">
        <v>156</v>
      </c>
      <c r="K287" s="7"/>
      <c r="T287" s="94">
        <v>2</v>
      </c>
      <c r="U287" s="2">
        <v>0.5</v>
      </c>
      <c r="V287" s="94">
        <v>4</v>
      </c>
      <c r="W287" s="94">
        <v>3</v>
      </c>
      <c r="X287" s="171">
        <f t="shared" si="4"/>
        <v>6</v>
      </c>
      <c r="Y287" s="7"/>
      <c r="Z287" s="7"/>
      <c r="AA287" s="7"/>
      <c r="AB287" s="7"/>
      <c r="AC287" s="7"/>
      <c r="AD287" s="7"/>
      <c r="AE287" s="7"/>
      <c r="AF287" s="7"/>
      <c r="AG287" s="7"/>
      <c r="AH287" s="94">
        <v>35</v>
      </c>
      <c r="AI287" s="94">
        <v>30.8</v>
      </c>
      <c r="AJ287" s="7"/>
    </row>
    <row r="288" spans="1:36" x14ac:dyDescent="0.25">
      <c r="A288" s="58" t="s">
        <v>556</v>
      </c>
      <c r="B288" s="20">
        <v>40</v>
      </c>
      <c r="C288" s="226" t="s">
        <v>516</v>
      </c>
      <c r="D288" s="40">
        <v>42340</v>
      </c>
      <c r="E288" s="89" t="s">
        <v>245</v>
      </c>
      <c r="F288" s="17">
        <v>0.1</v>
      </c>
      <c r="G288" s="17">
        <v>0.3</v>
      </c>
      <c r="H288" s="20">
        <v>5</v>
      </c>
      <c r="I288" s="2">
        <v>3</v>
      </c>
      <c r="J288" s="20" t="s">
        <v>156</v>
      </c>
      <c r="K288" s="7"/>
      <c r="T288" s="94">
        <v>2</v>
      </c>
      <c r="U288" s="2">
        <v>0.5</v>
      </c>
      <c r="V288" s="94">
        <v>5</v>
      </c>
      <c r="W288" s="94">
        <v>4</v>
      </c>
      <c r="X288" s="171">
        <f t="shared" si="4"/>
        <v>7</v>
      </c>
      <c r="Y288" s="7"/>
      <c r="Z288" s="7"/>
      <c r="AA288" s="7"/>
      <c r="AB288" s="7"/>
      <c r="AC288" s="7"/>
      <c r="AD288" s="7"/>
      <c r="AE288" s="7"/>
      <c r="AF288" s="7"/>
      <c r="AG288" s="7"/>
      <c r="AH288" s="94">
        <v>38.299999999999997</v>
      </c>
      <c r="AI288" s="94">
        <v>34.700000000000003</v>
      </c>
      <c r="AJ288" s="7"/>
    </row>
    <row r="289" spans="1:36" x14ac:dyDescent="0.25">
      <c r="A289" s="38" t="s">
        <v>947</v>
      </c>
      <c r="B289" s="20">
        <v>1</v>
      </c>
      <c r="C289" s="223" t="s">
        <v>492</v>
      </c>
      <c r="D289" s="40">
        <v>42360</v>
      </c>
      <c r="E289" s="40" t="s">
        <v>285</v>
      </c>
      <c r="F289" s="17">
        <v>0</v>
      </c>
      <c r="G289" s="42">
        <v>2.5000000000000001E-2</v>
      </c>
      <c r="H289" s="20">
        <v>1</v>
      </c>
      <c r="I289" s="2" t="s">
        <v>866</v>
      </c>
      <c r="J289" s="2" t="s">
        <v>283</v>
      </c>
      <c r="O289" s="7"/>
      <c r="P289" s="7"/>
      <c r="R289" s="7"/>
      <c r="S289" s="7"/>
      <c r="T289" s="94">
        <v>19</v>
      </c>
      <c r="U289" s="94">
        <v>13</v>
      </c>
      <c r="V289" s="94">
        <v>10</v>
      </c>
      <c r="W289" s="94">
        <v>7</v>
      </c>
      <c r="X289" s="171">
        <f t="shared" si="4"/>
        <v>29</v>
      </c>
      <c r="Y289" s="7"/>
      <c r="Z289" s="7"/>
      <c r="AA289" s="7"/>
      <c r="AB289" s="7"/>
      <c r="AC289" s="7"/>
      <c r="AD289" s="7"/>
      <c r="AE289" s="7"/>
      <c r="AF289" s="7"/>
      <c r="AG289" s="7"/>
      <c r="AH289" s="83" t="s">
        <v>927</v>
      </c>
      <c r="AI289" s="83" t="s">
        <v>751</v>
      </c>
      <c r="AJ289" s="7"/>
    </row>
    <row r="290" spans="1:36" x14ac:dyDescent="0.25">
      <c r="A290" s="38" t="s">
        <v>948</v>
      </c>
      <c r="B290" s="20">
        <v>2</v>
      </c>
      <c r="C290" s="223" t="s">
        <v>493</v>
      </c>
      <c r="D290" s="40">
        <v>42360</v>
      </c>
      <c r="E290" s="40" t="s">
        <v>285</v>
      </c>
      <c r="F290" s="17">
        <v>0</v>
      </c>
      <c r="G290" s="42">
        <v>2.5000000000000001E-2</v>
      </c>
      <c r="H290" s="20">
        <v>1</v>
      </c>
      <c r="I290" s="2" t="s">
        <v>866</v>
      </c>
      <c r="J290" s="2" t="s">
        <v>284</v>
      </c>
      <c r="O290" s="7"/>
      <c r="P290" s="7"/>
      <c r="R290" s="7"/>
      <c r="S290" s="7"/>
      <c r="T290" s="94">
        <v>22</v>
      </c>
      <c r="U290" s="94">
        <v>15</v>
      </c>
      <c r="V290" s="94">
        <v>0.5</v>
      </c>
      <c r="W290" s="94">
        <v>0.5</v>
      </c>
      <c r="X290" s="171">
        <f t="shared" si="4"/>
        <v>22.5</v>
      </c>
      <c r="Y290" s="7"/>
      <c r="Z290" s="7"/>
      <c r="AA290" s="7"/>
      <c r="AB290" s="7"/>
      <c r="AC290" s="7"/>
      <c r="AD290" s="7"/>
      <c r="AE290" s="7"/>
      <c r="AF290" s="7"/>
      <c r="AG290" s="7"/>
      <c r="AH290" s="83" t="s">
        <v>1001</v>
      </c>
      <c r="AI290" s="83" t="s">
        <v>739</v>
      </c>
      <c r="AJ290" s="7"/>
    </row>
    <row r="291" spans="1:36" x14ac:dyDescent="0.25">
      <c r="A291" s="38" t="s">
        <v>949</v>
      </c>
      <c r="B291" s="20">
        <v>3</v>
      </c>
      <c r="C291" s="223" t="s">
        <v>331</v>
      </c>
      <c r="D291" s="40">
        <v>42360</v>
      </c>
      <c r="E291" s="78" t="s">
        <v>102</v>
      </c>
      <c r="F291" s="17">
        <v>0</v>
      </c>
      <c r="G291" s="17">
        <v>0.1</v>
      </c>
      <c r="H291" s="20">
        <v>1</v>
      </c>
      <c r="I291" s="2">
        <v>1</v>
      </c>
      <c r="J291" s="20" t="s">
        <v>156</v>
      </c>
      <c r="O291" s="7"/>
      <c r="P291" s="7"/>
      <c r="R291" s="7"/>
      <c r="S291" s="7"/>
      <c r="T291" s="94">
        <v>57</v>
      </c>
      <c r="U291" s="94">
        <v>36</v>
      </c>
      <c r="V291" s="94">
        <v>35</v>
      </c>
      <c r="W291" s="94">
        <v>22</v>
      </c>
      <c r="X291" s="171">
        <f t="shared" si="4"/>
        <v>92</v>
      </c>
      <c r="Y291" s="7"/>
      <c r="Z291" s="7"/>
      <c r="AA291" s="7"/>
      <c r="AB291" s="7"/>
      <c r="AC291" s="7"/>
      <c r="AD291" s="7"/>
      <c r="AE291" s="7"/>
      <c r="AF291" s="7"/>
      <c r="AG291" s="7"/>
      <c r="AH291" s="83" t="s">
        <v>1002</v>
      </c>
      <c r="AI291" s="83" t="s">
        <v>753</v>
      </c>
      <c r="AJ291" s="7"/>
    </row>
    <row r="292" spans="1:36" x14ac:dyDescent="0.25">
      <c r="A292" s="38" t="s">
        <v>950</v>
      </c>
      <c r="B292" s="20">
        <v>4</v>
      </c>
      <c r="C292" s="223" t="s">
        <v>494</v>
      </c>
      <c r="D292" s="40">
        <v>42360</v>
      </c>
      <c r="E292" s="78" t="s">
        <v>245</v>
      </c>
      <c r="F292" s="17">
        <v>0.1</v>
      </c>
      <c r="G292" s="17">
        <v>0.3</v>
      </c>
      <c r="H292" s="20">
        <v>1</v>
      </c>
      <c r="I292" s="2">
        <v>1</v>
      </c>
      <c r="J292" s="20" t="s">
        <v>156</v>
      </c>
      <c r="O292" s="7"/>
      <c r="P292" s="7"/>
      <c r="R292" s="7"/>
      <c r="S292" s="7"/>
      <c r="T292" s="94">
        <v>21</v>
      </c>
      <c r="U292" s="94">
        <v>13</v>
      </c>
      <c r="V292" s="94">
        <v>8</v>
      </c>
      <c r="W292" s="94">
        <v>5</v>
      </c>
      <c r="X292" s="171">
        <f t="shared" si="4"/>
        <v>29</v>
      </c>
      <c r="Y292" s="7"/>
      <c r="Z292" s="7"/>
      <c r="AA292" s="7"/>
      <c r="AB292" s="7"/>
      <c r="AC292" s="7"/>
      <c r="AD292" s="7"/>
      <c r="AE292" s="7"/>
      <c r="AF292" s="7"/>
      <c r="AG292" s="7"/>
      <c r="AH292" s="83" t="s">
        <v>1003</v>
      </c>
      <c r="AI292" s="83" t="s">
        <v>1004</v>
      </c>
      <c r="AJ292" s="7"/>
    </row>
    <row r="293" spans="1:36" x14ac:dyDescent="0.25">
      <c r="A293" s="38" t="s">
        <v>951</v>
      </c>
      <c r="B293" s="20">
        <v>5</v>
      </c>
      <c r="C293" s="223" t="s">
        <v>336</v>
      </c>
      <c r="D293" s="40">
        <v>42360</v>
      </c>
      <c r="E293" s="78" t="s">
        <v>102</v>
      </c>
      <c r="F293" s="17">
        <v>0</v>
      </c>
      <c r="G293" s="42">
        <v>0.1</v>
      </c>
      <c r="H293" s="20">
        <v>1</v>
      </c>
      <c r="I293" s="2">
        <v>2</v>
      </c>
      <c r="J293" s="20" t="s">
        <v>156</v>
      </c>
      <c r="O293" s="7"/>
      <c r="P293" s="7"/>
      <c r="R293" s="7"/>
      <c r="S293" s="7"/>
      <c r="T293" s="94">
        <v>128</v>
      </c>
      <c r="U293" s="94">
        <v>81</v>
      </c>
      <c r="V293" s="94">
        <v>31</v>
      </c>
      <c r="W293" s="94">
        <v>20</v>
      </c>
      <c r="X293" s="171">
        <f t="shared" si="4"/>
        <v>159</v>
      </c>
      <c r="Y293" s="7"/>
      <c r="Z293" s="7"/>
      <c r="AA293" s="7"/>
      <c r="AB293" s="7"/>
      <c r="AC293" s="7"/>
      <c r="AD293" s="7"/>
      <c r="AE293" s="7"/>
      <c r="AF293" s="7"/>
      <c r="AG293" s="7"/>
      <c r="AH293" s="83" t="s">
        <v>1005</v>
      </c>
      <c r="AI293" s="83" t="s">
        <v>1006</v>
      </c>
      <c r="AJ293" s="7"/>
    </row>
    <row r="294" spans="1:36" x14ac:dyDescent="0.25">
      <c r="A294" s="38" t="s">
        <v>952</v>
      </c>
      <c r="B294" s="20">
        <v>6</v>
      </c>
      <c r="C294" s="223" t="s">
        <v>495</v>
      </c>
      <c r="D294" s="40">
        <v>42360</v>
      </c>
      <c r="E294" s="78" t="s">
        <v>245</v>
      </c>
      <c r="F294" s="17">
        <v>0.1</v>
      </c>
      <c r="G294" s="42">
        <v>0.3</v>
      </c>
      <c r="H294" s="20">
        <v>1</v>
      </c>
      <c r="I294" s="2">
        <v>2</v>
      </c>
      <c r="J294" s="20" t="s">
        <v>156</v>
      </c>
      <c r="O294" s="7"/>
      <c r="P294" s="7"/>
      <c r="R294" s="7"/>
      <c r="S294" s="7"/>
      <c r="T294" s="94">
        <v>70</v>
      </c>
      <c r="U294" s="94">
        <v>42</v>
      </c>
      <c r="V294" s="94">
        <v>12</v>
      </c>
      <c r="W294" s="94">
        <v>7</v>
      </c>
      <c r="X294" s="171">
        <f t="shared" si="4"/>
        <v>82</v>
      </c>
      <c r="Y294" s="7"/>
      <c r="Z294" s="7"/>
      <c r="AA294" s="7"/>
      <c r="AB294" s="7"/>
      <c r="AC294" s="7"/>
      <c r="AD294" s="7"/>
      <c r="AE294" s="7"/>
      <c r="AF294" s="7"/>
      <c r="AG294" s="7"/>
      <c r="AH294" s="83" t="s">
        <v>1007</v>
      </c>
      <c r="AI294" s="83" t="s">
        <v>1008</v>
      </c>
      <c r="AJ294" s="7"/>
    </row>
    <row r="295" spans="1:36" x14ac:dyDescent="0.25">
      <c r="A295" s="38" t="s">
        <v>953</v>
      </c>
      <c r="B295" s="20">
        <v>7</v>
      </c>
      <c r="C295" s="223" t="s">
        <v>341</v>
      </c>
      <c r="D295" s="40">
        <v>42360</v>
      </c>
      <c r="E295" s="78" t="s">
        <v>102</v>
      </c>
      <c r="F295" s="17">
        <v>0</v>
      </c>
      <c r="G295" s="17">
        <v>0.1</v>
      </c>
      <c r="H295" s="20">
        <v>1</v>
      </c>
      <c r="I295" s="2">
        <v>3</v>
      </c>
      <c r="J295" s="20" t="s">
        <v>156</v>
      </c>
      <c r="O295" s="7"/>
      <c r="P295" s="7"/>
      <c r="R295" s="7"/>
      <c r="S295" s="7"/>
      <c r="T295" s="94">
        <v>15</v>
      </c>
      <c r="U295" s="94">
        <v>10</v>
      </c>
      <c r="V295" s="94">
        <v>15</v>
      </c>
      <c r="W295" s="94">
        <v>10</v>
      </c>
      <c r="X295" s="171">
        <f t="shared" si="4"/>
        <v>30</v>
      </c>
      <c r="Y295" s="7"/>
      <c r="Z295" s="7"/>
      <c r="AA295" s="7"/>
      <c r="AB295" s="7"/>
      <c r="AC295" s="7"/>
      <c r="AD295" s="7"/>
      <c r="AE295" s="7"/>
      <c r="AF295" s="7"/>
      <c r="AG295" s="7"/>
      <c r="AH295" s="83" t="s">
        <v>1009</v>
      </c>
      <c r="AI295" s="83" t="s">
        <v>1010</v>
      </c>
      <c r="AJ295" s="7"/>
    </row>
    <row r="296" spans="1:36" x14ac:dyDescent="0.25">
      <c r="A296" s="38" t="s">
        <v>954</v>
      </c>
      <c r="B296" s="20">
        <v>8</v>
      </c>
      <c r="C296" s="223" t="s">
        <v>496</v>
      </c>
      <c r="D296" s="40">
        <v>42360</v>
      </c>
      <c r="E296" s="78" t="s">
        <v>245</v>
      </c>
      <c r="F296" s="17">
        <v>0.1</v>
      </c>
      <c r="G296" s="17">
        <v>0.3</v>
      </c>
      <c r="H296" s="20">
        <v>1</v>
      </c>
      <c r="I296" s="2">
        <v>3</v>
      </c>
      <c r="J296" s="20" t="s">
        <v>156</v>
      </c>
      <c r="O296" s="7"/>
      <c r="P296" s="7"/>
      <c r="R296" s="7"/>
      <c r="S296" s="7"/>
      <c r="T296" s="94">
        <v>14</v>
      </c>
      <c r="U296" s="94">
        <v>9</v>
      </c>
      <c r="V296" s="94">
        <v>9</v>
      </c>
      <c r="W296" s="94">
        <v>5</v>
      </c>
      <c r="X296" s="171">
        <f t="shared" si="4"/>
        <v>23</v>
      </c>
      <c r="Y296" s="7"/>
      <c r="Z296" s="7"/>
      <c r="AA296" s="7"/>
      <c r="AB296" s="7"/>
      <c r="AC296" s="7"/>
      <c r="AD296" s="7"/>
      <c r="AE296" s="7"/>
      <c r="AF296" s="7"/>
      <c r="AG296" s="7"/>
      <c r="AH296" s="83" t="s">
        <v>1011</v>
      </c>
      <c r="AI296" s="83" t="s">
        <v>1012</v>
      </c>
      <c r="AJ296" s="7"/>
    </row>
    <row r="297" spans="1:36" x14ac:dyDescent="0.25">
      <c r="A297" s="38" t="s">
        <v>955</v>
      </c>
      <c r="B297" s="20">
        <v>9</v>
      </c>
      <c r="C297" s="223" t="s">
        <v>497</v>
      </c>
      <c r="D297" s="40">
        <v>42360</v>
      </c>
      <c r="E297" s="40" t="s">
        <v>285</v>
      </c>
      <c r="F297" s="17">
        <v>0</v>
      </c>
      <c r="G297" s="42">
        <v>2.5000000000000001E-2</v>
      </c>
      <c r="H297" s="20">
        <v>2</v>
      </c>
      <c r="I297" s="2" t="s">
        <v>866</v>
      </c>
      <c r="J297" s="2" t="s">
        <v>283</v>
      </c>
      <c r="O297" s="7"/>
      <c r="P297" s="7"/>
      <c r="R297" s="7"/>
      <c r="S297" s="7"/>
      <c r="T297" s="94">
        <v>5</v>
      </c>
      <c r="U297" s="94">
        <v>4</v>
      </c>
      <c r="V297" s="94">
        <v>6</v>
      </c>
      <c r="W297" s="94">
        <v>4</v>
      </c>
      <c r="X297" s="171">
        <f t="shared" si="4"/>
        <v>11</v>
      </c>
      <c r="Y297" s="7"/>
      <c r="Z297" s="7"/>
      <c r="AA297" s="7"/>
      <c r="AB297" s="7"/>
      <c r="AC297" s="7"/>
      <c r="AD297" s="7"/>
      <c r="AE297" s="7"/>
      <c r="AF297" s="7"/>
      <c r="AG297" s="7"/>
      <c r="AH297" s="83" t="s">
        <v>1013</v>
      </c>
      <c r="AI297" s="83" t="s">
        <v>1014</v>
      </c>
      <c r="AJ297" s="7"/>
    </row>
    <row r="298" spans="1:36" x14ac:dyDescent="0.25">
      <c r="A298" s="38" t="s">
        <v>956</v>
      </c>
      <c r="B298" s="20">
        <v>10</v>
      </c>
      <c r="C298" s="223" t="s">
        <v>498</v>
      </c>
      <c r="D298" s="40">
        <v>42360</v>
      </c>
      <c r="E298" s="40" t="s">
        <v>285</v>
      </c>
      <c r="F298" s="17">
        <v>0</v>
      </c>
      <c r="G298" s="42">
        <v>2.5000000000000001E-2</v>
      </c>
      <c r="H298" s="20">
        <v>2</v>
      </c>
      <c r="I298" s="2" t="s">
        <v>866</v>
      </c>
      <c r="J298" s="2" t="s">
        <v>284</v>
      </c>
      <c r="O298" s="7"/>
      <c r="P298" s="7"/>
      <c r="R298" s="7"/>
      <c r="S298" s="7"/>
      <c r="T298" s="94">
        <v>13</v>
      </c>
      <c r="U298" s="94">
        <v>9</v>
      </c>
      <c r="V298" s="94">
        <v>0.5</v>
      </c>
      <c r="W298" s="94">
        <v>0.5</v>
      </c>
      <c r="X298" s="171">
        <f t="shared" si="4"/>
        <v>13.5</v>
      </c>
      <c r="Y298" s="7"/>
      <c r="Z298" s="7"/>
      <c r="AA298" s="7"/>
      <c r="AB298" s="7"/>
      <c r="AC298" s="7"/>
      <c r="AD298" s="7"/>
      <c r="AE298" s="7"/>
      <c r="AF298" s="7"/>
      <c r="AG298" s="7"/>
      <c r="AH298" s="83" t="s">
        <v>1015</v>
      </c>
      <c r="AI298" s="83" t="s">
        <v>1016</v>
      </c>
      <c r="AJ298" s="7"/>
    </row>
    <row r="299" spans="1:36" x14ac:dyDescent="0.25">
      <c r="A299" s="38" t="s">
        <v>957</v>
      </c>
      <c r="B299" s="20">
        <v>11</v>
      </c>
      <c r="C299" s="223" t="s">
        <v>346</v>
      </c>
      <c r="D299" s="40">
        <v>42360</v>
      </c>
      <c r="E299" s="78" t="s">
        <v>102</v>
      </c>
      <c r="F299" s="17">
        <v>0</v>
      </c>
      <c r="G299" s="17">
        <v>0.1</v>
      </c>
      <c r="H299" s="20">
        <v>2</v>
      </c>
      <c r="I299" s="2">
        <v>1</v>
      </c>
      <c r="J299" s="20" t="s">
        <v>156</v>
      </c>
      <c r="O299" s="7"/>
      <c r="P299" s="7"/>
      <c r="R299" s="7"/>
      <c r="S299" s="7"/>
      <c r="T299" s="94">
        <v>10</v>
      </c>
      <c r="U299" s="94">
        <v>6</v>
      </c>
      <c r="V299" s="94">
        <v>7</v>
      </c>
      <c r="W299" s="94">
        <v>4</v>
      </c>
      <c r="X299" s="171">
        <f t="shared" si="4"/>
        <v>17</v>
      </c>
      <c r="Y299" s="7"/>
      <c r="Z299" s="7"/>
      <c r="AA299" s="7"/>
      <c r="AB299" s="7"/>
      <c r="AC299" s="7"/>
      <c r="AD299" s="7"/>
      <c r="AE299" s="7"/>
      <c r="AF299" s="7"/>
      <c r="AG299" s="7"/>
      <c r="AH299" s="83" t="s">
        <v>1017</v>
      </c>
      <c r="AI299" s="83" t="s">
        <v>1018</v>
      </c>
      <c r="AJ299" s="7"/>
    </row>
    <row r="300" spans="1:36" x14ac:dyDescent="0.25">
      <c r="A300" s="38" t="s">
        <v>958</v>
      </c>
      <c r="B300" s="20">
        <v>12</v>
      </c>
      <c r="C300" s="223" t="s">
        <v>499</v>
      </c>
      <c r="D300" s="40">
        <v>42360</v>
      </c>
      <c r="E300" s="78" t="s">
        <v>245</v>
      </c>
      <c r="F300" s="17">
        <v>0.1</v>
      </c>
      <c r="G300" s="42">
        <v>0.3</v>
      </c>
      <c r="H300" s="20">
        <v>2</v>
      </c>
      <c r="I300" s="2">
        <v>1</v>
      </c>
      <c r="J300" s="20" t="s">
        <v>156</v>
      </c>
      <c r="O300" s="7"/>
      <c r="P300" s="7"/>
      <c r="R300" s="7"/>
      <c r="S300" s="7"/>
      <c r="T300" s="94">
        <v>6</v>
      </c>
      <c r="U300" s="94">
        <v>4</v>
      </c>
      <c r="V300" s="94">
        <v>5</v>
      </c>
      <c r="W300" s="94">
        <v>3</v>
      </c>
      <c r="X300" s="171">
        <f t="shared" si="4"/>
        <v>11</v>
      </c>
      <c r="Y300" s="7"/>
      <c r="Z300" s="7"/>
      <c r="AA300" s="7"/>
      <c r="AB300" s="7"/>
      <c r="AC300" s="7"/>
      <c r="AD300" s="7"/>
      <c r="AE300" s="7"/>
      <c r="AF300" s="7"/>
      <c r="AG300" s="7"/>
      <c r="AH300" s="83" t="s">
        <v>1019</v>
      </c>
      <c r="AI300" s="83" t="s">
        <v>1020</v>
      </c>
      <c r="AJ300" s="7"/>
    </row>
    <row r="301" spans="1:36" x14ac:dyDescent="0.25">
      <c r="A301" s="38" t="s">
        <v>959</v>
      </c>
      <c r="B301" s="20">
        <v>13</v>
      </c>
      <c r="C301" s="223" t="s">
        <v>351</v>
      </c>
      <c r="D301" s="40">
        <v>42360</v>
      </c>
      <c r="E301" s="78" t="s">
        <v>102</v>
      </c>
      <c r="F301" s="17">
        <v>0</v>
      </c>
      <c r="G301" s="42">
        <v>0.1</v>
      </c>
      <c r="H301" s="20">
        <v>2</v>
      </c>
      <c r="I301" s="2">
        <v>2</v>
      </c>
      <c r="J301" s="20" t="s">
        <v>156</v>
      </c>
      <c r="O301" s="7"/>
      <c r="P301" s="7"/>
      <c r="R301" s="7"/>
      <c r="S301" s="7"/>
      <c r="T301" s="94">
        <v>16</v>
      </c>
      <c r="U301" s="94">
        <v>10</v>
      </c>
      <c r="V301" s="94">
        <v>6</v>
      </c>
      <c r="W301" s="94">
        <v>4</v>
      </c>
      <c r="X301" s="171">
        <f t="shared" si="4"/>
        <v>22</v>
      </c>
      <c r="Y301" s="7"/>
      <c r="Z301" s="7"/>
      <c r="AA301" s="7"/>
      <c r="AB301" s="7"/>
      <c r="AC301" s="7"/>
      <c r="AD301" s="7"/>
      <c r="AE301" s="7"/>
      <c r="AF301" s="7"/>
      <c r="AG301" s="7"/>
      <c r="AH301" s="83" t="s">
        <v>1021</v>
      </c>
      <c r="AI301" s="83" t="s">
        <v>1022</v>
      </c>
      <c r="AJ301" s="7"/>
    </row>
    <row r="302" spans="1:36" x14ac:dyDescent="0.25">
      <c r="A302" s="38" t="s">
        <v>960</v>
      </c>
      <c r="B302" s="20">
        <v>14</v>
      </c>
      <c r="C302" s="223" t="s">
        <v>500</v>
      </c>
      <c r="D302" s="40">
        <v>42360</v>
      </c>
      <c r="E302" s="78" t="s">
        <v>245</v>
      </c>
      <c r="F302" s="17">
        <v>0.1</v>
      </c>
      <c r="G302" s="17">
        <v>0.3</v>
      </c>
      <c r="H302" s="20">
        <v>2</v>
      </c>
      <c r="I302" s="2">
        <v>2</v>
      </c>
      <c r="J302" s="20" t="s">
        <v>156</v>
      </c>
      <c r="O302" s="7"/>
      <c r="P302" s="7"/>
      <c r="R302" s="7"/>
      <c r="S302" s="7"/>
      <c r="T302" s="94">
        <v>18</v>
      </c>
      <c r="U302" s="94">
        <v>11</v>
      </c>
      <c r="V302" s="94">
        <v>4</v>
      </c>
      <c r="W302" s="94">
        <v>2</v>
      </c>
      <c r="X302" s="171">
        <f t="shared" si="4"/>
        <v>22</v>
      </c>
      <c r="Y302" s="7"/>
      <c r="Z302" s="7"/>
      <c r="AA302" s="7"/>
      <c r="AB302" s="7"/>
      <c r="AC302" s="7"/>
      <c r="AD302" s="7"/>
      <c r="AE302" s="7"/>
      <c r="AF302" s="7"/>
      <c r="AG302" s="7"/>
      <c r="AH302" s="83" t="s">
        <v>1023</v>
      </c>
      <c r="AI302" s="83" t="s">
        <v>1024</v>
      </c>
      <c r="AJ302" s="7"/>
    </row>
    <row r="303" spans="1:36" x14ac:dyDescent="0.25">
      <c r="A303" s="38" t="s">
        <v>961</v>
      </c>
      <c r="B303" s="20">
        <v>15</v>
      </c>
      <c r="C303" s="223" t="s">
        <v>356</v>
      </c>
      <c r="D303" s="40">
        <v>42360</v>
      </c>
      <c r="E303" s="78" t="s">
        <v>102</v>
      </c>
      <c r="F303" s="17">
        <v>0</v>
      </c>
      <c r="G303" s="17">
        <v>0.1</v>
      </c>
      <c r="H303" s="20">
        <v>2</v>
      </c>
      <c r="I303" s="2">
        <v>3</v>
      </c>
      <c r="J303" s="20" t="s">
        <v>156</v>
      </c>
      <c r="O303" s="7"/>
      <c r="P303" s="7"/>
      <c r="R303" s="7"/>
      <c r="S303" s="7"/>
      <c r="T303" s="94">
        <v>11</v>
      </c>
      <c r="U303" s="94">
        <v>7</v>
      </c>
      <c r="V303" s="94">
        <v>6</v>
      </c>
      <c r="W303" s="94">
        <v>4</v>
      </c>
      <c r="X303" s="171">
        <f t="shared" si="4"/>
        <v>17</v>
      </c>
      <c r="Y303" s="7"/>
      <c r="Z303" s="7"/>
      <c r="AA303" s="7"/>
      <c r="AB303" s="7"/>
      <c r="AC303" s="7"/>
      <c r="AD303" s="7"/>
      <c r="AE303" s="7"/>
      <c r="AF303" s="7"/>
      <c r="AG303" s="7"/>
      <c r="AH303" s="83" t="s">
        <v>1025</v>
      </c>
      <c r="AI303" s="83" t="s">
        <v>1026</v>
      </c>
      <c r="AJ303" s="7"/>
    </row>
    <row r="304" spans="1:36" x14ac:dyDescent="0.25">
      <c r="A304" s="38" t="s">
        <v>962</v>
      </c>
      <c r="B304" s="20">
        <v>16</v>
      </c>
      <c r="C304" s="223" t="s">
        <v>501</v>
      </c>
      <c r="D304" s="40">
        <v>42360</v>
      </c>
      <c r="E304" s="78" t="s">
        <v>245</v>
      </c>
      <c r="F304" s="17">
        <v>0.1</v>
      </c>
      <c r="G304" s="17">
        <v>0.3</v>
      </c>
      <c r="H304" s="20">
        <v>2</v>
      </c>
      <c r="I304" s="2">
        <v>3</v>
      </c>
      <c r="J304" s="20" t="s">
        <v>156</v>
      </c>
      <c r="O304" s="7"/>
      <c r="P304" s="7"/>
      <c r="R304" s="7"/>
      <c r="S304" s="7"/>
      <c r="T304" s="94">
        <v>23</v>
      </c>
      <c r="U304" s="94">
        <v>14</v>
      </c>
      <c r="V304" s="94">
        <v>0.5</v>
      </c>
      <c r="W304" s="94">
        <v>0.5</v>
      </c>
      <c r="X304" s="171">
        <f t="shared" si="4"/>
        <v>23.5</v>
      </c>
      <c r="Y304" s="7"/>
      <c r="Z304" s="7"/>
      <c r="AA304" s="7"/>
      <c r="AB304" s="7"/>
      <c r="AC304" s="7"/>
      <c r="AD304" s="7"/>
      <c r="AE304" s="7"/>
      <c r="AF304" s="7"/>
      <c r="AG304" s="7"/>
      <c r="AH304" s="83" t="s">
        <v>1027</v>
      </c>
      <c r="AI304" s="83" t="s">
        <v>1005</v>
      </c>
      <c r="AJ304" s="7"/>
    </row>
    <row r="305" spans="1:36" x14ac:dyDescent="0.25">
      <c r="A305" s="38" t="s">
        <v>963</v>
      </c>
      <c r="B305" s="20">
        <v>17</v>
      </c>
      <c r="C305" s="223" t="s">
        <v>502</v>
      </c>
      <c r="D305" s="40">
        <v>42360</v>
      </c>
      <c r="E305" s="40" t="s">
        <v>285</v>
      </c>
      <c r="F305" s="17">
        <v>0</v>
      </c>
      <c r="G305" s="42">
        <v>2.5000000000000001E-2</v>
      </c>
      <c r="H305" s="20">
        <v>3</v>
      </c>
      <c r="I305" s="2" t="s">
        <v>866</v>
      </c>
      <c r="J305" s="2" t="s">
        <v>283</v>
      </c>
      <c r="O305" s="7"/>
      <c r="P305" s="7"/>
      <c r="R305" s="7"/>
      <c r="S305" s="7"/>
      <c r="T305" s="94">
        <v>7</v>
      </c>
      <c r="U305" s="94">
        <v>5</v>
      </c>
      <c r="V305" s="94">
        <v>7</v>
      </c>
      <c r="W305" s="94">
        <v>5</v>
      </c>
      <c r="X305" s="171">
        <f t="shared" si="4"/>
        <v>14</v>
      </c>
      <c r="Y305" s="7"/>
      <c r="Z305" s="7"/>
      <c r="AA305" s="7"/>
      <c r="AB305" s="7"/>
      <c r="AC305" s="7"/>
      <c r="AD305" s="7"/>
      <c r="AE305" s="7"/>
      <c r="AF305" s="7"/>
      <c r="AG305" s="7"/>
      <c r="AH305" s="83" t="s">
        <v>750</v>
      </c>
      <c r="AI305" s="83" t="s">
        <v>944</v>
      </c>
      <c r="AJ305" s="7"/>
    </row>
    <row r="306" spans="1:36" x14ac:dyDescent="0.25">
      <c r="A306" s="38" t="s">
        <v>964</v>
      </c>
      <c r="B306" s="20">
        <v>18</v>
      </c>
      <c r="C306" s="223" t="s">
        <v>503</v>
      </c>
      <c r="D306" s="40">
        <v>42360</v>
      </c>
      <c r="E306" s="40" t="s">
        <v>285</v>
      </c>
      <c r="F306" s="17">
        <v>0</v>
      </c>
      <c r="G306" s="42">
        <v>2.5000000000000001E-2</v>
      </c>
      <c r="H306" s="20">
        <v>3</v>
      </c>
      <c r="I306" s="2" t="s">
        <v>866</v>
      </c>
      <c r="J306" s="2" t="s">
        <v>284</v>
      </c>
      <c r="O306" s="7"/>
      <c r="P306" s="7"/>
      <c r="R306" s="7"/>
      <c r="S306" s="7"/>
      <c r="T306" s="94">
        <v>7</v>
      </c>
      <c r="U306" s="94">
        <v>5</v>
      </c>
      <c r="V306" s="94">
        <v>0.5</v>
      </c>
      <c r="W306" s="94">
        <v>0.5</v>
      </c>
      <c r="X306" s="171">
        <f t="shared" si="4"/>
        <v>7.5</v>
      </c>
      <c r="Y306" s="7"/>
      <c r="Z306" s="7"/>
      <c r="AA306" s="7"/>
      <c r="AB306" s="7"/>
      <c r="AC306" s="7"/>
      <c r="AD306" s="7"/>
      <c r="AE306" s="7"/>
      <c r="AF306" s="7"/>
      <c r="AG306" s="7"/>
      <c r="AH306" s="83" t="s">
        <v>1028</v>
      </c>
      <c r="AI306" s="83" t="s">
        <v>938</v>
      </c>
      <c r="AJ306" s="7"/>
    </row>
    <row r="307" spans="1:36" x14ac:dyDescent="0.25">
      <c r="A307" s="38" t="s">
        <v>965</v>
      </c>
      <c r="B307" s="20">
        <v>19</v>
      </c>
      <c r="C307" s="223" t="s">
        <v>361</v>
      </c>
      <c r="D307" s="40">
        <v>42360</v>
      </c>
      <c r="E307" s="78" t="s">
        <v>102</v>
      </c>
      <c r="F307" s="17">
        <v>0</v>
      </c>
      <c r="G307" s="17">
        <v>0.1</v>
      </c>
      <c r="H307" s="20">
        <v>3</v>
      </c>
      <c r="I307" s="2">
        <v>1</v>
      </c>
      <c r="J307" s="20" t="s">
        <v>156</v>
      </c>
      <c r="O307" s="7"/>
      <c r="P307" s="7"/>
      <c r="R307" s="7"/>
      <c r="S307" s="7"/>
      <c r="T307" s="94">
        <v>17</v>
      </c>
      <c r="U307" s="94">
        <v>12</v>
      </c>
      <c r="V307" s="94">
        <v>4</v>
      </c>
      <c r="W307" s="94">
        <v>3</v>
      </c>
      <c r="X307" s="171">
        <f t="shared" si="4"/>
        <v>21</v>
      </c>
      <c r="Y307" s="7"/>
      <c r="Z307" s="7"/>
      <c r="AA307" s="7"/>
      <c r="AB307" s="7"/>
      <c r="AC307" s="7"/>
      <c r="AD307" s="7"/>
      <c r="AE307" s="7"/>
      <c r="AF307" s="7"/>
      <c r="AG307" s="7"/>
      <c r="AH307" s="83" t="s">
        <v>1029</v>
      </c>
      <c r="AI307" s="83" t="s">
        <v>927</v>
      </c>
      <c r="AJ307" s="7"/>
    </row>
    <row r="308" spans="1:36" x14ac:dyDescent="0.25">
      <c r="A308" s="38" t="s">
        <v>966</v>
      </c>
      <c r="B308" s="20">
        <v>20</v>
      </c>
      <c r="C308" s="223" t="s">
        <v>504</v>
      </c>
      <c r="D308" s="40">
        <v>42360</v>
      </c>
      <c r="E308" s="78" t="s">
        <v>245</v>
      </c>
      <c r="F308" s="17">
        <v>0.1</v>
      </c>
      <c r="G308" s="17">
        <v>0.3</v>
      </c>
      <c r="H308" s="20">
        <v>3</v>
      </c>
      <c r="I308" s="2">
        <v>1</v>
      </c>
      <c r="J308" s="20" t="s">
        <v>156</v>
      </c>
      <c r="O308" s="7"/>
      <c r="P308" s="7"/>
      <c r="R308" s="7"/>
      <c r="S308" s="7"/>
      <c r="T308" s="94">
        <v>10</v>
      </c>
      <c r="U308" s="94">
        <v>6</v>
      </c>
      <c r="V308" s="94">
        <v>5</v>
      </c>
      <c r="W308" s="94">
        <v>3</v>
      </c>
      <c r="X308" s="171">
        <f t="shared" si="4"/>
        <v>15</v>
      </c>
      <c r="Y308" s="7"/>
      <c r="Z308" s="7"/>
      <c r="AA308" s="7"/>
      <c r="AB308" s="7"/>
      <c r="AC308" s="7"/>
      <c r="AD308" s="7"/>
      <c r="AE308" s="7"/>
      <c r="AF308" s="7"/>
      <c r="AG308" s="7"/>
      <c r="AH308" s="83" t="s">
        <v>1030</v>
      </c>
      <c r="AI308" s="83" t="s">
        <v>1031</v>
      </c>
      <c r="AJ308" s="7"/>
    </row>
    <row r="309" spans="1:36" x14ac:dyDescent="0.25">
      <c r="A309" s="38" t="s">
        <v>967</v>
      </c>
      <c r="B309" s="20">
        <v>21</v>
      </c>
      <c r="C309" s="223" t="s">
        <v>366</v>
      </c>
      <c r="D309" s="40">
        <v>42360</v>
      </c>
      <c r="E309" s="78" t="s">
        <v>102</v>
      </c>
      <c r="F309" s="17">
        <v>0</v>
      </c>
      <c r="G309" s="17">
        <v>0.1</v>
      </c>
      <c r="H309" s="20">
        <v>3</v>
      </c>
      <c r="I309" s="2">
        <v>2</v>
      </c>
      <c r="J309" s="20" t="s">
        <v>156</v>
      </c>
      <c r="O309" s="7"/>
      <c r="P309" s="7"/>
      <c r="R309" s="7"/>
      <c r="S309" s="7"/>
      <c r="T309" s="94">
        <v>23</v>
      </c>
      <c r="U309" s="94">
        <v>16</v>
      </c>
      <c r="V309" s="94">
        <v>0.5</v>
      </c>
      <c r="W309" s="94">
        <v>0.5</v>
      </c>
      <c r="X309" s="171">
        <f t="shared" si="4"/>
        <v>23.5</v>
      </c>
      <c r="Y309" s="7"/>
      <c r="Z309" s="7"/>
      <c r="AA309" s="7"/>
      <c r="AB309" s="7"/>
      <c r="AC309" s="7"/>
      <c r="AD309" s="7"/>
      <c r="AE309" s="7"/>
      <c r="AF309" s="7"/>
      <c r="AG309" s="7"/>
      <c r="AH309" s="83" t="s">
        <v>738</v>
      </c>
      <c r="AI309" s="83" t="s">
        <v>721</v>
      </c>
      <c r="AJ309" s="7"/>
    </row>
    <row r="310" spans="1:36" x14ac:dyDescent="0.25">
      <c r="A310" s="38" t="s">
        <v>968</v>
      </c>
      <c r="B310" s="20">
        <v>22</v>
      </c>
      <c r="C310" s="223" t="s">
        <v>505</v>
      </c>
      <c r="D310" s="40">
        <v>42360</v>
      </c>
      <c r="E310" s="78" t="s">
        <v>245</v>
      </c>
      <c r="F310" s="17">
        <v>0.1</v>
      </c>
      <c r="G310" s="17">
        <v>0.3</v>
      </c>
      <c r="H310" s="20">
        <v>3</v>
      </c>
      <c r="I310" s="2">
        <v>2</v>
      </c>
      <c r="J310" s="20" t="s">
        <v>156</v>
      </c>
      <c r="O310" s="7"/>
      <c r="P310" s="7"/>
      <c r="R310" s="7"/>
      <c r="S310" s="7"/>
      <c r="T310" s="94">
        <v>12</v>
      </c>
      <c r="U310" s="94">
        <v>8</v>
      </c>
      <c r="V310" s="94">
        <v>0.5</v>
      </c>
      <c r="W310" s="94">
        <v>0.5</v>
      </c>
      <c r="X310" s="171">
        <f t="shared" si="4"/>
        <v>12.5</v>
      </c>
      <c r="Y310" s="7"/>
      <c r="Z310" s="7"/>
      <c r="AA310" s="7"/>
      <c r="AB310" s="7"/>
      <c r="AC310" s="7"/>
      <c r="AD310" s="7"/>
      <c r="AE310" s="7"/>
      <c r="AF310" s="7"/>
      <c r="AG310" s="7"/>
      <c r="AH310" s="83" t="s">
        <v>1032</v>
      </c>
      <c r="AI310" s="83" t="s">
        <v>1033</v>
      </c>
      <c r="AJ310" s="7"/>
    </row>
    <row r="311" spans="1:36" x14ac:dyDescent="0.25">
      <c r="A311" s="38" t="s">
        <v>969</v>
      </c>
      <c r="B311" s="20">
        <v>23</v>
      </c>
      <c r="C311" s="223" t="s">
        <v>371</v>
      </c>
      <c r="D311" s="40">
        <v>42360</v>
      </c>
      <c r="E311" s="78" t="s">
        <v>102</v>
      </c>
      <c r="F311" s="17">
        <v>0</v>
      </c>
      <c r="G311" s="17">
        <v>0.1</v>
      </c>
      <c r="H311" s="20">
        <v>3</v>
      </c>
      <c r="I311" s="2">
        <v>3</v>
      </c>
      <c r="J311" s="20" t="s">
        <v>156</v>
      </c>
      <c r="O311" s="7"/>
      <c r="P311" s="7"/>
      <c r="R311" s="7"/>
      <c r="S311" s="7"/>
      <c r="T311" s="94">
        <v>7</v>
      </c>
      <c r="U311" s="94">
        <v>5</v>
      </c>
      <c r="V311" s="94">
        <v>4</v>
      </c>
      <c r="W311" s="94">
        <v>3</v>
      </c>
      <c r="X311" s="171">
        <f t="shared" si="4"/>
        <v>11</v>
      </c>
      <c r="Y311" s="7"/>
      <c r="Z311" s="7"/>
      <c r="AA311" s="7"/>
      <c r="AB311" s="7"/>
      <c r="AC311" s="7"/>
      <c r="AD311" s="7"/>
      <c r="AE311" s="7"/>
      <c r="AF311" s="7"/>
      <c r="AG311" s="7"/>
      <c r="AH311" s="83" t="s">
        <v>703</v>
      </c>
      <c r="AI311" s="83" t="s">
        <v>861</v>
      </c>
      <c r="AJ311" s="7"/>
    </row>
    <row r="312" spans="1:36" x14ac:dyDescent="0.25">
      <c r="A312" s="38" t="s">
        <v>970</v>
      </c>
      <c r="B312" s="20">
        <v>24</v>
      </c>
      <c r="C312" s="223" t="s">
        <v>506</v>
      </c>
      <c r="D312" s="40">
        <v>42360</v>
      </c>
      <c r="E312" s="78" t="s">
        <v>245</v>
      </c>
      <c r="F312" s="17">
        <v>0.1</v>
      </c>
      <c r="G312" s="17">
        <v>0.3</v>
      </c>
      <c r="H312" s="20">
        <v>3</v>
      </c>
      <c r="I312" s="2">
        <v>3</v>
      </c>
      <c r="J312" s="20" t="s">
        <v>156</v>
      </c>
      <c r="O312" s="7"/>
      <c r="P312" s="7"/>
      <c r="R312" s="7"/>
      <c r="S312" s="7"/>
      <c r="T312" s="94">
        <v>16</v>
      </c>
      <c r="U312" s="94">
        <v>10</v>
      </c>
      <c r="V312" s="94">
        <v>0.5</v>
      </c>
      <c r="W312" s="94">
        <v>0.5</v>
      </c>
      <c r="X312" s="171">
        <f t="shared" si="4"/>
        <v>16.5</v>
      </c>
      <c r="Y312" s="7"/>
      <c r="Z312" s="7"/>
      <c r="AA312" s="7"/>
      <c r="AB312" s="7"/>
      <c r="AC312" s="7"/>
      <c r="AD312" s="7"/>
      <c r="AE312" s="7"/>
      <c r="AF312" s="7"/>
      <c r="AG312" s="7"/>
      <c r="AH312" s="83" t="s">
        <v>1034</v>
      </c>
      <c r="AI312" s="83" t="s">
        <v>1017</v>
      </c>
      <c r="AJ312" s="7"/>
    </row>
    <row r="313" spans="1:36" x14ac:dyDescent="0.25">
      <c r="A313" s="38" t="s">
        <v>971</v>
      </c>
      <c r="B313" s="20">
        <v>25</v>
      </c>
      <c r="C313" s="223" t="s">
        <v>507</v>
      </c>
      <c r="D313" s="40">
        <v>42360</v>
      </c>
      <c r="E313" s="40" t="s">
        <v>285</v>
      </c>
      <c r="F313" s="17">
        <v>0</v>
      </c>
      <c r="G313" s="42">
        <v>2.5000000000000001E-2</v>
      </c>
      <c r="H313" s="20">
        <v>4</v>
      </c>
      <c r="I313" s="2" t="s">
        <v>866</v>
      </c>
      <c r="J313" s="2" t="s">
        <v>283</v>
      </c>
      <c r="O313" s="7"/>
      <c r="P313" s="7"/>
      <c r="R313" s="7"/>
      <c r="S313" s="7"/>
      <c r="T313" s="94">
        <v>9</v>
      </c>
      <c r="U313" s="94">
        <v>6</v>
      </c>
      <c r="V313" s="94">
        <v>3</v>
      </c>
      <c r="W313" s="94">
        <v>2</v>
      </c>
      <c r="X313" s="171">
        <f t="shared" si="4"/>
        <v>12</v>
      </c>
      <c r="Y313" s="7"/>
      <c r="Z313" s="7"/>
      <c r="AA313" s="7"/>
      <c r="AB313" s="7"/>
      <c r="AC313" s="7"/>
      <c r="AD313" s="7"/>
      <c r="AE313" s="7"/>
      <c r="AF313" s="7"/>
      <c r="AG313" s="7"/>
      <c r="AH313" s="83" t="s">
        <v>940</v>
      </c>
      <c r="AI313" s="83" t="s">
        <v>817</v>
      </c>
      <c r="AJ313" s="7"/>
    </row>
    <row r="314" spans="1:36" x14ac:dyDescent="0.25">
      <c r="A314" s="38" t="s">
        <v>972</v>
      </c>
      <c r="B314" s="20">
        <v>26</v>
      </c>
      <c r="C314" s="223" t="s">
        <v>508</v>
      </c>
      <c r="D314" s="40">
        <v>42360</v>
      </c>
      <c r="E314" s="40" t="s">
        <v>285</v>
      </c>
      <c r="F314" s="17">
        <v>0</v>
      </c>
      <c r="G314" s="42">
        <v>2.5000000000000001E-2</v>
      </c>
      <c r="H314" s="20">
        <v>4</v>
      </c>
      <c r="I314" s="102" t="s">
        <v>866</v>
      </c>
      <c r="J314" s="102" t="s">
        <v>284</v>
      </c>
      <c r="O314" s="7"/>
      <c r="P314" s="7"/>
      <c r="R314" s="7"/>
      <c r="S314" s="7"/>
      <c r="T314" s="94">
        <v>9</v>
      </c>
      <c r="U314" s="94">
        <v>6</v>
      </c>
      <c r="V314" s="94">
        <v>0.5</v>
      </c>
      <c r="W314" s="94">
        <v>0.5</v>
      </c>
      <c r="X314" s="171">
        <f t="shared" si="4"/>
        <v>9.5</v>
      </c>
      <c r="Y314" s="7"/>
      <c r="Z314" s="7"/>
      <c r="AA314" s="7"/>
      <c r="AB314" s="7"/>
      <c r="AC314" s="7"/>
      <c r="AD314" s="7"/>
      <c r="AE314" s="7"/>
      <c r="AF314" s="7"/>
      <c r="AG314" s="7"/>
      <c r="AH314" s="83" t="s">
        <v>1028</v>
      </c>
      <c r="AI314" s="83" t="s">
        <v>931</v>
      </c>
      <c r="AJ314" s="7"/>
    </row>
    <row r="315" spans="1:36" x14ac:dyDescent="0.25">
      <c r="A315" s="38" t="s">
        <v>973</v>
      </c>
      <c r="B315" s="20">
        <v>27</v>
      </c>
      <c r="C315" s="223" t="s">
        <v>376</v>
      </c>
      <c r="D315" s="40">
        <v>42360</v>
      </c>
      <c r="E315" s="78" t="s">
        <v>102</v>
      </c>
      <c r="F315" s="17">
        <v>0</v>
      </c>
      <c r="G315" s="17">
        <v>0.1</v>
      </c>
      <c r="H315" s="20">
        <v>4</v>
      </c>
      <c r="I315" s="102">
        <v>1</v>
      </c>
      <c r="J315" s="101" t="s">
        <v>156</v>
      </c>
      <c r="O315" s="7"/>
      <c r="P315" s="7"/>
      <c r="R315" s="7"/>
      <c r="S315" s="7"/>
      <c r="T315" s="94">
        <v>26</v>
      </c>
      <c r="U315" s="94">
        <v>17</v>
      </c>
      <c r="V315" s="94">
        <v>0.5</v>
      </c>
      <c r="W315" s="94">
        <v>0.5</v>
      </c>
      <c r="X315" s="171">
        <f t="shared" si="4"/>
        <v>26.5</v>
      </c>
      <c r="Y315" s="7"/>
      <c r="Z315" s="7"/>
      <c r="AA315" s="7"/>
      <c r="AB315" s="7"/>
      <c r="AC315" s="7"/>
      <c r="AD315" s="7"/>
      <c r="AE315" s="7"/>
      <c r="AF315" s="7"/>
      <c r="AG315" s="7"/>
      <c r="AH315" s="83" t="s">
        <v>1035</v>
      </c>
      <c r="AI315" s="83" t="s">
        <v>1036</v>
      </c>
      <c r="AJ315" s="7"/>
    </row>
    <row r="316" spans="1:36" x14ac:dyDescent="0.25">
      <c r="A316" s="38" t="s">
        <v>974</v>
      </c>
      <c r="B316" s="20">
        <v>28</v>
      </c>
      <c r="C316" s="223" t="s">
        <v>509</v>
      </c>
      <c r="D316" s="40">
        <v>42360</v>
      </c>
      <c r="E316" s="78" t="s">
        <v>245</v>
      </c>
      <c r="F316" s="17">
        <v>0.1</v>
      </c>
      <c r="G316" s="17">
        <v>0.3</v>
      </c>
      <c r="H316" s="20">
        <v>4</v>
      </c>
      <c r="I316" s="102">
        <v>1</v>
      </c>
      <c r="J316" s="101" t="s">
        <v>156</v>
      </c>
      <c r="O316" s="7"/>
      <c r="P316" s="7"/>
      <c r="R316" s="7"/>
      <c r="S316" s="7"/>
      <c r="T316" s="94">
        <v>21</v>
      </c>
      <c r="U316" s="94">
        <v>13</v>
      </c>
      <c r="V316" s="94">
        <v>0.5</v>
      </c>
      <c r="W316" s="94">
        <v>0.5</v>
      </c>
      <c r="X316" s="171">
        <f t="shared" si="4"/>
        <v>21.5</v>
      </c>
      <c r="Y316" s="7"/>
      <c r="Z316" s="7"/>
      <c r="AA316" s="7"/>
      <c r="AB316" s="7"/>
      <c r="AC316" s="7"/>
      <c r="AD316" s="7"/>
      <c r="AE316" s="7"/>
      <c r="AF316" s="7"/>
      <c r="AG316" s="7"/>
      <c r="AH316" s="83" t="s">
        <v>1037</v>
      </c>
      <c r="AI316" s="83" t="s">
        <v>1038</v>
      </c>
      <c r="AJ316" s="7"/>
    </row>
    <row r="317" spans="1:36" x14ac:dyDescent="0.25">
      <c r="A317" s="38" t="s">
        <v>975</v>
      </c>
      <c r="B317" s="20">
        <v>29</v>
      </c>
      <c r="C317" s="223" t="s">
        <v>381</v>
      </c>
      <c r="D317" s="40">
        <v>42360</v>
      </c>
      <c r="E317" s="78" t="s">
        <v>102</v>
      </c>
      <c r="F317" s="17">
        <v>0</v>
      </c>
      <c r="G317" s="17">
        <v>0.1</v>
      </c>
      <c r="H317" s="20">
        <v>4</v>
      </c>
      <c r="I317" s="102">
        <v>2</v>
      </c>
      <c r="J317" s="101" t="s">
        <v>156</v>
      </c>
      <c r="O317" s="7"/>
      <c r="P317" s="7"/>
      <c r="R317" s="7"/>
      <c r="S317" s="7"/>
      <c r="T317" s="94">
        <v>5</v>
      </c>
      <c r="U317" s="94">
        <v>3</v>
      </c>
      <c r="V317" s="94">
        <v>0.5</v>
      </c>
      <c r="W317" s="94">
        <v>0.5</v>
      </c>
      <c r="X317" s="171">
        <f t="shared" si="4"/>
        <v>5.5</v>
      </c>
      <c r="Y317" s="7"/>
      <c r="Z317" s="7"/>
      <c r="AA317" s="7"/>
      <c r="AB317" s="7"/>
      <c r="AC317" s="7"/>
      <c r="AD317" s="7"/>
      <c r="AE317" s="7"/>
      <c r="AF317" s="7"/>
      <c r="AG317" s="7"/>
      <c r="AH317" s="83" t="s">
        <v>1039</v>
      </c>
      <c r="AI317" s="83" t="s">
        <v>722</v>
      </c>
      <c r="AJ317" s="7"/>
    </row>
    <row r="318" spans="1:36" x14ac:dyDescent="0.25">
      <c r="A318" s="38" t="s">
        <v>976</v>
      </c>
      <c r="B318" s="20">
        <v>30</v>
      </c>
      <c r="C318" s="223" t="s">
        <v>510</v>
      </c>
      <c r="D318" s="40">
        <v>42360</v>
      </c>
      <c r="E318" s="78" t="s">
        <v>245</v>
      </c>
      <c r="F318" s="17">
        <v>0.1</v>
      </c>
      <c r="G318" s="17">
        <v>0.3</v>
      </c>
      <c r="H318" s="20">
        <v>4</v>
      </c>
      <c r="I318" s="102">
        <v>2</v>
      </c>
      <c r="J318" s="101" t="s">
        <v>156</v>
      </c>
      <c r="O318" s="7"/>
      <c r="P318" s="7"/>
      <c r="R318" s="7"/>
      <c r="S318" s="7"/>
      <c r="T318" s="94">
        <v>5</v>
      </c>
      <c r="U318" s="94">
        <v>3</v>
      </c>
      <c r="V318" s="94">
        <v>0.5</v>
      </c>
      <c r="W318" s="94">
        <v>0.5</v>
      </c>
      <c r="X318" s="171">
        <f t="shared" si="4"/>
        <v>5.5</v>
      </c>
      <c r="Y318" s="7"/>
      <c r="Z318" s="7"/>
      <c r="AA318" s="7"/>
      <c r="AB318" s="7"/>
      <c r="AC318" s="7"/>
      <c r="AD318" s="7"/>
      <c r="AE318" s="7"/>
      <c r="AF318" s="7"/>
      <c r="AG318" s="7"/>
      <c r="AH318" s="83" t="s">
        <v>1003</v>
      </c>
      <c r="AI318" s="83" t="s">
        <v>1040</v>
      </c>
      <c r="AJ318" s="7"/>
    </row>
    <row r="319" spans="1:36" x14ac:dyDescent="0.25">
      <c r="A319" s="38" t="s">
        <v>977</v>
      </c>
      <c r="B319" s="20">
        <v>31</v>
      </c>
      <c r="C319" s="223" t="s">
        <v>386</v>
      </c>
      <c r="D319" s="40">
        <v>42360</v>
      </c>
      <c r="E319" s="78" t="s">
        <v>102</v>
      </c>
      <c r="F319" s="17">
        <v>0</v>
      </c>
      <c r="G319" s="17">
        <v>0.1</v>
      </c>
      <c r="H319" s="20">
        <v>4</v>
      </c>
      <c r="I319" s="102">
        <v>3</v>
      </c>
      <c r="J319" s="101" t="s">
        <v>156</v>
      </c>
      <c r="O319" s="7"/>
      <c r="P319" s="7"/>
      <c r="R319" s="7"/>
      <c r="S319" s="7"/>
      <c r="T319" s="94">
        <v>10</v>
      </c>
      <c r="U319" s="94">
        <v>6</v>
      </c>
      <c r="V319" s="94">
        <v>0.5</v>
      </c>
      <c r="W319" s="94">
        <v>0.5</v>
      </c>
      <c r="X319" s="171">
        <f t="shared" si="4"/>
        <v>10.5</v>
      </c>
      <c r="Y319" s="7"/>
      <c r="Z319" s="7"/>
      <c r="AA319" s="7"/>
      <c r="AB319" s="7"/>
      <c r="AC319" s="7"/>
      <c r="AD319" s="7"/>
      <c r="AE319" s="7"/>
      <c r="AF319" s="7"/>
      <c r="AG319" s="7"/>
      <c r="AH319" s="83" t="s">
        <v>1041</v>
      </c>
      <c r="AI319" s="83" t="s">
        <v>1029</v>
      </c>
      <c r="AJ319" s="7"/>
    </row>
    <row r="320" spans="1:36" x14ac:dyDescent="0.25">
      <c r="A320" s="38" t="s">
        <v>978</v>
      </c>
      <c r="B320" s="20">
        <v>32</v>
      </c>
      <c r="C320" s="223" t="s">
        <v>511</v>
      </c>
      <c r="D320" s="40">
        <v>42360</v>
      </c>
      <c r="E320" s="78" t="s">
        <v>245</v>
      </c>
      <c r="F320" s="17">
        <v>0.1</v>
      </c>
      <c r="G320" s="17">
        <v>0.3</v>
      </c>
      <c r="H320" s="20">
        <v>4</v>
      </c>
      <c r="I320" s="2">
        <v>3</v>
      </c>
      <c r="J320" s="20" t="s">
        <v>156</v>
      </c>
      <c r="O320" s="7"/>
      <c r="P320" s="7"/>
      <c r="R320" s="7"/>
      <c r="S320" s="7"/>
      <c r="T320" s="94">
        <v>5</v>
      </c>
      <c r="U320" s="94">
        <v>3</v>
      </c>
      <c r="V320" s="94">
        <v>0.5</v>
      </c>
      <c r="W320" s="94">
        <v>0.5</v>
      </c>
      <c r="X320" s="171">
        <f t="shared" si="4"/>
        <v>5.5</v>
      </c>
      <c r="Y320" s="7"/>
      <c r="Z320" s="7"/>
      <c r="AA320" s="7"/>
      <c r="AB320" s="7"/>
      <c r="AC320" s="7"/>
      <c r="AD320" s="7"/>
      <c r="AE320" s="7"/>
      <c r="AF320" s="7"/>
      <c r="AG320" s="7"/>
      <c r="AH320" s="83" t="s">
        <v>1042</v>
      </c>
      <c r="AI320" s="83" t="s">
        <v>934</v>
      </c>
      <c r="AJ320" s="7"/>
    </row>
    <row r="321" spans="1:36" x14ac:dyDescent="0.25">
      <c r="A321" s="38" t="s">
        <v>979</v>
      </c>
      <c r="B321" s="20">
        <v>33</v>
      </c>
      <c r="C321" s="223" t="s">
        <v>512</v>
      </c>
      <c r="D321" s="40">
        <v>42360</v>
      </c>
      <c r="E321" s="40" t="s">
        <v>285</v>
      </c>
      <c r="F321" s="17">
        <v>0</v>
      </c>
      <c r="G321" s="42">
        <v>2.5000000000000001E-2</v>
      </c>
      <c r="H321" s="20">
        <v>5</v>
      </c>
      <c r="I321" s="2" t="s">
        <v>866</v>
      </c>
      <c r="J321" s="2" t="s">
        <v>283</v>
      </c>
      <c r="O321" s="7"/>
      <c r="P321" s="7"/>
      <c r="R321" s="7"/>
      <c r="S321" s="7"/>
      <c r="T321" s="94">
        <v>3</v>
      </c>
      <c r="U321" s="94">
        <v>2</v>
      </c>
      <c r="V321" s="94">
        <v>3</v>
      </c>
      <c r="W321" s="94">
        <v>3</v>
      </c>
      <c r="X321" s="171">
        <f t="shared" si="4"/>
        <v>6</v>
      </c>
      <c r="Y321" s="7"/>
      <c r="Z321" s="7"/>
      <c r="AA321" s="7"/>
      <c r="AB321" s="7"/>
      <c r="AC321" s="7"/>
      <c r="AD321" s="7"/>
      <c r="AE321" s="7"/>
      <c r="AF321" s="7"/>
      <c r="AG321" s="7"/>
      <c r="AH321" s="83" t="s">
        <v>699</v>
      </c>
      <c r="AI321" s="83" t="s">
        <v>851</v>
      </c>
      <c r="AJ321" s="7"/>
    </row>
    <row r="322" spans="1:36" x14ac:dyDescent="0.25">
      <c r="A322" s="38" t="s">
        <v>980</v>
      </c>
      <c r="B322" s="20">
        <v>34</v>
      </c>
      <c r="C322" s="223" t="s">
        <v>513</v>
      </c>
      <c r="D322" s="40">
        <v>42360</v>
      </c>
      <c r="E322" s="40" t="s">
        <v>285</v>
      </c>
      <c r="F322" s="17">
        <v>0</v>
      </c>
      <c r="G322" s="42">
        <v>2.5000000000000001E-2</v>
      </c>
      <c r="H322" s="20">
        <v>5</v>
      </c>
      <c r="I322" s="2" t="s">
        <v>866</v>
      </c>
      <c r="J322" s="2" t="s">
        <v>284</v>
      </c>
      <c r="O322" s="7"/>
      <c r="P322" s="7"/>
      <c r="R322" s="7"/>
      <c r="S322" s="7"/>
      <c r="T322" s="94">
        <v>4</v>
      </c>
      <c r="U322" s="94">
        <v>3</v>
      </c>
      <c r="V322" s="94">
        <v>0.5</v>
      </c>
      <c r="W322" s="94">
        <v>0.5</v>
      </c>
      <c r="X322" s="171">
        <f t="shared" si="4"/>
        <v>4.5</v>
      </c>
      <c r="Y322" s="7"/>
      <c r="Z322" s="7"/>
      <c r="AA322" s="7"/>
      <c r="AB322" s="7"/>
      <c r="AC322" s="7"/>
      <c r="AD322" s="7"/>
      <c r="AE322" s="7"/>
      <c r="AF322" s="7"/>
      <c r="AG322" s="7"/>
      <c r="AH322" s="83" t="s">
        <v>940</v>
      </c>
      <c r="AI322" s="83" t="s">
        <v>703</v>
      </c>
      <c r="AJ322" s="7"/>
    </row>
    <row r="323" spans="1:36" x14ac:dyDescent="0.25">
      <c r="A323" s="38" t="s">
        <v>981</v>
      </c>
      <c r="B323" s="20">
        <v>35</v>
      </c>
      <c r="C323" s="223" t="s">
        <v>391</v>
      </c>
      <c r="D323" s="40">
        <v>42360</v>
      </c>
      <c r="E323" s="78" t="s">
        <v>102</v>
      </c>
      <c r="F323" s="17">
        <v>0</v>
      </c>
      <c r="G323" s="17">
        <v>0.1</v>
      </c>
      <c r="H323" s="20">
        <v>5</v>
      </c>
      <c r="I323" s="2">
        <v>1</v>
      </c>
      <c r="J323" s="20" t="s">
        <v>156</v>
      </c>
      <c r="O323" s="7"/>
      <c r="P323" s="7"/>
      <c r="R323" s="7"/>
      <c r="S323" s="7"/>
      <c r="T323" s="94">
        <v>5</v>
      </c>
      <c r="U323" s="94">
        <v>4</v>
      </c>
      <c r="V323" s="94">
        <v>0.5</v>
      </c>
      <c r="W323" s="94">
        <v>0.5</v>
      </c>
      <c r="X323" s="171">
        <f t="shared" si="4"/>
        <v>5.5</v>
      </c>
      <c r="Y323" s="7"/>
      <c r="Z323" s="7"/>
      <c r="AA323" s="7"/>
      <c r="AB323" s="7"/>
      <c r="AC323" s="7"/>
      <c r="AD323" s="7"/>
      <c r="AE323" s="7"/>
      <c r="AF323" s="7"/>
      <c r="AG323" s="7"/>
      <c r="AH323" s="83" t="s">
        <v>1043</v>
      </c>
      <c r="AI323" s="83" t="s">
        <v>728</v>
      </c>
      <c r="AJ323" s="7"/>
    </row>
    <row r="324" spans="1:36" x14ac:dyDescent="0.25">
      <c r="A324" s="38" t="s">
        <v>982</v>
      </c>
      <c r="B324" s="20">
        <v>36</v>
      </c>
      <c r="C324" s="223" t="s">
        <v>514</v>
      </c>
      <c r="D324" s="40">
        <v>42360</v>
      </c>
      <c r="E324" s="78" t="s">
        <v>245</v>
      </c>
      <c r="F324" s="17">
        <v>0.1</v>
      </c>
      <c r="G324" s="17">
        <v>0.3</v>
      </c>
      <c r="H324" s="20">
        <v>5</v>
      </c>
      <c r="I324" s="2">
        <v>1</v>
      </c>
      <c r="J324" s="20" t="s">
        <v>156</v>
      </c>
      <c r="O324" s="7"/>
      <c r="P324" s="7"/>
      <c r="R324" s="7"/>
      <c r="S324" s="7"/>
      <c r="T324" s="94">
        <v>4</v>
      </c>
      <c r="U324" s="94">
        <v>3</v>
      </c>
      <c r="V324" s="94">
        <v>0.5</v>
      </c>
      <c r="W324" s="94">
        <v>0.5</v>
      </c>
      <c r="X324" s="171">
        <f t="shared" si="4"/>
        <v>4.5</v>
      </c>
      <c r="Y324" s="7"/>
      <c r="Z324" s="7"/>
      <c r="AA324" s="7"/>
      <c r="AB324" s="7"/>
      <c r="AC324" s="7"/>
      <c r="AD324" s="7"/>
      <c r="AE324" s="7"/>
      <c r="AF324" s="7"/>
      <c r="AG324" s="7"/>
      <c r="AH324" s="83" t="s">
        <v>739</v>
      </c>
      <c r="AI324" s="83" t="s">
        <v>924</v>
      </c>
      <c r="AJ324" s="7"/>
    </row>
    <row r="325" spans="1:36" x14ac:dyDescent="0.25">
      <c r="A325" s="38" t="s">
        <v>983</v>
      </c>
      <c r="B325" s="20">
        <v>37</v>
      </c>
      <c r="C325" s="223" t="s">
        <v>396</v>
      </c>
      <c r="D325" s="40">
        <v>42360</v>
      </c>
      <c r="E325" s="78" t="s">
        <v>102</v>
      </c>
      <c r="F325" s="17">
        <v>0</v>
      </c>
      <c r="G325" s="17">
        <v>0.1</v>
      </c>
      <c r="H325" s="20">
        <v>5</v>
      </c>
      <c r="I325" s="2">
        <v>2</v>
      </c>
      <c r="J325" s="20" t="s">
        <v>156</v>
      </c>
      <c r="O325" s="7"/>
      <c r="P325" s="7"/>
      <c r="R325" s="7"/>
      <c r="S325" s="7"/>
      <c r="T325" s="94">
        <v>3</v>
      </c>
      <c r="U325" s="94">
        <v>2</v>
      </c>
      <c r="V325" s="94">
        <v>0.5</v>
      </c>
      <c r="W325" s="94">
        <v>0.5</v>
      </c>
      <c r="X325" s="171">
        <f t="shared" si="4"/>
        <v>3.5</v>
      </c>
      <c r="Y325" s="7"/>
      <c r="Z325" s="7"/>
      <c r="AA325" s="7"/>
      <c r="AB325" s="7"/>
      <c r="AC325" s="7"/>
      <c r="AD325" s="7"/>
      <c r="AE325" s="7"/>
      <c r="AF325" s="7"/>
      <c r="AG325" s="7"/>
      <c r="AH325" s="83" t="s">
        <v>1044</v>
      </c>
      <c r="AI325" s="83" t="s">
        <v>755</v>
      </c>
      <c r="AJ325" s="7"/>
    </row>
    <row r="326" spans="1:36" x14ac:dyDescent="0.25">
      <c r="A326" s="38" t="s">
        <v>984</v>
      </c>
      <c r="B326" s="20">
        <v>38</v>
      </c>
      <c r="C326" s="223" t="s">
        <v>515</v>
      </c>
      <c r="D326" s="40">
        <v>42360</v>
      </c>
      <c r="E326" s="78" t="s">
        <v>245</v>
      </c>
      <c r="F326" s="17">
        <v>0.1</v>
      </c>
      <c r="G326" s="17">
        <v>0.3</v>
      </c>
      <c r="H326" s="20">
        <v>5</v>
      </c>
      <c r="I326" s="2">
        <v>2</v>
      </c>
      <c r="J326" s="20" t="s">
        <v>156</v>
      </c>
      <c r="O326" s="7"/>
      <c r="P326" s="7"/>
      <c r="R326" s="7"/>
      <c r="S326" s="7"/>
      <c r="T326" s="94">
        <v>5</v>
      </c>
      <c r="U326" s="94">
        <v>3</v>
      </c>
      <c r="V326" s="94">
        <v>0.5</v>
      </c>
      <c r="W326" s="94">
        <v>0.5</v>
      </c>
      <c r="X326" s="171">
        <f t="shared" ref="X326:X429" si="5">T326+V326</f>
        <v>5.5</v>
      </c>
      <c r="Y326" s="7"/>
      <c r="Z326" s="7"/>
      <c r="AA326" s="7"/>
      <c r="AB326" s="7"/>
      <c r="AC326" s="7"/>
      <c r="AD326" s="7"/>
      <c r="AE326" s="7"/>
      <c r="AF326" s="7"/>
      <c r="AG326" s="7"/>
      <c r="AH326" s="83" t="s">
        <v>1045</v>
      </c>
      <c r="AI326" s="83" t="s">
        <v>927</v>
      </c>
      <c r="AJ326" s="7"/>
    </row>
    <row r="327" spans="1:36" x14ac:dyDescent="0.25">
      <c r="A327" s="38" t="s">
        <v>985</v>
      </c>
      <c r="B327" s="20">
        <v>39</v>
      </c>
      <c r="C327" s="223" t="s">
        <v>401</v>
      </c>
      <c r="D327" s="40">
        <v>42360</v>
      </c>
      <c r="E327" s="78" t="s">
        <v>102</v>
      </c>
      <c r="F327" s="17">
        <v>0</v>
      </c>
      <c r="G327" s="17">
        <v>0.1</v>
      </c>
      <c r="H327" s="20">
        <v>5</v>
      </c>
      <c r="I327" s="2">
        <v>3</v>
      </c>
      <c r="J327" s="20" t="s">
        <v>156</v>
      </c>
      <c r="O327" s="7"/>
      <c r="P327" s="7"/>
      <c r="R327" s="7"/>
      <c r="S327" s="7"/>
      <c r="T327" s="94">
        <v>10</v>
      </c>
      <c r="U327" s="94">
        <v>8</v>
      </c>
      <c r="V327" s="94">
        <v>7</v>
      </c>
      <c r="W327" s="94">
        <v>5</v>
      </c>
      <c r="X327" s="171">
        <f t="shared" si="5"/>
        <v>17</v>
      </c>
      <c r="Y327" s="7"/>
      <c r="Z327" s="7"/>
      <c r="AA327" s="7"/>
      <c r="AB327" s="7"/>
      <c r="AC327" s="7"/>
      <c r="AD327" s="7"/>
      <c r="AE327" s="7"/>
      <c r="AF327" s="7"/>
      <c r="AG327" s="7"/>
      <c r="AH327" s="83" t="s">
        <v>752</v>
      </c>
      <c r="AI327" s="83" t="s">
        <v>749</v>
      </c>
      <c r="AJ327" s="7"/>
    </row>
    <row r="328" spans="1:36" x14ac:dyDescent="0.25">
      <c r="A328" s="38" t="s">
        <v>986</v>
      </c>
      <c r="B328" s="20">
        <v>40</v>
      </c>
      <c r="C328" s="223" t="s">
        <v>516</v>
      </c>
      <c r="D328" s="40">
        <v>42360</v>
      </c>
      <c r="E328" s="78" t="s">
        <v>245</v>
      </c>
      <c r="F328" s="17">
        <v>0.1</v>
      </c>
      <c r="G328" s="17">
        <v>0.3</v>
      </c>
      <c r="H328" s="20">
        <v>5</v>
      </c>
      <c r="I328" s="2">
        <v>3</v>
      </c>
      <c r="J328" s="20" t="s">
        <v>156</v>
      </c>
      <c r="O328" s="7"/>
      <c r="P328" s="7"/>
      <c r="R328" s="7"/>
      <c r="S328" s="7"/>
      <c r="T328" s="94">
        <v>7</v>
      </c>
      <c r="U328" s="94">
        <v>5</v>
      </c>
      <c r="V328" s="94">
        <v>0.5</v>
      </c>
      <c r="W328" s="94">
        <v>0.5</v>
      </c>
      <c r="X328" s="171">
        <f t="shared" si="5"/>
        <v>7.5</v>
      </c>
      <c r="Y328" s="7"/>
      <c r="Z328" s="7"/>
      <c r="AA328" s="7"/>
      <c r="AB328" s="7"/>
      <c r="AC328" s="7"/>
      <c r="AD328" s="7"/>
      <c r="AE328" s="7"/>
      <c r="AF328" s="7"/>
      <c r="AG328" s="7"/>
      <c r="AH328" s="83" t="s">
        <v>1026</v>
      </c>
      <c r="AI328" s="83" t="s">
        <v>927</v>
      </c>
      <c r="AJ328" s="7"/>
    </row>
    <row r="329" spans="1:36" x14ac:dyDescent="0.25">
      <c r="A329" s="38" t="s">
        <v>872</v>
      </c>
      <c r="B329" s="38">
        <v>1</v>
      </c>
      <c r="C329" s="223" t="s">
        <v>492</v>
      </c>
      <c r="D329" s="59">
        <v>42404</v>
      </c>
      <c r="E329" s="40" t="s">
        <v>285</v>
      </c>
      <c r="F329" s="17">
        <v>0</v>
      </c>
      <c r="G329" s="42">
        <v>2.5000000000000001E-2</v>
      </c>
      <c r="H329" s="20">
        <v>1</v>
      </c>
      <c r="I329" s="2" t="s">
        <v>866</v>
      </c>
      <c r="J329" s="2" t="s">
        <v>283</v>
      </c>
      <c r="T329" s="94">
        <v>6</v>
      </c>
      <c r="U329" s="94">
        <v>4</v>
      </c>
      <c r="V329" s="94">
        <v>32</v>
      </c>
      <c r="W329" s="94">
        <v>24</v>
      </c>
      <c r="X329" s="171">
        <f t="shared" si="5"/>
        <v>38</v>
      </c>
      <c r="AH329" s="104">
        <v>37.6</v>
      </c>
      <c r="AI329" s="104">
        <v>33.700000000000003</v>
      </c>
    </row>
    <row r="330" spans="1:36" x14ac:dyDescent="0.25">
      <c r="A330" s="38" t="s">
        <v>873</v>
      </c>
      <c r="B330" s="38">
        <v>2</v>
      </c>
      <c r="C330" s="223" t="s">
        <v>493</v>
      </c>
      <c r="D330" s="59">
        <v>42404</v>
      </c>
      <c r="E330" s="40" t="s">
        <v>285</v>
      </c>
      <c r="F330" s="17">
        <v>0</v>
      </c>
      <c r="G330" s="42">
        <v>2.5000000000000001E-2</v>
      </c>
      <c r="H330" s="20">
        <v>1</v>
      </c>
      <c r="I330" s="2" t="s">
        <v>866</v>
      </c>
      <c r="J330" s="2" t="s">
        <v>284</v>
      </c>
      <c r="T330" s="94">
        <v>6</v>
      </c>
      <c r="U330" s="94">
        <v>4</v>
      </c>
      <c r="V330" s="2">
        <v>0.5</v>
      </c>
      <c r="W330" s="2">
        <v>0.5</v>
      </c>
      <c r="X330" s="171">
        <f t="shared" si="5"/>
        <v>6.5</v>
      </c>
      <c r="AH330" s="105">
        <v>47.3</v>
      </c>
      <c r="AI330" s="105">
        <v>43</v>
      </c>
    </row>
    <row r="331" spans="1:36" x14ac:dyDescent="0.25">
      <c r="A331" s="38" t="s">
        <v>874</v>
      </c>
      <c r="B331" s="38">
        <v>3</v>
      </c>
      <c r="C331" s="223" t="s">
        <v>331</v>
      </c>
      <c r="D331" s="59">
        <v>42404</v>
      </c>
      <c r="E331" s="89" t="s">
        <v>102</v>
      </c>
      <c r="F331" s="17">
        <v>0</v>
      </c>
      <c r="G331" s="17">
        <v>0.1</v>
      </c>
      <c r="H331" s="7">
        <v>1</v>
      </c>
      <c r="I331" s="2">
        <v>1</v>
      </c>
      <c r="J331" s="20" t="s">
        <v>156</v>
      </c>
      <c r="T331" s="94">
        <v>3</v>
      </c>
      <c r="U331" s="94">
        <v>2</v>
      </c>
      <c r="V331" s="94">
        <v>41</v>
      </c>
      <c r="W331" s="94">
        <v>28</v>
      </c>
      <c r="X331" s="171">
        <f t="shared" si="5"/>
        <v>44</v>
      </c>
      <c r="AH331" s="105">
        <v>48.8</v>
      </c>
      <c r="AI331" s="105">
        <v>43.9</v>
      </c>
    </row>
    <row r="332" spans="1:36" x14ac:dyDescent="0.25">
      <c r="A332" s="38" t="s">
        <v>875</v>
      </c>
      <c r="B332" s="38">
        <v>4</v>
      </c>
      <c r="C332" s="223" t="s">
        <v>494</v>
      </c>
      <c r="D332" s="59">
        <v>42404</v>
      </c>
      <c r="E332" s="89" t="s">
        <v>245</v>
      </c>
      <c r="F332" s="17">
        <v>0.1</v>
      </c>
      <c r="G332" s="17">
        <v>0.3</v>
      </c>
      <c r="H332" s="20">
        <v>1</v>
      </c>
      <c r="I332" s="2">
        <v>1</v>
      </c>
      <c r="J332" s="20" t="s">
        <v>156</v>
      </c>
      <c r="T332" s="94">
        <v>4</v>
      </c>
      <c r="U332" s="94">
        <v>3</v>
      </c>
      <c r="V332" s="94">
        <v>39</v>
      </c>
      <c r="W332" s="94">
        <v>26</v>
      </c>
      <c r="X332" s="171">
        <f t="shared" si="5"/>
        <v>43</v>
      </c>
      <c r="AH332" s="105">
        <v>54</v>
      </c>
      <c r="AI332" s="105">
        <v>48.5</v>
      </c>
    </row>
    <row r="333" spans="1:36" x14ac:dyDescent="0.25">
      <c r="A333" s="38" t="s">
        <v>876</v>
      </c>
      <c r="B333" s="38">
        <v>5</v>
      </c>
      <c r="C333" s="223" t="s">
        <v>336</v>
      </c>
      <c r="D333" s="59">
        <v>42404</v>
      </c>
      <c r="E333" s="89" t="s">
        <v>102</v>
      </c>
      <c r="F333" s="17">
        <v>0</v>
      </c>
      <c r="G333" s="17">
        <v>0.1</v>
      </c>
      <c r="H333" s="7">
        <v>1</v>
      </c>
      <c r="I333" s="2">
        <v>2</v>
      </c>
      <c r="J333" s="20" t="s">
        <v>156</v>
      </c>
      <c r="T333" s="94">
        <v>4</v>
      </c>
      <c r="U333" s="94">
        <v>3</v>
      </c>
      <c r="V333" s="94">
        <v>6</v>
      </c>
      <c r="W333" s="94">
        <v>4</v>
      </c>
      <c r="X333" s="171">
        <f t="shared" si="5"/>
        <v>10</v>
      </c>
      <c r="AH333" s="105">
        <v>41.9</v>
      </c>
      <c r="AI333" s="105">
        <v>38.1</v>
      </c>
    </row>
    <row r="334" spans="1:36" x14ac:dyDescent="0.25">
      <c r="A334" s="38" t="s">
        <v>877</v>
      </c>
      <c r="B334" s="38">
        <v>6</v>
      </c>
      <c r="C334" s="223" t="s">
        <v>495</v>
      </c>
      <c r="D334" s="59">
        <v>42404</v>
      </c>
      <c r="E334" s="89" t="s">
        <v>245</v>
      </c>
      <c r="F334" s="17">
        <v>0.1</v>
      </c>
      <c r="G334" s="17">
        <v>0.3</v>
      </c>
      <c r="H334" s="20">
        <v>1</v>
      </c>
      <c r="I334" s="2">
        <v>2</v>
      </c>
      <c r="J334" s="20" t="s">
        <v>156</v>
      </c>
      <c r="T334" s="94">
        <v>4</v>
      </c>
      <c r="U334" s="94">
        <v>3</v>
      </c>
      <c r="V334" s="94">
        <v>16</v>
      </c>
      <c r="W334" s="94">
        <v>11</v>
      </c>
      <c r="X334" s="171">
        <f t="shared" si="5"/>
        <v>20</v>
      </c>
      <c r="AH334" s="105">
        <v>45.9</v>
      </c>
      <c r="AI334" s="105">
        <v>41.6</v>
      </c>
    </row>
    <row r="335" spans="1:36" x14ac:dyDescent="0.25">
      <c r="A335" s="38" t="s">
        <v>878</v>
      </c>
      <c r="B335" s="38">
        <v>7</v>
      </c>
      <c r="C335" s="223" t="s">
        <v>341</v>
      </c>
      <c r="D335" s="59">
        <v>42404</v>
      </c>
      <c r="E335" s="89" t="s">
        <v>102</v>
      </c>
      <c r="F335" s="17">
        <v>0</v>
      </c>
      <c r="G335" s="17">
        <v>0.1</v>
      </c>
      <c r="H335" s="7">
        <v>1</v>
      </c>
      <c r="I335" s="2">
        <v>3</v>
      </c>
      <c r="J335" s="20" t="s">
        <v>156</v>
      </c>
      <c r="T335" s="94">
        <v>3</v>
      </c>
      <c r="U335" s="94">
        <v>2</v>
      </c>
      <c r="V335" s="94">
        <v>31</v>
      </c>
      <c r="W335" s="94">
        <v>23</v>
      </c>
      <c r="X335" s="171">
        <f t="shared" si="5"/>
        <v>34</v>
      </c>
      <c r="AH335" s="105">
        <v>40.5</v>
      </c>
      <c r="AI335" s="105">
        <v>36.799999999999997</v>
      </c>
    </row>
    <row r="336" spans="1:36" x14ac:dyDescent="0.25">
      <c r="A336" s="38" t="s">
        <v>879</v>
      </c>
      <c r="B336" s="38">
        <v>8</v>
      </c>
      <c r="C336" s="223" t="s">
        <v>496</v>
      </c>
      <c r="D336" s="59">
        <v>42404</v>
      </c>
      <c r="E336" s="89" t="s">
        <v>245</v>
      </c>
      <c r="F336" s="17">
        <v>0.1</v>
      </c>
      <c r="G336" s="17">
        <v>0.3</v>
      </c>
      <c r="H336" s="20">
        <v>1</v>
      </c>
      <c r="I336" s="2">
        <v>3</v>
      </c>
      <c r="J336" s="20" t="s">
        <v>156</v>
      </c>
      <c r="T336" s="94">
        <v>4</v>
      </c>
      <c r="U336" s="94">
        <v>3</v>
      </c>
      <c r="V336" s="94">
        <v>16</v>
      </c>
      <c r="W336" s="94">
        <v>12</v>
      </c>
      <c r="X336" s="171">
        <f t="shared" si="5"/>
        <v>20</v>
      </c>
      <c r="AH336" s="105">
        <v>43</v>
      </c>
      <c r="AI336" s="105">
        <v>39.1</v>
      </c>
    </row>
    <row r="337" spans="1:35" x14ac:dyDescent="0.25">
      <c r="A337" s="38" t="s">
        <v>880</v>
      </c>
      <c r="B337" s="38">
        <v>9</v>
      </c>
      <c r="C337" s="223" t="s">
        <v>497</v>
      </c>
      <c r="D337" s="59">
        <v>42404</v>
      </c>
      <c r="E337" s="40" t="s">
        <v>285</v>
      </c>
      <c r="F337" s="17">
        <v>0</v>
      </c>
      <c r="G337" s="42">
        <v>2.5000000000000001E-2</v>
      </c>
      <c r="H337" s="20">
        <v>2</v>
      </c>
      <c r="I337" s="2" t="s">
        <v>866</v>
      </c>
      <c r="J337" s="2" t="s">
        <v>283</v>
      </c>
      <c r="T337" s="94">
        <v>5</v>
      </c>
      <c r="U337" s="94">
        <v>4</v>
      </c>
      <c r="V337" s="2">
        <v>0.5</v>
      </c>
      <c r="W337" s="2">
        <v>0.5</v>
      </c>
      <c r="X337" s="171">
        <f t="shared" si="5"/>
        <v>5.5</v>
      </c>
      <c r="AH337" s="105">
        <v>41.7</v>
      </c>
      <c r="AI337" s="105">
        <v>37.6</v>
      </c>
    </row>
    <row r="338" spans="1:35" x14ac:dyDescent="0.25">
      <c r="A338" s="38" t="s">
        <v>881</v>
      </c>
      <c r="B338" s="38">
        <v>10</v>
      </c>
      <c r="C338" s="223" t="s">
        <v>498</v>
      </c>
      <c r="D338" s="59">
        <v>42404</v>
      </c>
      <c r="E338" s="40" t="s">
        <v>285</v>
      </c>
      <c r="F338" s="17">
        <v>0</v>
      </c>
      <c r="G338" s="42">
        <v>2.5000000000000001E-2</v>
      </c>
      <c r="H338" s="20">
        <v>2</v>
      </c>
      <c r="I338" s="2" t="s">
        <v>866</v>
      </c>
      <c r="J338" s="2" t="s">
        <v>284</v>
      </c>
      <c r="T338" s="94">
        <v>6</v>
      </c>
      <c r="U338" s="94">
        <v>4</v>
      </c>
      <c r="V338" s="2">
        <v>0.5</v>
      </c>
      <c r="W338" s="2">
        <v>0.5</v>
      </c>
      <c r="X338" s="171">
        <f t="shared" si="5"/>
        <v>6.5</v>
      </c>
      <c r="AH338" s="105">
        <v>50.1</v>
      </c>
      <c r="AI338" s="105">
        <v>45.4</v>
      </c>
    </row>
    <row r="339" spans="1:35" x14ac:dyDescent="0.25">
      <c r="A339" s="38" t="s">
        <v>882</v>
      </c>
      <c r="B339" s="38">
        <v>11</v>
      </c>
      <c r="C339" s="223" t="s">
        <v>346</v>
      </c>
      <c r="D339" s="59">
        <v>42404</v>
      </c>
      <c r="E339" s="89" t="s">
        <v>102</v>
      </c>
      <c r="F339" s="17">
        <v>0</v>
      </c>
      <c r="G339" s="17">
        <v>0.1</v>
      </c>
      <c r="H339" s="20">
        <v>2</v>
      </c>
      <c r="I339" s="2">
        <v>1</v>
      </c>
      <c r="J339" s="20" t="s">
        <v>156</v>
      </c>
      <c r="T339" s="94">
        <v>6</v>
      </c>
      <c r="U339" s="94">
        <v>4</v>
      </c>
      <c r="V339" s="2">
        <v>0.5</v>
      </c>
      <c r="W339" s="2">
        <v>0.5</v>
      </c>
      <c r="X339" s="171">
        <f t="shared" si="5"/>
        <v>6.5</v>
      </c>
      <c r="AH339" s="105">
        <v>45.6</v>
      </c>
      <c r="AI339" s="105">
        <v>41.5</v>
      </c>
    </row>
    <row r="340" spans="1:35" x14ac:dyDescent="0.25">
      <c r="A340" s="38" t="s">
        <v>883</v>
      </c>
      <c r="B340" s="38">
        <v>12</v>
      </c>
      <c r="C340" s="223" t="s">
        <v>499</v>
      </c>
      <c r="D340" s="59">
        <v>42404</v>
      </c>
      <c r="E340" s="89" t="s">
        <v>245</v>
      </c>
      <c r="F340" s="17">
        <v>0.1</v>
      </c>
      <c r="G340" s="17">
        <v>0.3</v>
      </c>
      <c r="H340" s="20">
        <v>2</v>
      </c>
      <c r="I340" s="2">
        <v>1</v>
      </c>
      <c r="J340" s="20" t="s">
        <v>156</v>
      </c>
      <c r="T340" s="94">
        <v>4</v>
      </c>
      <c r="U340" s="94">
        <v>3</v>
      </c>
      <c r="V340" s="2">
        <v>0.5</v>
      </c>
      <c r="W340" s="2">
        <v>0.5</v>
      </c>
      <c r="X340" s="171">
        <f t="shared" si="5"/>
        <v>4.5</v>
      </c>
      <c r="AH340" s="105">
        <v>43.7</v>
      </c>
      <c r="AI340" s="105">
        <v>39.799999999999997</v>
      </c>
    </row>
    <row r="341" spans="1:35" x14ac:dyDescent="0.25">
      <c r="A341" s="38" t="s">
        <v>884</v>
      </c>
      <c r="B341" s="38">
        <v>13</v>
      </c>
      <c r="C341" s="223" t="s">
        <v>351</v>
      </c>
      <c r="D341" s="59">
        <v>42404</v>
      </c>
      <c r="E341" s="89" t="s">
        <v>102</v>
      </c>
      <c r="F341" s="17">
        <v>0</v>
      </c>
      <c r="G341" s="17">
        <v>0.1</v>
      </c>
      <c r="H341" s="20">
        <v>2</v>
      </c>
      <c r="I341" s="2">
        <v>2</v>
      </c>
      <c r="J341" s="20" t="s">
        <v>156</v>
      </c>
      <c r="T341" s="94">
        <v>3</v>
      </c>
      <c r="U341" s="2">
        <v>0.5</v>
      </c>
      <c r="V341" s="2">
        <v>0.5</v>
      </c>
      <c r="W341" s="2">
        <v>0.5</v>
      </c>
      <c r="X341" s="171">
        <f t="shared" si="5"/>
        <v>3.5</v>
      </c>
      <c r="AH341" s="105">
        <v>44.4</v>
      </c>
      <c r="AI341" s="105">
        <v>40.1</v>
      </c>
    </row>
    <row r="342" spans="1:35" x14ac:dyDescent="0.25">
      <c r="A342" s="38" t="s">
        <v>885</v>
      </c>
      <c r="B342" s="38">
        <v>14</v>
      </c>
      <c r="C342" s="223" t="s">
        <v>500</v>
      </c>
      <c r="D342" s="59">
        <v>42404</v>
      </c>
      <c r="E342" s="89" t="s">
        <v>245</v>
      </c>
      <c r="F342" s="17">
        <v>0.1</v>
      </c>
      <c r="G342" s="17">
        <v>0.3</v>
      </c>
      <c r="H342" s="20">
        <v>2</v>
      </c>
      <c r="I342" s="2">
        <v>2</v>
      </c>
      <c r="J342" s="20" t="s">
        <v>156</v>
      </c>
      <c r="T342" s="94">
        <v>3</v>
      </c>
      <c r="U342" s="2">
        <v>0.5</v>
      </c>
      <c r="V342" s="2">
        <v>0.5</v>
      </c>
      <c r="W342" s="2">
        <v>0.5</v>
      </c>
      <c r="X342" s="171">
        <f t="shared" si="5"/>
        <v>3.5</v>
      </c>
      <c r="AH342" s="105">
        <v>53.1</v>
      </c>
      <c r="AI342" s="105">
        <v>47.9</v>
      </c>
    </row>
    <row r="343" spans="1:35" x14ac:dyDescent="0.25">
      <c r="A343" s="38" t="s">
        <v>886</v>
      </c>
      <c r="B343" s="38">
        <v>15</v>
      </c>
      <c r="C343" s="223" t="s">
        <v>356</v>
      </c>
      <c r="D343" s="59">
        <v>42404</v>
      </c>
      <c r="E343" s="89" t="s">
        <v>102</v>
      </c>
      <c r="F343" s="17">
        <v>0</v>
      </c>
      <c r="G343" s="17">
        <v>0.1</v>
      </c>
      <c r="H343" s="20">
        <v>2</v>
      </c>
      <c r="I343" s="2">
        <v>3</v>
      </c>
      <c r="J343" s="20" t="s">
        <v>156</v>
      </c>
      <c r="T343" s="94">
        <v>4</v>
      </c>
      <c r="U343" s="94">
        <v>3</v>
      </c>
      <c r="V343" s="2">
        <v>0.5</v>
      </c>
      <c r="W343" s="2">
        <v>0.5</v>
      </c>
      <c r="X343" s="171">
        <f t="shared" si="5"/>
        <v>4.5</v>
      </c>
      <c r="AH343" s="105">
        <v>44.2</v>
      </c>
      <c r="AI343" s="105">
        <v>40</v>
      </c>
    </row>
    <row r="344" spans="1:35" x14ac:dyDescent="0.25">
      <c r="A344" s="38" t="s">
        <v>887</v>
      </c>
      <c r="B344" s="38">
        <v>16</v>
      </c>
      <c r="C344" s="223" t="s">
        <v>501</v>
      </c>
      <c r="D344" s="59">
        <v>42404</v>
      </c>
      <c r="E344" s="89" t="s">
        <v>245</v>
      </c>
      <c r="F344" s="17">
        <v>0.1</v>
      </c>
      <c r="G344" s="17">
        <v>0.3</v>
      </c>
      <c r="H344" s="20">
        <v>2</v>
      </c>
      <c r="I344" s="2">
        <v>3</v>
      </c>
      <c r="J344" s="20" t="s">
        <v>156</v>
      </c>
      <c r="T344" s="94">
        <v>4</v>
      </c>
      <c r="U344" s="94">
        <v>3</v>
      </c>
      <c r="V344" s="2">
        <v>0.5</v>
      </c>
      <c r="W344" s="2">
        <v>0.5</v>
      </c>
      <c r="X344" s="171">
        <f t="shared" si="5"/>
        <v>4.5</v>
      </c>
      <c r="AH344" s="105">
        <v>50</v>
      </c>
      <c r="AI344" s="105">
        <v>45.7</v>
      </c>
    </row>
    <row r="345" spans="1:35" x14ac:dyDescent="0.25">
      <c r="A345" s="38" t="s">
        <v>888</v>
      </c>
      <c r="B345" s="38">
        <v>17</v>
      </c>
      <c r="C345" s="223" t="s">
        <v>502</v>
      </c>
      <c r="D345" s="59">
        <v>42404</v>
      </c>
      <c r="E345" s="40" t="s">
        <v>285</v>
      </c>
      <c r="F345" s="17">
        <v>0</v>
      </c>
      <c r="G345" s="42">
        <v>2.5000000000000001E-2</v>
      </c>
      <c r="H345" s="20">
        <v>3</v>
      </c>
      <c r="I345" s="2" t="s">
        <v>866</v>
      </c>
      <c r="J345" s="2" t="s">
        <v>283</v>
      </c>
      <c r="T345" s="94">
        <v>7</v>
      </c>
      <c r="U345" s="94">
        <v>6</v>
      </c>
      <c r="V345" s="94">
        <v>26</v>
      </c>
      <c r="W345" s="94">
        <v>19</v>
      </c>
      <c r="X345" s="171">
        <f t="shared" si="5"/>
        <v>33</v>
      </c>
      <c r="AH345" s="105">
        <v>36.200000000000003</v>
      </c>
      <c r="AI345" s="105">
        <v>33.200000000000003</v>
      </c>
    </row>
    <row r="346" spans="1:35" x14ac:dyDescent="0.25">
      <c r="A346" s="38" t="s">
        <v>889</v>
      </c>
      <c r="B346" s="38">
        <v>18</v>
      </c>
      <c r="C346" s="223" t="s">
        <v>503</v>
      </c>
      <c r="D346" s="59">
        <v>42404</v>
      </c>
      <c r="E346" s="40" t="s">
        <v>285</v>
      </c>
      <c r="F346" s="17">
        <v>0</v>
      </c>
      <c r="G346" s="42">
        <v>2.5000000000000001E-2</v>
      </c>
      <c r="H346" s="20">
        <v>3</v>
      </c>
      <c r="I346" s="2" t="s">
        <v>866</v>
      </c>
      <c r="J346" s="2" t="s">
        <v>284</v>
      </c>
      <c r="T346" s="94">
        <v>6</v>
      </c>
      <c r="U346" s="94">
        <v>4</v>
      </c>
      <c r="V346" s="2">
        <v>0.5</v>
      </c>
      <c r="W346" s="2">
        <v>0.5</v>
      </c>
      <c r="X346" s="171">
        <f t="shared" si="5"/>
        <v>6.5</v>
      </c>
      <c r="AH346" s="105">
        <v>44</v>
      </c>
      <c r="AI346" s="105">
        <v>40.6</v>
      </c>
    </row>
    <row r="347" spans="1:35" x14ac:dyDescent="0.25">
      <c r="A347" s="38" t="s">
        <v>890</v>
      </c>
      <c r="B347" s="38">
        <v>19</v>
      </c>
      <c r="C347" s="223" t="s">
        <v>361</v>
      </c>
      <c r="D347" s="59">
        <v>42404</v>
      </c>
      <c r="E347" s="89" t="s">
        <v>102</v>
      </c>
      <c r="F347" s="17">
        <v>0</v>
      </c>
      <c r="G347" s="17">
        <v>0.1</v>
      </c>
      <c r="H347" s="20">
        <v>3</v>
      </c>
      <c r="I347" s="2">
        <v>1</v>
      </c>
      <c r="J347" s="20" t="s">
        <v>156</v>
      </c>
      <c r="T347" s="94">
        <v>4</v>
      </c>
      <c r="U347" s="94">
        <v>3</v>
      </c>
      <c r="V347" s="2">
        <v>0.5</v>
      </c>
      <c r="W347" s="2">
        <v>0.5</v>
      </c>
      <c r="X347" s="171">
        <f t="shared" si="5"/>
        <v>4.5</v>
      </c>
      <c r="AH347" s="105">
        <v>42.5</v>
      </c>
      <c r="AI347" s="105">
        <v>38.5</v>
      </c>
    </row>
    <row r="348" spans="1:35" x14ac:dyDescent="0.25">
      <c r="A348" s="38" t="s">
        <v>891</v>
      </c>
      <c r="B348" s="38">
        <v>20</v>
      </c>
      <c r="C348" s="223" t="s">
        <v>504</v>
      </c>
      <c r="D348" s="59">
        <v>42404</v>
      </c>
      <c r="E348" s="89" t="s">
        <v>245</v>
      </c>
      <c r="F348" s="17">
        <v>0.1</v>
      </c>
      <c r="G348" s="17">
        <v>0.3</v>
      </c>
      <c r="H348" s="20">
        <v>3</v>
      </c>
      <c r="I348" s="2">
        <v>1</v>
      </c>
      <c r="J348" s="20" t="s">
        <v>156</v>
      </c>
      <c r="T348" s="94">
        <v>2</v>
      </c>
      <c r="U348" s="2">
        <v>0.5</v>
      </c>
      <c r="V348" s="2">
        <v>0.5</v>
      </c>
      <c r="W348" s="2">
        <v>0.5</v>
      </c>
      <c r="X348" s="171">
        <f t="shared" si="5"/>
        <v>2.5</v>
      </c>
      <c r="AH348" s="105">
        <v>46.5</v>
      </c>
      <c r="AI348" s="105">
        <v>42.9</v>
      </c>
    </row>
    <row r="349" spans="1:35" x14ac:dyDescent="0.25">
      <c r="A349" s="38" t="s">
        <v>892</v>
      </c>
      <c r="B349" s="38">
        <v>21</v>
      </c>
      <c r="C349" s="223" t="s">
        <v>366</v>
      </c>
      <c r="D349" s="59">
        <v>42404</v>
      </c>
      <c r="E349" s="89" t="s">
        <v>102</v>
      </c>
      <c r="F349" s="17">
        <v>0</v>
      </c>
      <c r="G349" s="17">
        <v>0.1</v>
      </c>
      <c r="H349" s="20">
        <v>3</v>
      </c>
      <c r="I349" s="2">
        <v>2</v>
      </c>
      <c r="J349" s="20" t="s">
        <v>156</v>
      </c>
      <c r="T349" s="94">
        <v>2</v>
      </c>
      <c r="U349" s="2">
        <v>0.5</v>
      </c>
      <c r="V349" s="2">
        <v>0.5</v>
      </c>
      <c r="W349" s="2">
        <v>0.5</v>
      </c>
      <c r="X349" s="171">
        <f t="shared" si="5"/>
        <v>2.5</v>
      </c>
      <c r="AH349" s="105">
        <v>37.299999999999997</v>
      </c>
      <c r="AI349" s="105">
        <v>34.200000000000003</v>
      </c>
    </row>
    <row r="350" spans="1:35" x14ac:dyDescent="0.25">
      <c r="A350" s="38" t="s">
        <v>893</v>
      </c>
      <c r="B350" s="38">
        <v>22</v>
      </c>
      <c r="C350" s="223" t="s">
        <v>505</v>
      </c>
      <c r="D350" s="59">
        <v>42404</v>
      </c>
      <c r="E350" s="89" t="s">
        <v>245</v>
      </c>
      <c r="F350" s="17">
        <v>0.1</v>
      </c>
      <c r="G350" s="17">
        <v>0.3</v>
      </c>
      <c r="H350" s="20">
        <v>3</v>
      </c>
      <c r="I350" s="2">
        <v>2</v>
      </c>
      <c r="J350" s="20" t="s">
        <v>156</v>
      </c>
      <c r="T350" s="94">
        <v>3</v>
      </c>
      <c r="U350" s="94">
        <v>2</v>
      </c>
      <c r="V350" s="2">
        <v>0.5</v>
      </c>
      <c r="W350" s="2">
        <v>0.5</v>
      </c>
      <c r="X350" s="171">
        <f t="shared" si="5"/>
        <v>3.5</v>
      </c>
      <c r="AH350" s="105">
        <v>41.6</v>
      </c>
      <c r="AI350" s="105">
        <v>38.299999999999997</v>
      </c>
    </row>
    <row r="351" spans="1:35" x14ac:dyDescent="0.25">
      <c r="A351" s="38" t="s">
        <v>894</v>
      </c>
      <c r="B351" s="38">
        <v>23</v>
      </c>
      <c r="C351" s="223" t="s">
        <v>371</v>
      </c>
      <c r="D351" s="59">
        <v>42404</v>
      </c>
      <c r="E351" s="89" t="s">
        <v>102</v>
      </c>
      <c r="F351" s="17">
        <v>0</v>
      </c>
      <c r="G351" s="17">
        <v>0.1</v>
      </c>
      <c r="H351" s="20">
        <v>3</v>
      </c>
      <c r="I351" s="2">
        <v>3</v>
      </c>
      <c r="J351" s="20" t="s">
        <v>156</v>
      </c>
      <c r="T351" s="94">
        <v>5</v>
      </c>
      <c r="U351" s="94">
        <v>4</v>
      </c>
      <c r="V351" s="2">
        <v>0.5</v>
      </c>
      <c r="W351" s="2">
        <v>0.5</v>
      </c>
      <c r="X351" s="171">
        <f t="shared" si="5"/>
        <v>5.5</v>
      </c>
      <c r="AH351" s="105">
        <v>40.1</v>
      </c>
      <c r="AI351" s="105">
        <v>36.4</v>
      </c>
    </row>
    <row r="352" spans="1:35" x14ac:dyDescent="0.25">
      <c r="A352" s="38" t="s">
        <v>895</v>
      </c>
      <c r="B352" s="38">
        <v>24</v>
      </c>
      <c r="C352" s="223" t="s">
        <v>506</v>
      </c>
      <c r="D352" s="59">
        <v>42404</v>
      </c>
      <c r="E352" s="89" t="s">
        <v>245</v>
      </c>
      <c r="F352" s="17">
        <v>0.1</v>
      </c>
      <c r="G352" s="17">
        <v>0.3</v>
      </c>
      <c r="H352" s="20">
        <v>3</v>
      </c>
      <c r="I352" s="2">
        <v>3</v>
      </c>
      <c r="J352" s="20" t="s">
        <v>156</v>
      </c>
      <c r="T352" s="94">
        <v>3</v>
      </c>
      <c r="U352" s="2">
        <v>0.5</v>
      </c>
      <c r="V352" s="2">
        <v>0.5</v>
      </c>
      <c r="W352" s="2">
        <v>0.5</v>
      </c>
      <c r="X352" s="171">
        <f t="shared" si="5"/>
        <v>3.5</v>
      </c>
      <c r="AH352" s="105">
        <v>44.9</v>
      </c>
      <c r="AI352" s="105">
        <v>41.1</v>
      </c>
    </row>
    <row r="353" spans="1:35" x14ac:dyDescent="0.25">
      <c r="A353" s="38" t="s">
        <v>896</v>
      </c>
      <c r="B353" s="38">
        <v>25</v>
      </c>
      <c r="C353" s="223" t="s">
        <v>507</v>
      </c>
      <c r="D353" s="59">
        <v>42404</v>
      </c>
      <c r="E353" s="40" t="s">
        <v>285</v>
      </c>
      <c r="F353" s="17">
        <v>0</v>
      </c>
      <c r="G353" s="42">
        <v>2.5000000000000001E-2</v>
      </c>
      <c r="H353" s="20">
        <v>4</v>
      </c>
      <c r="I353" s="2" t="s">
        <v>866</v>
      </c>
      <c r="J353" s="2" t="s">
        <v>283</v>
      </c>
      <c r="T353" s="94">
        <v>4</v>
      </c>
      <c r="U353" s="94">
        <v>3</v>
      </c>
      <c r="V353" s="2">
        <v>0.5</v>
      </c>
      <c r="W353" s="2">
        <v>0.5</v>
      </c>
      <c r="X353" s="171">
        <f t="shared" si="5"/>
        <v>4.5</v>
      </c>
      <c r="AH353" s="105">
        <v>38.6</v>
      </c>
      <c r="AI353" s="105">
        <v>34.299999999999997</v>
      </c>
    </row>
    <row r="354" spans="1:35" x14ac:dyDescent="0.25">
      <c r="A354" s="38" t="s">
        <v>897</v>
      </c>
      <c r="B354" s="38">
        <v>26</v>
      </c>
      <c r="C354" s="223" t="s">
        <v>508</v>
      </c>
      <c r="D354" s="59">
        <v>42404</v>
      </c>
      <c r="E354" s="98" t="s">
        <v>285</v>
      </c>
      <c r="F354" s="99">
        <v>0</v>
      </c>
      <c r="G354" s="100">
        <v>2.5000000000000001E-2</v>
      </c>
      <c r="H354" s="101">
        <v>4</v>
      </c>
      <c r="I354" s="102" t="s">
        <v>866</v>
      </c>
      <c r="J354" s="102" t="s">
        <v>284</v>
      </c>
      <c r="T354" s="94">
        <v>5</v>
      </c>
      <c r="U354" s="94">
        <v>4</v>
      </c>
      <c r="V354" s="2">
        <v>0.5</v>
      </c>
      <c r="W354" s="2">
        <v>0.5</v>
      </c>
      <c r="X354" s="171">
        <f t="shared" si="5"/>
        <v>5.5</v>
      </c>
      <c r="AH354" s="105">
        <v>43.6</v>
      </c>
      <c r="AI354" s="105">
        <v>39.9</v>
      </c>
    </row>
    <row r="355" spans="1:35" x14ac:dyDescent="0.25">
      <c r="A355" s="38" t="s">
        <v>898</v>
      </c>
      <c r="B355" s="38">
        <v>27</v>
      </c>
      <c r="C355" s="223" t="s">
        <v>376</v>
      </c>
      <c r="D355" s="59">
        <v>42404</v>
      </c>
      <c r="E355" s="103" t="s">
        <v>102</v>
      </c>
      <c r="F355" s="99">
        <v>0</v>
      </c>
      <c r="G355" s="99">
        <v>0.1</v>
      </c>
      <c r="H355" s="101">
        <v>4</v>
      </c>
      <c r="I355" s="102">
        <v>1</v>
      </c>
      <c r="J355" s="101" t="s">
        <v>156</v>
      </c>
      <c r="T355" s="94">
        <v>3</v>
      </c>
      <c r="U355" s="94">
        <v>2</v>
      </c>
      <c r="V355" s="2">
        <v>0.5</v>
      </c>
      <c r="W355" s="2">
        <v>0.5</v>
      </c>
      <c r="X355" s="171">
        <f t="shared" si="5"/>
        <v>3.5</v>
      </c>
      <c r="AH355" s="105">
        <v>36</v>
      </c>
      <c r="AI355" s="105">
        <v>31.8</v>
      </c>
    </row>
    <row r="356" spans="1:35" x14ac:dyDescent="0.25">
      <c r="A356" s="38" t="s">
        <v>899</v>
      </c>
      <c r="B356" s="38">
        <v>28</v>
      </c>
      <c r="C356" s="223" t="s">
        <v>509</v>
      </c>
      <c r="D356" s="59">
        <v>42404</v>
      </c>
      <c r="E356" s="103" t="s">
        <v>245</v>
      </c>
      <c r="F356" s="99">
        <v>0.1</v>
      </c>
      <c r="G356" s="99">
        <v>0.3</v>
      </c>
      <c r="H356" s="101">
        <v>4</v>
      </c>
      <c r="I356" s="102">
        <v>1</v>
      </c>
      <c r="J356" s="101" t="s">
        <v>156</v>
      </c>
      <c r="T356" s="94">
        <v>4</v>
      </c>
      <c r="U356" s="94">
        <v>3</v>
      </c>
      <c r="V356" s="2">
        <v>0.5</v>
      </c>
      <c r="W356" s="2">
        <v>0.5</v>
      </c>
      <c r="X356" s="171">
        <f t="shared" si="5"/>
        <v>4.5</v>
      </c>
      <c r="AH356" s="105">
        <v>38.4</v>
      </c>
      <c r="AI356" s="105">
        <v>34.299999999999997</v>
      </c>
    </row>
    <row r="357" spans="1:35" x14ac:dyDescent="0.25">
      <c r="A357" s="38" t="s">
        <v>900</v>
      </c>
      <c r="B357" s="38">
        <v>29</v>
      </c>
      <c r="C357" s="223" t="s">
        <v>381</v>
      </c>
      <c r="D357" s="59">
        <v>42404</v>
      </c>
      <c r="E357" s="103" t="s">
        <v>102</v>
      </c>
      <c r="F357" s="99">
        <v>0</v>
      </c>
      <c r="G357" s="99">
        <v>0.1</v>
      </c>
      <c r="H357" s="101">
        <v>4</v>
      </c>
      <c r="I357" s="102">
        <v>2</v>
      </c>
      <c r="J357" s="101" t="s">
        <v>156</v>
      </c>
      <c r="T357" s="94">
        <v>3</v>
      </c>
      <c r="U357" s="2">
        <v>0.5</v>
      </c>
      <c r="V357" s="2">
        <v>0.5</v>
      </c>
      <c r="W357" s="2">
        <v>0.5</v>
      </c>
      <c r="X357" s="171">
        <f t="shared" si="5"/>
        <v>3.5</v>
      </c>
      <c r="AH357" s="105">
        <v>41.3</v>
      </c>
      <c r="AI357" s="105">
        <v>37.1</v>
      </c>
    </row>
    <row r="358" spans="1:35" x14ac:dyDescent="0.25">
      <c r="A358" s="38" t="s">
        <v>901</v>
      </c>
      <c r="B358" s="38">
        <v>30</v>
      </c>
      <c r="C358" s="223" t="s">
        <v>510</v>
      </c>
      <c r="D358" s="59">
        <v>42404</v>
      </c>
      <c r="E358" s="103" t="s">
        <v>245</v>
      </c>
      <c r="F358" s="99">
        <v>0.1</v>
      </c>
      <c r="G358" s="99">
        <v>0.3</v>
      </c>
      <c r="H358" s="101">
        <v>4</v>
      </c>
      <c r="I358" s="102">
        <v>2</v>
      </c>
      <c r="J358" s="101" t="s">
        <v>156</v>
      </c>
      <c r="T358" s="2">
        <v>0.5</v>
      </c>
      <c r="U358" s="2">
        <v>0.5</v>
      </c>
      <c r="V358" s="2">
        <v>0.5</v>
      </c>
      <c r="W358" s="2">
        <v>0.5</v>
      </c>
      <c r="X358" s="171">
        <f t="shared" si="5"/>
        <v>1</v>
      </c>
      <c r="AH358" s="105">
        <v>41.6</v>
      </c>
      <c r="AI358" s="105">
        <v>37.4</v>
      </c>
    </row>
    <row r="359" spans="1:35" x14ac:dyDescent="0.25">
      <c r="A359" s="38" t="s">
        <v>902</v>
      </c>
      <c r="B359" s="38">
        <v>31</v>
      </c>
      <c r="C359" s="223" t="s">
        <v>386</v>
      </c>
      <c r="D359" s="59">
        <v>42404</v>
      </c>
      <c r="E359" s="103" t="s">
        <v>102</v>
      </c>
      <c r="F359" s="99">
        <v>0</v>
      </c>
      <c r="G359" s="99">
        <v>0.1</v>
      </c>
      <c r="H359" s="101">
        <v>4</v>
      </c>
      <c r="I359" s="102">
        <v>3</v>
      </c>
      <c r="J359" s="101" t="s">
        <v>156</v>
      </c>
      <c r="T359" s="94">
        <v>4</v>
      </c>
      <c r="U359" s="94">
        <v>3</v>
      </c>
      <c r="V359" s="2">
        <v>0.5</v>
      </c>
      <c r="W359" s="2">
        <v>0.5</v>
      </c>
      <c r="X359" s="171">
        <f t="shared" si="5"/>
        <v>4.5</v>
      </c>
      <c r="AH359" s="105">
        <v>40.799999999999997</v>
      </c>
      <c r="AI359" s="105">
        <v>36.799999999999997</v>
      </c>
    </row>
    <row r="360" spans="1:35" x14ac:dyDescent="0.25">
      <c r="A360" s="38" t="s">
        <v>903</v>
      </c>
      <c r="B360" s="38">
        <v>32</v>
      </c>
      <c r="C360" s="223" t="s">
        <v>511</v>
      </c>
      <c r="D360" s="59">
        <v>42404</v>
      </c>
      <c r="E360" s="89" t="s">
        <v>245</v>
      </c>
      <c r="F360" s="17">
        <v>0.1</v>
      </c>
      <c r="G360" s="17">
        <v>0.3</v>
      </c>
      <c r="H360" s="20">
        <v>4</v>
      </c>
      <c r="I360" s="2">
        <v>3</v>
      </c>
      <c r="J360" s="20" t="s">
        <v>156</v>
      </c>
      <c r="T360" s="94">
        <v>3</v>
      </c>
      <c r="U360" s="2">
        <v>0.5</v>
      </c>
      <c r="V360" s="2">
        <v>0.5</v>
      </c>
      <c r="W360" s="2">
        <v>0.5</v>
      </c>
      <c r="X360" s="171">
        <f t="shared" si="5"/>
        <v>3.5</v>
      </c>
      <c r="AH360" s="105">
        <v>45.1</v>
      </c>
      <c r="AI360" s="105">
        <v>41</v>
      </c>
    </row>
    <row r="361" spans="1:35" x14ac:dyDescent="0.25">
      <c r="A361" s="38" t="s">
        <v>904</v>
      </c>
      <c r="B361" s="38">
        <v>33</v>
      </c>
      <c r="C361" s="223" t="s">
        <v>512</v>
      </c>
      <c r="D361" s="59">
        <v>42404</v>
      </c>
      <c r="E361" s="40" t="s">
        <v>285</v>
      </c>
      <c r="F361" s="17">
        <v>0</v>
      </c>
      <c r="G361" s="42">
        <v>2.5000000000000001E-2</v>
      </c>
      <c r="H361" s="20">
        <v>5</v>
      </c>
      <c r="I361" s="2" t="s">
        <v>866</v>
      </c>
      <c r="J361" s="2" t="s">
        <v>283</v>
      </c>
      <c r="T361" s="94">
        <v>4</v>
      </c>
      <c r="U361" s="94">
        <v>3</v>
      </c>
      <c r="V361" s="94">
        <v>3</v>
      </c>
      <c r="W361" s="94">
        <v>2</v>
      </c>
      <c r="X361" s="171">
        <f t="shared" si="5"/>
        <v>7</v>
      </c>
      <c r="AH361" s="105">
        <v>38.1</v>
      </c>
      <c r="AI361" s="105">
        <v>34.9</v>
      </c>
    </row>
    <row r="362" spans="1:35" x14ac:dyDescent="0.25">
      <c r="A362" s="38" t="s">
        <v>905</v>
      </c>
      <c r="B362" s="38">
        <v>34</v>
      </c>
      <c r="C362" s="223" t="s">
        <v>513</v>
      </c>
      <c r="D362" s="59">
        <v>42404</v>
      </c>
      <c r="E362" s="40" t="s">
        <v>285</v>
      </c>
      <c r="F362" s="17">
        <v>0</v>
      </c>
      <c r="G362" s="42">
        <v>2.5000000000000001E-2</v>
      </c>
      <c r="H362" s="20">
        <v>5</v>
      </c>
      <c r="I362" s="2" t="s">
        <v>866</v>
      </c>
      <c r="J362" s="2" t="s">
        <v>284</v>
      </c>
      <c r="T362" s="94">
        <v>6</v>
      </c>
      <c r="U362" s="94">
        <v>5</v>
      </c>
      <c r="V362" s="2">
        <v>0.5</v>
      </c>
      <c r="W362" s="2">
        <v>0.5</v>
      </c>
      <c r="X362" s="171">
        <f t="shared" si="5"/>
        <v>6.5</v>
      </c>
      <c r="AH362" s="105">
        <v>42.6</v>
      </c>
      <c r="AI362" s="105">
        <v>38.6</v>
      </c>
    </row>
    <row r="363" spans="1:35" x14ac:dyDescent="0.25">
      <c r="A363" s="38" t="s">
        <v>906</v>
      </c>
      <c r="B363" s="38">
        <v>35</v>
      </c>
      <c r="C363" s="223" t="s">
        <v>391</v>
      </c>
      <c r="D363" s="59">
        <v>42404</v>
      </c>
      <c r="E363" s="89" t="s">
        <v>102</v>
      </c>
      <c r="F363" s="17">
        <v>0</v>
      </c>
      <c r="G363" s="17">
        <v>0.1</v>
      </c>
      <c r="H363" s="20">
        <v>5</v>
      </c>
      <c r="I363" s="2">
        <v>1</v>
      </c>
      <c r="J363" s="20" t="s">
        <v>156</v>
      </c>
      <c r="T363" s="94">
        <v>2</v>
      </c>
      <c r="U363" s="2">
        <v>0.5</v>
      </c>
      <c r="V363" s="2">
        <v>0.5</v>
      </c>
      <c r="W363" s="2">
        <v>0.5</v>
      </c>
      <c r="X363" s="171">
        <f t="shared" si="5"/>
        <v>2.5</v>
      </c>
      <c r="AH363" s="105">
        <v>34.299999999999997</v>
      </c>
      <c r="AI363" s="105">
        <v>31.2</v>
      </c>
    </row>
    <row r="364" spans="1:35" x14ac:dyDescent="0.25">
      <c r="A364" s="38" t="s">
        <v>907</v>
      </c>
      <c r="B364" s="38">
        <v>36</v>
      </c>
      <c r="C364" s="223" t="s">
        <v>514</v>
      </c>
      <c r="D364" s="59">
        <v>42404</v>
      </c>
      <c r="E364" s="89" t="s">
        <v>245</v>
      </c>
      <c r="F364" s="17">
        <v>0.1</v>
      </c>
      <c r="G364" s="17">
        <v>0.3</v>
      </c>
      <c r="H364" s="20">
        <v>5</v>
      </c>
      <c r="I364" s="2">
        <v>1</v>
      </c>
      <c r="J364" s="20" t="s">
        <v>156</v>
      </c>
      <c r="T364" s="94">
        <v>4</v>
      </c>
      <c r="U364" s="94">
        <v>3</v>
      </c>
      <c r="V364" s="2">
        <v>0.5</v>
      </c>
      <c r="W364" s="2">
        <v>0.5</v>
      </c>
      <c r="X364" s="171">
        <f t="shared" si="5"/>
        <v>4.5</v>
      </c>
      <c r="AH364" s="105">
        <v>38.700000000000003</v>
      </c>
      <c r="AI364" s="105">
        <v>35.6</v>
      </c>
    </row>
    <row r="365" spans="1:35" x14ac:dyDescent="0.25">
      <c r="A365" s="38" t="s">
        <v>908</v>
      </c>
      <c r="B365" s="38">
        <v>37</v>
      </c>
      <c r="C365" s="223" t="s">
        <v>396</v>
      </c>
      <c r="D365" s="59">
        <v>42404</v>
      </c>
      <c r="E365" s="89" t="s">
        <v>102</v>
      </c>
      <c r="F365" s="17">
        <v>0</v>
      </c>
      <c r="G365" s="17">
        <v>0.1</v>
      </c>
      <c r="H365" s="20">
        <v>5</v>
      </c>
      <c r="I365" s="2">
        <v>2</v>
      </c>
      <c r="J365" s="20" t="s">
        <v>156</v>
      </c>
      <c r="T365" s="94">
        <v>2</v>
      </c>
      <c r="U365" s="2">
        <v>0.5</v>
      </c>
      <c r="V365" s="2">
        <v>0.5</v>
      </c>
      <c r="W365" s="2">
        <v>0.5</v>
      </c>
      <c r="X365" s="171">
        <f t="shared" si="5"/>
        <v>2.5</v>
      </c>
      <c r="AH365" s="105">
        <v>40.4</v>
      </c>
      <c r="AI365" s="105">
        <v>36.299999999999997</v>
      </c>
    </row>
    <row r="366" spans="1:35" x14ac:dyDescent="0.25">
      <c r="A366" s="38" t="s">
        <v>909</v>
      </c>
      <c r="B366" s="38">
        <v>38</v>
      </c>
      <c r="C366" s="223" t="s">
        <v>515</v>
      </c>
      <c r="D366" s="59">
        <v>42404</v>
      </c>
      <c r="E366" s="89" t="s">
        <v>245</v>
      </c>
      <c r="F366" s="17">
        <v>0.1</v>
      </c>
      <c r="G366" s="17">
        <v>0.3</v>
      </c>
      <c r="H366" s="20">
        <v>5</v>
      </c>
      <c r="I366" s="2">
        <v>2</v>
      </c>
      <c r="J366" s="20" t="s">
        <v>156</v>
      </c>
      <c r="T366" s="2">
        <v>0.5</v>
      </c>
      <c r="U366" s="2">
        <v>0.5</v>
      </c>
      <c r="V366" s="2">
        <v>0.5</v>
      </c>
      <c r="W366" s="2">
        <v>0.5</v>
      </c>
      <c r="X366" s="171">
        <f t="shared" si="5"/>
        <v>1</v>
      </c>
      <c r="AH366" s="105">
        <v>43.7</v>
      </c>
      <c r="AI366" s="105">
        <v>39.799999999999997</v>
      </c>
    </row>
    <row r="367" spans="1:35" x14ac:dyDescent="0.25">
      <c r="A367" s="38" t="s">
        <v>910</v>
      </c>
      <c r="B367" s="38">
        <v>39</v>
      </c>
      <c r="C367" s="223" t="s">
        <v>401</v>
      </c>
      <c r="D367" s="59">
        <v>42404</v>
      </c>
      <c r="E367" s="89" t="s">
        <v>102</v>
      </c>
      <c r="F367" s="17">
        <v>0</v>
      </c>
      <c r="G367" s="17">
        <v>0.1</v>
      </c>
      <c r="H367" s="20">
        <v>5</v>
      </c>
      <c r="I367" s="2">
        <v>3</v>
      </c>
      <c r="J367" s="20" t="s">
        <v>156</v>
      </c>
      <c r="T367" s="94">
        <v>3</v>
      </c>
      <c r="U367" s="2">
        <v>0.5</v>
      </c>
      <c r="V367" s="2">
        <v>0.5</v>
      </c>
      <c r="W367" s="2">
        <v>0.5</v>
      </c>
      <c r="X367" s="171">
        <f t="shared" si="5"/>
        <v>3.5</v>
      </c>
      <c r="AH367" s="94">
        <v>41.1</v>
      </c>
      <c r="AI367" s="94">
        <v>37.5</v>
      </c>
    </row>
    <row r="368" spans="1:35" x14ac:dyDescent="0.25">
      <c r="A368" s="38" t="s">
        <v>911</v>
      </c>
      <c r="B368" s="38">
        <v>40</v>
      </c>
      <c r="C368" s="223" t="s">
        <v>516</v>
      </c>
      <c r="D368" s="59">
        <v>42404</v>
      </c>
      <c r="E368" s="89" t="s">
        <v>245</v>
      </c>
      <c r="F368" s="17">
        <v>0.1</v>
      </c>
      <c r="G368" s="17">
        <v>0.3</v>
      </c>
      <c r="H368" s="20">
        <v>5</v>
      </c>
      <c r="I368" s="2">
        <v>3</v>
      </c>
      <c r="J368" s="20" t="s">
        <v>156</v>
      </c>
      <c r="T368" s="2">
        <v>0.5</v>
      </c>
      <c r="U368" s="2">
        <v>0.5</v>
      </c>
      <c r="V368" s="2">
        <v>0.5</v>
      </c>
      <c r="W368" s="2">
        <v>0.5</v>
      </c>
      <c r="X368" s="171">
        <f t="shared" si="5"/>
        <v>1</v>
      </c>
      <c r="AH368" s="94">
        <v>43.2</v>
      </c>
      <c r="AI368" s="94">
        <v>39.5</v>
      </c>
    </row>
    <row r="369" spans="1:41" x14ac:dyDescent="0.25">
      <c r="A369" s="58" t="s">
        <v>1075</v>
      </c>
      <c r="B369" s="58">
        <v>1</v>
      </c>
      <c r="C369" s="226" t="s">
        <v>1076</v>
      </c>
      <c r="D369" s="88">
        <v>42542</v>
      </c>
      <c r="E369" s="6" t="s">
        <v>282</v>
      </c>
      <c r="F369" s="17">
        <v>0</v>
      </c>
      <c r="G369" s="42">
        <v>2.5000000000000001E-2</v>
      </c>
      <c r="H369" s="20">
        <v>1</v>
      </c>
      <c r="I369" s="79" t="s">
        <v>491</v>
      </c>
      <c r="J369" s="163" t="s">
        <v>283</v>
      </c>
      <c r="K369" s="94"/>
      <c r="M369" s="94"/>
      <c r="O369" s="94"/>
      <c r="Q369" s="94"/>
      <c r="S369" s="94"/>
      <c r="T369" s="2">
        <v>11</v>
      </c>
      <c r="U369" s="94">
        <v>8</v>
      </c>
      <c r="V369" s="2">
        <v>3</v>
      </c>
      <c r="W369" s="2">
        <v>0.5</v>
      </c>
      <c r="X369" s="171">
        <f t="shared" si="5"/>
        <v>14</v>
      </c>
      <c r="Y369" s="176"/>
      <c r="Z369" s="176"/>
      <c r="AA369" s="176"/>
      <c r="AB369" s="176"/>
      <c r="AC369" s="58"/>
      <c r="AD369" s="58"/>
      <c r="AE369" s="58"/>
      <c r="AF369" s="58"/>
      <c r="AG369" s="58"/>
      <c r="AH369" s="174">
        <v>51.7</v>
      </c>
      <c r="AI369" s="174">
        <v>47.2</v>
      </c>
      <c r="AJ369" s="58"/>
      <c r="AK369" s="58"/>
      <c r="AL369" s="58"/>
      <c r="AM369" s="58"/>
      <c r="AN369" s="58"/>
      <c r="AO369" s="58"/>
    </row>
    <row r="370" spans="1:41" x14ac:dyDescent="0.25">
      <c r="A370" s="38" t="s">
        <v>1077</v>
      </c>
      <c r="B370" s="38">
        <v>2</v>
      </c>
      <c r="C370" s="223" t="s">
        <v>1076</v>
      </c>
      <c r="D370" s="88">
        <v>42542</v>
      </c>
      <c r="E370" s="5" t="s">
        <v>282</v>
      </c>
      <c r="F370" s="17">
        <v>0</v>
      </c>
      <c r="G370" s="42">
        <v>2.5000000000000001E-2</v>
      </c>
      <c r="H370" s="20">
        <v>1</v>
      </c>
      <c r="I370" s="79" t="s">
        <v>491</v>
      </c>
      <c r="J370" s="163" t="s">
        <v>284</v>
      </c>
      <c r="K370" s="94"/>
      <c r="L370" s="94"/>
      <c r="M370" s="94"/>
      <c r="N370" s="94"/>
      <c r="O370" s="94"/>
      <c r="P370" s="94"/>
      <c r="Q370" s="94"/>
      <c r="R370" s="94"/>
      <c r="S370" s="94"/>
      <c r="T370" s="94">
        <v>18</v>
      </c>
      <c r="U370" s="94">
        <v>11</v>
      </c>
      <c r="V370" s="94">
        <v>2</v>
      </c>
      <c r="W370" s="2">
        <v>0.5</v>
      </c>
      <c r="X370" s="171">
        <f t="shared" si="5"/>
        <v>20</v>
      </c>
      <c r="AC370" s="38"/>
      <c r="AD370" s="38"/>
      <c r="AE370" s="38"/>
      <c r="AF370" s="38"/>
      <c r="AG370" s="38"/>
      <c r="AH370" s="2">
        <v>59</v>
      </c>
      <c r="AI370" s="2">
        <v>54.3</v>
      </c>
      <c r="AJ370" s="38"/>
      <c r="AK370" s="38"/>
      <c r="AL370" s="38"/>
      <c r="AM370" s="38"/>
      <c r="AN370" s="38"/>
      <c r="AO370" s="38"/>
    </row>
    <row r="371" spans="1:41" x14ac:dyDescent="0.25">
      <c r="A371" s="38" t="s">
        <v>1078</v>
      </c>
      <c r="B371" s="38">
        <v>3</v>
      </c>
      <c r="C371" s="223" t="s">
        <v>1079</v>
      </c>
      <c r="D371" s="88">
        <v>42542</v>
      </c>
      <c r="E371" s="5" t="s">
        <v>102</v>
      </c>
      <c r="F371" s="17">
        <v>0</v>
      </c>
      <c r="G371" s="17">
        <v>0.1</v>
      </c>
      <c r="H371" s="20">
        <v>1</v>
      </c>
      <c r="I371" s="81">
        <v>1</v>
      </c>
      <c r="J371" s="163" t="s">
        <v>156</v>
      </c>
      <c r="K371" s="94">
        <v>5.28</v>
      </c>
      <c r="L371" s="2">
        <v>0.02</v>
      </c>
      <c r="M371" s="94">
        <v>5</v>
      </c>
      <c r="N371" s="2">
        <v>5</v>
      </c>
      <c r="O371" s="94">
        <v>65</v>
      </c>
      <c r="P371" s="2">
        <v>250</v>
      </c>
      <c r="Q371" s="94">
        <v>160</v>
      </c>
      <c r="R371" s="2">
        <v>5.9</v>
      </c>
      <c r="S371" s="94">
        <v>0.31</v>
      </c>
      <c r="T371" s="2">
        <v>9</v>
      </c>
      <c r="U371" s="94">
        <v>6</v>
      </c>
      <c r="V371" s="2">
        <v>5</v>
      </c>
      <c r="W371" s="94">
        <v>3</v>
      </c>
      <c r="X371" s="171">
        <f t="shared" si="5"/>
        <v>14</v>
      </c>
      <c r="Y371" s="2">
        <v>1.19</v>
      </c>
      <c r="Z371" s="2">
        <v>0.30299999999999999</v>
      </c>
      <c r="AA371" s="2">
        <v>0.25800000000000001</v>
      </c>
      <c r="AB371" s="2">
        <v>0.02</v>
      </c>
      <c r="AC371" s="38"/>
      <c r="AD371" s="38"/>
      <c r="AE371" s="38"/>
      <c r="AF371" s="38"/>
      <c r="AG371" s="38"/>
      <c r="AH371" s="2">
        <v>54.3</v>
      </c>
      <c r="AI371" s="2">
        <v>49.7</v>
      </c>
      <c r="AJ371" s="38"/>
      <c r="AK371" s="38"/>
      <c r="AL371" s="38"/>
      <c r="AM371" s="38"/>
      <c r="AN371" s="38"/>
      <c r="AO371" s="38"/>
    </row>
    <row r="372" spans="1:41" x14ac:dyDescent="0.25">
      <c r="A372" s="38" t="s">
        <v>1080</v>
      </c>
      <c r="B372" s="38">
        <v>4</v>
      </c>
      <c r="C372" s="223" t="s">
        <v>1081</v>
      </c>
      <c r="D372" s="88">
        <v>42542</v>
      </c>
      <c r="E372" s="5" t="s">
        <v>245</v>
      </c>
      <c r="F372" s="17">
        <v>0.1</v>
      </c>
      <c r="G372" s="17">
        <v>0.3</v>
      </c>
      <c r="H372" s="20">
        <v>1</v>
      </c>
      <c r="I372" s="81">
        <v>1</v>
      </c>
      <c r="J372" s="163" t="s">
        <v>156</v>
      </c>
      <c r="K372" s="94"/>
      <c r="L372" s="94"/>
      <c r="M372" s="94"/>
      <c r="N372" s="94"/>
      <c r="O372" s="94"/>
      <c r="P372" s="94"/>
      <c r="Q372" s="94"/>
      <c r="R372" s="94"/>
      <c r="S372" s="94"/>
      <c r="T372" s="94">
        <v>6</v>
      </c>
      <c r="U372" s="94">
        <v>4</v>
      </c>
      <c r="V372" s="94">
        <v>5</v>
      </c>
      <c r="W372" s="94">
        <v>3</v>
      </c>
      <c r="X372" s="171">
        <f t="shared" si="5"/>
        <v>11</v>
      </c>
      <c r="AC372" s="38"/>
      <c r="AD372" s="38"/>
      <c r="AE372" s="38"/>
      <c r="AF372" s="38"/>
      <c r="AG372" s="38"/>
      <c r="AH372" s="2">
        <v>60.6</v>
      </c>
      <c r="AI372" s="2">
        <v>55.6</v>
      </c>
      <c r="AJ372" s="38"/>
      <c r="AK372" s="38"/>
      <c r="AL372" s="38"/>
      <c r="AM372" s="38"/>
      <c r="AN372" s="38"/>
      <c r="AO372" s="38"/>
    </row>
    <row r="373" spans="1:41" x14ac:dyDescent="0.25">
      <c r="A373" s="38" t="s">
        <v>1082</v>
      </c>
      <c r="B373" s="38">
        <v>5</v>
      </c>
      <c r="C373" s="223" t="s">
        <v>1083</v>
      </c>
      <c r="D373" s="88">
        <v>42542</v>
      </c>
      <c r="E373" s="5" t="s">
        <v>102</v>
      </c>
      <c r="F373" s="17">
        <v>0</v>
      </c>
      <c r="G373" s="17">
        <v>0.1</v>
      </c>
      <c r="H373" s="20">
        <v>1</v>
      </c>
      <c r="I373" s="81">
        <v>2</v>
      </c>
      <c r="J373" s="163" t="s">
        <v>156</v>
      </c>
      <c r="K373" s="94"/>
      <c r="M373" s="94"/>
      <c r="O373" s="94"/>
      <c r="Q373" s="94"/>
      <c r="S373" s="94"/>
      <c r="T373" s="2">
        <v>9</v>
      </c>
      <c r="U373" s="94">
        <v>6</v>
      </c>
      <c r="V373" s="2">
        <v>4</v>
      </c>
      <c r="W373" s="94">
        <v>3</v>
      </c>
      <c r="X373" s="171">
        <f t="shared" si="5"/>
        <v>13</v>
      </c>
      <c r="AC373" s="38"/>
      <c r="AD373" s="38"/>
      <c r="AE373" s="38"/>
      <c r="AF373" s="38"/>
      <c r="AG373" s="38"/>
      <c r="AH373" s="2">
        <v>56.6</v>
      </c>
      <c r="AI373" s="2">
        <v>52</v>
      </c>
      <c r="AJ373" s="38"/>
      <c r="AK373" s="38"/>
      <c r="AL373" s="38"/>
      <c r="AM373" s="38"/>
      <c r="AN373" s="38"/>
      <c r="AO373" s="38"/>
    </row>
    <row r="374" spans="1:41" x14ac:dyDescent="0.25">
      <c r="A374" s="38" t="s">
        <v>1084</v>
      </c>
      <c r="B374" s="38">
        <v>6</v>
      </c>
      <c r="C374" s="223" t="s">
        <v>1085</v>
      </c>
      <c r="D374" s="88">
        <v>42542</v>
      </c>
      <c r="E374" s="5" t="s">
        <v>245</v>
      </c>
      <c r="F374" s="17">
        <v>0.1</v>
      </c>
      <c r="G374" s="17">
        <v>0.3</v>
      </c>
      <c r="H374" s="20">
        <v>1</v>
      </c>
      <c r="I374" s="81">
        <v>2</v>
      </c>
      <c r="J374" s="163" t="s">
        <v>156</v>
      </c>
      <c r="K374" s="94"/>
      <c r="L374" s="94"/>
      <c r="M374" s="94"/>
      <c r="N374" s="94"/>
      <c r="O374" s="94"/>
      <c r="P374" s="94"/>
      <c r="Q374" s="94"/>
      <c r="R374" s="94"/>
      <c r="S374" s="94"/>
      <c r="T374" s="94">
        <v>6</v>
      </c>
      <c r="U374" s="94">
        <v>4</v>
      </c>
      <c r="V374" s="94">
        <v>6</v>
      </c>
      <c r="W374" s="94">
        <v>4</v>
      </c>
      <c r="X374" s="171">
        <f t="shared" si="5"/>
        <v>12</v>
      </c>
      <c r="AC374" s="38"/>
      <c r="AD374" s="38"/>
      <c r="AE374" s="38"/>
      <c r="AF374" s="38"/>
      <c r="AG374" s="38"/>
      <c r="AH374" s="2">
        <v>58.7</v>
      </c>
      <c r="AI374" s="2">
        <v>53.9</v>
      </c>
      <c r="AJ374" s="38"/>
      <c r="AK374" s="38"/>
      <c r="AL374" s="38"/>
      <c r="AM374" s="38"/>
      <c r="AN374" s="38"/>
      <c r="AO374" s="38"/>
    </row>
    <row r="375" spans="1:41" x14ac:dyDescent="0.25">
      <c r="A375" s="38" t="s">
        <v>1086</v>
      </c>
      <c r="B375" s="38">
        <v>7</v>
      </c>
      <c r="C375" s="223" t="s">
        <v>1087</v>
      </c>
      <c r="D375" s="88">
        <v>42542</v>
      </c>
      <c r="E375" s="5" t="s">
        <v>102</v>
      </c>
      <c r="F375" s="17">
        <v>0</v>
      </c>
      <c r="G375" s="17">
        <v>0.1</v>
      </c>
      <c r="H375" s="20">
        <v>1</v>
      </c>
      <c r="I375" s="81">
        <v>3</v>
      </c>
      <c r="J375" s="163" t="s">
        <v>156</v>
      </c>
      <c r="K375" s="94"/>
      <c r="M375" s="94"/>
      <c r="O375" s="94"/>
      <c r="Q375" s="94"/>
      <c r="S375" s="94"/>
      <c r="T375" s="2">
        <v>6</v>
      </c>
      <c r="U375" s="94">
        <v>4</v>
      </c>
      <c r="V375" s="2">
        <v>5</v>
      </c>
      <c r="W375" s="94">
        <v>3</v>
      </c>
      <c r="X375" s="171">
        <f t="shared" si="5"/>
        <v>11</v>
      </c>
      <c r="AC375" s="38"/>
      <c r="AD375" s="38"/>
      <c r="AE375" s="38"/>
      <c r="AF375" s="38"/>
      <c r="AG375" s="38"/>
      <c r="AH375" s="2">
        <v>51.6</v>
      </c>
      <c r="AI375" s="2">
        <v>47.3</v>
      </c>
      <c r="AJ375" s="38"/>
      <c r="AK375" s="38"/>
      <c r="AL375" s="38"/>
      <c r="AM375" s="38"/>
      <c r="AN375" s="38"/>
      <c r="AO375" s="38"/>
    </row>
    <row r="376" spans="1:41" x14ac:dyDescent="0.25">
      <c r="A376" s="38" t="s">
        <v>1088</v>
      </c>
      <c r="B376" s="38">
        <v>8</v>
      </c>
      <c r="C376" s="223" t="s">
        <v>1089</v>
      </c>
      <c r="D376" s="88">
        <v>42542</v>
      </c>
      <c r="E376" s="5" t="s">
        <v>245</v>
      </c>
      <c r="F376" s="17">
        <v>0.1</v>
      </c>
      <c r="G376" s="17">
        <v>0.3</v>
      </c>
      <c r="H376" s="20">
        <v>1</v>
      </c>
      <c r="I376" s="81">
        <v>3</v>
      </c>
      <c r="J376" s="163" t="s">
        <v>156</v>
      </c>
      <c r="K376" s="94"/>
      <c r="L376" s="94"/>
      <c r="M376" s="94"/>
      <c r="N376" s="94"/>
      <c r="O376" s="94"/>
      <c r="P376" s="94"/>
      <c r="Q376" s="94"/>
      <c r="R376" s="94"/>
      <c r="S376" s="94"/>
      <c r="T376" s="94">
        <v>4</v>
      </c>
      <c r="U376" s="94">
        <v>3</v>
      </c>
      <c r="V376" s="94">
        <v>6</v>
      </c>
      <c r="W376" s="94">
        <v>4</v>
      </c>
      <c r="X376" s="171">
        <f t="shared" si="5"/>
        <v>10</v>
      </c>
      <c r="AC376" s="38"/>
      <c r="AD376" s="38"/>
      <c r="AE376" s="38"/>
      <c r="AF376" s="38"/>
      <c r="AG376" s="38"/>
      <c r="AH376" s="2">
        <v>56.1</v>
      </c>
      <c r="AI376" s="2">
        <v>51.5</v>
      </c>
      <c r="AJ376" s="38"/>
      <c r="AK376" s="38"/>
      <c r="AL376" s="38"/>
      <c r="AM376" s="38"/>
      <c r="AN376" s="38"/>
      <c r="AO376" s="38"/>
    </row>
    <row r="377" spans="1:41" x14ac:dyDescent="0.25">
      <c r="A377" s="38" t="s">
        <v>1090</v>
      </c>
      <c r="B377" s="38">
        <v>9</v>
      </c>
      <c r="C377" s="223" t="s">
        <v>1091</v>
      </c>
      <c r="D377" s="88">
        <v>42542</v>
      </c>
      <c r="E377" s="6" t="s">
        <v>282</v>
      </c>
      <c r="F377" s="17">
        <v>0</v>
      </c>
      <c r="G377" s="42">
        <v>2.5000000000000001E-2</v>
      </c>
      <c r="H377" s="20">
        <v>2</v>
      </c>
      <c r="I377" s="79" t="s">
        <v>491</v>
      </c>
      <c r="J377" s="163" t="s">
        <v>283</v>
      </c>
      <c r="K377" s="94"/>
      <c r="M377" s="94"/>
      <c r="O377" s="94"/>
      <c r="Q377" s="94"/>
      <c r="S377" s="94"/>
      <c r="T377" s="2">
        <v>26</v>
      </c>
      <c r="U377" s="94">
        <v>17</v>
      </c>
      <c r="V377" s="2">
        <v>3</v>
      </c>
      <c r="W377" s="94">
        <v>2</v>
      </c>
      <c r="X377" s="171">
        <f t="shared" si="5"/>
        <v>29</v>
      </c>
      <c r="AC377" s="38"/>
      <c r="AD377" s="38"/>
      <c r="AE377" s="38"/>
      <c r="AF377" s="38"/>
      <c r="AG377" s="38"/>
      <c r="AH377" s="2">
        <v>54.5</v>
      </c>
      <c r="AI377" s="2">
        <v>50</v>
      </c>
      <c r="AJ377" s="38"/>
      <c r="AK377" s="38"/>
      <c r="AL377" s="38"/>
      <c r="AM377" s="38"/>
      <c r="AN377" s="38"/>
      <c r="AO377" s="38"/>
    </row>
    <row r="378" spans="1:41" x14ac:dyDescent="0.25">
      <c r="A378" s="38" t="s">
        <v>1092</v>
      </c>
      <c r="B378" s="38">
        <v>10</v>
      </c>
      <c r="C378" s="223" t="s">
        <v>1091</v>
      </c>
      <c r="D378" s="88">
        <v>42542</v>
      </c>
      <c r="E378" s="5" t="s">
        <v>282</v>
      </c>
      <c r="F378" s="17">
        <v>0</v>
      </c>
      <c r="G378" s="42">
        <v>2.5000000000000001E-2</v>
      </c>
      <c r="H378" s="20">
        <v>2</v>
      </c>
      <c r="I378" s="79" t="s">
        <v>491</v>
      </c>
      <c r="J378" s="163" t="s">
        <v>284</v>
      </c>
      <c r="K378" s="94"/>
      <c r="L378" s="94"/>
      <c r="M378" s="94"/>
      <c r="N378" s="94"/>
      <c r="O378" s="94"/>
      <c r="P378" s="94"/>
      <c r="Q378" s="94"/>
      <c r="R378" s="94"/>
      <c r="S378" s="94"/>
      <c r="T378" s="94">
        <v>14</v>
      </c>
      <c r="U378" s="94">
        <v>9</v>
      </c>
      <c r="V378" s="94">
        <v>3</v>
      </c>
      <c r="W378" s="2">
        <v>0.5</v>
      </c>
      <c r="X378" s="171">
        <f t="shared" si="5"/>
        <v>17</v>
      </c>
      <c r="AC378" s="38"/>
      <c r="AD378" s="38"/>
      <c r="AE378" s="38"/>
      <c r="AF378" s="38"/>
      <c r="AG378" s="38"/>
      <c r="AH378" s="2">
        <v>58.9</v>
      </c>
      <c r="AI378" s="2">
        <v>53.9</v>
      </c>
      <c r="AJ378" s="38"/>
      <c r="AK378" s="38"/>
      <c r="AL378" s="38"/>
      <c r="AM378" s="38"/>
      <c r="AN378" s="38"/>
      <c r="AO378" s="38"/>
    </row>
    <row r="379" spans="1:41" x14ac:dyDescent="0.25">
      <c r="A379" s="38" t="s">
        <v>1093</v>
      </c>
      <c r="B379" s="38">
        <v>11</v>
      </c>
      <c r="C379" s="223" t="s">
        <v>1094</v>
      </c>
      <c r="D379" s="88">
        <v>42542</v>
      </c>
      <c r="E379" s="5" t="s">
        <v>102</v>
      </c>
      <c r="F379" s="17">
        <v>0</v>
      </c>
      <c r="G379" s="17">
        <v>0.1</v>
      </c>
      <c r="H379" s="20">
        <v>2</v>
      </c>
      <c r="I379" s="81">
        <v>1</v>
      </c>
      <c r="J379" s="163" t="s">
        <v>156</v>
      </c>
      <c r="K379" s="94">
        <v>5.09</v>
      </c>
      <c r="L379" s="2">
        <v>0.02</v>
      </c>
      <c r="M379" s="94">
        <v>5</v>
      </c>
      <c r="N379" s="2">
        <v>5</v>
      </c>
      <c r="O379" s="94">
        <v>60</v>
      </c>
      <c r="P379" s="2">
        <v>250</v>
      </c>
      <c r="Q379" s="94">
        <v>149</v>
      </c>
      <c r="R379" s="2">
        <v>5.62</v>
      </c>
      <c r="S379" s="94">
        <v>0.3</v>
      </c>
      <c r="T379" s="2">
        <v>11</v>
      </c>
      <c r="U379" s="94">
        <v>7</v>
      </c>
      <c r="V379" s="2">
        <v>4</v>
      </c>
      <c r="W379" s="94">
        <v>3</v>
      </c>
      <c r="X379" s="171">
        <f t="shared" si="5"/>
        <v>15</v>
      </c>
      <c r="Y379" s="2">
        <v>0.86099999999999999</v>
      </c>
      <c r="Z379" s="2">
        <v>0.104</v>
      </c>
      <c r="AA379" s="2">
        <v>0.22600000000000001</v>
      </c>
      <c r="AB379" s="2">
        <v>0.02</v>
      </c>
      <c r="AC379" s="38"/>
      <c r="AD379" s="38"/>
      <c r="AE379" s="38"/>
      <c r="AF379" s="38"/>
      <c r="AG379" s="38"/>
      <c r="AH379" s="2">
        <v>51.5</v>
      </c>
      <c r="AI379" s="2">
        <v>47.5</v>
      </c>
      <c r="AJ379" s="38"/>
      <c r="AK379" s="38"/>
      <c r="AL379" s="38"/>
      <c r="AM379" s="38"/>
      <c r="AN379" s="38"/>
      <c r="AO379" s="38"/>
    </row>
    <row r="380" spans="1:41" x14ac:dyDescent="0.25">
      <c r="A380" s="38" t="s">
        <v>1095</v>
      </c>
      <c r="B380" s="38">
        <v>12</v>
      </c>
      <c r="C380" s="223" t="s">
        <v>1096</v>
      </c>
      <c r="D380" s="88">
        <v>42542</v>
      </c>
      <c r="E380" s="5" t="s">
        <v>245</v>
      </c>
      <c r="F380" s="17">
        <v>0.1</v>
      </c>
      <c r="G380" s="17">
        <v>0.3</v>
      </c>
      <c r="H380" s="20">
        <v>2</v>
      </c>
      <c r="I380" s="81">
        <v>1</v>
      </c>
      <c r="J380" s="163" t="s">
        <v>156</v>
      </c>
      <c r="K380" s="94"/>
      <c r="L380" s="94"/>
      <c r="M380" s="94"/>
      <c r="N380" s="94"/>
      <c r="O380" s="94"/>
      <c r="P380" s="94"/>
      <c r="Q380" s="94"/>
      <c r="R380" s="94"/>
      <c r="S380" s="94"/>
      <c r="T380" s="94">
        <v>5</v>
      </c>
      <c r="U380" s="94">
        <v>3</v>
      </c>
      <c r="V380" s="94">
        <v>5</v>
      </c>
      <c r="W380" s="94">
        <v>4</v>
      </c>
      <c r="X380" s="171">
        <f t="shared" si="5"/>
        <v>10</v>
      </c>
      <c r="AC380" s="38"/>
      <c r="AD380" s="38"/>
      <c r="AE380" s="38"/>
      <c r="AF380" s="38"/>
      <c r="AG380" s="38"/>
      <c r="AH380" s="2">
        <v>49.8</v>
      </c>
      <c r="AI380" s="2">
        <v>46</v>
      </c>
      <c r="AJ380" s="38"/>
      <c r="AK380" s="38"/>
      <c r="AL380" s="38"/>
      <c r="AM380" s="38"/>
      <c r="AN380" s="38"/>
      <c r="AO380" s="38"/>
    </row>
    <row r="381" spans="1:41" x14ac:dyDescent="0.25">
      <c r="A381" s="38" t="s">
        <v>1097</v>
      </c>
      <c r="B381" s="38">
        <v>13</v>
      </c>
      <c r="C381" s="223" t="s">
        <v>1098</v>
      </c>
      <c r="D381" s="88">
        <v>42542</v>
      </c>
      <c r="E381" s="5" t="s">
        <v>102</v>
      </c>
      <c r="F381" s="17">
        <v>0</v>
      </c>
      <c r="G381" s="17">
        <v>0.1</v>
      </c>
      <c r="H381" s="20">
        <v>2</v>
      </c>
      <c r="I381" s="81">
        <v>2</v>
      </c>
      <c r="J381" s="163" t="s">
        <v>156</v>
      </c>
      <c r="K381" s="94"/>
      <c r="M381" s="94"/>
      <c r="O381" s="94"/>
      <c r="Q381" s="94"/>
      <c r="S381" s="94"/>
      <c r="T381" s="2">
        <v>7</v>
      </c>
      <c r="U381" s="94">
        <v>5</v>
      </c>
      <c r="V381" s="2">
        <v>5</v>
      </c>
      <c r="W381" s="94">
        <v>3</v>
      </c>
      <c r="X381" s="171">
        <f t="shared" si="5"/>
        <v>12</v>
      </c>
      <c r="AC381" s="38"/>
      <c r="AD381" s="38"/>
      <c r="AE381" s="38"/>
      <c r="AF381" s="38"/>
      <c r="AG381" s="38"/>
      <c r="AH381" s="2">
        <v>60.6</v>
      </c>
      <c r="AI381" s="2">
        <v>55.7</v>
      </c>
      <c r="AJ381" s="38"/>
      <c r="AK381" s="38"/>
      <c r="AL381" s="38"/>
      <c r="AM381" s="38"/>
      <c r="AN381" s="38"/>
      <c r="AO381" s="38"/>
    </row>
    <row r="382" spans="1:41" x14ac:dyDescent="0.25">
      <c r="A382" s="38" t="s">
        <v>1099</v>
      </c>
      <c r="B382" s="38">
        <v>14</v>
      </c>
      <c r="C382" s="223" t="s">
        <v>1100</v>
      </c>
      <c r="D382" s="88">
        <v>42542</v>
      </c>
      <c r="E382" s="5" t="s">
        <v>245</v>
      </c>
      <c r="F382" s="17">
        <v>0.1</v>
      </c>
      <c r="G382" s="17">
        <v>0.3</v>
      </c>
      <c r="H382" s="20">
        <v>2</v>
      </c>
      <c r="I382" s="81">
        <v>2</v>
      </c>
      <c r="J382" s="163" t="s">
        <v>156</v>
      </c>
      <c r="K382" s="94"/>
      <c r="L382" s="94"/>
      <c r="M382" s="94"/>
      <c r="N382" s="94"/>
      <c r="O382" s="94"/>
      <c r="P382" s="94"/>
      <c r="Q382" s="94"/>
      <c r="R382" s="94"/>
      <c r="S382" s="94"/>
      <c r="T382" s="94">
        <v>5</v>
      </c>
      <c r="U382" s="94">
        <v>3</v>
      </c>
      <c r="V382" s="94">
        <v>4</v>
      </c>
      <c r="W382" s="94">
        <v>2</v>
      </c>
      <c r="X382" s="171">
        <f t="shared" si="5"/>
        <v>9</v>
      </c>
      <c r="AC382" s="38"/>
      <c r="AD382" s="38"/>
      <c r="AE382" s="38"/>
      <c r="AF382" s="38"/>
      <c r="AG382" s="38"/>
      <c r="AH382" s="2">
        <v>72.2</v>
      </c>
      <c r="AI382" s="2">
        <v>66.599999999999994</v>
      </c>
      <c r="AJ382" s="38"/>
      <c r="AK382" s="38"/>
      <c r="AL382" s="38"/>
      <c r="AM382" s="38"/>
      <c r="AN382" s="38"/>
      <c r="AO382" s="38"/>
    </row>
    <row r="383" spans="1:41" x14ac:dyDescent="0.25">
      <c r="A383" s="38" t="s">
        <v>1101</v>
      </c>
      <c r="B383" s="38">
        <v>15</v>
      </c>
      <c r="C383" s="223" t="s">
        <v>1102</v>
      </c>
      <c r="D383" s="88">
        <v>42542</v>
      </c>
      <c r="E383" s="5" t="s">
        <v>102</v>
      </c>
      <c r="F383" s="17">
        <v>0</v>
      </c>
      <c r="G383" s="17">
        <v>0.1</v>
      </c>
      <c r="H383" s="20">
        <v>2</v>
      </c>
      <c r="I383" s="81">
        <v>3</v>
      </c>
      <c r="J383" s="163" t="s">
        <v>156</v>
      </c>
      <c r="K383" s="94"/>
      <c r="M383" s="94"/>
      <c r="O383" s="94"/>
      <c r="Q383" s="94"/>
      <c r="S383" s="94"/>
      <c r="T383" s="2">
        <v>9</v>
      </c>
      <c r="U383" s="94">
        <v>5</v>
      </c>
      <c r="V383" s="2">
        <v>5</v>
      </c>
      <c r="W383" s="94">
        <v>3</v>
      </c>
      <c r="X383" s="171">
        <f t="shared" si="5"/>
        <v>14</v>
      </c>
      <c r="AC383" s="38"/>
      <c r="AD383" s="38"/>
      <c r="AE383" s="38"/>
      <c r="AF383" s="38"/>
      <c r="AG383" s="38"/>
      <c r="AH383" s="2">
        <v>61.6</v>
      </c>
      <c r="AI383" s="2">
        <v>56.6</v>
      </c>
      <c r="AJ383" s="38"/>
      <c r="AK383" s="38"/>
      <c r="AL383" s="38"/>
      <c r="AM383" s="38"/>
      <c r="AN383" s="38"/>
      <c r="AO383" s="38"/>
    </row>
    <row r="384" spans="1:41" x14ac:dyDescent="0.25">
      <c r="A384" s="38" t="s">
        <v>1103</v>
      </c>
      <c r="B384" s="38">
        <v>16</v>
      </c>
      <c r="C384" s="223" t="s">
        <v>1104</v>
      </c>
      <c r="D384" s="88">
        <v>42542</v>
      </c>
      <c r="E384" s="5" t="s">
        <v>245</v>
      </c>
      <c r="F384" s="17">
        <v>0.1</v>
      </c>
      <c r="G384" s="17">
        <v>0.3</v>
      </c>
      <c r="H384" s="20">
        <v>2</v>
      </c>
      <c r="I384" s="81">
        <v>3</v>
      </c>
      <c r="J384" s="163" t="s">
        <v>156</v>
      </c>
      <c r="K384" s="94"/>
      <c r="L384" s="94"/>
      <c r="M384" s="94"/>
      <c r="N384" s="94"/>
      <c r="O384" s="94"/>
      <c r="P384" s="94"/>
      <c r="Q384" s="94"/>
      <c r="R384" s="94"/>
      <c r="S384" s="94"/>
      <c r="T384" s="94">
        <v>4</v>
      </c>
      <c r="U384" s="94">
        <v>2</v>
      </c>
      <c r="V384" s="94">
        <v>5</v>
      </c>
      <c r="W384" s="94">
        <v>3</v>
      </c>
      <c r="X384" s="171">
        <f t="shared" si="5"/>
        <v>9</v>
      </c>
      <c r="AC384" s="38"/>
      <c r="AD384" s="38"/>
      <c r="AE384" s="38"/>
      <c r="AF384" s="38"/>
      <c r="AG384" s="38"/>
      <c r="AH384" s="2">
        <v>63.8</v>
      </c>
      <c r="AI384" s="2">
        <v>58.8</v>
      </c>
      <c r="AJ384" s="38"/>
      <c r="AK384" s="38"/>
      <c r="AL384" s="38"/>
      <c r="AM384" s="38"/>
      <c r="AN384" s="38"/>
      <c r="AO384" s="38"/>
    </row>
    <row r="385" spans="1:41" x14ac:dyDescent="0.25">
      <c r="A385" s="38" t="s">
        <v>1105</v>
      </c>
      <c r="B385" s="38">
        <v>17</v>
      </c>
      <c r="C385" s="223" t="s">
        <v>1106</v>
      </c>
      <c r="D385" s="88">
        <v>42542</v>
      </c>
      <c r="E385" s="6" t="s">
        <v>282</v>
      </c>
      <c r="F385" s="17">
        <v>0</v>
      </c>
      <c r="G385" s="42">
        <v>2.5000000000000001E-2</v>
      </c>
      <c r="H385" s="20">
        <v>3</v>
      </c>
      <c r="I385" s="79" t="s">
        <v>491</v>
      </c>
      <c r="J385" s="163" t="s">
        <v>283</v>
      </c>
      <c r="K385" s="94"/>
      <c r="M385" s="94"/>
      <c r="O385" s="94"/>
      <c r="Q385" s="94"/>
      <c r="S385" s="94"/>
      <c r="T385" s="2">
        <v>9</v>
      </c>
      <c r="U385" s="94">
        <v>7</v>
      </c>
      <c r="V385" s="2">
        <v>3</v>
      </c>
      <c r="W385" s="2">
        <v>0.5</v>
      </c>
      <c r="X385" s="171">
        <f t="shared" si="5"/>
        <v>12</v>
      </c>
      <c r="AC385" s="38"/>
      <c r="AD385" s="38"/>
      <c r="AE385" s="38"/>
      <c r="AF385" s="38"/>
      <c r="AG385" s="38"/>
      <c r="AH385" s="2">
        <v>46.2</v>
      </c>
      <c r="AI385" s="2">
        <v>42.6</v>
      </c>
      <c r="AJ385" s="38"/>
      <c r="AK385" s="38"/>
      <c r="AL385" s="38"/>
      <c r="AM385" s="38"/>
      <c r="AN385" s="38"/>
      <c r="AO385" s="38"/>
    </row>
    <row r="386" spans="1:41" x14ac:dyDescent="0.25">
      <c r="A386" s="38" t="s">
        <v>1107</v>
      </c>
      <c r="B386" s="38">
        <v>18</v>
      </c>
      <c r="C386" s="223" t="s">
        <v>1106</v>
      </c>
      <c r="D386" s="88">
        <v>42542</v>
      </c>
      <c r="E386" s="5" t="s">
        <v>282</v>
      </c>
      <c r="F386" s="17">
        <v>0</v>
      </c>
      <c r="G386" s="42">
        <v>2.5000000000000001E-2</v>
      </c>
      <c r="H386" s="20">
        <v>3</v>
      </c>
      <c r="I386" s="79" t="s">
        <v>491</v>
      </c>
      <c r="J386" s="163" t="s">
        <v>284</v>
      </c>
      <c r="K386" s="94"/>
      <c r="L386" s="94"/>
      <c r="M386" s="94"/>
      <c r="N386" s="94"/>
      <c r="O386" s="94"/>
      <c r="P386" s="94"/>
      <c r="Q386" s="94"/>
      <c r="R386" s="94"/>
      <c r="S386" s="94"/>
      <c r="T386" s="94">
        <v>8</v>
      </c>
      <c r="U386" s="94">
        <v>6</v>
      </c>
      <c r="V386" s="94">
        <v>2</v>
      </c>
      <c r="W386" s="2">
        <v>0.5</v>
      </c>
      <c r="X386" s="171">
        <f t="shared" si="5"/>
        <v>10</v>
      </c>
      <c r="AC386" s="38"/>
      <c r="AD386" s="38"/>
      <c r="AE386" s="38"/>
      <c r="AF386" s="38"/>
      <c r="AG386" s="38"/>
      <c r="AH386" s="2">
        <v>53.1</v>
      </c>
      <c r="AI386" s="2">
        <v>48.9</v>
      </c>
      <c r="AJ386" s="38"/>
      <c r="AK386" s="38"/>
      <c r="AL386" s="38"/>
      <c r="AM386" s="38"/>
      <c r="AN386" s="38"/>
      <c r="AO386" s="38"/>
    </row>
    <row r="387" spans="1:41" x14ac:dyDescent="0.25">
      <c r="A387" s="38" t="s">
        <v>1108</v>
      </c>
      <c r="B387" s="38">
        <v>19</v>
      </c>
      <c r="C387" s="223" t="s">
        <v>1109</v>
      </c>
      <c r="D387" s="88">
        <v>42542</v>
      </c>
      <c r="E387" s="5" t="s">
        <v>102</v>
      </c>
      <c r="F387" s="17">
        <v>0</v>
      </c>
      <c r="G387" s="17">
        <v>0.1</v>
      </c>
      <c r="H387" s="20">
        <v>3</v>
      </c>
      <c r="I387" s="81">
        <v>1</v>
      </c>
      <c r="J387" s="163" t="s">
        <v>156</v>
      </c>
      <c r="K387" s="94">
        <v>5.14</v>
      </c>
      <c r="L387" s="2">
        <v>0.02</v>
      </c>
      <c r="M387" s="94">
        <v>5</v>
      </c>
      <c r="N387" s="2">
        <v>3</v>
      </c>
      <c r="O387" s="94">
        <v>76</v>
      </c>
      <c r="P387" s="2">
        <v>250</v>
      </c>
      <c r="Q387" s="94">
        <v>196</v>
      </c>
      <c r="R387" s="2">
        <v>5.43</v>
      </c>
      <c r="S387" s="94">
        <v>0.28000000000000003</v>
      </c>
      <c r="T387" s="2">
        <v>4</v>
      </c>
      <c r="U387" s="94">
        <v>3</v>
      </c>
      <c r="V387" s="2">
        <v>3</v>
      </c>
      <c r="W387" s="94">
        <v>2</v>
      </c>
      <c r="X387" s="171">
        <f t="shared" si="5"/>
        <v>7</v>
      </c>
      <c r="Y387" s="2">
        <v>0.80300000000000005</v>
      </c>
      <c r="Z387" s="2">
        <v>0.111</v>
      </c>
      <c r="AA387" s="2">
        <v>0.27800000000000002</v>
      </c>
      <c r="AB387" s="2">
        <v>0.02</v>
      </c>
      <c r="AC387" s="38"/>
      <c r="AD387" s="38"/>
      <c r="AE387" s="38"/>
      <c r="AF387" s="38"/>
      <c r="AG387" s="38"/>
      <c r="AH387" s="2">
        <v>57</v>
      </c>
      <c r="AI387" s="2">
        <v>52.5</v>
      </c>
      <c r="AJ387" s="38"/>
      <c r="AK387" s="38"/>
      <c r="AL387" s="38"/>
      <c r="AM387" s="38"/>
      <c r="AN387" s="38"/>
      <c r="AO387" s="38"/>
    </row>
    <row r="388" spans="1:41" x14ac:dyDescent="0.25">
      <c r="A388" s="38" t="s">
        <v>1110</v>
      </c>
      <c r="B388" s="38">
        <v>20</v>
      </c>
      <c r="C388" s="223" t="s">
        <v>1111</v>
      </c>
      <c r="D388" s="88">
        <v>42542</v>
      </c>
      <c r="E388" s="5" t="s">
        <v>245</v>
      </c>
      <c r="F388" s="17">
        <v>0.1</v>
      </c>
      <c r="G388" s="17">
        <v>0.3</v>
      </c>
      <c r="H388" s="20">
        <v>3</v>
      </c>
      <c r="I388" s="81">
        <v>1</v>
      </c>
      <c r="J388" s="163" t="s">
        <v>156</v>
      </c>
      <c r="K388" s="94"/>
      <c r="L388" s="94"/>
      <c r="M388" s="94"/>
      <c r="N388" s="94"/>
      <c r="O388" s="94"/>
      <c r="P388" s="94"/>
      <c r="Q388" s="94"/>
      <c r="R388" s="94"/>
      <c r="S388" s="94"/>
      <c r="T388" s="94">
        <v>2</v>
      </c>
      <c r="U388" s="2">
        <v>0.5</v>
      </c>
      <c r="V388" s="94">
        <v>5</v>
      </c>
      <c r="W388" s="94">
        <v>3</v>
      </c>
      <c r="X388" s="171">
        <f t="shared" si="5"/>
        <v>7</v>
      </c>
      <c r="AC388" s="38"/>
      <c r="AD388" s="38"/>
      <c r="AE388" s="38"/>
      <c r="AF388" s="38"/>
      <c r="AG388" s="38"/>
      <c r="AH388" s="2">
        <v>61.6</v>
      </c>
      <c r="AI388" s="2">
        <v>57.4</v>
      </c>
      <c r="AJ388" s="38"/>
      <c r="AK388" s="38"/>
      <c r="AL388" s="38"/>
      <c r="AM388" s="38"/>
      <c r="AN388" s="38"/>
      <c r="AO388" s="38"/>
    </row>
    <row r="389" spans="1:41" x14ac:dyDescent="0.25">
      <c r="A389" s="38" t="s">
        <v>1112</v>
      </c>
      <c r="B389" s="38">
        <v>21</v>
      </c>
      <c r="C389" s="223" t="s">
        <v>1113</v>
      </c>
      <c r="D389" s="88">
        <v>42542</v>
      </c>
      <c r="E389" s="5" t="s">
        <v>102</v>
      </c>
      <c r="F389" s="17">
        <v>0</v>
      </c>
      <c r="G389" s="17">
        <v>0.1</v>
      </c>
      <c r="H389" s="20">
        <v>3</v>
      </c>
      <c r="I389" s="81">
        <v>2</v>
      </c>
      <c r="J389" s="163" t="s">
        <v>156</v>
      </c>
      <c r="K389" s="94"/>
      <c r="M389" s="94"/>
      <c r="O389" s="94"/>
      <c r="Q389" s="94"/>
      <c r="S389" s="94"/>
      <c r="T389" s="2">
        <v>5</v>
      </c>
      <c r="U389" s="94">
        <v>3</v>
      </c>
      <c r="V389" s="2">
        <v>3</v>
      </c>
      <c r="W389" s="2">
        <v>0.5</v>
      </c>
      <c r="X389" s="171">
        <f t="shared" si="5"/>
        <v>8</v>
      </c>
      <c r="AC389" s="38"/>
      <c r="AD389" s="38"/>
      <c r="AE389" s="38"/>
      <c r="AF389" s="38"/>
      <c r="AG389" s="38"/>
      <c r="AH389" s="2">
        <v>52</v>
      </c>
      <c r="AI389" s="2">
        <v>48.1</v>
      </c>
      <c r="AJ389" s="38"/>
      <c r="AK389" s="38"/>
      <c r="AL389" s="38"/>
      <c r="AM389" s="38"/>
      <c r="AN389" s="38"/>
      <c r="AO389" s="38"/>
    </row>
    <row r="390" spans="1:41" x14ac:dyDescent="0.25">
      <c r="A390" s="38" t="s">
        <v>1114</v>
      </c>
      <c r="B390" s="38">
        <v>22</v>
      </c>
      <c r="C390" s="223" t="s">
        <v>1115</v>
      </c>
      <c r="D390" s="88">
        <v>42542</v>
      </c>
      <c r="E390" s="5" t="s">
        <v>245</v>
      </c>
      <c r="F390" s="17">
        <v>0.1</v>
      </c>
      <c r="G390" s="17">
        <v>0.3</v>
      </c>
      <c r="H390" s="20">
        <v>3</v>
      </c>
      <c r="I390" s="81">
        <v>2</v>
      </c>
      <c r="J390" s="163" t="s">
        <v>156</v>
      </c>
      <c r="K390" s="94"/>
      <c r="L390" s="94"/>
      <c r="M390" s="94"/>
      <c r="N390" s="94"/>
      <c r="O390" s="94"/>
      <c r="P390" s="94"/>
      <c r="Q390" s="94"/>
      <c r="R390" s="94"/>
      <c r="S390" s="94"/>
      <c r="T390" s="94">
        <v>2</v>
      </c>
      <c r="U390" s="2">
        <v>0.5</v>
      </c>
      <c r="V390" s="94">
        <v>4</v>
      </c>
      <c r="W390" s="94">
        <v>2</v>
      </c>
      <c r="X390" s="171">
        <f t="shared" si="5"/>
        <v>6</v>
      </c>
      <c r="AC390" s="38"/>
      <c r="AD390" s="38"/>
      <c r="AE390" s="38"/>
      <c r="AF390" s="38"/>
      <c r="AG390" s="38"/>
      <c r="AH390" s="2">
        <v>62.1</v>
      </c>
      <c r="AI390" s="2">
        <v>57.6</v>
      </c>
      <c r="AJ390" s="38"/>
      <c r="AK390" s="38"/>
      <c r="AL390" s="38"/>
      <c r="AM390" s="38"/>
      <c r="AN390" s="38"/>
      <c r="AO390" s="38"/>
    </row>
    <row r="391" spans="1:41" x14ac:dyDescent="0.25">
      <c r="A391" s="38" t="s">
        <v>1116</v>
      </c>
      <c r="B391" s="38">
        <v>23</v>
      </c>
      <c r="C391" s="223" t="s">
        <v>1117</v>
      </c>
      <c r="D391" s="88">
        <v>42542</v>
      </c>
      <c r="E391" s="5" t="s">
        <v>102</v>
      </c>
      <c r="F391" s="17">
        <v>0</v>
      </c>
      <c r="G391" s="17">
        <v>0.1</v>
      </c>
      <c r="H391" s="20">
        <v>3</v>
      </c>
      <c r="I391" s="81">
        <v>3</v>
      </c>
      <c r="J391" s="163" t="s">
        <v>156</v>
      </c>
      <c r="K391" s="94"/>
      <c r="M391" s="94"/>
      <c r="O391" s="94"/>
      <c r="Q391" s="94"/>
      <c r="S391" s="94"/>
      <c r="T391" s="2">
        <v>4</v>
      </c>
      <c r="U391" s="94">
        <v>3</v>
      </c>
      <c r="V391" s="2">
        <v>0.5</v>
      </c>
      <c r="W391" s="2">
        <v>0.5</v>
      </c>
      <c r="X391" s="171">
        <f t="shared" si="5"/>
        <v>4.5</v>
      </c>
      <c r="AC391" s="38"/>
      <c r="AD391" s="38"/>
      <c r="AE391" s="38"/>
      <c r="AF391" s="38"/>
      <c r="AG391" s="38"/>
      <c r="AH391" s="2">
        <v>52.2</v>
      </c>
      <c r="AI391" s="2">
        <v>48.1</v>
      </c>
      <c r="AJ391" s="38"/>
      <c r="AK391" s="38"/>
      <c r="AL391" s="38"/>
      <c r="AM391" s="38"/>
      <c r="AN391" s="38"/>
      <c r="AO391" s="38"/>
    </row>
    <row r="392" spans="1:41" x14ac:dyDescent="0.25">
      <c r="A392" s="38" t="s">
        <v>1118</v>
      </c>
      <c r="B392" s="38">
        <v>24</v>
      </c>
      <c r="C392" s="223" t="s">
        <v>1119</v>
      </c>
      <c r="D392" s="88">
        <v>42542</v>
      </c>
      <c r="E392" s="5" t="s">
        <v>245</v>
      </c>
      <c r="F392" s="17">
        <v>0.1</v>
      </c>
      <c r="G392" s="17">
        <v>0.3</v>
      </c>
      <c r="H392" s="20">
        <v>3</v>
      </c>
      <c r="I392" s="81">
        <v>3</v>
      </c>
      <c r="J392" s="163" t="s">
        <v>156</v>
      </c>
      <c r="K392" s="94"/>
      <c r="L392" s="94"/>
      <c r="M392" s="94"/>
      <c r="N392" s="94"/>
      <c r="O392" s="94"/>
      <c r="P392" s="94"/>
      <c r="Q392" s="94"/>
      <c r="R392" s="94"/>
      <c r="S392" s="94"/>
      <c r="T392" s="94">
        <v>3</v>
      </c>
      <c r="U392" s="2">
        <v>0.5</v>
      </c>
      <c r="V392" s="94">
        <v>3</v>
      </c>
      <c r="W392" s="2">
        <v>0.5</v>
      </c>
      <c r="X392" s="171">
        <f t="shared" si="5"/>
        <v>6</v>
      </c>
      <c r="AC392" s="38"/>
      <c r="AD392" s="38"/>
      <c r="AE392" s="38"/>
      <c r="AF392" s="38"/>
      <c r="AG392" s="38"/>
      <c r="AH392" s="2">
        <v>64</v>
      </c>
      <c r="AI392" s="2">
        <v>59.4</v>
      </c>
      <c r="AJ392" s="38"/>
      <c r="AK392" s="38"/>
      <c r="AL392" s="38"/>
      <c r="AM392" s="38"/>
      <c r="AN392" s="38"/>
      <c r="AO392" s="38"/>
    </row>
    <row r="393" spans="1:41" x14ac:dyDescent="0.25">
      <c r="A393" s="38" t="s">
        <v>1120</v>
      </c>
      <c r="B393" s="38">
        <v>25</v>
      </c>
      <c r="C393" s="223" t="s">
        <v>1121</v>
      </c>
      <c r="D393" s="88">
        <v>42542</v>
      </c>
      <c r="E393" s="6" t="s">
        <v>282</v>
      </c>
      <c r="F393" s="17">
        <v>0</v>
      </c>
      <c r="G393" s="42">
        <v>2.5000000000000001E-2</v>
      </c>
      <c r="H393" s="20">
        <v>4</v>
      </c>
      <c r="I393" s="79" t="s">
        <v>491</v>
      </c>
      <c r="J393" s="163" t="s">
        <v>283</v>
      </c>
      <c r="K393" s="94"/>
      <c r="M393" s="94"/>
      <c r="O393" s="94"/>
      <c r="Q393" s="94"/>
      <c r="S393" s="94"/>
      <c r="T393" s="2">
        <v>9</v>
      </c>
      <c r="U393" s="94">
        <v>6</v>
      </c>
      <c r="V393" s="2">
        <v>3</v>
      </c>
      <c r="W393" s="2">
        <v>0.5</v>
      </c>
      <c r="X393" s="171">
        <f t="shared" si="5"/>
        <v>12</v>
      </c>
      <c r="AC393" s="38"/>
      <c r="AD393" s="38"/>
      <c r="AE393" s="38"/>
      <c r="AF393" s="38"/>
      <c r="AG393" s="38"/>
      <c r="AH393" s="2">
        <v>53.1</v>
      </c>
      <c r="AI393" s="2">
        <v>48.7</v>
      </c>
      <c r="AJ393" s="38"/>
      <c r="AK393" s="38"/>
      <c r="AL393" s="38"/>
      <c r="AM393" s="38"/>
      <c r="AN393" s="38"/>
      <c r="AO393" s="38"/>
    </row>
    <row r="394" spans="1:41" x14ac:dyDescent="0.25">
      <c r="A394" s="38" t="s">
        <v>1122</v>
      </c>
      <c r="B394" s="38">
        <v>26</v>
      </c>
      <c r="C394" s="223" t="s">
        <v>1121</v>
      </c>
      <c r="D394" s="88">
        <v>42542</v>
      </c>
      <c r="E394" s="5" t="s">
        <v>282</v>
      </c>
      <c r="F394" s="17">
        <v>0</v>
      </c>
      <c r="G394" s="42">
        <v>2.5000000000000001E-2</v>
      </c>
      <c r="H394" s="20">
        <v>4</v>
      </c>
      <c r="I394" s="79" t="s">
        <v>491</v>
      </c>
      <c r="J394" s="163" t="s">
        <v>284</v>
      </c>
      <c r="K394" s="94"/>
      <c r="L394" s="94"/>
      <c r="M394" s="94"/>
      <c r="N394" s="94"/>
      <c r="O394" s="94"/>
      <c r="P394" s="94"/>
      <c r="Q394" s="94"/>
      <c r="R394" s="94"/>
      <c r="S394" s="94"/>
      <c r="T394" s="94">
        <v>9</v>
      </c>
      <c r="U394" s="94">
        <v>6</v>
      </c>
      <c r="V394" s="2">
        <v>0.5</v>
      </c>
      <c r="W394" s="2">
        <v>0.5</v>
      </c>
      <c r="X394" s="171">
        <f t="shared" si="5"/>
        <v>9.5</v>
      </c>
      <c r="AC394" s="38"/>
      <c r="AD394" s="38"/>
      <c r="AE394" s="38"/>
      <c r="AF394" s="38"/>
      <c r="AG394" s="38"/>
      <c r="AH394" s="2">
        <v>49.8</v>
      </c>
      <c r="AI394" s="2">
        <v>45.5</v>
      </c>
      <c r="AJ394" s="38"/>
      <c r="AK394" s="38"/>
      <c r="AL394" s="38"/>
      <c r="AM394" s="38"/>
      <c r="AN394" s="38"/>
      <c r="AO394" s="38"/>
    </row>
    <row r="395" spans="1:41" x14ac:dyDescent="0.25">
      <c r="A395" s="38" t="s">
        <v>1123</v>
      </c>
      <c r="B395" s="38">
        <v>27</v>
      </c>
      <c r="C395" s="223" t="s">
        <v>1124</v>
      </c>
      <c r="D395" s="88">
        <v>42542</v>
      </c>
      <c r="E395" s="5" t="s">
        <v>102</v>
      </c>
      <c r="F395" s="17">
        <v>0</v>
      </c>
      <c r="G395" s="17">
        <v>0.1</v>
      </c>
      <c r="H395" s="20">
        <v>4</v>
      </c>
      <c r="I395" s="81">
        <v>1</v>
      </c>
      <c r="J395" s="163" t="s">
        <v>156</v>
      </c>
      <c r="K395" s="94">
        <v>5.35</v>
      </c>
      <c r="L395" s="2">
        <v>0.02</v>
      </c>
      <c r="M395" s="94">
        <v>5</v>
      </c>
      <c r="N395" s="2">
        <v>4</v>
      </c>
      <c r="O395" s="94">
        <v>45</v>
      </c>
      <c r="P395" s="2">
        <v>250</v>
      </c>
      <c r="Q395" s="94">
        <v>113</v>
      </c>
      <c r="R395" s="2">
        <v>5.45</v>
      </c>
      <c r="S395" s="94">
        <v>0.28000000000000003</v>
      </c>
      <c r="T395" s="2">
        <v>6</v>
      </c>
      <c r="U395" s="94">
        <v>4</v>
      </c>
      <c r="V395" s="2">
        <v>5</v>
      </c>
      <c r="W395" s="94">
        <v>3</v>
      </c>
      <c r="X395" s="171">
        <f t="shared" si="5"/>
        <v>11</v>
      </c>
      <c r="Y395" s="2">
        <v>1.67</v>
      </c>
      <c r="Z395" s="2">
        <v>0.20899999999999999</v>
      </c>
      <c r="AA395" s="2">
        <v>0.13500000000000001</v>
      </c>
      <c r="AB395" s="2">
        <v>8.5999999999999993E-2</v>
      </c>
      <c r="AC395" s="38"/>
      <c r="AD395" s="38"/>
      <c r="AE395" s="38"/>
      <c r="AF395" s="38"/>
      <c r="AG395" s="38"/>
      <c r="AH395" s="2">
        <v>47.8</v>
      </c>
      <c r="AI395" s="2">
        <v>43.6</v>
      </c>
      <c r="AJ395" s="38"/>
      <c r="AK395" s="38"/>
      <c r="AL395" s="38"/>
      <c r="AM395" s="38"/>
      <c r="AN395" s="38"/>
      <c r="AO395" s="38"/>
    </row>
    <row r="396" spans="1:41" x14ac:dyDescent="0.25">
      <c r="A396" s="38" t="s">
        <v>1125</v>
      </c>
      <c r="B396" s="38">
        <v>28</v>
      </c>
      <c r="C396" s="223" t="s">
        <v>1126</v>
      </c>
      <c r="D396" s="88">
        <v>42542</v>
      </c>
      <c r="E396" s="5" t="s">
        <v>245</v>
      </c>
      <c r="F396" s="17">
        <v>0.1</v>
      </c>
      <c r="G396" s="17">
        <v>0.3</v>
      </c>
      <c r="H396" s="20">
        <v>4</v>
      </c>
      <c r="I396" s="81">
        <v>1</v>
      </c>
      <c r="J396" s="163" t="s">
        <v>156</v>
      </c>
      <c r="K396" s="94"/>
      <c r="L396" s="94"/>
      <c r="M396" s="94"/>
      <c r="N396" s="94"/>
      <c r="O396" s="94"/>
      <c r="P396" s="94"/>
      <c r="Q396" s="94"/>
      <c r="R396" s="94"/>
      <c r="S396" s="94"/>
      <c r="T396" s="94">
        <v>7</v>
      </c>
      <c r="U396" s="94">
        <v>4</v>
      </c>
      <c r="V396" s="94">
        <v>5</v>
      </c>
      <c r="W396" s="94">
        <v>3</v>
      </c>
      <c r="X396" s="171">
        <f t="shared" si="5"/>
        <v>12</v>
      </c>
      <c r="AC396" s="38"/>
      <c r="AD396" s="38"/>
      <c r="AE396" s="38"/>
      <c r="AF396" s="38"/>
      <c r="AG396" s="38"/>
      <c r="AH396" s="2">
        <v>50.8</v>
      </c>
      <c r="AI396" s="2">
        <v>46.7</v>
      </c>
      <c r="AJ396" s="38"/>
      <c r="AK396" s="38"/>
      <c r="AL396" s="38"/>
      <c r="AM396" s="38"/>
      <c r="AN396" s="38"/>
      <c r="AO396" s="38"/>
    </row>
    <row r="397" spans="1:41" x14ac:dyDescent="0.25">
      <c r="A397" s="38" t="s">
        <v>1127</v>
      </c>
      <c r="B397" s="38">
        <v>29</v>
      </c>
      <c r="C397" s="223" t="s">
        <v>1128</v>
      </c>
      <c r="D397" s="88">
        <v>42542</v>
      </c>
      <c r="E397" s="5" t="s">
        <v>102</v>
      </c>
      <c r="F397" s="17">
        <v>0</v>
      </c>
      <c r="G397" s="17">
        <v>0.1</v>
      </c>
      <c r="H397" s="20">
        <v>4</v>
      </c>
      <c r="I397" s="81">
        <v>2</v>
      </c>
      <c r="J397" s="163" t="s">
        <v>156</v>
      </c>
      <c r="K397" s="94"/>
      <c r="M397" s="94"/>
      <c r="O397" s="94"/>
      <c r="Q397" s="94"/>
      <c r="S397" s="94"/>
      <c r="T397" s="2">
        <v>4</v>
      </c>
      <c r="U397" s="94">
        <v>3</v>
      </c>
      <c r="V397" s="2">
        <v>3</v>
      </c>
      <c r="W397" s="2">
        <v>0.5</v>
      </c>
      <c r="X397" s="171">
        <f t="shared" si="5"/>
        <v>7</v>
      </c>
      <c r="AC397" s="38"/>
      <c r="AD397" s="38"/>
      <c r="AE397" s="38"/>
      <c r="AF397" s="38"/>
      <c r="AG397" s="38"/>
      <c r="AH397" s="2">
        <v>49.8</v>
      </c>
      <c r="AI397" s="2">
        <v>45.7</v>
      </c>
      <c r="AJ397" s="38"/>
      <c r="AK397" s="38"/>
      <c r="AL397" s="38"/>
      <c r="AM397" s="38"/>
      <c r="AN397" s="38"/>
      <c r="AO397" s="38"/>
    </row>
    <row r="398" spans="1:41" x14ac:dyDescent="0.25">
      <c r="A398" s="38" t="s">
        <v>1129</v>
      </c>
      <c r="B398" s="38">
        <v>30</v>
      </c>
      <c r="C398" s="223" t="s">
        <v>1130</v>
      </c>
      <c r="D398" s="88">
        <v>42542</v>
      </c>
      <c r="E398" s="5" t="s">
        <v>245</v>
      </c>
      <c r="F398" s="17">
        <v>0.1</v>
      </c>
      <c r="G398" s="17">
        <v>0.3</v>
      </c>
      <c r="H398" s="20">
        <v>4</v>
      </c>
      <c r="I398" s="81">
        <v>2</v>
      </c>
      <c r="J398" s="163" t="s">
        <v>156</v>
      </c>
      <c r="K398" s="94"/>
      <c r="L398" s="94"/>
      <c r="M398" s="94"/>
      <c r="N398" s="94"/>
      <c r="O398" s="94"/>
      <c r="P398" s="94"/>
      <c r="Q398" s="94"/>
      <c r="R398" s="94"/>
      <c r="S398" s="94"/>
      <c r="T398" s="94">
        <v>5</v>
      </c>
      <c r="U398" s="94">
        <v>3</v>
      </c>
      <c r="V398" s="94">
        <v>3</v>
      </c>
      <c r="W398" s="94">
        <v>2</v>
      </c>
      <c r="X398" s="171">
        <f t="shared" si="5"/>
        <v>8</v>
      </c>
      <c r="AC398" s="38"/>
      <c r="AD398" s="38"/>
      <c r="AE398" s="38"/>
      <c r="AF398" s="38"/>
      <c r="AG398" s="38"/>
      <c r="AH398" s="2">
        <v>57.2</v>
      </c>
      <c r="AI398" s="2">
        <v>52.6</v>
      </c>
      <c r="AJ398" s="38"/>
      <c r="AK398" s="38"/>
      <c r="AL398" s="38"/>
      <c r="AM398" s="38"/>
      <c r="AN398" s="38"/>
      <c r="AO398" s="38"/>
    </row>
    <row r="399" spans="1:41" x14ac:dyDescent="0.25">
      <c r="A399" s="38" t="s">
        <v>1131</v>
      </c>
      <c r="B399" s="38">
        <v>31</v>
      </c>
      <c r="C399" s="223" t="s">
        <v>1132</v>
      </c>
      <c r="D399" s="88">
        <v>42542</v>
      </c>
      <c r="E399" s="5" t="s">
        <v>102</v>
      </c>
      <c r="F399" s="17">
        <v>0</v>
      </c>
      <c r="G399" s="17">
        <v>0.1</v>
      </c>
      <c r="H399" s="20">
        <v>4</v>
      </c>
      <c r="I399" s="81">
        <v>3</v>
      </c>
      <c r="J399" s="163" t="s">
        <v>156</v>
      </c>
      <c r="K399" s="94"/>
      <c r="M399" s="94"/>
      <c r="O399" s="94"/>
      <c r="Q399" s="94"/>
      <c r="S399" s="94"/>
      <c r="T399" s="2">
        <v>9</v>
      </c>
      <c r="U399" s="94">
        <v>6</v>
      </c>
      <c r="V399" s="2">
        <v>4</v>
      </c>
      <c r="W399" s="94">
        <v>3</v>
      </c>
      <c r="X399" s="171">
        <f t="shared" si="5"/>
        <v>13</v>
      </c>
      <c r="AC399" s="38"/>
      <c r="AD399" s="38"/>
      <c r="AE399" s="38"/>
      <c r="AF399" s="38"/>
      <c r="AG399" s="38"/>
      <c r="AH399" s="2">
        <v>54.5</v>
      </c>
      <c r="AI399" s="2">
        <v>50.1</v>
      </c>
      <c r="AJ399" s="38"/>
      <c r="AK399" s="38"/>
      <c r="AL399" s="38"/>
      <c r="AM399" s="38"/>
      <c r="AN399" s="38"/>
      <c r="AO399" s="38"/>
    </row>
    <row r="400" spans="1:41" x14ac:dyDescent="0.25">
      <c r="A400" s="38" t="s">
        <v>1133</v>
      </c>
      <c r="B400" s="38">
        <v>32</v>
      </c>
      <c r="C400" s="223" t="s">
        <v>1134</v>
      </c>
      <c r="D400" s="88">
        <v>42542</v>
      </c>
      <c r="E400" s="5" t="s">
        <v>245</v>
      </c>
      <c r="F400" s="17">
        <v>0.1</v>
      </c>
      <c r="G400" s="17">
        <v>0.3</v>
      </c>
      <c r="H400" s="20">
        <v>4</v>
      </c>
      <c r="I400" s="81">
        <v>3</v>
      </c>
      <c r="J400" s="163" t="s">
        <v>156</v>
      </c>
      <c r="K400" s="94"/>
      <c r="L400" s="94"/>
      <c r="M400" s="94"/>
      <c r="N400" s="94"/>
      <c r="O400" s="94"/>
      <c r="P400" s="94"/>
      <c r="Q400" s="94"/>
      <c r="R400" s="94"/>
      <c r="S400" s="94"/>
      <c r="T400" s="94">
        <v>4</v>
      </c>
      <c r="U400" s="94">
        <v>3</v>
      </c>
      <c r="V400" s="94">
        <v>4</v>
      </c>
      <c r="W400" s="94">
        <v>3</v>
      </c>
      <c r="X400" s="171">
        <f t="shared" si="5"/>
        <v>8</v>
      </c>
      <c r="AC400" s="38"/>
      <c r="AD400" s="38"/>
      <c r="AE400" s="38"/>
      <c r="AF400" s="38"/>
      <c r="AG400" s="38"/>
      <c r="AH400" s="2">
        <v>55.4</v>
      </c>
      <c r="AI400" s="2">
        <v>51</v>
      </c>
      <c r="AJ400" s="38"/>
      <c r="AK400" s="38"/>
      <c r="AL400" s="38"/>
      <c r="AM400" s="38"/>
      <c r="AN400" s="38"/>
      <c r="AO400" s="38"/>
    </row>
    <row r="401" spans="1:41" x14ac:dyDescent="0.25">
      <c r="A401" s="38" t="s">
        <v>1135</v>
      </c>
      <c r="B401" s="38">
        <v>33</v>
      </c>
      <c r="C401" s="223" t="s">
        <v>1136</v>
      </c>
      <c r="D401" s="88">
        <v>42542</v>
      </c>
      <c r="E401" s="6" t="s">
        <v>282</v>
      </c>
      <c r="F401" s="17">
        <v>0</v>
      </c>
      <c r="G401" s="42">
        <v>2.5000000000000001E-2</v>
      </c>
      <c r="H401" s="20">
        <v>5</v>
      </c>
      <c r="I401" s="79" t="s">
        <v>491</v>
      </c>
      <c r="J401" s="163" t="s">
        <v>283</v>
      </c>
      <c r="K401" s="94"/>
      <c r="M401" s="94"/>
      <c r="O401" s="94"/>
      <c r="Q401" s="94"/>
      <c r="S401" s="94"/>
      <c r="T401" s="2">
        <v>10</v>
      </c>
      <c r="U401" s="94">
        <v>7</v>
      </c>
      <c r="V401" s="2">
        <v>0.5</v>
      </c>
      <c r="W401" s="2">
        <v>0.5</v>
      </c>
      <c r="X401" s="171">
        <f t="shared" si="5"/>
        <v>10.5</v>
      </c>
      <c r="AC401" s="38"/>
      <c r="AD401" s="38"/>
      <c r="AE401" s="38"/>
      <c r="AF401" s="38"/>
      <c r="AG401" s="38"/>
      <c r="AH401" s="2">
        <v>41.4</v>
      </c>
      <c r="AI401" s="2">
        <v>37.700000000000003</v>
      </c>
      <c r="AJ401" s="38"/>
      <c r="AK401" s="38"/>
      <c r="AL401" s="38"/>
      <c r="AM401" s="38"/>
      <c r="AN401" s="38"/>
      <c r="AO401" s="38"/>
    </row>
    <row r="402" spans="1:41" x14ac:dyDescent="0.25">
      <c r="A402" s="38" t="s">
        <v>1137</v>
      </c>
      <c r="B402" s="38">
        <v>34</v>
      </c>
      <c r="C402" s="223" t="s">
        <v>1136</v>
      </c>
      <c r="D402" s="88">
        <v>42542</v>
      </c>
      <c r="E402" s="5" t="s">
        <v>282</v>
      </c>
      <c r="F402" s="17">
        <v>0</v>
      </c>
      <c r="G402" s="42">
        <v>2.5000000000000001E-2</v>
      </c>
      <c r="H402" s="20">
        <v>5</v>
      </c>
      <c r="I402" s="79" t="s">
        <v>491</v>
      </c>
      <c r="J402" s="163" t="s">
        <v>284</v>
      </c>
      <c r="K402" s="94"/>
      <c r="L402" s="94"/>
      <c r="M402" s="94"/>
      <c r="N402" s="94"/>
      <c r="O402" s="94"/>
      <c r="P402" s="94"/>
      <c r="Q402" s="94"/>
      <c r="R402" s="94"/>
      <c r="S402" s="94"/>
      <c r="T402" s="94">
        <v>12</v>
      </c>
      <c r="U402" s="94">
        <v>8</v>
      </c>
      <c r="V402" s="2">
        <v>0.5</v>
      </c>
      <c r="W402" s="2">
        <v>0.5</v>
      </c>
      <c r="X402" s="171">
        <f t="shared" si="5"/>
        <v>12.5</v>
      </c>
      <c r="AC402" s="38"/>
      <c r="AD402" s="38"/>
      <c r="AE402" s="38"/>
      <c r="AF402" s="38"/>
      <c r="AG402" s="38"/>
      <c r="AH402" s="2">
        <v>48.3</v>
      </c>
      <c r="AI402" s="2">
        <v>44.5</v>
      </c>
      <c r="AJ402" s="38"/>
      <c r="AK402" s="38"/>
      <c r="AL402" s="38"/>
      <c r="AM402" s="38"/>
      <c r="AN402" s="38"/>
      <c r="AO402" s="38"/>
    </row>
    <row r="403" spans="1:41" x14ac:dyDescent="0.25">
      <c r="A403" s="38" t="s">
        <v>1138</v>
      </c>
      <c r="B403" s="38">
        <v>35</v>
      </c>
      <c r="C403" s="223" t="s">
        <v>1139</v>
      </c>
      <c r="D403" s="88">
        <v>42542</v>
      </c>
      <c r="E403" s="5" t="s">
        <v>102</v>
      </c>
      <c r="F403" s="17">
        <v>0</v>
      </c>
      <c r="G403" s="17">
        <v>0.1</v>
      </c>
      <c r="H403" s="20">
        <v>5</v>
      </c>
      <c r="I403" s="81">
        <v>1</v>
      </c>
      <c r="J403" s="163" t="s">
        <v>156</v>
      </c>
      <c r="K403" s="94">
        <v>5.56</v>
      </c>
      <c r="L403" s="2">
        <v>0.03</v>
      </c>
      <c r="M403" s="94">
        <v>5</v>
      </c>
      <c r="N403" s="2">
        <v>3</v>
      </c>
      <c r="O403" s="94">
        <v>50</v>
      </c>
      <c r="P403" s="2">
        <v>751</v>
      </c>
      <c r="Q403" s="94">
        <v>118</v>
      </c>
      <c r="R403" s="2">
        <v>4.3899999999999997</v>
      </c>
      <c r="S403" s="94">
        <v>0.23</v>
      </c>
      <c r="T403" s="2">
        <v>10</v>
      </c>
      <c r="U403" s="94">
        <v>7</v>
      </c>
      <c r="V403" s="2">
        <v>3</v>
      </c>
      <c r="W403" s="94">
        <v>2</v>
      </c>
      <c r="X403" s="171">
        <f t="shared" si="5"/>
        <v>13</v>
      </c>
      <c r="Y403" s="2">
        <v>1.81</v>
      </c>
      <c r="Z403" s="2">
        <v>0.54</v>
      </c>
      <c r="AA403" s="2">
        <v>0.628</v>
      </c>
      <c r="AB403" s="2">
        <v>8.1000000000000003E-2</v>
      </c>
      <c r="AC403" s="38"/>
      <c r="AD403" s="38"/>
      <c r="AE403" s="38"/>
      <c r="AF403" s="38"/>
      <c r="AG403" s="38"/>
      <c r="AH403" s="2">
        <v>40.6</v>
      </c>
      <c r="AI403" s="2">
        <v>37.299999999999997</v>
      </c>
      <c r="AJ403" s="38"/>
      <c r="AK403" s="38"/>
      <c r="AL403" s="38"/>
      <c r="AM403" s="38"/>
      <c r="AN403" s="38"/>
      <c r="AO403" s="38"/>
    </row>
    <row r="404" spans="1:41" x14ac:dyDescent="0.25">
      <c r="A404" s="38" t="s">
        <v>1140</v>
      </c>
      <c r="B404" s="38">
        <v>36</v>
      </c>
      <c r="C404" s="223" t="s">
        <v>1141</v>
      </c>
      <c r="D404" s="88">
        <v>42542</v>
      </c>
      <c r="E404" s="5" t="s">
        <v>245</v>
      </c>
      <c r="F404" s="17">
        <v>0.1</v>
      </c>
      <c r="G404" s="17">
        <v>0.3</v>
      </c>
      <c r="H404" s="20">
        <v>5</v>
      </c>
      <c r="I404" s="81">
        <v>1</v>
      </c>
      <c r="J404" s="163" t="s">
        <v>156</v>
      </c>
      <c r="K404" s="94"/>
      <c r="L404" s="94"/>
      <c r="M404" s="94"/>
      <c r="N404" s="94"/>
      <c r="O404" s="94"/>
      <c r="P404" s="94"/>
      <c r="Q404" s="94"/>
      <c r="R404" s="94"/>
      <c r="S404" s="94"/>
      <c r="T404" s="94">
        <v>8</v>
      </c>
      <c r="U404" s="94">
        <v>5</v>
      </c>
      <c r="V404" s="94">
        <v>4</v>
      </c>
      <c r="W404" s="94">
        <v>3</v>
      </c>
      <c r="X404" s="171">
        <f t="shared" si="5"/>
        <v>12</v>
      </c>
      <c r="AC404" s="38"/>
      <c r="AD404" s="38"/>
      <c r="AE404" s="38"/>
      <c r="AF404" s="38"/>
      <c r="AG404" s="38"/>
      <c r="AH404" s="2">
        <v>41.2</v>
      </c>
      <c r="AI404" s="2">
        <v>37.9</v>
      </c>
      <c r="AJ404" s="38"/>
      <c r="AK404" s="38"/>
      <c r="AL404" s="38"/>
      <c r="AM404" s="38"/>
      <c r="AN404" s="38"/>
      <c r="AO404" s="38"/>
    </row>
    <row r="405" spans="1:41" x14ac:dyDescent="0.25">
      <c r="A405" s="38" t="s">
        <v>1142</v>
      </c>
      <c r="B405" s="38">
        <v>37</v>
      </c>
      <c r="C405" s="223" t="s">
        <v>1143</v>
      </c>
      <c r="D405" s="88">
        <v>42542</v>
      </c>
      <c r="E405" s="5" t="s">
        <v>102</v>
      </c>
      <c r="F405" s="17">
        <v>0</v>
      </c>
      <c r="G405" s="17">
        <v>0.1</v>
      </c>
      <c r="H405" s="20">
        <v>5</v>
      </c>
      <c r="I405" s="81">
        <v>2</v>
      </c>
      <c r="J405" s="163" t="s">
        <v>156</v>
      </c>
      <c r="K405" s="94"/>
      <c r="M405" s="94"/>
      <c r="O405" s="94"/>
      <c r="Q405" s="94"/>
      <c r="S405" s="94"/>
      <c r="T405" s="2">
        <v>6</v>
      </c>
      <c r="U405" s="94">
        <v>5</v>
      </c>
      <c r="V405" s="2">
        <v>2</v>
      </c>
      <c r="W405" s="2">
        <v>0.5</v>
      </c>
      <c r="X405" s="171">
        <f t="shared" si="5"/>
        <v>8</v>
      </c>
      <c r="AC405" s="38"/>
      <c r="AD405" s="38"/>
      <c r="AE405" s="38"/>
      <c r="AF405" s="38"/>
      <c r="AG405" s="38"/>
      <c r="AH405" s="2">
        <v>38.9</v>
      </c>
      <c r="AI405" s="2">
        <v>35.6</v>
      </c>
      <c r="AJ405" s="38"/>
      <c r="AK405" s="38"/>
      <c r="AL405" s="38"/>
      <c r="AM405" s="38"/>
      <c r="AN405" s="38"/>
      <c r="AO405" s="38"/>
    </row>
    <row r="406" spans="1:41" x14ac:dyDescent="0.25">
      <c r="A406" s="38" t="s">
        <v>1144</v>
      </c>
      <c r="B406" s="38">
        <v>38</v>
      </c>
      <c r="C406" s="223" t="s">
        <v>1145</v>
      </c>
      <c r="D406" s="88">
        <v>42542</v>
      </c>
      <c r="E406" s="5" t="s">
        <v>245</v>
      </c>
      <c r="F406" s="17">
        <v>0.1</v>
      </c>
      <c r="G406" s="17">
        <v>0.3</v>
      </c>
      <c r="H406" s="20">
        <v>5</v>
      </c>
      <c r="I406" s="81">
        <v>2</v>
      </c>
      <c r="J406" s="163" t="s">
        <v>156</v>
      </c>
      <c r="K406" s="94"/>
      <c r="L406" s="94"/>
      <c r="M406" s="94"/>
      <c r="N406" s="94"/>
      <c r="O406" s="94"/>
      <c r="P406" s="94"/>
      <c r="Q406" s="94"/>
      <c r="R406" s="94"/>
      <c r="S406" s="94"/>
      <c r="T406" s="94">
        <v>3</v>
      </c>
      <c r="U406" s="94">
        <v>2</v>
      </c>
      <c r="V406" s="94">
        <v>4</v>
      </c>
      <c r="W406" s="94">
        <v>3</v>
      </c>
      <c r="X406" s="171">
        <f t="shared" si="5"/>
        <v>7</v>
      </c>
      <c r="AC406" s="38"/>
      <c r="AD406" s="38"/>
      <c r="AE406" s="38"/>
      <c r="AF406" s="38"/>
      <c r="AG406" s="38"/>
      <c r="AH406" s="2">
        <v>43.7</v>
      </c>
      <c r="AI406" s="2">
        <v>40.200000000000003</v>
      </c>
      <c r="AJ406" s="38"/>
      <c r="AK406" s="38"/>
      <c r="AL406" s="38"/>
      <c r="AM406" s="38"/>
      <c r="AN406" s="38"/>
      <c r="AO406" s="38"/>
    </row>
    <row r="407" spans="1:41" x14ac:dyDescent="0.25">
      <c r="A407" s="38" t="s">
        <v>1146</v>
      </c>
      <c r="B407" s="38">
        <v>39</v>
      </c>
      <c r="C407" s="223" t="s">
        <v>1147</v>
      </c>
      <c r="D407" s="88">
        <v>42542</v>
      </c>
      <c r="E407" s="5" t="s">
        <v>102</v>
      </c>
      <c r="F407" s="17">
        <v>0</v>
      </c>
      <c r="G407" s="17">
        <v>0.1</v>
      </c>
      <c r="H407" s="20">
        <v>5</v>
      </c>
      <c r="I407" s="81">
        <v>3</v>
      </c>
      <c r="J407" s="163" t="s">
        <v>156</v>
      </c>
      <c r="K407" s="94"/>
      <c r="M407" s="94"/>
      <c r="O407" s="94"/>
      <c r="Q407" s="94"/>
      <c r="S407" s="94"/>
      <c r="T407" s="2">
        <v>8</v>
      </c>
      <c r="U407" s="94">
        <v>6</v>
      </c>
      <c r="V407" s="2">
        <v>3</v>
      </c>
      <c r="W407" s="94">
        <v>2</v>
      </c>
      <c r="X407" s="171">
        <f t="shared" si="5"/>
        <v>11</v>
      </c>
      <c r="AC407" s="38"/>
      <c r="AD407" s="38"/>
      <c r="AE407" s="38"/>
      <c r="AF407" s="38"/>
      <c r="AG407" s="38"/>
      <c r="AH407" s="2">
        <v>42.9</v>
      </c>
      <c r="AI407" s="2">
        <v>39.5</v>
      </c>
      <c r="AJ407" s="38"/>
      <c r="AK407" s="38"/>
      <c r="AL407" s="38"/>
      <c r="AM407" s="38"/>
      <c r="AN407" s="38"/>
      <c r="AO407" s="38"/>
    </row>
    <row r="408" spans="1:41" x14ac:dyDescent="0.25">
      <c r="A408" s="58" t="s">
        <v>1148</v>
      </c>
      <c r="B408" s="58">
        <v>40</v>
      </c>
      <c r="C408" s="226" t="s">
        <v>1149</v>
      </c>
      <c r="D408" s="88">
        <v>42542</v>
      </c>
      <c r="E408" s="5" t="s">
        <v>245</v>
      </c>
      <c r="F408" s="17">
        <v>0.1</v>
      </c>
      <c r="G408" s="17">
        <v>0.3</v>
      </c>
      <c r="H408" s="20">
        <v>5</v>
      </c>
      <c r="I408" s="81">
        <v>3</v>
      </c>
      <c r="J408" s="163" t="s">
        <v>156</v>
      </c>
      <c r="K408" s="94"/>
      <c r="L408" s="94"/>
      <c r="M408" s="94"/>
      <c r="N408" s="94"/>
      <c r="O408" s="94"/>
      <c r="P408" s="94"/>
      <c r="Q408" s="94"/>
      <c r="R408" s="94"/>
      <c r="S408" s="94"/>
      <c r="T408" s="94">
        <v>7</v>
      </c>
      <c r="U408" s="94">
        <v>5</v>
      </c>
      <c r="V408" s="94">
        <v>4</v>
      </c>
      <c r="W408" s="94">
        <v>3</v>
      </c>
      <c r="X408" s="171">
        <f t="shared" si="5"/>
        <v>11</v>
      </c>
      <c r="Y408" s="174"/>
      <c r="Z408" s="174"/>
      <c r="AA408" s="174"/>
      <c r="AB408" s="174"/>
      <c r="AC408" s="58"/>
      <c r="AD408" s="58"/>
      <c r="AE408" s="58"/>
      <c r="AF408" s="58"/>
      <c r="AG408" s="58"/>
      <c r="AH408" s="174">
        <v>44.6</v>
      </c>
      <c r="AI408" s="174">
        <v>41.1</v>
      </c>
      <c r="AJ408" s="58"/>
      <c r="AK408" s="58"/>
      <c r="AL408" s="58"/>
      <c r="AM408" s="58"/>
      <c r="AN408" s="58"/>
      <c r="AO408" s="58"/>
    </row>
    <row r="409" spans="1:41" x14ac:dyDescent="0.25">
      <c r="A409" s="38" t="s">
        <v>1188</v>
      </c>
      <c r="B409" s="38">
        <v>1</v>
      </c>
      <c r="C409" s="223" t="s">
        <v>321</v>
      </c>
      <c r="D409" s="88">
        <v>42702</v>
      </c>
      <c r="E409" s="49" t="s">
        <v>285</v>
      </c>
      <c r="F409" s="17">
        <v>0</v>
      </c>
      <c r="G409" s="42">
        <v>2.5000000000000001E-2</v>
      </c>
      <c r="H409" s="20">
        <v>1</v>
      </c>
      <c r="I409" s="79" t="s">
        <v>491</v>
      </c>
      <c r="J409" s="163" t="s">
        <v>283</v>
      </c>
      <c r="O409" s="82" t="s">
        <v>557</v>
      </c>
      <c r="P409" s="82" t="s">
        <v>557</v>
      </c>
      <c r="Q409" s="155" t="s">
        <v>557</v>
      </c>
      <c r="R409" s="82" t="s">
        <v>557</v>
      </c>
      <c r="S409" s="82" t="s">
        <v>557</v>
      </c>
      <c r="T409" s="94">
        <v>8</v>
      </c>
      <c r="U409" s="94">
        <v>6</v>
      </c>
      <c r="V409" s="94">
        <v>2</v>
      </c>
      <c r="W409" s="105">
        <v>0.5</v>
      </c>
      <c r="X409" s="171">
        <f t="shared" si="5"/>
        <v>10</v>
      </c>
      <c r="Y409" s="6" t="s">
        <v>557</v>
      </c>
      <c r="Z409" s="6" t="s">
        <v>557</v>
      </c>
      <c r="AA409" s="6" t="s">
        <v>557</v>
      </c>
      <c r="AB409" s="6" t="s">
        <v>557</v>
      </c>
      <c r="AC409" s="155"/>
      <c r="AH409" s="155">
        <v>33.799999999999997</v>
      </c>
      <c r="AI409" s="155">
        <v>29.7</v>
      </c>
      <c r="AJ409" s="83" t="s">
        <v>1298</v>
      </c>
      <c r="AK409" s="83" t="s">
        <v>1313</v>
      </c>
    </row>
    <row r="410" spans="1:41" x14ac:dyDescent="0.25">
      <c r="A410" s="38" t="s">
        <v>1189</v>
      </c>
      <c r="B410" s="38">
        <v>2</v>
      </c>
      <c r="C410" s="223" t="s">
        <v>322</v>
      </c>
      <c r="D410" s="88">
        <v>42702</v>
      </c>
      <c r="E410" s="49" t="s">
        <v>285</v>
      </c>
      <c r="F410" s="17">
        <v>0</v>
      </c>
      <c r="G410" s="42">
        <v>2.5000000000000001E-2</v>
      </c>
      <c r="H410" s="20">
        <v>1</v>
      </c>
      <c r="I410" s="79" t="s">
        <v>491</v>
      </c>
      <c r="J410" s="163" t="s">
        <v>284</v>
      </c>
      <c r="O410" s="82" t="s">
        <v>557</v>
      </c>
      <c r="P410" s="82" t="s">
        <v>557</v>
      </c>
      <c r="Q410" s="155" t="s">
        <v>557</v>
      </c>
      <c r="R410" s="157" t="s">
        <v>557</v>
      </c>
      <c r="S410" s="157" t="s">
        <v>557</v>
      </c>
      <c r="T410" s="105">
        <v>18</v>
      </c>
      <c r="U410" s="94">
        <v>14</v>
      </c>
      <c r="V410" s="105">
        <v>4</v>
      </c>
      <c r="W410" s="105">
        <v>3</v>
      </c>
      <c r="X410" s="171">
        <f t="shared" si="5"/>
        <v>22</v>
      </c>
      <c r="Y410" s="5" t="s">
        <v>557</v>
      </c>
      <c r="Z410" s="5" t="s">
        <v>557</v>
      </c>
      <c r="AA410" s="5" t="s">
        <v>557</v>
      </c>
      <c r="AB410" s="5" t="s">
        <v>557</v>
      </c>
      <c r="AH410" s="155">
        <v>35.200000000000003</v>
      </c>
      <c r="AI410" s="155">
        <v>31.1</v>
      </c>
      <c r="AJ410" s="83" t="s">
        <v>1314</v>
      </c>
      <c r="AK410" s="83" t="s">
        <v>1315</v>
      </c>
    </row>
    <row r="411" spans="1:41" x14ac:dyDescent="0.25">
      <c r="A411" s="38" t="s">
        <v>1190</v>
      </c>
      <c r="B411" s="38">
        <v>3</v>
      </c>
      <c r="C411" s="223" t="s">
        <v>323</v>
      </c>
      <c r="D411" s="88">
        <v>42702</v>
      </c>
      <c r="E411" s="49" t="s">
        <v>285</v>
      </c>
      <c r="F411" s="17">
        <v>0</v>
      </c>
      <c r="G411" s="42">
        <v>2.5000000000000001E-2</v>
      </c>
      <c r="H411" s="20">
        <v>2</v>
      </c>
      <c r="I411" s="79" t="s">
        <v>491</v>
      </c>
      <c r="J411" s="163" t="s">
        <v>283</v>
      </c>
      <c r="O411" s="82" t="s">
        <v>557</v>
      </c>
      <c r="P411" s="82" t="s">
        <v>557</v>
      </c>
      <c r="Q411" s="155" t="s">
        <v>557</v>
      </c>
      <c r="R411" s="157" t="s">
        <v>557</v>
      </c>
      <c r="S411" s="157" t="s">
        <v>557</v>
      </c>
      <c r="T411" s="105">
        <v>7</v>
      </c>
      <c r="U411" s="94">
        <v>5</v>
      </c>
      <c r="V411" s="105">
        <v>0.5</v>
      </c>
      <c r="W411" s="105">
        <v>0.5</v>
      </c>
      <c r="X411" s="171">
        <f t="shared" si="5"/>
        <v>7.5</v>
      </c>
      <c r="Y411" s="5" t="s">
        <v>557</v>
      </c>
      <c r="Z411" s="5" t="s">
        <v>557</v>
      </c>
      <c r="AA411" s="5" t="s">
        <v>557</v>
      </c>
      <c r="AB411" s="5" t="s">
        <v>557</v>
      </c>
      <c r="AH411" s="155">
        <v>38.9</v>
      </c>
      <c r="AI411" s="155">
        <v>34.4</v>
      </c>
      <c r="AJ411" s="83" t="s">
        <v>1316</v>
      </c>
      <c r="AK411" s="83" t="s">
        <v>1313</v>
      </c>
    </row>
    <row r="412" spans="1:41" x14ac:dyDescent="0.25">
      <c r="A412" s="38" t="s">
        <v>1191</v>
      </c>
      <c r="B412" s="38">
        <v>4</v>
      </c>
      <c r="C412" s="223" t="s">
        <v>324</v>
      </c>
      <c r="D412" s="88">
        <v>42702</v>
      </c>
      <c r="E412" s="49" t="s">
        <v>285</v>
      </c>
      <c r="F412" s="17">
        <v>0</v>
      </c>
      <c r="G412" s="42">
        <v>2.5000000000000001E-2</v>
      </c>
      <c r="H412" s="20">
        <v>2</v>
      </c>
      <c r="I412" s="79" t="s">
        <v>491</v>
      </c>
      <c r="J412" s="163" t="s">
        <v>284</v>
      </c>
      <c r="O412" s="82" t="s">
        <v>557</v>
      </c>
      <c r="P412" s="82" t="s">
        <v>557</v>
      </c>
      <c r="Q412" s="155" t="s">
        <v>557</v>
      </c>
      <c r="R412" s="157" t="s">
        <v>557</v>
      </c>
      <c r="S412" s="157" t="s">
        <v>557</v>
      </c>
      <c r="T412" s="105">
        <v>13</v>
      </c>
      <c r="U412" s="94">
        <v>9</v>
      </c>
      <c r="V412" s="105">
        <v>0.5</v>
      </c>
      <c r="W412" s="105">
        <v>0.5</v>
      </c>
      <c r="X412" s="171">
        <f t="shared" si="5"/>
        <v>13.5</v>
      </c>
      <c r="Y412" s="5" t="s">
        <v>557</v>
      </c>
      <c r="Z412" s="5" t="s">
        <v>557</v>
      </c>
      <c r="AA412" s="5" t="s">
        <v>557</v>
      </c>
      <c r="AB412" s="5" t="s">
        <v>557</v>
      </c>
      <c r="AH412" s="155">
        <v>44.9</v>
      </c>
      <c r="AI412" s="155">
        <v>40</v>
      </c>
      <c r="AJ412" s="83" t="s">
        <v>1314</v>
      </c>
      <c r="AK412" s="83" t="s">
        <v>1315</v>
      </c>
    </row>
    <row r="413" spans="1:41" x14ac:dyDescent="0.25">
      <c r="A413" s="38" t="s">
        <v>1192</v>
      </c>
      <c r="B413" s="38">
        <v>5</v>
      </c>
      <c r="C413" s="223" t="s">
        <v>325</v>
      </c>
      <c r="D413" s="88">
        <v>42702</v>
      </c>
      <c r="E413" s="49" t="s">
        <v>285</v>
      </c>
      <c r="F413" s="17">
        <v>0</v>
      </c>
      <c r="G413" s="42">
        <v>2.5000000000000001E-2</v>
      </c>
      <c r="H413" s="20">
        <v>3</v>
      </c>
      <c r="I413" s="79" t="s">
        <v>491</v>
      </c>
      <c r="J413" s="163" t="s">
        <v>283</v>
      </c>
      <c r="O413" s="82" t="s">
        <v>557</v>
      </c>
      <c r="P413" s="82" t="s">
        <v>557</v>
      </c>
      <c r="Q413" s="155" t="s">
        <v>557</v>
      </c>
      <c r="R413" s="157" t="s">
        <v>557</v>
      </c>
      <c r="S413" s="157" t="s">
        <v>557</v>
      </c>
      <c r="T413" s="105">
        <v>6</v>
      </c>
      <c r="U413" s="94">
        <v>5</v>
      </c>
      <c r="V413" s="105">
        <v>0.5</v>
      </c>
      <c r="W413" s="105">
        <v>0.5</v>
      </c>
      <c r="X413" s="171">
        <f t="shared" si="5"/>
        <v>6.5</v>
      </c>
      <c r="Y413" s="5" t="s">
        <v>557</v>
      </c>
      <c r="Z413" s="5" t="s">
        <v>557</v>
      </c>
      <c r="AA413" s="5" t="s">
        <v>557</v>
      </c>
      <c r="AB413" s="5" t="s">
        <v>557</v>
      </c>
      <c r="AH413" s="155">
        <v>34.700000000000003</v>
      </c>
      <c r="AI413" s="155">
        <v>30.9</v>
      </c>
      <c r="AJ413" s="83" t="s">
        <v>1172</v>
      </c>
      <c r="AK413" s="83" t="s">
        <v>1317</v>
      </c>
    </row>
    <row r="414" spans="1:41" x14ac:dyDescent="0.25">
      <c r="A414" s="38" t="s">
        <v>1193</v>
      </c>
      <c r="B414" s="38">
        <v>6</v>
      </c>
      <c r="C414" s="223" t="s">
        <v>326</v>
      </c>
      <c r="D414" s="88">
        <v>42702</v>
      </c>
      <c r="E414" s="49" t="s">
        <v>285</v>
      </c>
      <c r="F414" s="17">
        <v>0</v>
      </c>
      <c r="G414" s="42">
        <v>2.5000000000000001E-2</v>
      </c>
      <c r="H414" s="20">
        <v>3</v>
      </c>
      <c r="I414" s="79" t="s">
        <v>491</v>
      </c>
      <c r="J414" s="163" t="s">
        <v>284</v>
      </c>
      <c r="O414" s="82" t="s">
        <v>557</v>
      </c>
      <c r="P414" s="82" t="s">
        <v>557</v>
      </c>
      <c r="Q414" s="155" t="s">
        <v>557</v>
      </c>
      <c r="R414" s="157" t="s">
        <v>557</v>
      </c>
      <c r="S414" s="157" t="s">
        <v>557</v>
      </c>
      <c r="T414" s="105">
        <v>9</v>
      </c>
      <c r="U414" s="94">
        <v>7</v>
      </c>
      <c r="V414" s="105">
        <v>0.5</v>
      </c>
      <c r="W414" s="105">
        <v>0.5</v>
      </c>
      <c r="X414" s="171">
        <f t="shared" si="5"/>
        <v>9.5</v>
      </c>
      <c r="Y414" s="5" t="s">
        <v>557</v>
      </c>
      <c r="Z414" s="5" t="s">
        <v>557</v>
      </c>
      <c r="AA414" s="5" t="s">
        <v>557</v>
      </c>
      <c r="AB414" s="5" t="s">
        <v>557</v>
      </c>
      <c r="AH414" s="155">
        <v>35.1</v>
      </c>
      <c r="AI414" s="155">
        <v>31.2</v>
      </c>
      <c r="AJ414" s="83" t="s">
        <v>1182</v>
      </c>
      <c r="AK414" s="83" t="s">
        <v>1313</v>
      </c>
    </row>
    <row r="415" spans="1:41" x14ac:dyDescent="0.25">
      <c r="A415" s="38" t="s">
        <v>1194</v>
      </c>
      <c r="B415" s="38">
        <v>7</v>
      </c>
      <c r="C415" s="223" t="s">
        <v>327</v>
      </c>
      <c r="D415" s="88">
        <v>42702</v>
      </c>
      <c r="E415" s="49" t="s">
        <v>285</v>
      </c>
      <c r="F415" s="17">
        <v>0</v>
      </c>
      <c r="G415" s="42">
        <v>2.5000000000000001E-2</v>
      </c>
      <c r="H415" s="20">
        <v>4</v>
      </c>
      <c r="I415" s="79" t="s">
        <v>491</v>
      </c>
      <c r="J415" s="163" t="s">
        <v>283</v>
      </c>
      <c r="O415" s="82" t="s">
        <v>557</v>
      </c>
      <c r="P415" s="82" t="s">
        <v>557</v>
      </c>
      <c r="Q415" s="155" t="s">
        <v>557</v>
      </c>
      <c r="R415" s="157" t="s">
        <v>557</v>
      </c>
      <c r="S415" s="157" t="s">
        <v>557</v>
      </c>
      <c r="T415" s="105">
        <v>8</v>
      </c>
      <c r="U415" s="94">
        <v>6</v>
      </c>
      <c r="V415" s="105">
        <v>0.5</v>
      </c>
      <c r="W415" s="105">
        <v>0.5</v>
      </c>
      <c r="X415" s="171">
        <f t="shared" si="5"/>
        <v>8.5</v>
      </c>
      <c r="Y415" s="5" t="s">
        <v>557</v>
      </c>
      <c r="Z415" s="5" t="s">
        <v>557</v>
      </c>
      <c r="AA415" s="5" t="s">
        <v>557</v>
      </c>
      <c r="AB415" s="5" t="s">
        <v>557</v>
      </c>
      <c r="AH415" s="155">
        <v>34.1</v>
      </c>
      <c r="AI415" s="155">
        <v>30.4</v>
      </c>
      <c r="AJ415" s="83" t="s">
        <v>1169</v>
      </c>
      <c r="AK415" s="83" t="s">
        <v>1313</v>
      </c>
    </row>
    <row r="416" spans="1:41" x14ac:dyDescent="0.25">
      <c r="A416" s="38" t="s">
        <v>1195</v>
      </c>
      <c r="B416" s="38">
        <v>8</v>
      </c>
      <c r="C416" s="223" t="s">
        <v>328</v>
      </c>
      <c r="D416" s="88">
        <v>42702</v>
      </c>
      <c r="E416" s="49" t="s">
        <v>285</v>
      </c>
      <c r="F416" s="17">
        <v>0</v>
      </c>
      <c r="G416" s="42">
        <v>2.5000000000000001E-2</v>
      </c>
      <c r="H416" s="20">
        <v>4</v>
      </c>
      <c r="I416" s="79" t="s">
        <v>491</v>
      </c>
      <c r="J416" s="163" t="s">
        <v>284</v>
      </c>
      <c r="O416" s="82" t="s">
        <v>557</v>
      </c>
      <c r="P416" s="82" t="s">
        <v>557</v>
      </c>
      <c r="Q416" s="155" t="s">
        <v>557</v>
      </c>
      <c r="R416" s="157" t="s">
        <v>557</v>
      </c>
      <c r="S416" s="157" t="s">
        <v>557</v>
      </c>
      <c r="T416" s="105">
        <v>17</v>
      </c>
      <c r="U416" s="94">
        <v>13</v>
      </c>
      <c r="V416" s="105">
        <v>0.5</v>
      </c>
      <c r="W416" s="105">
        <v>0.5</v>
      </c>
      <c r="X416" s="171">
        <f t="shared" si="5"/>
        <v>17.5</v>
      </c>
      <c r="Y416" s="5" t="s">
        <v>557</v>
      </c>
      <c r="Z416" s="5" t="s">
        <v>557</v>
      </c>
      <c r="AA416" s="5" t="s">
        <v>557</v>
      </c>
      <c r="AB416" s="5" t="s">
        <v>557</v>
      </c>
      <c r="AH416" s="155">
        <v>38.700000000000003</v>
      </c>
      <c r="AI416" s="155">
        <v>34.5</v>
      </c>
      <c r="AJ416" s="83" t="s">
        <v>1298</v>
      </c>
      <c r="AK416" s="83" t="s">
        <v>1315</v>
      </c>
    </row>
    <row r="417" spans="1:37" x14ac:dyDescent="0.25">
      <c r="A417" s="38" t="s">
        <v>1196</v>
      </c>
      <c r="B417" s="38">
        <v>9</v>
      </c>
      <c r="C417" s="223" t="s">
        <v>329</v>
      </c>
      <c r="D417" s="88">
        <v>42702</v>
      </c>
      <c r="E417" s="49" t="s">
        <v>285</v>
      </c>
      <c r="F417" s="17">
        <v>0</v>
      </c>
      <c r="G417" s="42">
        <v>2.5000000000000001E-2</v>
      </c>
      <c r="H417" s="20">
        <v>5</v>
      </c>
      <c r="I417" s="79" t="s">
        <v>491</v>
      </c>
      <c r="J417" s="163" t="s">
        <v>283</v>
      </c>
      <c r="O417" s="82" t="s">
        <v>557</v>
      </c>
      <c r="P417" s="82" t="s">
        <v>557</v>
      </c>
      <c r="Q417" s="155" t="s">
        <v>557</v>
      </c>
      <c r="R417" s="157" t="s">
        <v>557</v>
      </c>
      <c r="S417" s="157" t="s">
        <v>557</v>
      </c>
      <c r="T417" s="105">
        <v>6</v>
      </c>
      <c r="U417" s="94">
        <v>5</v>
      </c>
      <c r="V417" s="105">
        <v>0.5</v>
      </c>
      <c r="W417" s="105">
        <v>0.5</v>
      </c>
      <c r="X417" s="171">
        <f t="shared" si="5"/>
        <v>6.5</v>
      </c>
      <c r="Y417" s="5" t="s">
        <v>557</v>
      </c>
      <c r="Z417" s="5" t="s">
        <v>557</v>
      </c>
      <c r="AA417" s="5" t="s">
        <v>557</v>
      </c>
      <c r="AB417" s="5" t="s">
        <v>557</v>
      </c>
      <c r="AH417" s="155">
        <v>31.4</v>
      </c>
      <c r="AI417" s="155">
        <v>28</v>
      </c>
      <c r="AJ417" s="83" t="s">
        <v>1184</v>
      </c>
      <c r="AK417" s="83" t="s">
        <v>1318</v>
      </c>
    </row>
    <row r="418" spans="1:37" x14ac:dyDescent="0.25">
      <c r="A418" s="38" t="s">
        <v>1197</v>
      </c>
      <c r="B418" s="38">
        <v>10</v>
      </c>
      <c r="C418" s="223" t="s">
        <v>330</v>
      </c>
      <c r="D418" s="88">
        <v>42702</v>
      </c>
      <c r="E418" s="49" t="s">
        <v>285</v>
      </c>
      <c r="F418" s="17">
        <v>0</v>
      </c>
      <c r="G418" s="42">
        <v>2.5000000000000001E-2</v>
      </c>
      <c r="H418" s="20">
        <v>5</v>
      </c>
      <c r="I418" s="79" t="s">
        <v>491</v>
      </c>
      <c r="J418" s="163" t="s">
        <v>284</v>
      </c>
      <c r="O418" s="82" t="s">
        <v>557</v>
      </c>
      <c r="P418" s="82" t="s">
        <v>557</v>
      </c>
      <c r="Q418" s="155" t="s">
        <v>557</v>
      </c>
      <c r="R418" s="157" t="s">
        <v>557</v>
      </c>
      <c r="S418" s="157" t="s">
        <v>557</v>
      </c>
      <c r="T418" s="105">
        <v>12</v>
      </c>
      <c r="U418" s="94">
        <v>10</v>
      </c>
      <c r="V418" s="105">
        <v>0.5</v>
      </c>
      <c r="W418" s="105">
        <v>0.5</v>
      </c>
      <c r="X418" s="171">
        <f t="shared" si="5"/>
        <v>12.5</v>
      </c>
      <c r="Y418" s="5" t="s">
        <v>557</v>
      </c>
      <c r="Z418" s="5" t="s">
        <v>557</v>
      </c>
      <c r="AA418" s="5" t="s">
        <v>557</v>
      </c>
      <c r="AB418" s="5" t="s">
        <v>557</v>
      </c>
      <c r="AH418" s="155">
        <v>34.4</v>
      </c>
      <c r="AI418" s="155">
        <v>30.9</v>
      </c>
      <c r="AJ418" s="83" t="s">
        <v>1182</v>
      </c>
      <c r="AK418" s="83" t="s">
        <v>1317</v>
      </c>
    </row>
    <row r="419" spans="1:37" x14ac:dyDescent="0.25">
      <c r="A419" s="38" t="s">
        <v>1198</v>
      </c>
      <c r="B419" s="38">
        <v>11</v>
      </c>
      <c r="C419" s="223" t="s">
        <v>331</v>
      </c>
      <c r="D419" s="88">
        <v>42702</v>
      </c>
      <c r="E419" s="89" t="s">
        <v>102</v>
      </c>
      <c r="F419" s="17">
        <v>0</v>
      </c>
      <c r="G419" s="17">
        <v>0.1</v>
      </c>
      <c r="H419" s="20">
        <v>1</v>
      </c>
      <c r="I419" s="80">
        <v>1</v>
      </c>
      <c r="J419" s="163" t="s">
        <v>156</v>
      </c>
      <c r="O419" s="83" t="s">
        <v>1274</v>
      </c>
      <c r="P419" s="83" t="s">
        <v>1311</v>
      </c>
      <c r="Q419" s="155" t="s">
        <v>1283</v>
      </c>
      <c r="R419" s="97" t="s">
        <v>1293</v>
      </c>
      <c r="S419" s="97" t="s">
        <v>1294</v>
      </c>
      <c r="T419" s="105">
        <v>6</v>
      </c>
      <c r="U419" s="94">
        <v>5</v>
      </c>
      <c r="V419" s="105">
        <v>2</v>
      </c>
      <c r="W419" s="105">
        <v>0.5</v>
      </c>
      <c r="X419" s="171">
        <f t="shared" si="5"/>
        <v>8</v>
      </c>
      <c r="Y419" s="2">
        <v>0.60399999999999998</v>
      </c>
      <c r="Z419" s="2">
        <v>0.14000000000000001</v>
      </c>
      <c r="AA419" s="2">
        <v>0.26600000000000001</v>
      </c>
      <c r="AB419" s="2">
        <v>0.02</v>
      </c>
      <c r="AH419" s="155">
        <v>36.700000000000003</v>
      </c>
      <c r="AI419" s="155">
        <v>32.5</v>
      </c>
      <c r="AJ419" s="83" t="s">
        <v>1319</v>
      </c>
      <c r="AK419" s="83" t="s">
        <v>1315</v>
      </c>
    </row>
    <row r="420" spans="1:37" x14ac:dyDescent="0.25">
      <c r="A420" s="38" t="s">
        <v>1199</v>
      </c>
      <c r="B420" s="38">
        <v>12</v>
      </c>
      <c r="C420" s="223" t="s">
        <v>332</v>
      </c>
      <c r="D420" s="88">
        <v>42702</v>
      </c>
      <c r="E420" s="89" t="s">
        <v>103</v>
      </c>
      <c r="F420" s="17">
        <v>0.1</v>
      </c>
      <c r="G420" s="17">
        <v>0.2</v>
      </c>
      <c r="H420" s="20">
        <v>1</v>
      </c>
      <c r="I420" s="80">
        <v>1</v>
      </c>
      <c r="J420" s="163" t="s">
        <v>156</v>
      </c>
      <c r="O420" s="82" t="s">
        <v>557</v>
      </c>
      <c r="P420" s="82" t="s">
        <v>557</v>
      </c>
      <c r="Q420" s="155" t="s">
        <v>557</v>
      </c>
      <c r="R420" s="157" t="s">
        <v>557</v>
      </c>
      <c r="S420" s="157" t="s">
        <v>557</v>
      </c>
      <c r="T420" s="105">
        <v>6</v>
      </c>
      <c r="U420" s="94">
        <v>4</v>
      </c>
      <c r="V420" s="105">
        <v>3</v>
      </c>
      <c r="W420" s="105">
        <v>2</v>
      </c>
      <c r="X420" s="171">
        <f t="shared" si="5"/>
        <v>9</v>
      </c>
      <c r="Y420" s="5" t="s">
        <v>557</v>
      </c>
      <c r="Z420" s="5" t="s">
        <v>557</v>
      </c>
      <c r="AA420" s="5" t="s">
        <v>557</v>
      </c>
      <c r="AB420" s="5" t="s">
        <v>557</v>
      </c>
      <c r="AH420" s="155">
        <v>38.6</v>
      </c>
      <c r="AI420" s="155">
        <v>34.299999999999997</v>
      </c>
      <c r="AJ420" s="83" t="s">
        <v>1180</v>
      </c>
      <c r="AK420" s="83" t="s">
        <v>1315</v>
      </c>
    </row>
    <row r="421" spans="1:37" x14ac:dyDescent="0.25">
      <c r="A421" s="38" t="s">
        <v>1200</v>
      </c>
      <c r="B421" s="38">
        <v>13</v>
      </c>
      <c r="C421" s="223" t="s">
        <v>333</v>
      </c>
      <c r="D421" s="88">
        <v>42702</v>
      </c>
      <c r="E421" s="89" t="s">
        <v>104</v>
      </c>
      <c r="F421" s="17">
        <v>0.2</v>
      </c>
      <c r="G421" s="17">
        <v>0.3</v>
      </c>
      <c r="H421" s="20">
        <v>1</v>
      </c>
      <c r="I421" s="80">
        <v>1</v>
      </c>
      <c r="J421" s="163" t="s">
        <v>156</v>
      </c>
      <c r="O421" s="82" t="s">
        <v>557</v>
      </c>
      <c r="P421" s="82" t="s">
        <v>557</v>
      </c>
      <c r="Q421" s="155" t="s">
        <v>557</v>
      </c>
      <c r="R421" s="157" t="s">
        <v>557</v>
      </c>
      <c r="S421" s="157" t="s">
        <v>557</v>
      </c>
      <c r="T421" s="105">
        <v>7</v>
      </c>
      <c r="U421" s="94">
        <v>5</v>
      </c>
      <c r="V421" s="105">
        <v>3</v>
      </c>
      <c r="W421" s="105">
        <v>2</v>
      </c>
      <c r="X421" s="171">
        <f t="shared" si="5"/>
        <v>10</v>
      </c>
      <c r="Y421" s="5" t="s">
        <v>557</v>
      </c>
      <c r="Z421" s="5" t="s">
        <v>557</v>
      </c>
      <c r="AA421" s="5" t="s">
        <v>557</v>
      </c>
      <c r="AB421" s="5" t="s">
        <v>557</v>
      </c>
      <c r="AH421" s="155">
        <v>42.3</v>
      </c>
      <c r="AI421" s="155">
        <v>37.6</v>
      </c>
      <c r="AJ421" s="83" t="s">
        <v>1314</v>
      </c>
      <c r="AK421" s="83" t="s">
        <v>1315</v>
      </c>
    </row>
    <row r="422" spans="1:37" x14ac:dyDescent="0.25">
      <c r="A422" s="38" t="s">
        <v>1201</v>
      </c>
      <c r="B422" s="38">
        <v>14</v>
      </c>
      <c r="C422" s="223" t="s">
        <v>334</v>
      </c>
      <c r="D422" s="88">
        <v>42702</v>
      </c>
      <c r="E422" s="89" t="s">
        <v>105</v>
      </c>
      <c r="F422" s="17">
        <v>0.3</v>
      </c>
      <c r="G422" s="17">
        <v>0.6</v>
      </c>
      <c r="H422" s="20">
        <v>1</v>
      </c>
      <c r="I422" s="80">
        <v>1</v>
      </c>
      <c r="J422" s="163" t="s">
        <v>156</v>
      </c>
      <c r="O422" s="82" t="s">
        <v>557</v>
      </c>
      <c r="P422" s="82" t="s">
        <v>557</v>
      </c>
      <c r="Q422" s="155" t="s">
        <v>557</v>
      </c>
      <c r="R422" s="157" t="s">
        <v>557</v>
      </c>
      <c r="S422" s="157" t="s">
        <v>557</v>
      </c>
      <c r="T422" s="105">
        <v>0.5</v>
      </c>
      <c r="U422" s="105">
        <v>0.5</v>
      </c>
      <c r="V422" s="105">
        <v>0.5</v>
      </c>
      <c r="W422" s="105">
        <v>0.5</v>
      </c>
      <c r="X422" s="171">
        <f t="shared" si="5"/>
        <v>1</v>
      </c>
      <c r="Y422" s="5" t="s">
        <v>557</v>
      </c>
      <c r="Z422" s="5" t="s">
        <v>557</v>
      </c>
      <c r="AA422" s="5" t="s">
        <v>557</v>
      </c>
      <c r="AB422" s="5" t="s">
        <v>557</v>
      </c>
      <c r="AH422" s="155">
        <v>47.9</v>
      </c>
      <c r="AI422" s="155">
        <v>43</v>
      </c>
      <c r="AJ422" s="83" t="s">
        <v>1182</v>
      </c>
      <c r="AK422" s="83" t="s">
        <v>1318</v>
      </c>
    </row>
    <row r="423" spans="1:37" x14ac:dyDescent="0.25">
      <c r="A423" s="38" t="s">
        <v>1202</v>
      </c>
      <c r="B423" s="38">
        <v>15</v>
      </c>
      <c r="C423" s="223" t="s">
        <v>335</v>
      </c>
      <c r="D423" s="88">
        <v>42702</v>
      </c>
      <c r="E423" s="89" t="s">
        <v>106</v>
      </c>
      <c r="F423" s="17">
        <v>0.6</v>
      </c>
      <c r="G423" s="17">
        <v>0.9</v>
      </c>
      <c r="H423" s="20">
        <v>1</v>
      </c>
      <c r="I423" s="80">
        <v>1</v>
      </c>
      <c r="J423" s="163" t="s">
        <v>156</v>
      </c>
      <c r="O423" s="82" t="s">
        <v>557</v>
      </c>
      <c r="P423" s="82" t="s">
        <v>557</v>
      </c>
      <c r="Q423" s="155" t="s">
        <v>557</v>
      </c>
      <c r="R423" s="157" t="s">
        <v>557</v>
      </c>
      <c r="S423" s="157" t="s">
        <v>557</v>
      </c>
      <c r="T423" s="105">
        <v>0.5</v>
      </c>
      <c r="U423" s="105">
        <v>0.5</v>
      </c>
      <c r="V423" s="105">
        <v>0.5</v>
      </c>
      <c r="W423" s="105">
        <v>0.5</v>
      </c>
      <c r="X423" s="171">
        <f t="shared" si="5"/>
        <v>1</v>
      </c>
      <c r="Y423" s="5" t="s">
        <v>557</v>
      </c>
      <c r="Z423" s="5" t="s">
        <v>557</v>
      </c>
      <c r="AA423" s="5" t="s">
        <v>557</v>
      </c>
      <c r="AB423" s="5" t="s">
        <v>557</v>
      </c>
      <c r="AH423" s="155">
        <v>19.5</v>
      </c>
      <c r="AI423" s="155">
        <v>18.600000000000001</v>
      </c>
      <c r="AJ423" s="83" t="s">
        <v>1318</v>
      </c>
      <c r="AK423" s="83" t="s">
        <v>1320</v>
      </c>
    </row>
    <row r="424" spans="1:37" x14ac:dyDescent="0.25">
      <c r="A424" s="38" t="s">
        <v>1203</v>
      </c>
      <c r="B424" s="38">
        <v>16</v>
      </c>
      <c r="C424" s="223" t="s">
        <v>336</v>
      </c>
      <c r="D424" s="88">
        <v>42702</v>
      </c>
      <c r="E424" s="89" t="s">
        <v>102</v>
      </c>
      <c r="F424" s="17">
        <v>0</v>
      </c>
      <c r="G424" s="17">
        <v>0.1</v>
      </c>
      <c r="H424" s="20">
        <v>1</v>
      </c>
      <c r="I424" s="80">
        <v>2</v>
      </c>
      <c r="J424" s="163" t="s">
        <v>156</v>
      </c>
      <c r="O424" s="83" t="s">
        <v>1275</v>
      </c>
      <c r="P424" s="83" t="s">
        <v>1311</v>
      </c>
      <c r="Q424" s="155" t="s">
        <v>1284</v>
      </c>
      <c r="R424" s="97" t="s">
        <v>1295</v>
      </c>
      <c r="S424" s="97" t="s">
        <v>1172</v>
      </c>
      <c r="T424" s="105">
        <v>5</v>
      </c>
      <c r="U424" s="94">
        <v>4</v>
      </c>
      <c r="V424" s="105">
        <v>0.5</v>
      </c>
      <c r="W424" s="105">
        <v>0.5</v>
      </c>
      <c r="X424" s="171">
        <f t="shared" si="5"/>
        <v>5.5</v>
      </c>
      <c r="Y424" s="2">
        <v>0.77100000000000002</v>
      </c>
      <c r="Z424" s="2">
        <v>0.161</v>
      </c>
      <c r="AA424" s="2">
        <v>0.24299999999999999</v>
      </c>
      <c r="AB424" s="2">
        <v>0.02</v>
      </c>
      <c r="AH424" s="155">
        <v>31.2</v>
      </c>
      <c r="AI424" s="155">
        <v>28.1</v>
      </c>
      <c r="AJ424" s="83" t="s">
        <v>1182</v>
      </c>
      <c r="AK424" s="83" t="s">
        <v>1318</v>
      </c>
    </row>
    <row r="425" spans="1:37" x14ac:dyDescent="0.25">
      <c r="A425" s="38" t="s">
        <v>1204</v>
      </c>
      <c r="B425" s="38">
        <v>17</v>
      </c>
      <c r="C425" s="223" t="s">
        <v>337</v>
      </c>
      <c r="D425" s="88">
        <v>42702</v>
      </c>
      <c r="E425" s="89" t="s">
        <v>103</v>
      </c>
      <c r="F425" s="17">
        <v>0.1</v>
      </c>
      <c r="G425" s="17">
        <v>0.2</v>
      </c>
      <c r="H425" s="20">
        <v>1</v>
      </c>
      <c r="I425" s="80">
        <v>2</v>
      </c>
      <c r="J425" s="163" t="s">
        <v>156</v>
      </c>
      <c r="O425" s="82" t="s">
        <v>557</v>
      </c>
      <c r="P425" s="82" t="s">
        <v>557</v>
      </c>
      <c r="Q425" s="155" t="s">
        <v>557</v>
      </c>
      <c r="R425" s="157" t="s">
        <v>557</v>
      </c>
      <c r="S425" s="157" t="s">
        <v>557</v>
      </c>
      <c r="T425" s="105">
        <v>6</v>
      </c>
      <c r="U425" s="94">
        <v>4</v>
      </c>
      <c r="V425" s="105">
        <v>2</v>
      </c>
      <c r="W425" s="105">
        <v>0.5</v>
      </c>
      <c r="X425" s="171">
        <f t="shared" si="5"/>
        <v>8</v>
      </c>
      <c r="Y425" s="5" t="s">
        <v>557</v>
      </c>
      <c r="Z425" s="5" t="s">
        <v>557</v>
      </c>
      <c r="AA425" s="5" t="s">
        <v>557</v>
      </c>
      <c r="AB425" s="5" t="s">
        <v>557</v>
      </c>
      <c r="AH425" s="155">
        <v>32.299999999999997</v>
      </c>
      <c r="AI425" s="155">
        <v>29.2</v>
      </c>
      <c r="AJ425" s="83" t="s">
        <v>1169</v>
      </c>
      <c r="AK425" s="83" t="s">
        <v>1317</v>
      </c>
    </row>
    <row r="426" spans="1:37" x14ac:dyDescent="0.25">
      <c r="A426" s="38" t="s">
        <v>1205</v>
      </c>
      <c r="B426" s="38">
        <v>18</v>
      </c>
      <c r="C426" s="223" t="s">
        <v>338</v>
      </c>
      <c r="D426" s="88">
        <v>42702</v>
      </c>
      <c r="E426" s="89" t="s">
        <v>104</v>
      </c>
      <c r="F426" s="17">
        <v>0.2</v>
      </c>
      <c r="G426" s="17">
        <v>0.3</v>
      </c>
      <c r="H426" s="20">
        <v>1</v>
      </c>
      <c r="I426" s="80">
        <v>2</v>
      </c>
      <c r="J426" s="163" t="s">
        <v>156</v>
      </c>
      <c r="O426" s="82" t="s">
        <v>557</v>
      </c>
      <c r="P426" s="82" t="s">
        <v>557</v>
      </c>
      <c r="Q426" s="155" t="s">
        <v>557</v>
      </c>
      <c r="R426" s="157" t="s">
        <v>557</v>
      </c>
      <c r="S426" s="157" t="s">
        <v>557</v>
      </c>
      <c r="T426" s="105">
        <v>5</v>
      </c>
      <c r="U426" s="94">
        <v>3</v>
      </c>
      <c r="V426" s="105">
        <v>3</v>
      </c>
      <c r="W426" s="105">
        <v>0.5</v>
      </c>
      <c r="X426" s="171">
        <f t="shared" si="5"/>
        <v>8</v>
      </c>
      <c r="Y426" s="5" t="s">
        <v>557</v>
      </c>
      <c r="Z426" s="5" t="s">
        <v>557</v>
      </c>
      <c r="AA426" s="5" t="s">
        <v>557</v>
      </c>
      <c r="AB426" s="5" t="s">
        <v>557</v>
      </c>
      <c r="AH426" s="155">
        <v>40.9</v>
      </c>
      <c r="AI426" s="155">
        <v>36.4</v>
      </c>
      <c r="AJ426" s="83" t="s">
        <v>1319</v>
      </c>
      <c r="AK426" s="83" t="s">
        <v>1317</v>
      </c>
    </row>
    <row r="427" spans="1:37" x14ac:dyDescent="0.25">
      <c r="A427" s="38" t="s">
        <v>1206</v>
      </c>
      <c r="B427" s="38">
        <v>19</v>
      </c>
      <c r="C427" s="223" t="s">
        <v>339</v>
      </c>
      <c r="D427" s="88">
        <v>42702</v>
      </c>
      <c r="E427" s="89" t="s">
        <v>105</v>
      </c>
      <c r="F427" s="17">
        <v>0.3</v>
      </c>
      <c r="G427" s="17">
        <v>0.6</v>
      </c>
      <c r="H427" s="20">
        <v>1</v>
      </c>
      <c r="I427" s="80">
        <v>2</v>
      </c>
      <c r="J427" s="163" t="s">
        <v>156</v>
      </c>
      <c r="O427" s="82" t="s">
        <v>557</v>
      </c>
      <c r="P427" s="82" t="s">
        <v>557</v>
      </c>
      <c r="Q427" s="155" t="s">
        <v>557</v>
      </c>
      <c r="R427" s="157" t="s">
        <v>557</v>
      </c>
      <c r="S427" s="157" t="s">
        <v>557</v>
      </c>
      <c r="T427" s="105">
        <v>2</v>
      </c>
      <c r="U427" s="105">
        <v>0.5</v>
      </c>
      <c r="V427" s="105">
        <v>0.5</v>
      </c>
      <c r="W427" s="105">
        <v>0.5</v>
      </c>
      <c r="X427" s="171">
        <f t="shared" si="5"/>
        <v>2.5</v>
      </c>
      <c r="Y427" s="5" t="s">
        <v>557</v>
      </c>
      <c r="Z427" s="5" t="s">
        <v>557</v>
      </c>
      <c r="AA427" s="5" t="s">
        <v>557</v>
      </c>
      <c r="AB427" s="5" t="s">
        <v>557</v>
      </c>
      <c r="AH427" s="155">
        <v>40.700000000000003</v>
      </c>
      <c r="AI427" s="155">
        <v>36.700000000000003</v>
      </c>
      <c r="AJ427" s="83" t="s">
        <v>1302</v>
      </c>
      <c r="AK427" s="83" t="s">
        <v>1161</v>
      </c>
    </row>
    <row r="428" spans="1:37" x14ac:dyDescent="0.25">
      <c r="A428" s="38" t="s">
        <v>1207</v>
      </c>
      <c r="B428" s="38">
        <v>20</v>
      </c>
      <c r="C428" s="223" t="s">
        <v>340</v>
      </c>
      <c r="D428" s="88">
        <v>42702</v>
      </c>
      <c r="E428" s="89" t="s">
        <v>106</v>
      </c>
      <c r="F428" s="17">
        <v>0.6</v>
      </c>
      <c r="G428" s="17">
        <v>0.9</v>
      </c>
      <c r="H428" s="20">
        <v>1</v>
      </c>
      <c r="I428" s="80">
        <v>2</v>
      </c>
      <c r="J428" s="163" t="s">
        <v>156</v>
      </c>
      <c r="O428" s="82" t="s">
        <v>557</v>
      </c>
      <c r="P428" s="82" t="s">
        <v>557</v>
      </c>
      <c r="Q428" s="155" t="s">
        <v>557</v>
      </c>
      <c r="R428" s="157" t="s">
        <v>557</v>
      </c>
      <c r="S428" s="157" t="s">
        <v>557</v>
      </c>
      <c r="T428" s="105">
        <v>0.5</v>
      </c>
      <c r="U428" s="105">
        <v>0.5</v>
      </c>
      <c r="V428" s="105">
        <v>0.5</v>
      </c>
      <c r="W428" s="105">
        <v>0.5</v>
      </c>
      <c r="X428" s="171">
        <f t="shared" si="5"/>
        <v>1</v>
      </c>
      <c r="Y428" s="5" t="s">
        <v>557</v>
      </c>
      <c r="Z428" s="5" t="s">
        <v>557</v>
      </c>
      <c r="AA428" s="5" t="s">
        <v>557</v>
      </c>
      <c r="AB428" s="5" t="s">
        <v>557</v>
      </c>
      <c r="AH428" s="155">
        <v>17.899999999999999</v>
      </c>
      <c r="AI428" s="155">
        <v>17.3</v>
      </c>
      <c r="AJ428" s="83" t="s">
        <v>1161</v>
      </c>
      <c r="AK428" s="83" t="s">
        <v>1320</v>
      </c>
    </row>
    <row r="429" spans="1:37" x14ac:dyDescent="0.25">
      <c r="A429" s="38" t="s">
        <v>1208</v>
      </c>
      <c r="B429" s="38">
        <v>21</v>
      </c>
      <c r="C429" s="223" t="s">
        <v>341</v>
      </c>
      <c r="D429" s="88">
        <v>42702</v>
      </c>
      <c r="E429" s="89" t="s">
        <v>102</v>
      </c>
      <c r="F429" s="17">
        <v>0</v>
      </c>
      <c r="G429" s="17">
        <v>0.1</v>
      </c>
      <c r="H429" s="20">
        <v>1</v>
      </c>
      <c r="I429" s="80">
        <v>3</v>
      </c>
      <c r="J429" s="163" t="s">
        <v>156</v>
      </c>
      <c r="O429" s="83" t="s">
        <v>1276</v>
      </c>
      <c r="P429" s="83" t="s">
        <v>1311</v>
      </c>
      <c r="Q429" s="155" t="s">
        <v>565</v>
      </c>
      <c r="R429" s="97" t="s">
        <v>1296</v>
      </c>
      <c r="S429" s="97" t="s">
        <v>1169</v>
      </c>
      <c r="T429" s="105">
        <v>5</v>
      </c>
      <c r="U429" s="94">
        <v>4</v>
      </c>
      <c r="V429" s="105">
        <v>0.5</v>
      </c>
      <c r="W429" s="105">
        <v>0.5</v>
      </c>
      <c r="X429" s="171">
        <f t="shared" si="5"/>
        <v>5.5</v>
      </c>
      <c r="Y429" s="2">
        <v>0.81899999999999995</v>
      </c>
      <c r="Z429" s="2">
        <v>0.16700000000000001</v>
      </c>
      <c r="AA429" s="2">
        <v>0.34699999999999998</v>
      </c>
      <c r="AB429" s="2">
        <v>0.02</v>
      </c>
      <c r="AH429" s="155">
        <v>32</v>
      </c>
      <c r="AI429" s="155">
        <v>29.1</v>
      </c>
      <c r="AJ429" s="83" t="s">
        <v>1298</v>
      </c>
      <c r="AK429" s="83" t="s">
        <v>1317</v>
      </c>
    </row>
    <row r="430" spans="1:37" x14ac:dyDescent="0.25">
      <c r="A430" s="38" t="s">
        <v>1209</v>
      </c>
      <c r="B430" s="38">
        <v>22</v>
      </c>
      <c r="C430" s="223" t="s">
        <v>342</v>
      </c>
      <c r="D430" s="88">
        <v>42702</v>
      </c>
      <c r="E430" s="89" t="s">
        <v>103</v>
      </c>
      <c r="F430" s="17">
        <v>0.1</v>
      </c>
      <c r="G430" s="17">
        <v>0.2</v>
      </c>
      <c r="H430" s="20">
        <v>1</v>
      </c>
      <c r="I430" s="80">
        <v>3</v>
      </c>
      <c r="J430" s="163" t="s">
        <v>156</v>
      </c>
      <c r="O430" s="82" t="s">
        <v>557</v>
      </c>
      <c r="P430" s="82" t="s">
        <v>557</v>
      </c>
      <c r="Q430" s="155" t="s">
        <v>557</v>
      </c>
      <c r="R430" s="157" t="s">
        <v>557</v>
      </c>
      <c r="S430" s="157" t="s">
        <v>557</v>
      </c>
      <c r="T430" s="105">
        <v>7</v>
      </c>
      <c r="U430" s="94">
        <v>6</v>
      </c>
      <c r="V430" s="105">
        <v>2</v>
      </c>
      <c r="W430" s="105">
        <v>0.5</v>
      </c>
      <c r="X430" s="171">
        <f t="shared" ref="X430:X493" si="6">T430+V430</f>
        <v>9</v>
      </c>
      <c r="Y430" s="5" t="s">
        <v>557</v>
      </c>
      <c r="Z430" s="5" t="s">
        <v>557</v>
      </c>
      <c r="AA430" s="5" t="s">
        <v>557</v>
      </c>
      <c r="AB430" s="5" t="s">
        <v>557</v>
      </c>
      <c r="AH430" s="155">
        <v>33.299999999999997</v>
      </c>
      <c r="AI430" s="155">
        <v>30.6</v>
      </c>
      <c r="AJ430" s="83" t="s">
        <v>1298</v>
      </c>
      <c r="AK430" s="83" t="s">
        <v>1317</v>
      </c>
    </row>
    <row r="431" spans="1:37" x14ac:dyDescent="0.25">
      <c r="A431" s="38" t="s">
        <v>1210</v>
      </c>
      <c r="B431" s="38">
        <v>23</v>
      </c>
      <c r="C431" s="223" t="s">
        <v>343</v>
      </c>
      <c r="D431" s="88">
        <v>42702</v>
      </c>
      <c r="E431" s="89" t="s">
        <v>104</v>
      </c>
      <c r="F431" s="17">
        <v>0.2</v>
      </c>
      <c r="G431" s="17">
        <v>0.3</v>
      </c>
      <c r="H431" s="20">
        <v>1</v>
      </c>
      <c r="I431" s="80">
        <v>3</v>
      </c>
      <c r="J431" s="163" t="s">
        <v>156</v>
      </c>
      <c r="O431" s="82" t="s">
        <v>557</v>
      </c>
      <c r="P431" s="82" t="s">
        <v>557</v>
      </c>
      <c r="Q431" s="155" t="s">
        <v>557</v>
      </c>
      <c r="R431" s="157" t="s">
        <v>557</v>
      </c>
      <c r="S431" s="157" t="s">
        <v>557</v>
      </c>
      <c r="T431" s="105">
        <v>6</v>
      </c>
      <c r="U431" s="94">
        <v>5</v>
      </c>
      <c r="V431" s="105">
        <v>3</v>
      </c>
      <c r="W431" s="105">
        <v>2</v>
      </c>
      <c r="X431" s="171">
        <f t="shared" si="6"/>
        <v>9</v>
      </c>
      <c r="Y431" s="5" t="s">
        <v>557</v>
      </c>
      <c r="Z431" s="5" t="s">
        <v>557</v>
      </c>
      <c r="AA431" s="5" t="s">
        <v>557</v>
      </c>
      <c r="AB431" s="5" t="s">
        <v>557</v>
      </c>
      <c r="AH431" s="155">
        <v>39</v>
      </c>
      <c r="AI431" s="155">
        <v>34.9</v>
      </c>
      <c r="AJ431" s="83" t="s">
        <v>1166</v>
      </c>
      <c r="AK431" s="83" t="s">
        <v>1317</v>
      </c>
    </row>
    <row r="432" spans="1:37" x14ac:dyDescent="0.25">
      <c r="A432" s="38" t="s">
        <v>1211</v>
      </c>
      <c r="B432" s="38">
        <v>24</v>
      </c>
      <c r="C432" s="223" t="s">
        <v>344</v>
      </c>
      <c r="D432" s="88">
        <v>42702</v>
      </c>
      <c r="E432" s="89" t="s">
        <v>105</v>
      </c>
      <c r="F432" s="17">
        <v>0.3</v>
      </c>
      <c r="G432" s="17">
        <v>0.6</v>
      </c>
      <c r="H432" s="20">
        <v>1</v>
      </c>
      <c r="I432" s="80">
        <v>3</v>
      </c>
      <c r="J432" s="163" t="s">
        <v>156</v>
      </c>
      <c r="O432" s="82" t="s">
        <v>557</v>
      </c>
      <c r="P432" s="82" t="s">
        <v>557</v>
      </c>
      <c r="Q432" s="155" t="s">
        <v>557</v>
      </c>
      <c r="R432" s="157" t="s">
        <v>557</v>
      </c>
      <c r="S432" s="157" t="s">
        <v>557</v>
      </c>
      <c r="T432" s="105">
        <v>0.5</v>
      </c>
      <c r="U432" s="105">
        <v>0.5</v>
      </c>
      <c r="V432" s="105">
        <v>0.5</v>
      </c>
      <c r="W432" s="105">
        <v>0.5</v>
      </c>
      <c r="X432" s="171">
        <f t="shared" si="6"/>
        <v>1</v>
      </c>
      <c r="Y432" s="5" t="s">
        <v>557</v>
      </c>
      <c r="Z432" s="5" t="s">
        <v>557</v>
      </c>
      <c r="AA432" s="5" t="s">
        <v>557</v>
      </c>
      <c r="AB432" s="5" t="s">
        <v>557</v>
      </c>
      <c r="AH432" s="155">
        <v>44.5</v>
      </c>
      <c r="AI432" s="155">
        <v>39.9</v>
      </c>
      <c r="AJ432" s="83" t="s">
        <v>1166</v>
      </c>
      <c r="AK432" s="83" t="s">
        <v>1318</v>
      </c>
    </row>
    <row r="433" spans="1:37" x14ac:dyDescent="0.25">
      <c r="A433" s="38" t="s">
        <v>1212</v>
      </c>
      <c r="B433" s="38">
        <v>25</v>
      </c>
      <c r="C433" s="223" t="s">
        <v>345</v>
      </c>
      <c r="D433" s="88">
        <v>42702</v>
      </c>
      <c r="E433" s="89" t="s">
        <v>106</v>
      </c>
      <c r="F433" s="17">
        <v>0.6</v>
      </c>
      <c r="G433" s="17">
        <v>0.9</v>
      </c>
      <c r="H433" s="20">
        <v>1</v>
      </c>
      <c r="I433" s="80">
        <v>3</v>
      </c>
      <c r="J433" s="163" t="s">
        <v>156</v>
      </c>
      <c r="O433" s="82" t="s">
        <v>557</v>
      </c>
      <c r="P433" s="82" t="s">
        <v>557</v>
      </c>
      <c r="Q433" s="155" t="s">
        <v>557</v>
      </c>
      <c r="R433" s="157" t="s">
        <v>557</v>
      </c>
      <c r="S433" s="157" t="s">
        <v>557</v>
      </c>
      <c r="T433" s="105">
        <v>0.5</v>
      </c>
      <c r="U433" s="105">
        <v>0.5</v>
      </c>
      <c r="V433" s="105">
        <v>0.5</v>
      </c>
      <c r="W433" s="105">
        <v>0.5</v>
      </c>
      <c r="X433" s="171">
        <f t="shared" si="6"/>
        <v>1</v>
      </c>
      <c r="Y433" s="5" t="s">
        <v>557</v>
      </c>
      <c r="Z433" s="5" t="s">
        <v>557</v>
      </c>
      <c r="AA433" s="5" t="s">
        <v>557</v>
      </c>
      <c r="AB433" s="5" t="s">
        <v>557</v>
      </c>
      <c r="AH433" s="155">
        <v>22.2</v>
      </c>
      <c r="AI433" s="155">
        <v>20.8</v>
      </c>
      <c r="AJ433" s="83" t="s">
        <v>1315</v>
      </c>
      <c r="AK433" s="83" t="s">
        <v>1320</v>
      </c>
    </row>
    <row r="434" spans="1:37" x14ac:dyDescent="0.25">
      <c r="A434" s="38" t="s">
        <v>1213</v>
      </c>
      <c r="B434" s="38">
        <v>26</v>
      </c>
      <c r="C434" s="223" t="s">
        <v>346</v>
      </c>
      <c r="D434" s="88">
        <v>42702</v>
      </c>
      <c r="E434" s="89" t="s">
        <v>102</v>
      </c>
      <c r="F434" s="17">
        <v>0</v>
      </c>
      <c r="G434" s="17">
        <v>0.1</v>
      </c>
      <c r="H434" s="20">
        <v>2</v>
      </c>
      <c r="I434" s="80">
        <v>1</v>
      </c>
      <c r="J434" s="163" t="s">
        <v>156</v>
      </c>
      <c r="O434" s="83" t="s">
        <v>1277</v>
      </c>
      <c r="P434" s="83" t="s">
        <v>1311</v>
      </c>
      <c r="Q434" s="155" t="s">
        <v>1285</v>
      </c>
      <c r="R434" s="97" t="s">
        <v>1297</v>
      </c>
      <c r="S434" s="97" t="s">
        <v>1298</v>
      </c>
      <c r="T434" s="105">
        <v>6</v>
      </c>
      <c r="U434" s="94">
        <v>5</v>
      </c>
      <c r="V434" s="105">
        <v>2</v>
      </c>
      <c r="W434" s="105">
        <v>0.5</v>
      </c>
      <c r="X434" s="171">
        <f t="shared" si="6"/>
        <v>8</v>
      </c>
      <c r="Y434" s="2">
        <v>0.63500000000000001</v>
      </c>
      <c r="Z434" s="2">
        <v>9.2999999999999999E-2</v>
      </c>
      <c r="AA434" s="2">
        <v>0.22600000000000001</v>
      </c>
      <c r="AB434" s="2">
        <v>0.02</v>
      </c>
      <c r="AH434" s="155">
        <v>40.200000000000003</v>
      </c>
      <c r="AI434" s="155">
        <v>35.299999999999997</v>
      </c>
      <c r="AJ434" s="83" t="s">
        <v>1316</v>
      </c>
      <c r="AK434" s="83" t="s">
        <v>1317</v>
      </c>
    </row>
    <row r="435" spans="1:37" x14ac:dyDescent="0.25">
      <c r="A435" s="38" t="s">
        <v>1214</v>
      </c>
      <c r="B435" s="38">
        <v>27</v>
      </c>
      <c r="C435" s="223" t="s">
        <v>347</v>
      </c>
      <c r="D435" s="88">
        <v>42702</v>
      </c>
      <c r="E435" s="89" t="s">
        <v>103</v>
      </c>
      <c r="F435" s="17">
        <v>0.1</v>
      </c>
      <c r="G435" s="17">
        <v>0.2</v>
      </c>
      <c r="H435" s="20">
        <v>2</v>
      </c>
      <c r="I435" s="80">
        <v>1</v>
      </c>
      <c r="J435" s="163" t="s">
        <v>156</v>
      </c>
      <c r="O435" s="82" t="s">
        <v>557</v>
      </c>
      <c r="P435" s="82" t="s">
        <v>557</v>
      </c>
      <c r="Q435" s="155" t="s">
        <v>557</v>
      </c>
      <c r="R435" s="157" t="s">
        <v>557</v>
      </c>
      <c r="S435" s="157" t="s">
        <v>557</v>
      </c>
      <c r="T435" s="105">
        <v>5</v>
      </c>
      <c r="U435" s="94">
        <v>4</v>
      </c>
      <c r="V435" s="105">
        <v>2</v>
      </c>
      <c r="W435" s="105">
        <v>0.5</v>
      </c>
      <c r="X435" s="171">
        <f t="shared" si="6"/>
        <v>7</v>
      </c>
      <c r="Y435" s="5" t="s">
        <v>557</v>
      </c>
      <c r="Z435" s="5" t="s">
        <v>557</v>
      </c>
      <c r="AA435" s="5" t="s">
        <v>557</v>
      </c>
      <c r="AB435" s="5" t="s">
        <v>557</v>
      </c>
      <c r="AH435" s="155">
        <v>41.2</v>
      </c>
      <c r="AI435" s="155">
        <v>36.4</v>
      </c>
      <c r="AJ435" s="83" t="s">
        <v>1316</v>
      </c>
      <c r="AK435" s="83" t="s">
        <v>1317</v>
      </c>
    </row>
    <row r="436" spans="1:37" x14ac:dyDescent="0.25">
      <c r="A436" s="38" t="s">
        <v>1215</v>
      </c>
      <c r="B436" s="38">
        <v>28</v>
      </c>
      <c r="C436" s="223" t="s">
        <v>348</v>
      </c>
      <c r="D436" s="88">
        <v>42702</v>
      </c>
      <c r="E436" s="89" t="s">
        <v>104</v>
      </c>
      <c r="F436" s="17">
        <v>0.2</v>
      </c>
      <c r="G436" s="17">
        <v>0.3</v>
      </c>
      <c r="H436" s="20">
        <v>2</v>
      </c>
      <c r="I436" s="80">
        <v>1</v>
      </c>
      <c r="J436" s="163" t="s">
        <v>156</v>
      </c>
      <c r="O436" s="82" t="s">
        <v>557</v>
      </c>
      <c r="P436" s="82" t="s">
        <v>557</v>
      </c>
      <c r="Q436" s="155" t="s">
        <v>557</v>
      </c>
      <c r="R436" s="157" t="s">
        <v>557</v>
      </c>
      <c r="S436" s="157" t="s">
        <v>557</v>
      </c>
      <c r="T436" s="105">
        <v>5</v>
      </c>
      <c r="U436" s="94">
        <v>4</v>
      </c>
      <c r="V436" s="105">
        <v>3</v>
      </c>
      <c r="W436" s="105">
        <v>0.5</v>
      </c>
      <c r="X436" s="171">
        <f t="shared" si="6"/>
        <v>8</v>
      </c>
      <c r="Y436" s="5" t="s">
        <v>557</v>
      </c>
      <c r="Z436" s="5" t="s">
        <v>557</v>
      </c>
      <c r="AA436" s="5" t="s">
        <v>557</v>
      </c>
      <c r="AB436" s="5" t="s">
        <v>557</v>
      </c>
      <c r="AH436" s="155">
        <v>45.9</v>
      </c>
      <c r="AI436" s="155">
        <v>40.799999999999997</v>
      </c>
      <c r="AJ436" s="83" t="s">
        <v>1294</v>
      </c>
      <c r="AK436" s="83" t="s">
        <v>1318</v>
      </c>
    </row>
    <row r="437" spans="1:37" x14ac:dyDescent="0.25">
      <c r="A437" s="38" t="s">
        <v>1216</v>
      </c>
      <c r="B437" s="38">
        <v>29</v>
      </c>
      <c r="C437" s="223" t="s">
        <v>349</v>
      </c>
      <c r="D437" s="88">
        <v>42702</v>
      </c>
      <c r="E437" s="89" t="s">
        <v>105</v>
      </c>
      <c r="F437" s="17">
        <v>0.3</v>
      </c>
      <c r="G437" s="17">
        <v>0.6</v>
      </c>
      <c r="H437" s="20">
        <v>2</v>
      </c>
      <c r="I437" s="80">
        <v>1</v>
      </c>
      <c r="J437" s="163" t="s">
        <v>156</v>
      </c>
      <c r="O437" s="82" t="s">
        <v>557</v>
      </c>
      <c r="P437" s="82" t="s">
        <v>557</v>
      </c>
      <c r="Q437" s="155" t="s">
        <v>557</v>
      </c>
      <c r="R437" s="157" t="s">
        <v>557</v>
      </c>
      <c r="S437" s="157" t="s">
        <v>557</v>
      </c>
      <c r="T437" s="105">
        <v>0.5</v>
      </c>
      <c r="U437" s="105">
        <v>0.5</v>
      </c>
      <c r="V437" s="105">
        <v>0.5</v>
      </c>
      <c r="W437" s="105">
        <v>0.5</v>
      </c>
      <c r="X437" s="171">
        <f t="shared" si="6"/>
        <v>1</v>
      </c>
      <c r="Y437" s="5" t="s">
        <v>557</v>
      </c>
      <c r="Z437" s="5" t="s">
        <v>557</v>
      </c>
      <c r="AA437" s="5" t="s">
        <v>557</v>
      </c>
      <c r="AB437" s="5" t="s">
        <v>557</v>
      </c>
      <c r="AH437" s="155">
        <v>36</v>
      </c>
      <c r="AI437" s="155">
        <v>33.299999999999997</v>
      </c>
      <c r="AJ437" s="83" t="s">
        <v>1321</v>
      </c>
      <c r="AK437" s="83" t="s">
        <v>1320</v>
      </c>
    </row>
    <row r="438" spans="1:37" x14ac:dyDescent="0.25">
      <c r="A438" s="38" t="s">
        <v>1217</v>
      </c>
      <c r="B438" s="38">
        <v>30</v>
      </c>
      <c r="C438" s="223" t="s">
        <v>350</v>
      </c>
      <c r="D438" s="88">
        <v>42702</v>
      </c>
      <c r="E438" s="89" t="s">
        <v>106</v>
      </c>
      <c r="F438" s="17">
        <v>0.6</v>
      </c>
      <c r="G438" s="17">
        <v>0.9</v>
      </c>
      <c r="H438" s="20">
        <v>2</v>
      </c>
      <c r="I438" s="80">
        <v>1</v>
      </c>
      <c r="J438" s="163" t="s">
        <v>156</v>
      </c>
      <c r="O438" s="82" t="s">
        <v>557</v>
      </c>
      <c r="P438" s="82" t="s">
        <v>557</v>
      </c>
      <c r="Q438" s="155" t="s">
        <v>557</v>
      </c>
      <c r="R438" s="157" t="s">
        <v>557</v>
      </c>
      <c r="S438" s="157" t="s">
        <v>557</v>
      </c>
      <c r="T438" s="105">
        <v>0.5</v>
      </c>
      <c r="U438" s="105">
        <v>0.5</v>
      </c>
      <c r="V438" s="105">
        <v>0.5</v>
      </c>
      <c r="W438" s="105">
        <v>0.5</v>
      </c>
      <c r="X438" s="171">
        <f t="shared" si="6"/>
        <v>1</v>
      </c>
      <c r="Y438" s="5" t="s">
        <v>557</v>
      </c>
      <c r="Z438" s="5" t="s">
        <v>557</v>
      </c>
      <c r="AA438" s="5" t="s">
        <v>557</v>
      </c>
      <c r="AB438" s="5" t="s">
        <v>557</v>
      </c>
      <c r="AH438" s="155">
        <v>17.600000000000001</v>
      </c>
      <c r="AI438" s="155">
        <v>17</v>
      </c>
      <c r="AJ438" s="83" t="s">
        <v>1151</v>
      </c>
      <c r="AK438" s="83" t="s">
        <v>1320</v>
      </c>
    </row>
    <row r="439" spans="1:37" x14ac:dyDescent="0.25">
      <c r="A439" s="38" t="s">
        <v>1218</v>
      </c>
      <c r="B439" s="38">
        <v>31</v>
      </c>
      <c r="C439" s="223" t="s">
        <v>351</v>
      </c>
      <c r="D439" s="88">
        <v>42702</v>
      </c>
      <c r="E439" s="89" t="s">
        <v>102</v>
      </c>
      <c r="F439" s="17">
        <v>0</v>
      </c>
      <c r="G439" s="17">
        <v>0.1</v>
      </c>
      <c r="H439" s="20">
        <v>2</v>
      </c>
      <c r="I439" s="80">
        <v>2</v>
      </c>
      <c r="J439" s="163" t="s">
        <v>156</v>
      </c>
      <c r="O439" s="83" t="s">
        <v>1278</v>
      </c>
      <c r="P439" s="83" t="s">
        <v>1311</v>
      </c>
      <c r="Q439" s="155" t="s">
        <v>1286</v>
      </c>
      <c r="R439" s="97" t="s">
        <v>1299</v>
      </c>
      <c r="S439" s="97" t="s">
        <v>1169</v>
      </c>
      <c r="T439" s="105">
        <v>6</v>
      </c>
      <c r="U439" s="94">
        <v>5</v>
      </c>
      <c r="V439" s="105">
        <v>0.5</v>
      </c>
      <c r="W439" s="105">
        <v>0.5</v>
      </c>
      <c r="X439" s="171">
        <f t="shared" si="6"/>
        <v>6.5</v>
      </c>
      <c r="Y439" s="2">
        <v>0.96099999999999997</v>
      </c>
      <c r="Z439" s="2">
        <v>0.13800000000000001</v>
      </c>
      <c r="AA439" s="2">
        <v>0.26300000000000001</v>
      </c>
      <c r="AB439" s="2">
        <v>0.02</v>
      </c>
      <c r="AH439" s="155">
        <v>38.700000000000003</v>
      </c>
      <c r="AI439" s="155">
        <v>34.1</v>
      </c>
      <c r="AJ439" s="83" t="s">
        <v>1298</v>
      </c>
      <c r="AK439" s="83" t="s">
        <v>1317</v>
      </c>
    </row>
    <row r="440" spans="1:37" x14ac:dyDescent="0.25">
      <c r="A440" s="38" t="s">
        <v>1219</v>
      </c>
      <c r="B440" s="38">
        <v>32</v>
      </c>
      <c r="C440" s="223" t="s">
        <v>352</v>
      </c>
      <c r="D440" s="88">
        <v>42702</v>
      </c>
      <c r="E440" s="89" t="s">
        <v>103</v>
      </c>
      <c r="F440" s="17">
        <v>0.1</v>
      </c>
      <c r="G440" s="17">
        <v>0.2</v>
      </c>
      <c r="H440" s="20">
        <v>2</v>
      </c>
      <c r="I440" s="80">
        <v>2</v>
      </c>
      <c r="J440" s="163" t="s">
        <v>156</v>
      </c>
      <c r="O440" s="82" t="s">
        <v>557</v>
      </c>
      <c r="P440" s="82" t="s">
        <v>557</v>
      </c>
      <c r="Q440" s="155" t="s">
        <v>557</v>
      </c>
      <c r="R440" s="157" t="s">
        <v>557</v>
      </c>
      <c r="S440" s="157" t="s">
        <v>557</v>
      </c>
      <c r="T440" s="105">
        <v>7</v>
      </c>
      <c r="U440" s="94">
        <v>5</v>
      </c>
      <c r="V440" s="105">
        <v>0.5</v>
      </c>
      <c r="W440" s="105">
        <v>0.5</v>
      </c>
      <c r="X440" s="171">
        <f t="shared" si="6"/>
        <v>7.5</v>
      </c>
      <c r="Y440" s="5" t="s">
        <v>557</v>
      </c>
      <c r="Z440" s="5" t="s">
        <v>557</v>
      </c>
      <c r="AA440" s="5" t="s">
        <v>557</v>
      </c>
      <c r="AB440" s="5" t="s">
        <v>557</v>
      </c>
      <c r="AH440" s="155">
        <v>44.4</v>
      </c>
      <c r="AI440" s="155">
        <v>39.299999999999997</v>
      </c>
      <c r="AJ440" s="83" t="s">
        <v>1294</v>
      </c>
      <c r="AK440" s="83" t="s">
        <v>1317</v>
      </c>
    </row>
    <row r="441" spans="1:37" x14ac:dyDescent="0.25">
      <c r="A441" s="38" t="s">
        <v>1220</v>
      </c>
      <c r="B441" s="38">
        <v>33</v>
      </c>
      <c r="C441" s="223" t="s">
        <v>353</v>
      </c>
      <c r="D441" s="88">
        <v>42702</v>
      </c>
      <c r="E441" s="89" t="s">
        <v>104</v>
      </c>
      <c r="F441" s="17">
        <v>0.2</v>
      </c>
      <c r="G441" s="17">
        <v>0.3</v>
      </c>
      <c r="H441" s="20">
        <v>2</v>
      </c>
      <c r="I441" s="80">
        <v>2</v>
      </c>
      <c r="J441" s="163" t="s">
        <v>156</v>
      </c>
      <c r="O441" s="82" t="s">
        <v>557</v>
      </c>
      <c r="P441" s="82" t="s">
        <v>557</v>
      </c>
      <c r="Q441" s="155" t="s">
        <v>557</v>
      </c>
      <c r="R441" s="157" t="s">
        <v>557</v>
      </c>
      <c r="S441" s="157" t="s">
        <v>557</v>
      </c>
      <c r="T441" s="105">
        <v>6</v>
      </c>
      <c r="U441" s="94">
        <v>5</v>
      </c>
      <c r="V441" s="105">
        <v>3</v>
      </c>
      <c r="W441" s="105">
        <v>2</v>
      </c>
      <c r="X441" s="171">
        <f t="shared" si="6"/>
        <v>9</v>
      </c>
      <c r="Y441" s="5" t="s">
        <v>557</v>
      </c>
      <c r="Z441" s="5" t="s">
        <v>557</v>
      </c>
      <c r="AA441" s="5" t="s">
        <v>557</v>
      </c>
      <c r="AB441" s="5" t="s">
        <v>557</v>
      </c>
      <c r="AH441" s="155">
        <v>44</v>
      </c>
      <c r="AI441" s="155">
        <v>38.9</v>
      </c>
      <c r="AJ441" s="83" t="s">
        <v>1316</v>
      </c>
      <c r="AK441" s="83" t="s">
        <v>1317</v>
      </c>
    </row>
    <row r="442" spans="1:37" x14ac:dyDescent="0.25">
      <c r="A442" s="38" t="s">
        <v>1221</v>
      </c>
      <c r="B442" s="38">
        <v>34</v>
      </c>
      <c r="C442" s="223" t="s">
        <v>354</v>
      </c>
      <c r="D442" s="88">
        <v>42702</v>
      </c>
      <c r="E442" s="89" t="s">
        <v>105</v>
      </c>
      <c r="F442" s="17">
        <v>0.3</v>
      </c>
      <c r="G442" s="17">
        <v>0.6</v>
      </c>
      <c r="H442" s="20">
        <v>2</v>
      </c>
      <c r="I442" s="80">
        <v>2</v>
      </c>
      <c r="J442" s="163" t="s">
        <v>156</v>
      </c>
      <c r="O442" s="82" t="s">
        <v>557</v>
      </c>
      <c r="P442" s="82" t="s">
        <v>557</v>
      </c>
      <c r="Q442" s="155" t="s">
        <v>557</v>
      </c>
      <c r="R442" s="157" t="s">
        <v>557</v>
      </c>
      <c r="S442" s="157" t="s">
        <v>557</v>
      </c>
      <c r="T442" s="105">
        <v>0.5</v>
      </c>
      <c r="U442" s="105">
        <v>0.5</v>
      </c>
      <c r="V442" s="105">
        <v>0.5</v>
      </c>
      <c r="W442" s="105">
        <v>0.5</v>
      </c>
      <c r="X442" s="171">
        <f t="shared" si="6"/>
        <v>1</v>
      </c>
      <c r="Y442" s="5" t="s">
        <v>557</v>
      </c>
      <c r="Z442" s="5" t="s">
        <v>557</v>
      </c>
      <c r="AA442" s="5" t="s">
        <v>557</v>
      </c>
      <c r="AB442" s="5" t="s">
        <v>557</v>
      </c>
      <c r="AH442" s="155">
        <v>52.4</v>
      </c>
      <c r="AI442" s="155">
        <v>46.8</v>
      </c>
      <c r="AJ442" s="83" t="s">
        <v>1166</v>
      </c>
      <c r="AK442" s="83" t="s">
        <v>1161</v>
      </c>
    </row>
    <row r="443" spans="1:37" x14ac:dyDescent="0.25">
      <c r="A443" s="38" t="s">
        <v>1222</v>
      </c>
      <c r="B443" s="38">
        <v>35</v>
      </c>
      <c r="C443" s="223" t="s">
        <v>355</v>
      </c>
      <c r="D443" s="88">
        <v>42702</v>
      </c>
      <c r="E443" s="89" t="s">
        <v>106</v>
      </c>
      <c r="F443" s="17">
        <v>0.6</v>
      </c>
      <c r="G443" s="17">
        <v>0.9</v>
      </c>
      <c r="H443" s="20">
        <v>2</v>
      </c>
      <c r="I443" s="80">
        <v>2</v>
      </c>
      <c r="J443" s="163" t="s">
        <v>156</v>
      </c>
      <c r="O443" s="82" t="s">
        <v>557</v>
      </c>
      <c r="P443" s="82" t="s">
        <v>557</v>
      </c>
      <c r="Q443" s="155" t="s">
        <v>557</v>
      </c>
      <c r="R443" s="157" t="s">
        <v>557</v>
      </c>
      <c r="S443" s="157" t="s">
        <v>557</v>
      </c>
      <c r="T443" s="105">
        <v>0.5</v>
      </c>
      <c r="U443" s="105">
        <v>0.5</v>
      </c>
      <c r="V443" s="105">
        <v>0.5</v>
      </c>
      <c r="W443" s="105">
        <v>0.5</v>
      </c>
      <c r="X443" s="171">
        <f t="shared" si="6"/>
        <v>1</v>
      </c>
      <c r="Y443" s="5" t="s">
        <v>557</v>
      </c>
      <c r="Z443" s="5" t="s">
        <v>557</v>
      </c>
      <c r="AA443" s="5" t="s">
        <v>557</v>
      </c>
      <c r="AB443" s="5" t="s">
        <v>557</v>
      </c>
      <c r="AH443" s="155">
        <v>43.3</v>
      </c>
      <c r="AI443" s="155">
        <v>40.299999999999997</v>
      </c>
      <c r="AJ443" s="83" t="s">
        <v>1322</v>
      </c>
      <c r="AK443" s="83" t="s">
        <v>1320</v>
      </c>
    </row>
    <row r="444" spans="1:37" x14ac:dyDescent="0.25">
      <c r="A444" s="38" t="s">
        <v>1223</v>
      </c>
      <c r="B444" s="38">
        <v>36</v>
      </c>
      <c r="C444" s="223" t="s">
        <v>356</v>
      </c>
      <c r="D444" s="88">
        <v>42702</v>
      </c>
      <c r="E444" s="89" t="s">
        <v>102</v>
      </c>
      <c r="F444" s="17">
        <v>0</v>
      </c>
      <c r="G444" s="17">
        <v>0.1</v>
      </c>
      <c r="H444" s="20">
        <v>2</v>
      </c>
      <c r="I444" s="80">
        <v>3</v>
      </c>
      <c r="J444" s="163" t="s">
        <v>156</v>
      </c>
      <c r="O444" s="83" t="s">
        <v>1279</v>
      </c>
      <c r="P444" s="83" t="s">
        <v>1311</v>
      </c>
      <c r="Q444" s="155" t="s">
        <v>558</v>
      </c>
      <c r="R444" s="97" t="s">
        <v>1300</v>
      </c>
      <c r="S444" s="97" t="s">
        <v>1294</v>
      </c>
      <c r="T444" s="105">
        <v>6</v>
      </c>
      <c r="U444" s="94">
        <v>5</v>
      </c>
      <c r="V444" s="105">
        <v>0.5</v>
      </c>
      <c r="W444" s="105">
        <v>0.5</v>
      </c>
      <c r="X444" s="171">
        <f t="shared" si="6"/>
        <v>6.5</v>
      </c>
      <c r="Y444" s="2">
        <v>0.41099999999999998</v>
      </c>
      <c r="Z444" s="2">
        <v>9.1999999999999998E-2</v>
      </c>
      <c r="AA444" s="2">
        <v>0.27100000000000002</v>
      </c>
      <c r="AB444" s="2">
        <v>0.02</v>
      </c>
      <c r="AH444" s="155">
        <v>38.9</v>
      </c>
      <c r="AI444" s="155">
        <v>34</v>
      </c>
      <c r="AJ444" s="83" t="s">
        <v>1316</v>
      </c>
      <c r="AK444" s="83" t="s">
        <v>1317</v>
      </c>
    </row>
    <row r="445" spans="1:37" x14ac:dyDescent="0.25">
      <c r="A445" s="38" t="s">
        <v>1224</v>
      </c>
      <c r="B445" s="38">
        <v>37</v>
      </c>
      <c r="C445" s="223" t="s">
        <v>357</v>
      </c>
      <c r="D445" s="88">
        <v>42702</v>
      </c>
      <c r="E445" s="89" t="s">
        <v>103</v>
      </c>
      <c r="F445" s="17">
        <v>0.1</v>
      </c>
      <c r="G445" s="17">
        <v>0.2</v>
      </c>
      <c r="H445" s="20">
        <v>2</v>
      </c>
      <c r="I445" s="80">
        <v>3</v>
      </c>
      <c r="J445" s="163" t="s">
        <v>156</v>
      </c>
      <c r="O445" s="82" t="s">
        <v>557</v>
      </c>
      <c r="P445" s="82" t="s">
        <v>557</v>
      </c>
      <c r="Q445" s="155" t="s">
        <v>557</v>
      </c>
      <c r="R445" s="157" t="s">
        <v>557</v>
      </c>
      <c r="S445" s="157" t="s">
        <v>557</v>
      </c>
      <c r="T445" s="105">
        <v>5</v>
      </c>
      <c r="U445" s="94">
        <v>3</v>
      </c>
      <c r="V445" s="105">
        <v>2</v>
      </c>
      <c r="W445" s="105">
        <v>0.5</v>
      </c>
      <c r="X445" s="171">
        <f t="shared" si="6"/>
        <v>7</v>
      </c>
      <c r="Y445" s="5" t="s">
        <v>557</v>
      </c>
      <c r="Z445" s="5" t="s">
        <v>557</v>
      </c>
      <c r="AA445" s="5" t="s">
        <v>557</v>
      </c>
      <c r="AB445" s="5" t="s">
        <v>557</v>
      </c>
      <c r="AH445" s="155">
        <v>43.1</v>
      </c>
      <c r="AI445" s="155">
        <v>37.9</v>
      </c>
      <c r="AJ445" s="83" t="s">
        <v>1323</v>
      </c>
      <c r="AK445" s="83" t="s">
        <v>1317</v>
      </c>
    </row>
    <row r="446" spans="1:37" x14ac:dyDescent="0.25">
      <c r="A446" s="38" t="s">
        <v>1225</v>
      </c>
      <c r="B446" s="38">
        <v>38</v>
      </c>
      <c r="C446" s="223" t="s">
        <v>358</v>
      </c>
      <c r="D446" s="88">
        <v>42702</v>
      </c>
      <c r="E446" s="89" t="s">
        <v>104</v>
      </c>
      <c r="F446" s="17">
        <v>0.2</v>
      </c>
      <c r="G446" s="17">
        <v>0.3</v>
      </c>
      <c r="H446" s="20">
        <v>2</v>
      </c>
      <c r="I446" s="80">
        <v>3</v>
      </c>
      <c r="J446" s="163" t="s">
        <v>156</v>
      </c>
      <c r="O446" s="82" t="s">
        <v>557</v>
      </c>
      <c r="P446" s="82" t="s">
        <v>557</v>
      </c>
      <c r="Q446" s="155" t="s">
        <v>557</v>
      </c>
      <c r="R446" s="157" t="s">
        <v>557</v>
      </c>
      <c r="S446" s="157" t="s">
        <v>557</v>
      </c>
      <c r="T446" s="105">
        <v>3</v>
      </c>
      <c r="U446" s="94">
        <v>2</v>
      </c>
      <c r="V446" s="105">
        <v>2</v>
      </c>
      <c r="W446" s="105">
        <v>0.5</v>
      </c>
      <c r="X446" s="171">
        <f t="shared" si="6"/>
        <v>5</v>
      </c>
      <c r="Y446" s="5" t="s">
        <v>557</v>
      </c>
      <c r="Z446" s="5" t="s">
        <v>557</v>
      </c>
      <c r="AA446" s="5" t="s">
        <v>557</v>
      </c>
      <c r="AB446" s="5" t="s">
        <v>557</v>
      </c>
      <c r="AH446" s="155">
        <v>47.5</v>
      </c>
      <c r="AI446" s="155">
        <v>42.1</v>
      </c>
      <c r="AJ446" s="83" t="s">
        <v>1319</v>
      </c>
      <c r="AK446" s="83" t="s">
        <v>1317</v>
      </c>
    </row>
    <row r="447" spans="1:37" x14ac:dyDescent="0.25">
      <c r="A447" s="38" t="s">
        <v>1226</v>
      </c>
      <c r="B447" s="38">
        <v>39</v>
      </c>
      <c r="C447" s="223" t="s">
        <v>359</v>
      </c>
      <c r="D447" s="88">
        <v>42702</v>
      </c>
      <c r="E447" s="89" t="s">
        <v>105</v>
      </c>
      <c r="F447" s="17">
        <v>0.3</v>
      </c>
      <c r="G447" s="17">
        <v>0.6</v>
      </c>
      <c r="H447" s="20">
        <v>2</v>
      </c>
      <c r="I447" s="80">
        <v>3</v>
      </c>
      <c r="J447" s="163" t="s">
        <v>156</v>
      </c>
      <c r="O447" s="82" t="s">
        <v>557</v>
      </c>
      <c r="P447" s="82" t="s">
        <v>557</v>
      </c>
      <c r="Q447" s="155" t="s">
        <v>557</v>
      </c>
      <c r="R447" s="157" t="s">
        <v>557</v>
      </c>
      <c r="S447" s="157" t="s">
        <v>557</v>
      </c>
      <c r="T447" s="105">
        <v>0.5</v>
      </c>
      <c r="U447" s="105">
        <v>0.5</v>
      </c>
      <c r="V447" s="105">
        <v>0.5</v>
      </c>
      <c r="W447" s="105">
        <v>0.5</v>
      </c>
      <c r="X447" s="171">
        <f t="shared" si="6"/>
        <v>1</v>
      </c>
      <c r="Y447" s="5" t="s">
        <v>557</v>
      </c>
      <c r="Z447" s="5" t="s">
        <v>557</v>
      </c>
      <c r="AA447" s="5" t="s">
        <v>557</v>
      </c>
      <c r="AB447" s="5" t="s">
        <v>557</v>
      </c>
      <c r="AH447" s="155">
        <v>46.5</v>
      </c>
      <c r="AI447" s="155">
        <v>42.2</v>
      </c>
      <c r="AJ447" s="83" t="s">
        <v>1324</v>
      </c>
      <c r="AK447" s="83" t="s">
        <v>1151</v>
      </c>
    </row>
    <row r="448" spans="1:37" x14ac:dyDescent="0.25">
      <c r="A448" s="38" t="s">
        <v>1227</v>
      </c>
      <c r="B448" s="38">
        <v>40</v>
      </c>
      <c r="C448" s="223" t="s">
        <v>360</v>
      </c>
      <c r="D448" s="88">
        <v>42702</v>
      </c>
      <c r="E448" s="89" t="s">
        <v>106</v>
      </c>
      <c r="F448" s="17">
        <v>0.6</v>
      </c>
      <c r="G448" s="17">
        <v>0.9</v>
      </c>
      <c r="H448" s="20">
        <v>2</v>
      </c>
      <c r="I448" s="80">
        <v>3</v>
      </c>
      <c r="J448" s="163" t="s">
        <v>156</v>
      </c>
      <c r="O448" s="82" t="s">
        <v>557</v>
      </c>
      <c r="P448" s="82" t="s">
        <v>557</v>
      </c>
      <c r="Q448" s="155" t="s">
        <v>557</v>
      </c>
      <c r="R448" s="157" t="s">
        <v>557</v>
      </c>
      <c r="S448" s="157" t="s">
        <v>557</v>
      </c>
      <c r="T448" s="105">
        <v>0.5</v>
      </c>
      <c r="U448" s="105">
        <v>0.5</v>
      </c>
      <c r="V448" s="105">
        <v>0.5</v>
      </c>
      <c r="W448" s="105">
        <v>0.5</v>
      </c>
      <c r="X448" s="171">
        <f t="shared" si="6"/>
        <v>1</v>
      </c>
      <c r="Y448" s="5" t="s">
        <v>557</v>
      </c>
      <c r="Z448" s="5" t="s">
        <v>557</v>
      </c>
      <c r="AA448" s="5" t="s">
        <v>557</v>
      </c>
      <c r="AB448" s="5" t="s">
        <v>557</v>
      </c>
      <c r="AH448" s="155">
        <v>19.600000000000001</v>
      </c>
      <c r="AI448" s="155">
        <v>18.7</v>
      </c>
      <c r="AJ448" s="83" t="s">
        <v>1151</v>
      </c>
      <c r="AK448" s="83" t="s">
        <v>1320</v>
      </c>
    </row>
    <row r="449" spans="1:37" x14ac:dyDescent="0.25">
      <c r="A449" s="38" t="s">
        <v>1228</v>
      </c>
      <c r="B449" s="38">
        <v>41</v>
      </c>
      <c r="C449" s="223" t="s">
        <v>361</v>
      </c>
      <c r="D449" s="88">
        <v>42702</v>
      </c>
      <c r="E449" s="89" t="s">
        <v>102</v>
      </c>
      <c r="F449" s="17">
        <v>0</v>
      </c>
      <c r="G449" s="17">
        <v>0.1</v>
      </c>
      <c r="H449" s="20">
        <v>3</v>
      </c>
      <c r="I449" s="80">
        <v>1</v>
      </c>
      <c r="J449" s="163" t="s">
        <v>156</v>
      </c>
      <c r="O449" s="83" t="s">
        <v>827</v>
      </c>
      <c r="P449" s="83" t="s">
        <v>1311</v>
      </c>
      <c r="Q449" s="155" t="s">
        <v>1287</v>
      </c>
      <c r="R449" s="97" t="s">
        <v>1301</v>
      </c>
      <c r="S449" s="97" t="s">
        <v>1184</v>
      </c>
      <c r="T449" s="105">
        <v>3</v>
      </c>
      <c r="U449" s="94">
        <v>3</v>
      </c>
      <c r="V449" s="105">
        <v>0.5</v>
      </c>
      <c r="W449" s="105">
        <v>0.5</v>
      </c>
      <c r="X449" s="171">
        <f t="shared" si="6"/>
        <v>3.5</v>
      </c>
      <c r="Y449" s="2">
        <v>0.73</v>
      </c>
      <c r="Z449" s="2">
        <v>7.6999999999999999E-2</v>
      </c>
      <c r="AA449" s="2">
        <v>0.183</v>
      </c>
      <c r="AB449" s="2">
        <v>0.02</v>
      </c>
      <c r="AH449" s="155">
        <v>34.1</v>
      </c>
      <c r="AI449" s="155">
        <v>30</v>
      </c>
      <c r="AJ449" s="83" t="s">
        <v>1169</v>
      </c>
      <c r="AK449" s="83" t="s">
        <v>1318</v>
      </c>
    </row>
    <row r="450" spans="1:37" x14ac:dyDescent="0.25">
      <c r="A450" s="38" t="s">
        <v>1229</v>
      </c>
      <c r="B450" s="38">
        <v>42</v>
      </c>
      <c r="C450" s="223" t="s">
        <v>362</v>
      </c>
      <c r="D450" s="88">
        <v>42702</v>
      </c>
      <c r="E450" s="89" t="s">
        <v>103</v>
      </c>
      <c r="F450" s="17">
        <v>0.1</v>
      </c>
      <c r="G450" s="17">
        <v>0.2</v>
      </c>
      <c r="H450" s="20">
        <v>3</v>
      </c>
      <c r="I450" s="80">
        <v>1</v>
      </c>
      <c r="J450" s="163" t="s">
        <v>156</v>
      </c>
      <c r="O450" s="82" t="s">
        <v>557</v>
      </c>
      <c r="P450" s="82" t="s">
        <v>557</v>
      </c>
      <c r="Q450" s="155" t="s">
        <v>557</v>
      </c>
      <c r="R450" s="157" t="s">
        <v>557</v>
      </c>
      <c r="S450" s="157" t="s">
        <v>557</v>
      </c>
      <c r="T450" s="105">
        <v>4</v>
      </c>
      <c r="U450" s="94">
        <v>3</v>
      </c>
      <c r="V450" s="105">
        <v>2</v>
      </c>
      <c r="W450" s="105">
        <v>0.5</v>
      </c>
      <c r="X450" s="171">
        <f t="shared" si="6"/>
        <v>6</v>
      </c>
      <c r="Y450" s="5" t="s">
        <v>557</v>
      </c>
      <c r="Z450" s="5" t="s">
        <v>557</v>
      </c>
      <c r="AA450" s="5" t="s">
        <v>557</v>
      </c>
      <c r="AB450" s="5" t="s">
        <v>557</v>
      </c>
      <c r="AH450" s="155">
        <v>38.6</v>
      </c>
      <c r="AI450" s="155">
        <v>34.299999999999997</v>
      </c>
      <c r="AJ450" s="83" t="s">
        <v>1182</v>
      </c>
      <c r="AK450" s="83" t="s">
        <v>1317</v>
      </c>
    </row>
    <row r="451" spans="1:37" x14ac:dyDescent="0.25">
      <c r="A451" s="38" t="s">
        <v>1230</v>
      </c>
      <c r="B451" s="38">
        <v>43</v>
      </c>
      <c r="C451" s="223" t="s">
        <v>363</v>
      </c>
      <c r="D451" s="88">
        <v>42702</v>
      </c>
      <c r="E451" s="89" t="s">
        <v>104</v>
      </c>
      <c r="F451" s="17">
        <v>0.2</v>
      </c>
      <c r="G451" s="17">
        <v>0.3</v>
      </c>
      <c r="H451" s="20">
        <v>3</v>
      </c>
      <c r="I451" s="80">
        <v>1</v>
      </c>
      <c r="J451" s="163" t="s">
        <v>156</v>
      </c>
      <c r="O451" s="82" t="s">
        <v>557</v>
      </c>
      <c r="P451" s="82" t="s">
        <v>557</v>
      </c>
      <c r="Q451" s="155" t="s">
        <v>557</v>
      </c>
      <c r="R451" s="157" t="s">
        <v>557</v>
      </c>
      <c r="S451" s="157" t="s">
        <v>557</v>
      </c>
      <c r="T451" s="105">
        <v>3</v>
      </c>
      <c r="U451" s="94">
        <v>2</v>
      </c>
      <c r="V451" s="105">
        <v>2</v>
      </c>
      <c r="W451" s="105">
        <v>0.5</v>
      </c>
      <c r="X451" s="171">
        <f t="shared" si="6"/>
        <v>5</v>
      </c>
      <c r="Y451" s="5" t="s">
        <v>557</v>
      </c>
      <c r="Z451" s="5" t="s">
        <v>557</v>
      </c>
      <c r="AA451" s="5" t="s">
        <v>557</v>
      </c>
      <c r="AB451" s="5" t="s">
        <v>557</v>
      </c>
      <c r="AH451" s="155">
        <v>39.299999999999997</v>
      </c>
      <c r="AI451" s="155">
        <v>35.5</v>
      </c>
      <c r="AJ451" s="83" t="s">
        <v>1187</v>
      </c>
      <c r="AK451" s="83" t="s">
        <v>1151</v>
      </c>
    </row>
    <row r="452" spans="1:37" x14ac:dyDescent="0.25">
      <c r="A452" s="38" t="s">
        <v>1231</v>
      </c>
      <c r="B452" s="38">
        <v>44</v>
      </c>
      <c r="C452" s="223" t="s">
        <v>364</v>
      </c>
      <c r="D452" s="88">
        <v>42702</v>
      </c>
      <c r="E452" s="89" t="s">
        <v>105</v>
      </c>
      <c r="F452" s="17">
        <v>0.3</v>
      </c>
      <c r="G452" s="17">
        <v>0.6</v>
      </c>
      <c r="H452" s="20">
        <v>3</v>
      </c>
      <c r="I452" s="80">
        <v>1</v>
      </c>
      <c r="J452" s="163" t="s">
        <v>156</v>
      </c>
      <c r="O452" s="82" t="s">
        <v>557</v>
      </c>
      <c r="P452" s="82" t="s">
        <v>557</v>
      </c>
      <c r="Q452" s="155" t="s">
        <v>557</v>
      </c>
      <c r="R452" s="157" t="s">
        <v>557</v>
      </c>
      <c r="S452" s="157" t="s">
        <v>557</v>
      </c>
      <c r="T452" s="105">
        <v>0.5</v>
      </c>
      <c r="U452" s="105">
        <v>0.5</v>
      </c>
      <c r="V452" s="105">
        <v>0.5</v>
      </c>
      <c r="W452" s="105">
        <v>0.5</v>
      </c>
      <c r="X452" s="171">
        <f t="shared" si="6"/>
        <v>1</v>
      </c>
      <c r="Y452" s="5" t="s">
        <v>557</v>
      </c>
      <c r="Z452" s="5" t="s">
        <v>557</v>
      </c>
      <c r="AA452" s="5" t="s">
        <v>557</v>
      </c>
      <c r="AB452" s="5" t="s">
        <v>557</v>
      </c>
      <c r="AH452" s="155">
        <v>37.6</v>
      </c>
      <c r="AI452" s="155">
        <v>34.700000000000003</v>
      </c>
      <c r="AJ452" s="83" t="s">
        <v>1321</v>
      </c>
      <c r="AK452" s="83" t="s">
        <v>1320</v>
      </c>
    </row>
    <row r="453" spans="1:37" x14ac:dyDescent="0.25">
      <c r="A453" s="38" t="s">
        <v>1232</v>
      </c>
      <c r="B453" s="38">
        <v>45</v>
      </c>
      <c r="C453" s="223" t="s">
        <v>365</v>
      </c>
      <c r="D453" s="88">
        <v>42702</v>
      </c>
      <c r="E453" s="89" t="s">
        <v>106</v>
      </c>
      <c r="F453" s="17">
        <v>0.6</v>
      </c>
      <c r="G453" s="17">
        <v>0.9</v>
      </c>
      <c r="H453" s="20">
        <v>3</v>
      </c>
      <c r="I453" s="80">
        <v>1</v>
      </c>
      <c r="J453" s="163" t="s">
        <v>156</v>
      </c>
      <c r="O453" s="82" t="s">
        <v>557</v>
      </c>
      <c r="P453" s="82" t="s">
        <v>557</v>
      </c>
      <c r="Q453" s="155" t="s">
        <v>557</v>
      </c>
      <c r="R453" s="157" t="s">
        <v>557</v>
      </c>
      <c r="S453" s="157" t="s">
        <v>557</v>
      </c>
      <c r="T453" s="105">
        <v>0.5</v>
      </c>
      <c r="U453" s="105">
        <v>0.5</v>
      </c>
      <c r="V453" s="105">
        <v>0.5</v>
      </c>
      <c r="W453" s="105">
        <v>0.5</v>
      </c>
      <c r="X453" s="171">
        <f t="shared" si="6"/>
        <v>1</v>
      </c>
      <c r="Y453" s="5" t="s">
        <v>557</v>
      </c>
      <c r="Z453" s="5" t="s">
        <v>557</v>
      </c>
      <c r="AA453" s="5" t="s">
        <v>557</v>
      </c>
      <c r="AB453" s="5" t="s">
        <v>557</v>
      </c>
      <c r="AH453" s="155">
        <v>21.3</v>
      </c>
      <c r="AI453" s="155">
        <v>20.2</v>
      </c>
      <c r="AJ453" s="83" t="s">
        <v>1161</v>
      </c>
      <c r="AK453" s="83" t="s">
        <v>1320</v>
      </c>
    </row>
    <row r="454" spans="1:37" x14ac:dyDescent="0.25">
      <c r="A454" s="38" t="s">
        <v>1233</v>
      </c>
      <c r="B454" s="38">
        <v>46</v>
      </c>
      <c r="C454" s="223" t="s">
        <v>366</v>
      </c>
      <c r="D454" s="88">
        <v>42702</v>
      </c>
      <c r="E454" s="89" t="s">
        <v>102</v>
      </c>
      <c r="F454" s="17">
        <v>0</v>
      </c>
      <c r="G454" s="17">
        <v>0.1</v>
      </c>
      <c r="H454" s="20">
        <v>3</v>
      </c>
      <c r="I454" s="80">
        <v>2</v>
      </c>
      <c r="J454" s="163" t="s">
        <v>156</v>
      </c>
      <c r="O454" s="83" t="s">
        <v>1159</v>
      </c>
      <c r="P454" s="83" t="s">
        <v>1311</v>
      </c>
      <c r="Q454" s="155" t="s">
        <v>1288</v>
      </c>
      <c r="R454" s="97" t="s">
        <v>1156</v>
      </c>
      <c r="S454" s="97" t="s">
        <v>1302</v>
      </c>
      <c r="T454" s="105">
        <v>6</v>
      </c>
      <c r="U454" s="94">
        <v>5</v>
      </c>
      <c r="V454" s="105">
        <v>2</v>
      </c>
      <c r="W454" s="105">
        <v>0.5</v>
      </c>
      <c r="X454" s="171">
        <f t="shared" si="6"/>
        <v>8</v>
      </c>
      <c r="Y454" s="2">
        <v>1.1200000000000001</v>
      </c>
      <c r="Z454" s="2">
        <v>0.16300000000000001</v>
      </c>
      <c r="AA454" s="2">
        <v>0.27100000000000002</v>
      </c>
      <c r="AB454" s="2">
        <v>0.02</v>
      </c>
      <c r="AH454" s="155">
        <v>36.9</v>
      </c>
      <c r="AI454" s="155">
        <v>32.799999999999997</v>
      </c>
      <c r="AJ454" s="83" t="s">
        <v>1308</v>
      </c>
      <c r="AK454" s="83" t="s">
        <v>1161</v>
      </c>
    </row>
    <row r="455" spans="1:37" x14ac:dyDescent="0.25">
      <c r="A455" s="38" t="s">
        <v>1234</v>
      </c>
      <c r="B455" s="38">
        <v>47</v>
      </c>
      <c r="C455" s="223" t="s">
        <v>367</v>
      </c>
      <c r="D455" s="88">
        <v>42702</v>
      </c>
      <c r="E455" s="89" t="s">
        <v>103</v>
      </c>
      <c r="F455" s="17">
        <v>0.1</v>
      </c>
      <c r="G455" s="17">
        <v>0.2</v>
      </c>
      <c r="H455" s="20">
        <v>3</v>
      </c>
      <c r="I455" s="80">
        <v>2</v>
      </c>
      <c r="J455" s="163" t="s">
        <v>156</v>
      </c>
      <c r="O455" s="82" t="s">
        <v>557</v>
      </c>
      <c r="P455" s="82" t="s">
        <v>557</v>
      </c>
      <c r="Q455" s="155" t="s">
        <v>557</v>
      </c>
      <c r="R455" s="157" t="s">
        <v>557</v>
      </c>
      <c r="S455" s="157" t="s">
        <v>557</v>
      </c>
      <c r="T455" s="105">
        <v>6</v>
      </c>
      <c r="U455" s="94">
        <v>4</v>
      </c>
      <c r="V455" s="105">
        <v>3</v>
      </c>
      <c r="W455" s="105">
        <v>2</v>
      </c>
      <c r="X455" s="171">
        <f t="shared" si="6"/>
        <v>9</v>
      </c>
      <c r="Y455" s="5" t="s">
        <v>557</v>
      </c>
      <c r="Z455" s="5" t="s">
        <v>557</v>
      </c>
      <c r="AA455" s="5" t="s">
        <v>557</v>
      </c>
      <c r="AB455" s="5" t="s">
        <v>557</v>
      </c>
      <c r="AH455" s="155">
        <v>39</v>
      </c>
      <c r="AI455" s="155">
        <v>34.799999999999997</v>
      </c>
      <c r="AJ455" s="83" t="s">
        <v>1184</v>
      </c>
      <c r="AK455" s="83" t="s">
        <v>1317</v>
      </c>
    </row>
    <row r="456" spans="1:37" x14ac:dyDescent="0.25">
      <c r="A456" s="38" t="s">
        <v>1235</v>
      </c>
      <c r="B456" s="38">
        <v>48</v>
      </c>
      <c r="C456" s="223" t="s">
        <v>368</v>
      </c>
      <c r="D456" s="88">
        <v>42702</v>
      </c>
      <c r="E456" s="89" t="s">
        <v>104</v>
      </c>
      <c r="F456" s="17">
        <v>0.2</v>
      </c>
      <c r="G456" s="17">
        <v>0.3</v>
      </c>
      <c r="H456" s="20">
        <v>3</v>
      </c>
      <c r="I456" s="80">
        <v>2</v>
      </c>
      <c r="J456" s="163" t="s">
        <v>156</v>
      </c>
      <c r="O456" s="82" t="s">
        <v>557</v>
      </c>
      <c r="P456" s="82" t="s">
        <v>557</v>
      </c>
      <c r="Q456" s="155" t="s">
        <v>557</v>
      </c>
      <c r="R456" s="157" t="s">
        <v>557</v>
      </c>
      <c r="S456" s="157" t="s">
        <v>557</v>
      </c>
      <c r="T456" s="105">
        <v>3</v>
      </c>
      <c r="U456" s="105">
        <v>0.5</v>
      </c>
      <c r="V456" s="105">
        <v>0.5</v>
      </c>
      <c r="W456" s="105">
        <v>0.5</v>
      </c>
      <c r="X456" s="171">
        <f t="shared" si="6"/>
        <v>3.5</v>
      </c>
      <c r="Y456" s="5" t="s">
        <v>557</v>
      </c>
      <c r="Z456" s="5" t="s">
        <v>557</v>
      </c>
      <c r="AA456" s="5" t="s">
        <v>557</v>
      </c>
      <c r="AB456" s="5" t="s">
        <v>557</v>
      </c>
      <c r="AH456" s="155">
        <v>37.6</v>
      </c>
      <c r="AI456" s="155">
        <v>33.799999999999997</v>
      </c>
      <c r="AJ456" s="83" t="s">
        <v>1308</v>
      </c>
      <c r="AK456" s="83" t="s">
        <v>1161</v>
      </c>
    </row>
    <row r="457" spans="1:37" x14ac:dyDescent="0.25">
      <c r="A457" s="38" t="s">
        <v>1236</v>
      </c>
      <c r="B457" s="38">
        <v>49</v>
      </c>
      <c r="C457" s="223" t="s">
        <v>369</v>
      </c>
      <c r="D457" s="88">
        <v>42702</v>
      </c>
      <c r="E457" s="89" t="s">
        <v>105</v>
      </c>
      <c r="F457" s="17">
        <v>0.3</v>
      </c>
      <c r="G457" s="17">
        <v>0.6</v>
      </c>
      <c r="H457" s="20">
        <v>3</v>
      </c>
      <c r="I457" s="80">
        <v>2</v>
      </c>
      <c r="J457" s="163" t="s">
        <v>156</v>
      </c>
      <c r="O457" s="82" t="s">
        <v>557</v>
      </c>
      <c r="P457" s="82" t="s">
        <v>557</v>
      </c>
      <c r="Q457" s="155" t="s">
        <v>557</v>
      </c>
      <c r="R457" s="157" t="s">
        <v>557</v>
      </c>
      <c r="S457" s="157" t="s">
        <v>557</v>
      </c>
      <c r="T457" s="105">
        <v>0.5</v>
      </c>
      <c r="U457" s="105">
        <v>0.5</v>
      </c>
      <c r="V457" s="105">
        <v>0.5</v>
      </c>
      <c r="W457" s="105">
        <v>0.5</v>
      </c>
      <c r="X457" s="171">
        <f t="shared" si="6"/>
        <v>1</v>
      </c>
      <c r="Y457" s="5" t="s">
        <v>557</v>
      </c>
      <c r="Z457" s="5" t="s">
        <v>557</v>
      </c>
      <c r="AA457" s="5" t="s">
        <v>557</v>
      </c>
      <c r="AB457" s="5" t="s">
        <v>557</v>
      </c>
      <c r="AH457" s="155">
        <v>27.5</v>
      </c>
      <c r="AI457" s="155">
        <v>25.7</v>
      </c>
      <c r="AJ457" s="83" t="s">
        <v>1313</v>
      </c>
      <c r="AK457" s="83" t="s">
        <v>1320</v>
      </c>
    </row>
    <row r="458" spans="1:37" x14ac:dyDescent="0.25">
      <c r="A458" s="38" t="s">
        <v>1237</v>
      </c>
      <c r="B458" s="38">
        <v>50</v>
      </c>
      <c r="C458" s="223" t="s">
        <v>370</v>
      </c>
      <c r="D458" s="88">
        <v>42702</v>
      </c>
      <c r="E458" s="89" t="s">
        <v>106</v>
      </c>
      <c r="F458" s="17">
        <v>0.6</v>
      </c>
      <c r="G458" s="17">
        <v>0.9</v>
      </c>
      <c r="H458" s="20">
        <v>3</v>
      </c>
      <c r="I458" s="80">
        <v>2</v>
      </c>
      <c r="J458" s="163" t="s">
        <v>156</v>
      </c>
      <c r="O458" s="82" t="s">
        <v>557</v>
      </c>
      <c r="P458" s="82" t="s">
        <v>557</v>
      </c>
      <c r="Q458" s="155" t="s">
        <v>557</v>
      </c>
      <c r="R458" s="157" t="s">
        <v>557</v>
      </c>
      <c r="S458" s="157" t="s">
        <v>557</v>
      </c>
      <c r="T458" s="105">
        <v>0.5</v>
      </c>
      <c r="U458" s="105">
        <v>0.5</v>
      </c>
      <c r="V458" s="105">
        <v>0.5</v>
      </c>
      <c r="W458" s="105">
        <v>0.5</v>
      </c>
      <c r="X458" s="171">
        <f t="shared" si="6"/>
        <v>1</v>
      </c>
      <c r="Y458" s="5" t="s">
        <v>557</v>
      </c>
      <c r="Z458" s="5" t="s">
        <v>557</v>
      </c>
      <c r="AA458" s="5" t="s">
        <v>557</v>
      </c>
      <c r="AB458" s="5" t="s">
        <v>557</v>
      </c>
      <c r="AH458" s="155">
        <v>16</v>
      </c>
      <c r="AI458" s="155">
        <v>15.6</v>
      </c>
      <c r="AJ458" s="83" t="s">
        <v>1161</v>
      </c>
      <c r="AK458" s="83" t="s">
        <v>1320</v>
      </c>
    </row>
    <row r="459" spans="1:37" x14ac:dyDescent="0.25">
      <c r="A459" s="38" t="s">
        <v>1238</v>
      </c>
      <c r="B459" s="38">
        <v>51</v>
      </c>
      <c r="C459" s="223" t="s">
        <v>371</v>
      </c>
      <c r="D459" s="88">
        <v>42702</v>
      </c>
      <c r="E459" s="89" t="s">
        <v>102</v>
      </c>
      <c r="F459" s="17">
        <v>0</v>
      </c>
      <c r="G459" s="17">
        <v>0.1</v>
      </c>
      <c r="H459" s="20">
        <v>3</v>
      </c>
      <c r="I459" s="80">
        <v>3</v>
      </c>
      <c r="J459" s="163" t="s">
        <v>156</v>
      </c>
      <c r="O459" s="83" t="s">
        <v>823</v>
      </c>
      <c r="P459" s="83" t="s">
        <v>1311</v>
      </c>
      <c r="Q459" s="155" t="s">
        <v>568</v>
      </c>
      <c r="R459" s="97" t="s">
        <v>1303</v>
      </c>
      <c r="S459" s="97" t="s">
        <v>1302</v>
      </c>
      <c r="T459" s="105">
        <v>6</v>
      </c>
      <c r="U459" s="94">
        <v>4</v>
      </c>
      <c r="V459" s="105">
        <v>0.5</v>
      </c>
      <c r="W459" s="105">
        <v>0.5</v>
      </c>
      <c r="X459" s="171">
        <f t="shared" si="6"/>
        <v>6.5</v>
      </c>
      <c r="Y459" s="2">
        <v>0.85299999999999998</v>
      </c>
      <c r="Z459" s="2">
        <v>0.158</v>
      </c>
      <c r="AA459" s="2">
        <v>0.33900000000000002</v>
      </c>
      <c r="AB459" s="2">
        <v>0.02</v>
      </c>
      <c r="AH459" s="155">
        <v>33.799999999999997</v>
      </c>
      <c r="AI459" s="155">
        <v>29.8</v>
      </c>
      <c r="AJ459" s="83" t="s">
        <v>1325</v>
      </c>
      <c r="AK459" s="83" t="s">
        <v>1318</v>
      </c>
    </row>
    <row r="460" spans="1:37" x14ac:dyDescent="0.25">
      <c r="A460" s="38" t="s">
        <v>1239</v>
      </c>
      <c r="B460" s="38">
        <v>52</v>
      </c>
      <c r="C460" s="223" t="s">
        <v>372</v>
      </c>
      <c r="D460" s="88">
        <v>42702</v>
      </c>
      <c r="E460" s="89" t="s">
        <v>103</v>
      </c>
      <c r="F460" s="17">
        <v>0.1</v>
      </c>
      <c r="G460" s="17">
        <v>0.2</v>
      </c>
      <c r="H460" s="20">
        <v>3</v>
      </c>
      <c r="I460" s="80">
        <v>3</v>
      </c>
      <c r="J460" s="163" t="s">
        <v>156</v>
      </c>
      <c r="O460" s="82" t="s">
        <v>557</v>
      </c>
      <c r="P460" s="82" t="s">
        <v>557</v>
      </c>
      <c r="Q460" s="155" t="s">
        <v>557</v>
      </c>
      <c r="R460" s="157" t="s">
        <v>557</v>
      </c>
      <c r="S460" s="157" t="s">
        <v>557</v>
      </c>
      <c r="T460" s="105">
        <v>4</v>
      </c>
      <c r="U460" s="94">
        <v>3</v>
      </c>
      <c r="V460" s="105">
        <v>0.5</v>
      </c>
      <c r="W460" s="105">
        <v>0.5</v>
      </c>
      <c r="X460" s="171">
        <f t="shared" si="6"/>
        <v>4.5</v>
      </c>
      <c r="Y460" s="5" t="s">
        <v>557</v>
      </c>
      <c r="Z460" s="5" t="s">
        <v>557</v>
      </c>
      <c r="AA460" s="5" t="s">
        <v>557</v>
      </c>
      <c r="AB460" s="5" t="s">
        <v>557</v>
      </c>
      <c r="AH460" s="155">
        <v>37.5</v>
      </c>
      <c r="AI460" s="155">
        <v>33.4</v>
      </c>
      <c r="AJ460" s="83" t="s">
        <v>1169</v>
      </c>
      <c r="AK460" s="83" t="s">
        <v>1318</v>
      </c>
    </row>
    <row r="461" spans="1:37" x14ac:dyDescent="0.25">
      <c r="A461" s="38" t="s">
        <v>1240</v>
      </c>
      <c r="B461" s="38">
        <v>53</v>
      </c>
      <c r="C461" s="223" t="s">
        <v>373</v>
      </c>
      <c r="D461" s="88">
        <v>42702</v>
      </c>
      <c r="E461" s="89" t="s">
        <v>104</v>
      </c>
      <c r="F461" s="17">
        <v>0.2</v>
      </c>
      <c r="G461" s="17">
        <v>0.3</v>
      </c>
      <c r="H461" s="20">
        <v>3</v>
      </c>
      <c r="I461" s="80">
        <v>3</v>
      </c>
      <c r="J461" s="163" t="s">
        <v>156</v>
      </c>
      <c r="O461" s="82" t="s">
        <v>557</v>
      </c>
      <c r="P461" s="82" t="s">
        <v>557</v>
      </c>
      <c r="Q461" s="155" t="s">
        <v>557</v>
      </c>
      <c r="R461" s="157" t="s">
        <v>557</v>
      </c>
      <c r="S461" s="157" t="s">
        <v>557</v>
      </c>
      <c r="T461" s="105">
        <v>0.5</v>
      </c>
      <c r="U461" s="105">
        <v>0.5</v>
      </c>
      <c r="V461" s="105">
        <v>0.5</v>
      </c>
      <c r="W461" s="105">
        <v>0.5</v>
      </c>
      <c r="X461" s="171">
        <f t="shared" si="6"/>
        <v>1</v>
      </c>
      <c r="Y461" s="5" t="s">
        <v>557</v>
      </c>
      <c r="Z461" s="5" t="s">
        <v>557</v>
      </c>
      <c r="AA461" s="5" t="s">
        <v>557</v>
      </c>
      <c r="AB461" s="5" t="s">
        <v>557</v>
      </c>
      <c r="AH461" s="155">
        <v>38.1</v>
      </c>
      <c r="AI461" s="155">
        <v>34.299999999999997</v>
      </c>
      <c r="AJ461" s="83" t="s">
        <v>1184</v>
      </c>
      <c r="AK461" s="83" t="s">
        <v>1318</v>
      </c>
    </row>
    <row r="462" spans="1:37" x14ac:dyDescent="0.25">
      <c r="A462" s="38" t="s">
        <v>1241</v>
      </c>
      <c r="B462" s="38">
        <v>54</v>
      </c>
      <c r="C462" s="223" t="s">
        <v>374</v>
      </c>
      <c r="D462" s="88">
        <v>42702</v>
      </c>
      <c r="E462" s="89" t="s">
        <v>105</v>
      </c>
      <c r="F462" s="17">
        <v>0.3</v>
      </c>
      <c r="G462" s="17">
        <v>0.6</v>
      </c>
      <c r="H462" s="20">
        <v>3</v>
      </c>
      <c r="I462" s="80">
        <v>3</v>
      </c>
      <c r="J462" s="163" t="s">
        <v>156</v>
      </c>
      <c r="O462" s="82" t="s">
        <v>557</v>
      </c>
      <c r="P462" s="82" t="s">
        <v>557</v>
      </c>
      <c r="Q462" s="155" t="s">
        <v>557</v>
      </c>
      <c r="R462" s="157" t="s">
        <v>557</v>
      </c>
      <c r="S462" s="157" t="s">
        <v>557</v>
      </c>
      <c r="T462" s="105">
        <v>0.5</v>
      </c>
      <c r="U462" s="105">
        <v>0.5</v>
      </c>
      <c r="V462" s="105">
        <v>0.5</v>
      </c>
      <c r="W462" s="105">
        <v>0.5</v>
      </c>
      <c r="X462" s="171">
        <f t="shared" si="6"/>
        <v>1</v>
      </c>
      <c r="Y462" s="5" t="s">
        <v>557</v>
      </c>
      <c r="Z462" s="5" t="s">
        <v>557</v>
      </c>
      <c r="AA462" s="5" t="s">
        <v>557</v>
      </c>
      <c r="AB462" s="5" t="s">
        <v>557</v>
      </c>
      <c r="AH462" s="155">
        <v>26.8</v>
      </c>
      <c r="AI462" s="155">
        <v>25</v>
      </c>
      <c r="AJ462" s="83" t="s">
        <v>1318</v>
      </c>
      <c r="AK462" s="83" t="s">
        <v>1320</v>
      </c>
    </row>
    <row r="463" spans="1:37" x14ac:dyDescent="0.25">
      <c r="A463" s="38" t="s">
        <v>1242</v>
      </c>
      <c r="B463" s="38">
        <v>55</v>
      </c>
      <c r="C463" s="223" t="s">
        <v>375</v>
      </c>
      <c r="D463" s="88">
        <v>42702</v>
      </c>
      <c r="E463" s="89" t="s">
        <v>106</v>
      </c>
      <c r="F463" s="17">
        <v>0.6</v>
      </c>
      <c r="G463" s="17">
        <v>0.9</v>
      </c>
      <c r="H463" s="20">
        <v>3</v>
      </c>
      <c r="I463" s="80">
        <v>3</v>
      </c>
      <c r="J463" s="163" t="s">
        <v>156</v>
      </c>
      <c r="O463" s="82" t="s">
        <v>557</v>
      </c>
      <c r="P463" s="82" t="s">
        <v>557</v>
      </c>
      <c r="Q463" s="155" t="s">
        <v>557</v>
      </c>
      <c r="R463" s="157" t="s">
        <v>557</v>
      </c>
      <c r="S463" s="157" t="s">
        <v>557</v>
      </c>
      <c r="T463" s="105">
        <v>0.5</v>
      </c>
      <c r="U463" s="105">
        <v>0.5</v>
      </c>
      <c r="V463" s="105">
        <v>0.5</v>
      </c>
      <c r="W463" s="105">
        <v>0.5</v>
      </c>
      <c r="X463" s="171">
        <f t="shared" si="6"/>
        <v>1</v>
      </c>
      <c r="Y463" s="5" t="s">
        <v>557</v>
      </c>
      <c r="Z463" s="5" t="s">
        <v>557</v>
      </c>
      <c r="AA463" s="5" t="s">
        <v>557</v>
      </c>
      <c r="AB463" s="5" t="s">
        <v>557</v>
      </c>
      <c r="AH463" s="155">
        <v>18.5</v>
      </c>
      <c r="AI463" s="155">
        <v>17.8</v>
      </c>
      <c r="AJ463" s="83" t="s">
        <v>1151</v>
      </c>
      <c r="AK463" s="83" t="s">
        <v>1320</v>
      </c>
    </row>
    <row r="464" spans="1:37" x14ac:dyDescent="0.25">
      <c r="A464" s="38" t="s">
        <v>1243</v>
      </c>
      <c r="B464" s="38">
        <v>56</v>
      </c>
      <c r="C464" s="223" t="s">
        <v>376</v>
      </c>
      <c r="D464" s="88">
        <v>42702</v>
      </c>
      <c r="E464" s="89" t="s">
        <v>102</v>
      </c>
      <c r="F464" s="17">
        <v>0</v>
      </c>
      <c r="G464" s="17">
        <v>0.1</v>
      </c>
      <c r="H464" s="20">
        <v>4</v>
      </c>
      <c r="I464" s="80">
        <v>1</v>
      </c>
      <c r="J464" s="163" t="s">
        <v>156</v>
      </c>
      <c r="O464" s="83" t="s">
        <v>1277</v>
      </c>
      <c r="P464" s="83" t="s">
        <v>1311</v>
      </c>
      <c r="Q464" s="155" t="s">
        <v>1289</v>
      </c>
      <c r="R464" s="97" t="s">
        <v>1304</v>
      </c>
      <c r="S464" s="97" t="s">
        <v>1298</v>
      </c>
      <c r="T464" s="105">
        <v>8</v>
      </c>
      <c r="U464" s="94">
        <v>6</v>
      </c>
      <c r="V464" s="105">
        <v>0.5</v>
      </c>
      <c r="W464" s="105">
        <v>0.5</v>
      </c>
      <c r="X464" s="171">
        <f t="shared" si="6"/>
        <v>8.5</v>
      </c>
      <c r="Y464" s="2">
        <v>0.745</v>
      </c>
      <c r="Z464" s="2">
        <v>0.14599999999999999</v>
      </c>
      <c r="AA464" s="2">
        <v>0.24299999999999999</v>
      </c>
      <c r="AB464" s="2">
        <v>8.7999999999999995E-2</v>
      </c>
      <c r="AH464" s="155">
        <v>34.4</v>
      </c>
      <c r="AI464" s="155">
        <v>30.1</v>
      </c>
      <c r="AJ464" s="83" t="s">
        <v>1172</v>
      </c>
      <c r="AK464" s="83" t="s">
        <v>1318</v>
      </c>
    </row>
    <row r="465" spans="1:37" x14ac:dyDescent="0.25">
      <c r="A465" s="38" t="s">
        <v>1244</v>
      </c>
      <c r="B465" s="38">
        <v>57</v>
      </c>
      <c r="C465" s="223" t="s">
        <v>377</v>
      </c>
      <c r="D465" s="88">
        <v>42702</v>
      </c>
      <c r="E465" s="89" t="s">
        <v>103</v>
      </c>
      <c r="F465" s="17">
        <v>0.1</v>
      </c>
      <c r="G465" s="17">
        <v>0.2</v>
      </c>
      <c r="H465" s="20">
        <v>4</v>
      </c>
      <c r="I465" s="80">
        <v>1</v>
      </c>
      <c r="J465" s="163" t="s">
        <v>156</v>
      </c>
      <c r="O465" s="82" t="s">
        <v>557</v>
      </c>
      <c r="P465" s="82" t="s">
        <v>557</v>
      </c>
      <c r="Q465" s="155" t="s">
        <v>557</v>
      </c>
      <c r="R465" s="157" t="s">
        <v>557</v>
      </c>
      <c r="S465" s="157" t="s">
        <v>557</v>
      </c>
      <c r="T465" s="105">
        <v>7</v>
      </c>
      <c r="U465" s="94">
        <v>6</v>
      </c>
      <c r="V465" s="105">
        <v>0.5</v>
      </c>
      <c r="W465" s="105">
        <v>0.5</v>
      </c>
      <c r="X465" s="171">
        <f t="shared" si="6"/>
        <v>7.5</v>
      </c>
      <c r="Y465" s="5" t="s">
        <v>557</v>
      </c>
      <c r="Z465" s="5" t="s">
        <v>557</v>
      </c>
      <c r="AA465" s="5" t="s">
        <v>557</v>
      </c>
      <c r="AB465" s="5" t="s">
        <v>557</v>
      </c>
      <c r="AH465" s="155">
        <v>37.299999999999997</v>
      </c>
      <c r="AI465" s="155">
        <v>33.1</v>
      </c>
      <c r="AJ465" s="83" t="s">
        <v>1184</v>
      </c>
      <c r="AK465" s="83" t="s">
        <v>1318</v>
      </c>
    </row>
    <row r="466" spans="1:37" x14ac:dyDescent="0.25">
      <c r="A466" s="38" t="s">
        <v>1245</v>
      </c>
      <c r="B466" s="38">
        <v>58</v>
      </c>
      <c r="C466" s="223" t="s">
        <v>378</v>
      </c>
      <c r="D466" s="88">
        <v>42702</v>
      </c>
      <c r="E466" s="89" t="s">
        <v>104</v>
      </c>
      <c r="F466" s="17">
        <v>0.2</v>
      </c>
      <c r="G466" s="17">
        <v>0.3</v>
      </c>
      <c r="H466" s="20">
        <v>4</v>
      </c>
      <c r="I466" s="80">
        <v>1</v>
      </c>
      <c r="J466" s="163" t="s">
        <v>156</v>
      </c>
      <c r="O466" s="82" t="s">
        <v>557</v>
      </c>
      <c r="P466" s="82" t="s">
        <v>557</v>
      </c>
      <c r="Q466" s="155" t="s">
        <v>557</v>
      </c>
      <c r="R466" s="157" t="s">
        <v>557</v>
      </c>
      <c r="S466" s="157" t="s">
        <v>557</v>
      </c>
      <c r="T466" s="105">
        <v>7</v>
      </c>
      <c r="U466" s="94">
        <v>5</v>
      </c>
      <c r="V466" s="105">
        <v>3</v>
      </c>
      <c r="W466" s="105">
        <v>2</v>
      </c>
      <c r="X466" s="171">
        <f t="shared" si="6"/>
        <v>10</v>
      </c>
      <c r="Y466" s="5" t="s">
        <v>557</v>
      </c>
      <c r="Z466" s="5" t="s">
        <v>557</v>
      </c>
      <c r="AA466" s="5" t="s">
        <v>557</v>
      </c>
      <c r="AB466" s="5" t="s">
        <v>557</v>
      </c>
      <c r="AH466" s="155">
        <v>37.9</v>
      </c>
      <c r="AI466" s="155">
        <v>33.6</v>
      </c>
      <c r="AJ466" s="83" t="s">
        <v>1298</v>
      </c>
      <c r="AK466" s="83" t="s">
        <v>1318</v>
      </c>
    </row>
    <row r="467" spans="1:37" x14ac:dyDescent="0.25">
      <c r="A467" s="38" t="s">
        <v>1246</v>
      </c>
      <c r="B467" s="38">
        <v>59</v>
      </c>
      <c r="C467" s="223" t="s">
        <v>379</v>
      </c>
      <c r="D467" s="88">
        <v>42702</v>
      </c>
      <c r="E467" s="89" t="s">
        <v>105</v>
      </c>
      <c r="F467" s="17">
        <v>0.3</v>
      </c>
      <c r="G467" s="17">
        <v>0.6</v>
      </c>
      <c r="H467" s="20">
        <v>4</v>
      </c>
      <c r="I467" s="80">
        <v>1</v>
      </c>
      <c r="J467" s="163" t="s">
        <v>156</v>
      </c>
      <c r="O467" s="82" t="s">
        <v>557</v>
      </c>
      <c r="P467" s="82" t="s">
        <v>557</v>
      </c>
      <c r="Q467" s="155" t="s">
        <v>557</v>
      </c>
      <c r="R467" s="157" t="s">
        <v>557</v>
      </c>
      <c r="S467" s="157" t="s">
        <v>557</v>
      </c>
      <c r="T467" s="105">
        <v>0.5</v>
      </c>
      <c r="U467" s="105">
        <v>0.5</v>
      </c>
      <c r="V467" s="105">
        <v>0.5</v>
      </c>
      <c r="W467" s="105">
        <v>0.5</v>
      </c>
      <c r="X467" s="171">
        <f t="shared" si="6"/>
        <v>1</v>
      </c>
      <c r="Y467" s="5" t="s">
        <v>557</v>
      </c>
      <c r="Z467" s="5" t="s">
        <v>557</v>
      </c>
      <c r="AA467" s="5" t="s">
        <v>557</v>
      </c>
      <c r="AB467" s="5" t="s">
        <v>557</v>
      </c>
      <c r="AH467" s="155">
        <v>41.6</v>
      </c>
      <c r="AI467" s="155">
        <v>38.1</v>
      </c>
      <c r="AJ467" s="83" t="s">
        <v>1324</v>
      </c>
      <c r="AK467" s="83" t="s">
        <v>1151</v>
      </c>
    </row>
    <row r="468" spans="1:37" x14ac:dyDescent="0.25">
      <c r="A468" s="38" t="s">
        <v>1247</v>
      </c>
      <c r="B468" s="38">
        <v>60</v>
      </c>
      <c r="C468" s="223" t="s">
        <v>380</v>
      </c>
      <c r="D468" s="88">
        <v>42702</v>
      </c>
      <c r="E468" s="89" t="s">
        <v>106</v>
      </c>
      <c r="F468" s="17">
        <v>0.6</v>
      </c>
      <c r="G468" s="17">
        <v>0.9</v>
      </c>
      <c r="H468" s="20">
        <v>4</v>
      </c>
      <c r="I468" s="80">
        <v>1</v>
      </c>
      <c r="J468" s="163" t="s">
        <v>156</v>
      </c>
      <c r="O468" s="82" t="s">
        <v>557</v>
      </c>
      <c r="P468" s="82" t="s">
        <v>557</v>
      </c>
      <c r="Q468" s="155" t="s">
        <v>557</v>
      </c>
      <c r="R468" s="157" t="s">
        <v>557</v>
      </c>
      <c r="S468" s="157" t="s">
        <v>557</v>
      </c>
      <c r="T468" s="105">
        <v>0.5</v>
      </c>
      <c r="U468" s="105">
        <v>0.5</v>
      </c>
      <c r="V468" s="105">
        <v>0.5</v>
      </c>
      <c r="W468" s="105">
        <v>0.5</v>
      </c>
      <c r="X468" s="171">
        <f t="shared" si="6"/>
        <v>1</v>
      </c>
      <c r="Y468" s="5" t="s">
        <v>557</v>
      </c>
      <c r="Z468" s="5" t="s">
        <v>557</v>
      </c>
      <c r="AA468" s="5" t="s">
        <v>557</v>
      </c>
      <c r="AB468" s="5" t="s">
        <v>557</v>
      </c>
      <c r="AH468" s="155">
        <v>30.5</v>
      </c>
      <c r="AI468" s="155">
        <v>28.7</v>
      </c>
      <c r="AJ468" s="83" t="s">
        <v>1318</v>
      </c>
      <c r="AK468" s="83" t="s">
        <v>1320</v>
      </c>
    </row>
    <row r="469" spans="1:37" x14ac:dyDescent="0.25">
      <c r="A469" s="38" t="s">
        <v>1248</v>
      </c>
      <c r="B469" s="38">
        <v>61</v>
      </c>
      <c r="C469" s="223" t="s">
        <v>381</v>
      </c>
      <c r="D469" s="88">
        <v>42702</v>
      </c>
      <c r="E469" s="89" t="s">
        <v>102</v>
      </c>
      <c r="F469" s="17">
        <v>0</v>
      </c>
      <c r="G469" s="17">
        <v>0.1</v>
      </c>
      <c r="H469" s="20">
        <v>4</v>
      </c>
      <c r="I469" s="80">
        <v>2</v>
      </c>
      <c r="J469" s="163" t="s">
        <v>156</v>
      </c>
      <c r="O469" s="83" t="s">
        <v>988</v>
      </c>
      <c r="P469" s="83" t="s">
        <v>1311</v>
      </c>
      <c r="Q469" s="155" t="s">
        <v>569</v>
      </c>
      <c r="R469" s="97" t="s">
        <v>1305</v>
      </c>
      <c r="S469" s="97" t="s">
        <v>1172</v>
      </c>
      <c r="T469" s="105">
        <v>7</v>
      </c>
      <c r="U469" s="94">
        <v>5</v>
      </c>
      <c r="V469" s="105">
        <v>3</v>
      </c>
      <c r="W469" s="105">
        <v>2</v>
      </c>
      <c r="X469" s="171">
        <f t="shared" si="6"/>
        <v>10</v>
      </c>
      <c r="Y469" s="2">
        <v>1.06</v>
      </c>
      <c r="Z469" s="2">
        <v>0.12</v>
      </c>
      <c r="AA469" s="2">
        <v>0.19900000000000001</v>
      </c>
      <c r="AB469" s="2">
        <v>0.02</v>
      </c>
      <c r="AH469" s="155">
        <v>35.6</v>
      </c>
      <c r="AI469" s="155">
        <v>31.5</v>
      </c>
      <c r="AJ469" s="83" t="s">
        <v>1172</v>
      </c>
      <c r="AK469" s="83" t="s">
        <v>1318</v>
      </c>
    </row>
    <row r="470" spans="1:37" x14ac:dyDescent="0.25">
      <c r="A470" s="38" t="s">
        <v>1249</v>
      </c>
      <c r="B470" s="38">
        <v>62</v>
      </c>
      <c r="C470" s="223" t="s">
        <v>382</v>
      </c>
      <c r="D470" s="88">
        <v>42702</v>
      </c>
      <c r="E470" s="89" t="s">
        <v>103</v>
      </c>
      <c r="F470" s="17">
        <v>0.1</v>
      </c>
      <c r="G470" s="17">
        <v>0.2</v>
      </c>
      <c r="H470" s="20">
        <v>4</v>
      </c>
      <c r="I470" s="80">
        <v>2</v>
      </c>
      <c r="J470" s="163" t="s">
        <v>156</v>
      </c>
      <c r="O470" s="82" t="s">
        <v>557</v>
      </c>
      <c r="P470" s="82" t="s">
        <v>557</v>
      </c>
      <c r="Q470" s="155" t="s">
        <v>557</v>
      </c>
      <c r="R470" s="157" t="s">
        <v>557</v>
      </c>
      <c r="S470" s="157" t="s">
        <v>557</v>
      </c>
      <c r="T470" s="105">
        <v>7</v>
      </c>
      <c r="U470" s="94">
        <v>6</v>
      </c>
      <c r="V470" s="105">
        <v>3</v>
      </c>
      <c r="W470" s="105">
        <v>2</v>
      </c>
      <c r="X470" s="171">
        <f t="shared" si="6"/>
        <v>10</v>
      </c>
      <c r="Y470" s="5" t="s">
        <v>557</v>
      </c>
      <c r="Z470" s="5" t="s">
        <v>557</v>
      </c>
      <c r="AA470" s="5" t="s">
        <v>557</v>
      </c>
      <c r="AB470" s="5" t="s">
        <v>557</v>
      </c>
      <c r="AH470" s="155">
        <v>38.700000000000003</v>
      </c>
      <c r="AI470" s="155">
        <v>34.4</v>
      </c>
      <c r="AJ470" s="83" t="s">
        <v>1172</v>
      </c>
      <c r="AK470" s="83" t="s">
        <v>1318</v>
      </c>
    </row>
    <row r="471" spans="1:37" x14ac:dyDescent="0.25">
      <c r="A471" s="38" t="s">
        <v>1250</v>
      </c>
      <c r="B471" s="38">
        <v>63</v>
      </c>
      <c r="C471" s="223" t="s">
        <v>383</v>
      </c>
      <c r="D471" s="88">
        <v>42702</v>
      </c>
      <c r="E471" s="89" t="s">
        <v>104</v>
      </c>
      <c r="F471" s="17">
        <v>0.2</v>
      </c>
      <c r="G471" s="17">
        <v>0.3</v>
      </c>
      <c r="H471" s="20">
        <v>4</v>
      </c>
      <c r="I471" s="80">
        <v>2</v>
      </c>
      <c r="J471" s="163" t="s">
        <v>156</v>
      </c>
      <c r="O471" s="82" t="s">
        <v>557</v>
      </c>
      <c r="P471" s="82" t="s">
        <v>557</v>
      </c>
      <c r="Q471" s="155" t="s">
        <v>557</v>
      </c>
      <c r="R471" s="157" t="s">
        <v>557</v>
      </c>
      <c r="S471" s="157" t="s">
        <v>557</v>
      </c>
      <c r="T471" s="105">
        <v>4</v>
      </c>
      <c r="U471" s="94">
        <v>3</v>
      </c>
      <c r="V471" s="105">
        <v>3</v>
      </c>
      <c r="W471" s="105">
        <v>2</v>
      </c>
      <c r="X471" s="171">
        <f t="shared" si="6"/>
        <v>7</v>
      </c>
      <c r="Y471" s="5" t="s">
        <v>557</v>
      </c>
      <c r="Z471" s="5" t="s">
        <v>557</v>
      </c>
      <c r="AA471" s="5" t="s">
        <v>557</v>
      </c>
      <c r="AB471" s="5" t="s">
        <v>557</v>
      </c>
      <c r="AH471" s="155">
        <v>37.799999999999997</v>
      </c>
      <c r="AI471" s="155">
        <v>33.6</v>
      </c>
      <c r="AJ471" s="83" t="s">
        <v>1184</v>
      </c>
      <c r="AK471" s="83" t="s">
        <v>1318</v>
      </c>
    </row>
    <row r="472" spans="1:37" x14ac:dyDescent="0.25">
      <c r="A472" s="38" t="s">
        <v>1251</v>
      </c>
      <c r="B472" s="38">
        <v>64</v>
      </c>
      <c r="C472" s="223" t="s">
        <v>384</v>
      </c>
      <c r="D472" s="88">
        <v>42702</v>
      </c>
      <c r="E472" s="89" t="s">
        <v>105</v>
      </c>
      <c r="F472" s="17">
        <v>0.3</v>
      </c>
      <c r="G472" s="17">
        <v>0.6</v>
      </c>
      <c r="H472" s="20">
        <v>4</v>
      </c>
      <c r="I472" s="80">
        <v>2</v>
      </c>
      <c r="J472" s="163" t="s">
        <v>156</v>
      </c>
      <c r="O472" s="82" t="s">
        <v>557</v>
      </c>
      <c r="P472" s="82" t="s">
        <v>557</v>
      </c>
      <c r="Q472" s="155" t="s">
        <v>557</v>
      </c>
      <c r="R472" s="157" t="s">
        <v>557</v>
      </c>
      <c r="S472" s="157" t="s">
        <v>557</v>
      </c>
      <c r="T472" s="105">
        <v>0.5</v>
      </c>
      <c r="U472" s="105">
        <v>0.5</v>
      </c>
      <c r="V472" s="105">
        <v>2</v>
      </c>
      <c r="W472" s="105">
        <v>0.5</v>
      </c>
      <c r="X472" s="171">
        <f t="shared" si="6"/>
        <v>2.5</v>
      </c>
      <c r="Y472" s="5" t="s">
        <v>557</v>
      </c>
      <c r="Z472" s="5" t="s">
        <v>557</v>
      </c>
      <c r="AA472" s="5" t="s">
        <v>557</v>
      </c>
      <c r="AB472" s="5" t="s">
        <v>557</v>
      </c>
      <c r="AH472" s="155">
        <v>39.5</v>
      </c>
      <c r="AI472" s="155">
        <v>35.799999999999997</v>
      </c>
      <c r="AJ472" s="83" t="s">
        <v>1326</v>
      </c>
      <c r="AK472" s="83" t="s">
        <v>1151</v>
      </c>
    </row>
    <row r="473" spans="1:37" x14ac:dyDescent="0.25">
      <c r="A473" s="38" t="s">
        <v>1252</v>
      </c>
      <c r="B473" s="38">
        <v>65</v>
      </c>
      <c r="C473" s="223" t="s">
        <v>385</v>
      </c>
      <c r="D473" s="88">
        <v>42702</v>
      </c>
      <c r="E473" s="89" t="s">
        <v>106</v>
      </c>
      <c r="F473" s="17">
        <v>0.6</v>
      </c>
      <c r="G473" s="17">
        <v>0.9</v>
      </c>
      <c r="H473" s="20">
        <v>4</v>
      </c>
      <c r="I473" s="80">
        <v>2</v>
      </c>
      <c r="J473" s="163" t="s">
        <v>156</v>
      </c>
      <c r="O473" s="82" t="s">
        <v>557</v>
      </c>
      <c r="P473" s="82" t="s">
        <v>557</v>
      </c>
      <c r="Q473" s="155" t="s">
        <v>557</v>
      </c>
      <c r="R473" s="157" t="s">
        <v>557</v>
      </c>
      <c r="S473" s="157" t="s">
        <v>557</v>
      </c>
      <c r="T473" s="105">
        <v>0.5</v>
      </c>
      <c r="U473" s="105">
        <v>0.5</v>
      </c>
      <c r="V473" s="105">
        <v>0.5</v>
      </c>
      <c r="W473" s="105">
        <v>0.5</v>
      </c>
      <c r="X473" s="171">
        <f t="shared" si="6"/>
        <v>1</v>
      </c>
      <c r="Y473" s="5" t="s">
        <v>557</v>
      </c>
      <c r="Z473" s="5" t="s">
        <v>557</v>
      </c>
      <c r="AA473" s="5" t="s">
        <v>557</v>
      </c>
      <c r="AB473" s="5" t="s">
        <v>557</v>
      </c>
      <c r="AH473" s="155">
        <v>17.899999999999999</v>
      </c>
      <c r="AI473" s="155">
        <v>17.2</v>
      </c>
      <c r="AJ473" s="83" t="s">
        <v>1151</v>
      </c>
      <c r="AK473" s="83" t="s">
        <v>1320</v>
      </c>
    </row>
    <row r="474" spans="1:37" x14ac:dyDescent="0.25">
      <c r="A474" s="38" t="s">
        <v>1253</v>
      </c>
      <c r="B474" s="38">
        <v>66</v>
      </c>
      <c r="C474" s="223" t="s">
        <v>386</v>
      </c>
      <c r="D474" s="88">
        <v>42702</v>
      </c>
      <c r="E474" s="89" t="s">
        <v>102</v>
      </c>
      <c r="F474" s="17">
        <v>0</v>
      </c>
      <c r="G474" s="17">
        <v>0.1</v>
      </c>
      <c r="H474" s="20">
        <v>4</v>
      </c>
      <c r="I474" s="80">
        <v>3</v>
      </c>
      <c r="J474" s="163" t="s">
        <v>156</v>
      </c>
      <c r="O474" s="83" t="s">
        <v>1277</v>
      </c>
      <c r="P474" s="83" t="s">
        <v>1311</v>
      </c>
      <c r="Q474" s="155" t="s">
        <v>1290</v>
      </c>
      <c r="R474" s="97" t="s">
        <v>1306</v>
      </c>
      <c r="S474" s="97" t="s">
        <v>1166</v>
      </c>
      <c r="T474" s="105">
        <v>7</v>
      </c>
      <c r="U474" s="94">
        <v>5</v>
      </c>
      <c r="V474" s="105">
        <v>4</v>
      </c>
      <c r="W474" s="105">
        <v>3</v>
      </c>
      <c r="X474" s="171">
        <f t="shared" si="6"/>
        <v>11</v>
      </c>
      <c r="Y474" s="2">
        <v>1.59</v>
      </c>
      <c r="Z474" s="2">
        <v>0.26300000000000001</v>
      </c>
      <c r="AA474" s="2">
        <v>0.33900000000000002</v>
      </c>
      <c r="AB474" s="2">
        <v>0.02</v>
      </c>
      <c r="AH474" s="155">
        <v>36.9</v>
      </c>
      <c r="AI474" s="155">
        <v>32.4</v>
      </c>
      <c r="AJ474" s="83" t="s">
        <v>1184</v>
      </c>
      <c r="AK474" s="83" t="s">
        <v>1318</v>
      </c>
    </row>
    <row r="475" spans="1:37" x14ac:dyDescent="0.25">
      <c r="A475" s="38" t="s">
        <v>1254</v>
      </c>
      <c r="B475" s="38">
        <v>67</v>
      </c>
      <c r="C475" s="223" t="s">
        <v>387</v>
      </c>
      <c r="D475" s="88">
        <v>42702</v>
      </c>
      <c r="E475" s="89" t="s">
        <v>103</v>
      </c>
      <c r="F475" s="17">
        <v>0.1</v>
      </c>
      <c r="G475" s="17">
        <v>0.2</v>
      </c>
      <c r="H475" s="20">
        <v>4</v>
      </c>
      <c r="I475" s="80">
        <v>3</v>
      </c>
      <c r="J475" s="163" t="s">
        <v>156</v>
      </c>
      <c r="O475" s="82" t="s">
        <v>557</v>
      </c>
      <c r="P475" s="82" t="s">
        <v>557</v>
      </c>
      <c r="Q475" s="155" t="s">
        <v>557</v>
      </c>
      <c r="R475" s="157" t="s">
        <v>557</v>
      </c>
      <c r="S475" s="157" t="s">
        <v>557</v>
      </c>
      <c r="T475" s="105">
        <v>6</v>
      </c>
      <c r="U475" s="94">
        <v>5</v>
      </c>
      <c r="V475" s="105">
        <v>3</v>
      </c>
      <c r="W475" s="105">
        <v>2</v>
      </c>
      <c r="X475" s="171">
        <f t="shared" si="6"/>
        <v>9</v>
      </c>
      <c r="Y475" s="5" t="s">
        <v>557</v>
      </c>
      <c r="Z475" s="5" t="s">
        <v>557</v>
      </c>
      <c r="AA475" s="5" t="s">
        <v>557</v>
      </c>
      <c r="AB475" s="5" t="s">
        <v>557</v>
      </c>
      <c r="AH475" s="155">
        <v>38.200000000000003</v>
      </c>
      <c r="AI475" s="155">
        <v>33.700000000000003</v>
      </c>
      <c r="AJ475" s="83" t="s">
        <v>1166</v>
      </c>
      <c r="AK475" s="83" t="s">
        <v>1318</v>
      </c>
    </row>
    <row r="476" spans="1:37" x14ac:dyDescent="0.25">
      <c r="A476" s="38" t="s">
        <v>1255</v>
      </c>
      <c r="B476" s="38">
        <v>68</v>
      </c>
      <c r="C476" s="223" t="s">
        <v>388</v>
      </c>
      <c r="D476" s="88">
        <v>42702</v>
      </c>
      <c r="E476" s="89" t="s">
        <v>104</v>
      </c>
      <c r="F476" s="17">
        <v>0.2</v>
      </c>
      <c r="G476" s="17">
        <v>0.3</v>
      </c>
      <c r="H476" s="20">
        <v>4</v>
      </c>
      <c r="I476" s="80">
        <v>3</v>
      </c>
      <c r="J476" s="163" t="s">
        <v>156</v>
      </c>
      <c r="O476" s="82" t="s">
        <v>557</v>
      </c>
      <c r="P476" s="82" t="s">
        <v>557</v>
      </c>
      <c r="Q476" s="155" t="s">
        <v>557</v>
      </c>
      <c r="R476" s="157" t="s">
        <v>557</v>
      </c>
      <c r="S476" s="157" t="s">
        <v>557</v>
      </c>
      <c r="T476" s="105">
        <v>4</v>
      </c>
      <c r="U476" s="94">
        <v>3</v>
      </c>
      <c r="V476" s="105">
        <v>3</v>
      </c>
      <c r="W476" s="105">
        <v>2</v>
      </c>
      <c r="X476" s="171">
        <f t="shared" si="6"/>
        <v>7</v>
      </c>
      <c r="Y476" s="5" t="s">
        <v>557</v>
      </c>
      <c r="Z476" s="5" t="s">
        <v>557</v>
      </c>
      <c r="AA476" s="5" t="s">
        <v>557</v>
      </c>
      <c r="AB476" s="5" t="s">
        <v>557</v>
      </c>
      <c r="AH476" s="155">
        <v>40.1</v>
      </c>
      <c r="AI476" s="155">
        <v>35.4</v>
      </c>
      <c r="AJ476" s="83" t="s">
        <v>1169</v>
      </c>
      <c r="AK476" s="83" t="s">
        <v>1318</v>
      </c>
    </row>
    <row r="477" spans="1:37" x14ac:dyDescent="0.25">
      <c r="A477" s="38" t="s">
        <v>1256</v>
      </c>
      <c r="B477" s="38">
        <v>69</v>
      </c>
      <c r="C477" s="223" t="s">
        <v>389</v>
      </c>
      <c r="D477" s="88">
        <v>42702</v>
      </c>
      <c r="E477" s="89" t="s">
        <v>105</v>
      </c>
      <c r="F477" s="17">
        <v>0.3</v>
      </c>
      <c r="G477" s="17">
        <v>0.6</v>
      </c>
      <c r="H477" s="20">
        <v>4</v>
      </c>
      <c r="I477" s="80">
        <v>3</v>
      </c>
      <c r="J477" s="163" t="s">
        <v>156</v>
      </c>
      <c r="O477" s="82" t="s">
        <v>557</v>
      </c>
      <c r="P477" s="82" t="s">
        <v>557</v>
      </c>
      <c r="Q477" s="155" t="s">
        <v>557</v>
      </c>
      <c r="R477" s="157" t="s">
        <v>557</v>
      </c>
      <c r="S477" s="157" t="s">
        <v>557</v>
      </c>
      <c r="T477" s="105">
        <v>0.5</v>
      </c>
      <c r="U477" s="105">
        <v>0.5</v>
      </c>
      <c r="V477" s="105">
        <v>0.5</v>
      </c>
      <c r="W477" s="105">
        <v>0.5</v>
      </c>
      <c r="X477" s="171">
        <f t="shared" si="6"/>
        <v>1</v>
      </c>
      <c r="Y477" s="5" t="s">
        <v>557</v>
      </c>
      <c r="Z477" s="5" t="s">
        <v>557</v>
      </c>
      <c r="AA477" s="5" t="s">
        <v>557</v>
      </c>
      <c r="AB477" s="5" t="s">
        <v>557</v>
      </c>
      <c r="AH477" s="155">
        <v>37</v>
      </c>
      <c r="AI477" s="155">
        <v>33.9</v>
      </c>
      <c r="AJ477" s="83" t="s">
        <v>1321</v>
      </c>
      <c r="AK477" s="83" t="s">
        <v>1327</v>
      </c>
    </row>
    <row r="478" spans="1:37" x14ac:dyDescent="0.25">
      <c r="A478" s="38" t="s">
        <v>1257</v>
      </c>
      <c r="B478" s="38">
        <v>70</v>
      </c>
      <c r="C478" s="223" t="s">
        <v>390</v>
      </c>
      <c r="D478" s="88">
        <v>42702</v>
      </c>
      <c r="E478" s="89" t="s">
        <v>106</v>
      </c>
      <c r="F478" s="17">
        <v>0.6</v>
      </c>
      <c r="G478" s="17">
        <v>0.9</v>
      </c>
      <c r="H478" s="20">
        <v>4</v>
      </c>
      <c r="I478" s="80">
        <v>3</v>
      </c>
      <c r="J478" s="163" t="s">
        <v>156</v>
      </c>
      <c r="O478" s="82" t="s">
        <v>557</v>
      </c>
      <c r="P478" s="82" t="s">
        <v>557</v>
      </c>
      <c r="Q478" s="155" t="s">
        <v>557</v>
      </c>
      <c r="R478" s="157" t="s">
        <v>557</v>
      </c>
      <c r="S478" s="157" t="s">
        <v>557</v>
      </c>
      <c r="T478" s="105">
        <v>0.5</v>
      </c>
      <c r="U478" s="105">
        <v>0.5</v>
      </c>
      <c r="V478" s="105">
        <v>0.5</v>
      </c>
      <c r="W478" s="105">
        <v>0.5</v>
      </c>
      <c r="X478" s="171">
        <f t="shared" si="6"/>
        <v>1</v>
      </c>
      <c r="Y478" s="5" t="s">
        <v>557</v>
      </c>
      <c r="Z478" s="5" t="s">
        <v>557</v>
      </c>
      <c r="AA478" s="5" t="s">
        <v>557</v>
      </c>
      <c r="AB478" s="5" t="s">
        <v>557</v>
      </c>
      <c r="AH478" s="155">
        <v>19.8</v>
      </c>
      <c r="AI478" s="155">
        <v>18.899999999999999</v>
      </c>
      <c r="AJ478" s="83" t="s">
        <v>1161</v>
      </c>
      <c r="AK478" s="83" t="s">
        <v>1320</v>
      </c>
    </row>
    <row r="479" spans="1:37" x14ac:dyDescent="0.25">
      <c r="A479" s="38" t="s">
        <v>1258</v>
      </c>
      <c r="B479" s="38">
        <v>71</v>
      </c>
      <c r="C479" s="223" t="s">
        <v>391</v>
      </c>
      <c r="D479" s="88">
        <v>42702</v>
      </c>
      <c r="E479" s="89" t="s">
        <v>102</v>
      </c>
      <c r="F479" s="17">
        <v>0</v>
      </c>
      <c r="G479" s="17">
        <v>0.1</v>
      </c>
      <c r="H479" s="20">
        <v>5</v>
      </c>
      <c r="I479" s="80">
        <v>1</v>
      </c>
      <c r="J479" s="163" t="s">
        <v>156</v>
      </c>
      <c r="O479" s="83" t="s">
        <v>997</v>
      </c>
      <c r="P479" s="83" t="s">
        <v>1281</v>
      </c>
      <c r="Q479" s="155" t="s">
        <v>1291</v>
      </c>
      <c r="R479" s="97" t="s">
        <v>1307</v>
      </c>
      <c r="S479" s="97" t="s">
        <v>1308</v>
      </c>
      <c r="T479" s="105">
        <v>6</v>
      </c>
      <c r="U479" s="94">
        <v>5</v>
      </c>
      <c r="V479" s="105">
        <v>0.5</v>
      </c>
      <c r="W479" s="105">
        <v>0.5</v>
      </c>
      <c r="X479" s="171">
        <f t="shared" si="6"/>
        <v>6.5</v>
      </c>
      <c r="Y479" s="2">
        <v>1.39</v>
      </c>
      <c r="Z479" s="2">
        <v>0.22800000000000001</v>
      </c>
      <c r="AA479" s="2">
        <v>0.24299999999999999</v>
      </c>
      <c r="AB479" s="2">
        <v>0.02</v>
      </c>
      <c r="AH479" s="155">
        <v>30.4</v>
      </c>
      <c r="AI479" s="155">
        <v>27.1</v>
      </c>
      <c r="AJ479" s="83" t="s">
        <v>1172</v>
      </c>
      <c r="AK479" s="83" t="s">
        <v>1161</v>
      </c>
    </row>
    <row r="480" spans="1:37" x14ac:dyDescent="0.25">
      <c r="A480" s="38" t="s">
        <v>1259</v>
      </c>
      <c r="B480" s="38">
        <v>72</v>
      </c>
      <c r="C480" s="223" t="s">
        <v>392</v>
      </c>
      <c r="D480" s="88">
        <v>42702</v>
      </c>
      <c r="E480" s="89" t="s">
        <v>103</v>
      </c>
      <c r="F480" s="17">
        <v>0.1</v>
      </c>
      <c r="G480" s="17">
        <v>0.2</v>
      </c>
      <c r="H480" s="20">
        <v>5</v>
      </c>
      <c r="I480" s="80">
        <v>1</v>
      </c>
      <c r="J480" s="163" t="s">
        <v>156</v>
      </c>
      <c r="O480" s="82" t="s">
        <v>557</v>
      </c>
      <c r="P480" s="82" t="s">
        <v>557</v>
      </c>
      <c r="Q480" s="155" t="s">
        <v>557</v>
      </c>
      <c r="R480" s="157" t="s">
        <v>557</v>
      </c>
      <c r="S480" s="157" t="s">
        <v>557</v>
      </c>
      <c r="T480" s="105">
        <v>5</v>
      </c>
      <c r="U480" s="94">
        <v>4</v>
      </c>
      <c r="V480" s="105">
        <v>2</v>
      </c>
      <c r="W480" s="105">
        <v>0.5</v>
      </c>
      <c r="X480" s="171">
        <f t="shared" si="6"/>
        <v>7</v>
      </c>
      <c r="Y480" s="5" t="s">
        <v>557</v>
      </c>
      <c r="Z480" s="5" t="s">
        <v>557</v>
      </c>
      <c r="AA480" s="5" t="s">
        <v>557</v>
      </c>
      <c r="AB480" s="5" t="s">
        <v>557</v>
      </c>
      <c r="AH480" s="155">
        <v>32.799999999999997</v>
      </c>
      <c r="AI480" s="155">
        <v>29.3</v>
      </c>
      <c r="AJ480" s="83" t="s">
        <v>1172</v>
      </c>
      <c r="AK480" s="83" t="s">
        <v>1161</v>
      </c>
    </row>
    <row r="481" spans="1:37" x14ac:dyDescent="0.25">
      <c r="A481" s="38" t="s">
        <v>1260</v>
      </c>
      <c r="B481" s="38">
        <v>73</v>
      </c>
      <c r="C481" s="223" t="s">
        <v>393</v>
      </c>
      <c r="D481" s="88">
        <v>42702</v>
      </c>
      <c r="E481" s="89" t="s">
        <v>104</v>
      </c>
      <c r="F481" s="17">
        <v>0.2</v>
      </c>
      <c r="G481" s="17">
        <v>0.3</v>
      </c>
      <c r="H481" s="20">
        <v>5</v>
      </c>
      <c r="I481" s="80">
        <v>1</v>
      </c>
      <c r="J481" s="163" t="s">
        <v>156</v>
      </c>
      <c r="O481" s="82" t="s">
        <v>557</v>
      </c>
      <c r="P481" s="82" t="s">
        <v>557</v>
      </c>
      <c r="Q481" s="155" t="s">
        <v>557</v>
      </c>
      <c r="R481" s="157" t="s">
        <v>557</v>
      </c>
      <c r="S481" s="157" t="s">
        <v>557</v>
      </c>
      <c r="T481" s="105">
        <v>3</v>
      </c>
      <c r="U481" s="105">
        <v>0.5</v>
      </c>
      <c r="V481" s="105">
        <v>2</v>
      </c>
      <c r="W481" s="105">
        <v>0.5</v>
      </c>
      <c r="X481" s="171">
        <f t="shared" si="6"/>
        <v>5</v>
      </c>
      <c r="Y481" s="5" t="s">
        <v>557</v>
      </c>
      <c r="Z481" s="5" t="s">
        <v>557</v>
      </c>
      <c r="AA481" s="5" t="s">
        <v>557</v>
      </c>
      <c r="AB481" s="5" t="s">
        <v>557</v>
      </c>
      <c r="AH481" s="155">
        <v>33.6</v>
      </c>
      <c r="AI481" s="155">
        <v>30</v>
      </c>
      <c r="AJ481" s="83" t="s">
        <v>1308</v>
      </c>
      <c r="AK481" s="83" t="s">
        <v>1151</v>
      </c>
    </row>
    <row r="482" spans="1:37" x14ac:dyDescent="0.25">
      <c r="A482" s="38" t="s">
        <v>1261</v>
      </c>
      <c r="B482" s="38">
        <v>74</v>
      </c>
      <c r="C482" s="223" t="s">
        <v>394</v>
      </c>
      <c r="D482" s="88">
        <v>42702</v>
      </c>
      <c r="E482" s="89" t="s">
        <v>105</v>
      </c>
      <c r="F482" s="17">
        <v>0.3</v>
      </c>
      <c r="G482" s="17">
        <v>0.6</v>
      </c>
      <c r="H482" s="20">
        <v>5</v>
      </c>
      <c r="I482" s="80">
        <v>1</v>
      </c>
      <c r="J482" s="163" t="s">
        <v>156</v>
      </c>
      <c r="O482" s="82" t="s">
        <v>557</v>
      </c>
      <c r="P482" s="82" t="s">
        <v>557</v>
      </c>
      <c r="Q482" s="155" t="s">
        <v>557</v>
      </c>
      <c r="R482" s="157" t="s">
        <v>557</v>
      </c>
      <c r="S482" s="157" t="s">
        <v>557</v>
      </c>
      <c r="T482" s="105">
        <v>0.5</v>
      </c>
      <c r="U482" s="105">
        <v>0.5</v>
      </c>
      <c r="V482" s="105">
        <v>0.5</v>
      </c>
      <c r="W482" s="105">
        <v>0.5</v>
      </c>
      <c r="X482" s="171">
        <f t="shared" si="6"/>
        <v>1</v>
      </c>
      <c r="Y482" s="5" t="s">
        <v>557</v>
      </c>
      <c r="Z482" s="5" t="s">
        <v>557</v>
      </c>
      <c r="AA482" s="5" t="s">
        <v>557</v>
      </c>
      <c r="AB482" s="5" t="s">
        <v>557</v>
      </c>
      <c r="AH482" s="155">
        <v>33.700000000000003</v>
      </c>
      <c r="AI482" s="155">
        <v>31.1</v>
      </c>
      <c r="AJ482" s="83" t="s">
        <v>1328</v>
      </c>
      <c r="AK482" s="83" t="s">
        <v>1320</v>
      </c>
    </row>
    <row r="483" spans="1:37" x14ac:dyDescent="0.25">
      <c r="A483" s="38" t="s">
        <v>1262</v>
      </c>
      <c r="B483" s="38">
        <v>75</v>
      </c>
      <c r="C483" s="223" t="s">
        <v>395</v>
      </c>
      <c r="D483" s="88">
        <v>42702</v>
      </c>
      <c r="E483" s="89" t="s">
        <v>106</v>
      </c>
      <c r="F483" s="17">
        <v>0.6</v>
      </c>
      <c r="G483" s="17">
        <v>0.9</v>
      </c>
      <c r="H483" s="20">
        <v>5</v>
      </c>
      <c r="I483" s="80">
        <v>1</v>
      </c>
      <c r="J483" s="163" t="s">
        <v>156</v>
      </c>
      <c r="O483" s="82" t="s">
        <v>557</v>
      </c>
      <c r="P483" s="82" t="s">
        <v>557</v>
      </c>
      <c r="Q483" s="155" t="s">
        <v>557</v>
      </c>
      <c r="R483" s="157" t="s">
        <v>557</v>
      </c>
      <c r="S483" s="157" t="s">
        <v>557</v>
      </c>
      <c r="T483" s="105">
        <v>0.5</v>
      </c>
      <c r="U483" s="105">
        <v>0.5</v>
      </c>
      <c r="V483" s="105">
        <v>0.5</v>
      </c>
      <c r="W483" s="105">
        <v>0.5</v>
      </c>
      <c r="X483" s="171">
        <f t="shared" si="6"/>
        <v>1</v>
      </c>
      <c r="Y483" s="5" t="s">
        <v>557</v>
      </c>
      <c r="Z483" s="5" t="s">
        <v>557</v>
      </c>
      <c r="AA483" s="5" t="s">
        <v>557</v>
      </c>
      <c r="AB483" s="5" t="s">
        <v>557</v>
      </c>
      <c r="AH483" s="155">
        <v>19</v>
      </c>
      <c r="AI483" s="155">
        <v>18.2</v>
      </c>
      <c r="AJ483" s="83" t="s">
        <v>1161</v>
      </c>
      <c r="AK483" s="83" t="s">
        <v>1320</v>
      </c>
    </row>
    <row r="484" spans="1:37" x14ac:dyDescent="0.25">
      <c r="A484" s="38" t="s">
        <v>1263</v>
      </c>
      <c r="B484" s="38">
        <v>76</v>
      </c>
      <c r="C484" s="223" t="s">
        <v>396</v>
      </c>
      <c r="D484" s="88">
        <v>42702</v>
      </c>
      <c r="E484" s="89" t="s">
        <v>102</v>
      </c>
      <c r="F484" s="17">
        <v>0</v>
      </c>
      <c r="G484" s="17">
        <v>0.1</v>
      </c>
      <c r="H484" s="20">
        <v>5</v>
      </c>
      <c r="I484" s="80">
        <v>2</v>
      </c>
      <c r="J484" s="163" t="s">
        <v>156</v>
      </c>
      <c r="O484" s="83" t="s">
        <v>1280</v>
      </c>
      <c r="P484" s="83" t="s">
        <v>1282</v>
      </c>
      <c r="Q484" s="155" t="s">
        <v>570</v>
      </c>
      <c r="R484" s="97" t="s">
        <v>1309</v>
      </c>
      <c r="S484" s="97" t="s">
        <v>1172</v>
      </c>
      <c r="T484" s="105">
        <v>6</v>
      </c>
      <c r="U484" s="94">
        <v>5</v>
      </c>
      <c r="V484" s="105">
        <v>0.5</v>
      </c>
      <c r="W484" s="105">
        <v>0.5</v>
      </c>
      <c r="X484" s="171">
        <f t="shared" si="6"/>
        <v>6.5</v>
      </c>
      <c r="Y484" s="2">
        <v>1.39</v>
      </c>
      <c r="Z484" s="2">
        <v>0.36</v>
      </c>
      <c r="AA484" s="2">
        <v>0.34399999999999997</v>
      </c>
      <c r="AB484" s="2">
        <v>0.02</v>
      </c>
      <c r="AH484" s="155">
        <v>36.200000000000003</v>
      </c>
      <c r="AI484" s="155">
        <v>32.299999999999997</v>
      </c>
      <c r="AJ484" s="83" t="s">
        <v>1172</v>
      </c>
      <c r="AK484" s="83" t="s">
        <v>1318</v>
      </c>
    </row>
    <row r="485" spans="1:37" x14ac:dyDescent="0.25">
      <c r="A485" s="38" t="s">
        <v>1264</v>
      </c>
      <c r="B485" s="38">
        <v>77</v>
      </c>
      <c r="C485" s="223" t="s">
        <v>397</v>
      </c>
      <c r="D485" s="88">
        <v>42702</v>
      </c>
      <c r="E485" s="89" t="s">
        <v>103</v>
      </c>
      <c r="F485" s="17">
        <v>0.1</v>
      </c>
      <c r="G485" s="17">
        <v>0.2</v>
      </c>
      <c r="H485" s="20">
        <v>5</v>
      </c>
      <c r="I485" s="80">
        <v>2</v>
      </c>
      <c r="J485" s="163" t="s">
        <v>156</v>
      </c>
      <c r="O485" s="82" t="s">
        <v>557</v>
      </c>
      <c r="P485" s="82" t="s">
        <v>557</v>
      </c>
      <c r="Q485" s="155" t="s">
        <v>557</v>
      </c>
      <c r="R485" s="157" t="s">
        <v>557</v>
      </c>
      <c r="S485" s="157" t="s">
        <v>557</v>
      </c>
      <c r="T485" s="105">
        <v>5</v>
      </c>
      <c r="U485" s="94">
        <v>4</v>
      </c>
      <c r="V485" s="105">
        <v>0.5</v>
      </c>
      <c r="W485" s="105">
        <v>0.5</v>
      </c>
      <c r="X485" s="171">
        <f t="shared" si="6"/>
        <v>5.5</v>
      </c>
      <c r="Y485" s="5" t="s">
        <v>557</v>
      </c>
      <c r="Z485" s="5" t="s">
        <v>557</v>
      </c>
      <c r="AA485" s="5" t="s">
        <v>557</v>
      </c>
      <c r="AB485" s="5" t="s">
        <v>557</v>
      </c>
      <c r="AH485" s="155">
        <v>37.9</v>
      </c>
      <c r="AI485" s="155">
        <v>33.9</v>
      </c>
      <c r="AJ485" s="83" t="s">
        <v>1172</v>
      </c>
      <c r="AK485" s="83" t="s">
        <v>1317</v>
      </c>
    </row>
    <row r="486" spans="1:37" x14ac:dyDescent="0.25">
      <c r="A486" s="38" t="s">
        <v>1265</v>
      </c>
      <c r="B486" s="38">
        <v>78</v>
      </c>
      <c r="C486" s="223" t="s">
        <v>398</v>
      </c>
      <c r="D486" s="88">
        <v>42702</v>
      </c>
      <c r="E486" s="89" t="s">
        <v>104</v>
      </c>
      <c r="F486" s="17">
        <v>0.2</v>
      </c>
      <c r="G486" s="17">
        <v>0.3</v>
      </c>
      <c r="H486" s="20">
        <v>5</v>
      </c>
      <c r="I486" s="80">
        <v>2</v>
      </c>
      <c r="J486" s="163" t="s">
        <v>156</v>
      </c>
      <c r="O486" s="82" t="s">
        <v>557</v>
      </c>
      <c r="P486" s="82" t="s">
        <v>557</v>
      </c>
      <c r="Q486" s="155" t="s">
        <v>557</v>
      </c>
      <c r="R486" s="157" t="s">
        <v>557</v>
      </c>
      <c r="S486" s="157" t="s">
        <v>557</v>
      </c>
      <c r="T486" s="105">
        <v>3</v>
      </c>
      <c r="U486" s="94">
        <v>2</v>
      </c>
      <c r="V486" s="105">
        <v>0.5</v>
      </c>
      <c r="W486" s="105">
        <v>0.5</v>
      </c>
      <c r="X486" s="171">
        <f t="shared" si="6"/>
        <v>3.5</v>
      </c>
      <c r="Y486" s="5" t="s">
        <v>557</v>
      </c>
      <c r="Z486" s="5" t="s">
        <v>557</v>
      </c>
      <c r="AA486" s="5" t="s">
        <v>557</v>
      </c>
      <c r="AB486" s="5" t="s">
        <v>557</v>
      </c>
      <c r="AH486" s="155">
        <v>38.5</v>
      </c>
      <c r="AI486" s="155">
        <v>34.5</v>
      </c>
      <c r="AJ486" s="83" t="s">
        <v>1184</v>
      </c>
      <c r="AK486" s="83" t="s">
        <v>1318</v>
      </c>
    </row>
    <row r="487" spans="1:37" x14ac:dyDescent="0.25">
      <c r="A487" s="38" t="s">
        <v>1266</v>
      </c>
      <c r="B487" s="38">
        <v>79</v>
      </c>
      <c r="C487" s="223" t="s">
        <v>399</v>
      </c>
      <c r="D487" s="88">
        <v>42702</v>
      </c>
      <c r="E487" s="89" t="s">
        <v>105</v>
      </c>
      <c r="F487" s="17">
        <v>0.3</v>
      </c>
      <c r="G487" s="17">
        <v>0.6</v>
      </c>
      <c r="H487" s="20">
        <v>5</v>
      </c>
      <c r="I487" s="80">
        <v>2</v>
      </c>
      <c r="J487" s="163" t="s">
        <v>156</v>
      </c>
      <c r="O487" s="82" t="s">
        <v>557</v>
      </c>
      <c r="P487" s="82" t="s">
        <v>557</v>
      </c>
      <c r="Q487" s="155" t="s">
        <v>557</v>
      </c>
      <c r="R487" s="157" t="s">
        <v>557</v>
      </c>
      <c r="S487" s="157" t="s">
        <v>557</v>
      </c>
      <c r="T487" s="105">
        <v>0.5</v>
      </c>
      <c r="U487" s="105">
        <v>0.5</v>
      </c>
      <c r="V487" s="105">
        <v>0.5</v>
      </c>
      <c r="W487" s="105">
        <v>0.5</v>
      </c>
      <c r="X487" s="171">
        <f t="shared" si="6"/>
        <v>1</v>
      </c>
      <c r="Y487" s="5" t="s">
        <v>557</v>
      </c>
      <c r="Z487" s="5" t="s">
        <v>557</v>
      </c>
      <c r="AA487" s="5" t="s">
        <v>557</v>
      </c>
      <c r="AB487" s="5" t="s">
        <v>557</v>
      </c>
      <c r="AH487" s="155">
        <v>29.7</v>
      </c>
      <c r="AI487" s="155">
        <v>27.4</v>
      </c>
      <c r="AJ487" s="83" t="s">
        <v>1321</v>
      </c>
      <c r="AK487" s="83" t="s">
        <v>1151</v>
      </c>
    </row>
    <row r="488" spans="1:37" x14ac:dyDescent="0.25">
      <c r="A488" s="38" t="s">
        <v>1267</v>
      </c>
      <c r="B488" s="38">
        <v>80</v>
      </c>
      <c r="C488" s="223" t="s">
        <v>400</v>
      </c>
      <c r="D488" s="88">
        <v>42702</v>
      </c>
      <c r="E488" s="89" t="s">
        <v>106</v>
      </c>
      <c r="F488" s="17">
        <v>0.6</v>
      </c>
      <c r="G488" s="17">
        <v>0.9</v>
      </c>
      <c r="H488" s="20">
        <v>5</v>
      </c>
      <c r="I488" s="80">
        <v>2</v>
      </c>
      <c r="J488" s="163" t="s">
        <v>156</v>
      </c>
      <c r="O488" s="82" t="s">
        <v>557</v>
      </c>
      <c r="P488" s="82" t="s">
        <v>557</v>
      </c>
      <c r="Q488" s="155" t="s">
        <v>557</v>
      </c>
      <c r="R488" s="157" t="s">
        <v>557</v>
      </c>
      <c r="S488" s="157" t="s">
        <v>557</v>
      </c>
      <c r="T488" s="105">
        <v>0.5</v>
      </c>
      <c r="U488" s="105">
        <v>0.5</v>
      </c>
      <c r="V488" s="105">
        <v>0.5</v>
      </c>
      <c r="W488" s="105">
        <v>0.5</v>
      </c>
      <c r="X488" s="171">
        <f t="shared" si="6"/>
        <v>1</v>
      </c>
      <c r="Y488" s="5" t="s">
        <v>557</v>
      </c>
      <c r="Z488" s="5" t="s">
        <v>557</v>
      </c>
      <c r="AA488" s="5" t="s">
        <v>557</v>
      </c>
      <c r="AB488" s="5" t="s">
        <v>557</v>
      </c>
      <c r="AH488" s="155">
        <v>17.100000000000001</v>
      </c>
      <c r="AI488" s="155">
        <v>16.5</v>
      </c>
      <c r="AJ488" s="83" t="s">
        <v>1161</v>
      </c>
      <c r="AK488" s="83" t="s">
        <v>1320</v>
      </c>
    </row>
    <row r="489" spans="1:37" x14ac:dyDescent="0.25">
      <c r="A489" s="38" t="s">
        <v>1268</v>
      </c>
      <c r="B489" s="38">
        <v>81</v>
      </c>
      <c r="C489" s="223" t="s">
        <v>401</v>
      </c>
      <c r="D489" s="88">
        <v>42702</v>
      </c>
      <c r="E489" s="89" t="s">
        <v>102</v>
      </c>
      <c r="F489" s="17">
        <v>0</v>
      </c>
      <c r="G489" s="17">
        <v>0.1</v>
      </c>
      <c r="H489" s="20">
        <v>5</v>
      </c>
      <c r="I489" s="80">
        <v>3</v>
      </c>
      <c r="J489" s="163" t="s">
        <v>156</v>
      </c>
      <c r="O489" s="83" t="s">
        <v>823</v>
      </c>
      <c r="P489" s="83" t="s">
        <v>1311</v>
      </c>
      <c r="Q489" s="155" t="s">
        <v>1292</v>
      </c>
      <c r="R489" s="97" t="s">
        <v>1310</v>
      </c>
      <c r="S489" s="97" t="s">
        <v>1172</v>
      </c>
      <c r="T489" s="105">
        <v>5</v>
      </c>
      <c r="U489" s="94">
        <v>4</v>
      </c>
      <c r="V489" s="105">
        <v>0.5</v>
      </c>
      <c r="W489" s="105">
        <v>0.5</v>
      </c>
      <c r="X489" s="171">
        <f t="shared" si="6"/>
        <v>5.5</v>
      </c>
      <c r="Y489" s="2">
        <v>0.68700000000000006</v>
      </c>
      <c r="Z489" s="2">
        <v>0.13300000000000001</v>
      </c>
      <c r="AA489" s="2">
        <v>0.317</v>
      </c>
      <c r="AB489" s="2">
        <v>0.02</v>
      </c>
      <c r="AH489" s="155">
        <v>32.299999999999997</v>
      </c>
      <c r="AI489" s="155">
        <v>28.7</v>
      </c>
      <c r="AJ489" s="83" t="s">
        <v>1302</v>
      </c>
      <c r="AK489" s="83" t="s">
        <v>1318</v>
      </c>
    </row>
    <row r="490" spans="1:37" x14ac:dyDescent="0.25">
      <c r="A490" s="38" t="s">
        <v>1269</v>
      </c>
      <c r="B490" s="38">
        <v>82</v>
      </c>
      <c r="C490" s="223" t="s">
        <v>402</v>
      </c>
      <c r="D490" s="88">
        <v>42702</v>
      </c>
      <c r="E490" s="89" t="s">
        <v>103</v>
      </c>
      <c r="F490" s="17">
        <v>0.1</v>
      </c>
      <c r="G490" s="17">
        <v>0.2</v>
      </c>
      <c r="H490" s="20">
        <v>5</v>
      </c>
      <c r="I490" s="80">
        <v>3</v>
      </c>
      <c r="J490" s="163" t="s">
        <v>156</v>
      </c>
      <c r="O490" s="82" t="s">
        <v>557</v>
      </c>
      <c r="P490" s="82" t="s">
        <v>557</v>
      </c>
      <c r="Q490" s="155" t="s">
        <v>557</v>
      </c>
      <c r="R490" s="157" t="s">
        <v>557</v>
      </c>
      <c r="S490" s="157" t="s">
        <v>557</v>
      </c>
      <c r="T490" s="105">
        <v>5</v>
      </c>
      <c r="U490" s="94">
        <v>4</v>
      </c>
      <c r="V490" s="105">
        <v>2</v>
      </c>
      <c r="W490" s="105">
        <v>0.5</v>
      </c>
      <c r="X490" s="171">
        <f t="shared" si="6"/>
        <v>7</v>
      </c>
      <c r="Y490" s="5" t="s">
        <v>557</v>
      </c>
      <c r="Z490" s="5" t="s">
        <v>557</v>
      </c>
      <c r="AA490" s="5" t="s">
        <v>557</v>
      </c>
      <c r="AB490" s="5" t="s">
        <v>557</v>
      </c>
      <c r="AH490" s="155">
        <v>35.200000000000003</v>
      </c>
      <c r="AI490" s="155">
        <v>31.4</v>
      </c>
      <c r="AJ490" s="83" t="s">
        <v>1182</v>
      </c>
      <c r="AK490" s="83" t="s">
        <v>1313</v>
      </c>
    </row>
    <row r="491" spans="1:37" x14ac:dyDescent="0.25">
      <c r="A491" s="38" t="s">
        <v>1270</v>
      </c>
      <c r="B491" s="38">
        <v>83</v>
      </c>
      <c r="C491" s="223" t="s">
        <v>403</v>
      </c>
      <c r="D491" s="88">
        <v>42702</v>
      </c>
      <c r="E491" s="89" t="s">
        <v>104</v>
      </c>
      <c r="F491" s="17">
        <v>0.2</v>
      </c>
      <c r="G491" s="17">
        <v>0.3</v>
      </c>
      <c r="H491" s="20">
        <v>5</v>
      </c>
      <c r="I491" s="80">
        <v>3</v>
      </c>
      <c r="J491" s="163" t="s">
        <v>156</v>
      </c>
      <c r="O491" s="82" t="s">
        <v>557</v>
      </c>
      <c r="P491" s="82" t="s">
        <v>557</v>
      </c>
      <c r="Q491" s="155" t="s">
        <v>557</v>
      </c>
      <c r="R491" s="157" t="s">
        <v>557</v>
      </c>
      <c r="S491" s="157" t="s">
        <v>557</v>
      </c>
      <c r="T491" s="105">
        <v>5</v>
      </c>
      <c r="U491" s="94">
        <v>4</v>
      </c>
      <c r="V491" s="105">
        <v>2</v>
      </c>
      <c r="W491" s="105">
        <v>0.5</v>
      </c>
      <c r="X491" s="171">
        <f t="shared" si="6"/>
        <v>7</v>
      </c>
      <c r="Y491" s="5" t="s">
        <v>557</v>
      </c>
      <c r="Z491" s="5" t="s">
        <v>557</v>
      </c>
      <c r="AA491" s="5" t="s">
        <v>557</v>
      </c>
      <c r="AB491" s="5" t="s">
        <v>557</v>
      </c>
      <c r="AH491" s="155">
        <v>35.200000000000003</v>
      </c>
      <c r="AI491" s="155">
        <v>31.5</v>
      </c>
      <c r="AJ491" s="83" t="s">
        <v>1172</v>
      </c>
      <c r="AK491" s="83" t="s">
        <v>1318</v>
      </c>
    </row>
    <row r="492" spans="1:37" x14ac:dyDescent="0.25">
      <c r="A492" s="38" t="s">
        <v>1271</v>
      </c>
      <c r="B492" s="38">
        <v>84</v>
      </c>
      <c r="C492" s="223" t="s">
        <v>404</v>
      </c>
      <c r="D492" s="88">
        <v>42702</v>
      </c>
      <c r="E492" s="89" t="s">
        <v>105</v>
      </c>
      <c r="F492" s="17">
        <v>0.3</v>
      </c>
      <c r="G492" s="17">
        <v>0.6</v>
      </c>
      <c r="H492" s="20">
        <v>5</v>
      </c>
      <c r="I492" s="80">
        <v>3</v>
      </c>
      <c r="J492" s="163" t="s">
        <v>156</v>
      </c>
      <c r="O492" s="82" t="s">
        <v>557</v>
      </c>
      <c r="P492" s="82" t="s">
        <v>557</v>
      </c>
      <c r="Q492" s="155" t="s">
        <v>557</v>
      </c>
      <c r="R492" s="157" t="s">
        <v>557</v>
      </c>
      <c r="S492" s="157" t="s">
        <v>557</v>
      </c>
      <c r="T492" s="105">
        <v>0.5</v>
      </c>
      <c r="U492" s="105">
        <v>0.5</v>
      </c>
      <c r="V492" s="105">
        <v>0.5</v>
      </c>
      <c r="W492" s="105">
        <v>0.5</v>
      </c>
      <c r="X492" s="171">
        <f t="shared" si="6"/>
        <v>1</v>
      </c>
      <c r="Y492" s="5" t="s">
        <v>557</v>
      </c>
      <c r="Z492" s="5" t="s">
        <v>557</v>
      </c>
      <c r="AA492" s="5" t="s">
        <v>557</v>
      </c>
      <c r="AB492" s="5" t="s">
        <v>557</v>
      </c>
      <c r="AH492" s="155">
        <v>34.4</v>
      </c>
      <c r="AI492" s="155">
        <v>31.1</v>
      </c>
      <c r="AJ492" s="83" t="s">
        <v>1329</v>
      </c>
      <c r="AK492" s="83" t="s">
        <v>1151</v>
      </c>
    </row>
    <row r="493" spans="1:37" x14ac:dyDescent="0.25">
      <c r="A493" s="38" t="s">
        <v>1272</v>
      </c>
      <c r="B493" s="38">
        <v>85</v>
      </c>
      <c r="C493" s="223" t="s">
        <v>405</v>
      </c>
      <c r="D493" s="88">
        <v>42702</v>
      </c>
      <c r="E493" s="89" t="s">
        <v>106</v>
      </c>
      <c r="F493" s="17">
        <v>0.6</v>
      </c>
      <c r="G493" s="17">
        <v>0.9</v>
      </c>
      <c r="H493" s="20">
        <v>5</v>
      </c>
      <c r="I493" s="80">
        <v>3</v>
      </c>
      <c r="J493" s="163" t="s">
        <v>156</v>
      </c>
      <c r="O493" s="82" t="s">
        <v>557</v>
      </c>
      <c r="P493" s="82" t="s">
        <v>557</v>
      </c>
      <c r="Q493" s="155" t="s">
        <v>557</v>
      </c>
      <c r="R493" s="82" t="s">
        <v>557</v>
      </c>
      <c r="S493" s="82" t="s">
        <v>557</v>
      </c>
      <c r="T493" s="94">
        <v>0.5</v>
      </c>
      <c r="U493" s="105">
        <v>0.5</v>
      </c>
      <c r="V493" s="105">
        <v>0.5</v>
      </c>
      <c r="W493" s="105">
        <v>0.5</v>
      </c>
      <c r="X493" s="171">
        <f t="shared" si="6"/>
        <v>1</v>
      </c>
      <c r="Y493" s="6" t="s">
        <v>557</v>
      </c>
      <c r="Z493" s="6" t="s">
        <v>557</v>
      </c>
      <c r="AA493" s="6" t="s">
        <v>557</v>
      </c>
      <c r="AB493" s="6" t="s">
        <v>557</v>
      </c>
      <c r="AC493" s="155"/>
      <c r="AH493" s="155">
        <v>18</v>
      </c>
      <c r="AI493" s="155">
        <v>17.399999999999999</v>
      </c>
      <c r="AJ493" s="83" t="s">
        <v>1161</v>
      </c>
      <c r="AK493" s="83" t="s">
        <v>1320</v>
      </c>
    </row>
  </sheetData>
  <autoFilter ref="E1:E49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>
      <selection activeCell="Q30" sqref="Q30"/>
    </sheetView>
  </sheetViews>
  <sheetFormatPr defaultRowHeight="15" x14ac:dyDescent="0.25"/>
  <cols>
    <col min="1" max="1" width="10.85546875" bestFit="1" customWidth="1"/>
    <col min="8" max="8" width="10.140625" bestFit="1" customWidth="1"/>
  </cols>
  <sheetData>
    <row r="1" spans="1:27" x14ac:dyDescent="0.25">
      <c r="A1" s="241" t="s">
        <v>1361</v>
      </c>
      <c r="B1" s="241"/>
      <c r="C1" s="241"/>
      <c r="D1" s="241"/>
      <c r="E1" s="241"/>
      <c r="F1" s="241"/>
      <c r="H1" s="241" t="s">
        <v>1362</v>
      </c>
      <c r="I1" s="241"/>
      <c r="J1" s="241"/>
      <c r="K1" s="241"/>
      <c r="L1" s="241"/>
      <c r="M1" s="241"/>
    </row>
    <row r="2" spans="1:27" x14ac:dyDescent="0.25">
      <c r="A2" s="239">
        <v>41841</v>
      </c>
      <c r="B2" s="241"/>
      <c r="C2" s="241"/>
      <c r="D2" s="241"/>
      <c r="E2" s="241"/>
      <c r="F2" s="241"/>
    </row>
    <row r="3" spans="1:27" x14ac:dyDescent="0.25">
      <c r="B3" s="123" t="s">
        <v>1050</v>
      </c>
      <c r="C3" s="123" t="s">
        <v>1051</v>
      </c>
      <c r="D3" s="123" t="s">
        <v>1052</v>
      </c>
      <c r="E3" s="123" t="s">
        <v>1053</v>
      </c>
      <c r="F3" s="123" t="s">
        <v>1054</v>
      </c>
      <c r="I3" s="123" t="s">
        <v>1050</v>
      </c>
      <c r="J3" s="123" t="s">
        <v>1051</v>
      </c>
      <c r="K3" s="123" t="s">
        <v>1052</v>
      </c>
      <c r="L3" s="123" t="s">
        <v>1053</v>
      </c>
      <c r="M3" s="123" t="s">
        <v>1054</v>
      </c>
    </row>
    <row r="4" spans="1:27" x14ac:dyDescent="0.25">
      <c r="A4" s="213" t="s">
        <v>102</v>
      </c>
      <c r="B4" s="192">
        <v>4.358898943540674</v>
      </c>
      <c r="C4" s="192">
        <v>1.7320508075688772</v>
      </c>
      <c r="D4" s="192">
        <v>1.7320508075688772</v>
      </c>
      <c r="E4" s="192">
        <v>2.0816659994661348</v>
      </c>
      <c r="F4" s="192">
        <v>1.3228756555322954</v>
      </c>
      <c r="G4" s="192"/>
      <c r="H4" s="213" t="s">
        <v>102</v>
      </c>
      <c r="I4" s="192">
        <f>B4/SQRT(3)</f>
        <v>2.5166114784235836</v>
      </c>
      <c r="J4" s="192">
        <f t="shared" ref="J4:M4" si="0">C4/SQRT(3)</f>
        <v>1</v>
      </c>
      <c r="K4" s="192">
        <f t="shared" si="0"/>
        <v>1</v>
      </c>
      <c r="L4" s="192">
        <f t="shared" si="0"/>
        <v>1.2018504251546644</v>
      </c>
      <c r="M4" s="192">
        <f t="shared" si="0"/>
        <v>0.76376261582597338</v>
      </c>
    </row>
    <row r="5" spans="1:27" x14ac:dyDescent="0.25">
      <c r="A5" s="213" t="s">
        <v>103</v>
      </c>
      <c r="B5" s="192">
        <v>3.0550504633038948</v>
      </c>
      <c r="C5" s="192">
        <v>0.57735026918963395</v>
      </c>
      <c r="D5" s="192">
        <v>1.0408329997330641</v>
      </c>
      <c r="E5" s="192">
        <v>1.8027756377319946</v>
      </c>
      <c r="F5" s="192">
        <v>1</v>
      </c>
      <c r="G5" s="192"/>
      <c r="H5" s="213" t="s">
        <v>103</v>
      </c>
      <c r="I5" s="192">
        <f t="shared" ref="I5:I21" si="1">B5/SQRT(3)</f>
        <v>1.7638342073763946</v>
      </c>
      <c r="J5" s="192">
        <f t="shared" ref="J5:J21" si="2">C5/SQRT(3)</f>
        <v>0.33333333333333809</v>
      </c>
      <c r="K5" s="192">
        <f t="shared" ref="K5:K21" si="3">D5/SQRT(3)</f>
        <v>0.60092521257733023</v>
      </c>
      <c r="L5" s="192">
        <f t="shared" ref="L5:L21" si="4">E5/SQRT(3)</f>
        <v>1.0408329997330663</v>
      </c>
      <c r="M5" s="192">
        <f t="shared" ref="M5:M21" si="5">F5/SQRT(3)</f>
        <v>0.57735026918962584</v>
      </c>
    </row>
    <row r="6" spans="1:27" x14ac:dyDescent="0.25">
      <c r="A6" s="213" t="s">
        <v>104</v>
      </c>
      <c r="B6" s="192">
        <v>4.4440972086577943</v>
      </c>
      <c r="C6" s="192">
        <v>2.0207259421636889</v>
      </c>
      <c r="D6" s="192">
        <v>1.2583057392117898</v>
      </c>
      <c r="E6" s="192">
        <v>0.57735026918962784</v>
      </c>
      <c r="F6" s="192">
        <v>1</v>
      </c>
      <c r="G6" s="192"/>
      <c r="H6" s="213" t="s">
        <v>104</v>
      </c>
      <c r="I6" s="192">
        <f t="shared" si="1"/>
        <v>2.565800719723442</v>
      </c>
      <c r="J6" s="192">
        <f t="shared" si="2"/>
        <v>1.1666666666666661</v>
      </c>
      <c r="K6" s="192">
        <f t="shared" si="3"/>
        <v>0.72648315725677792</v>
      </c>
      <c r="L6" s="192">
        <f t="shared" si="4"/>
        <v>0.33333333333333454</v>
      </c>
      <c r="M6" s="192">
        <f t="shared" si="5"/>
        <v>0.57735026918962584</v>
      </c>
    </row>
    <row r="7" spans="1:27" x14ac:dyDescent="0.25">
      <c r="A7" s="213" t="s">
        <v>1360</v>
      </c>
      <c r="B7" s="192">
        <f>SUM(B4:B6)</f>
        <v>11.858046615502364</v>
      </c>
      <c r="C7" s="192">
        <f t="shared" ref="C7:F7" si="6">SUM(C4:C6)</f>
        <v>4.3301270189221999</v>
      </c>
      <c r="D7" s="192">
        <f t="shared" si="6"/>
        <v>4.0311895465137306</v>
      </c>
      <c r="E7" s="192">
        <f t="shared" si="6"/>
        <v>4.4617919063877576</v>
      </c>
      <c r="F7" s="192">
        <f t="shared" si="6"/>
        <v>3.3228756555322954</v>
      </c>
      <c r="G7" s="192"/>
      <c r="H7" s="213" t="s">
        <v>1360</v>
      </c>
      <c r="I7" s="192">
        <f t="shared" si="1"/>
        <v>6.8462464055234209</v>
      </c>
      <c r="J7" s="192">
        <f t="shared" si="2"/>
        <v>2.500000000000004</v>
      </c>
      <c r="K7" s="192">
        <f t="shared" si="3"/>
        <v>2.3274083698341079</v>
      </c>
      <c r="L7" s="192">
        <f t="shared" si="4"/>
        <v>2.5760167582210656</v>
      </c>
      <c r="M7" s="192">
        <f t="shared" si="5"/>
        <v>1.9184631542052251</v>
      </c>
    </row>
    <row r="8" spans="1:27" x14ac:dyDescent="0.25">
      <c r="A8" s="213"/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</row>
    <row r="9" spans="1:27" x14ac:dyDescent="0.25">
      <c r="A9" s="239">
        <v>42319</v>
      </c>
      <c r="B9" s="240"/>
      <c r="C9" s="240"/>
      <c r="D9" s="240"/>
      <c r="E9" s="240"/>
      <c r="F9" s="240"/>
      <c r="G9" s="192"/>
      <c r="H9" s="192"/>
      <c r="I9" s="214"/>
      <c r="J9" s="214"/>
      <c r="K9" s="214"/>
      <c r="L9" s="214"/>
      <c r="M9" s="214"/>
    </row>
    <row r="10" spans="1:27" x14ac:dyDescent="0.25">
      <c r="A10" s="192"/>
      <c r="B10" s="214" t="s">
        <v>1050</v>
      </c>
      <c r="C10" s="214" t="s">
        <v>1051</v>
      </c>
      <c r="D10" s="214" t="s">
        <v>1052</v>
      </c>
      <c r="E10" s="214" t="s">
        <v>1053</v>
      </c>
      <c r="F10" s="214" t="s">
        <v>1054</v>
      </c>
      <c r="G10" s="214"/>
      <c r="H10" s="214"/>
      <c r="I10" s="214" t="s">
        <v>1050</v>
      </c>
      <c r="J10" s="214" t="s">
        <v>1051</v>
      </c>
      <c r="K10" s="214" t="s">
        <v>1052</v>
      </c>
      <c r="L10" s="214" t="s">
        <v>1053</v>
      </c>
      <c r="M10" s="214" t="s">
        <v>1054</v>
      </c>
      <c r="S10" s="123"/>
      <c r="T10" s="123"/>
      <c r="U10" s="123"/>
      <c r="W10" s="123"/>
      <c r="X10" s="123"/>
      <c r="Y10" s="123"/>
      <c r="Z10" s="123"/>
    </row>
    <row r="11" spans="1:27" x14ac:dyDescent="0.25">
      <c r="A11" s="213" t="s">
        <v>102</v>
      </c>
      <c r="B11" s="192">
        <v>0.57735026918962629</v>
      </c>
      <c r="C11" s="192">
        <v>9.2915732431775702</v>
      </c>
      <c r="D11" s="192">
        <v>1.4433756729740643</v>
      </c>
      <c r="E11" s="192">
        <v>0.8660254037844386</v>
      </c>
      <c r="F11" s="192">
        <v>2.0207259421636903</v>
      </c>
      <c r="G11" s="192"/>
      <c r="H11" s="213" t="s">
        <v>102</v>
      </c>
      <c r="I11" s="192">
        <f t="shared" si="1"/>
        <v>0.33333333333333365</v>
      </c>
      <c r="J11" s="192">
        <f t="shared" si="2"/>
        <v>5.3644923131436943</v>
      </c>
      <c r="K11" s="192">
        <f t="shared" si="3"/>
        <v>0.83333333333333337</v>
      </c>
      <c r="L11" s="192">
        <f t="shared" si="4"/>
        <v>0.5</v>
      </c>
      <c r="M11" s="192">
        <f t="shared" si="5"/>
        <v>1.1666666666666667</v>
      </c>
      <c r="V11" s="37"/>
      <c r="W11" s="37"/>
      <c r="X11" s="37"/>
      <c r="Y11" s="37"/>
      <c r="Z11" s="37"/>
      <c r="AA11" s="37"/>
    </row>
    <row r="12" spans="1:27" x14ac:dyDescent="0.25">
      <c r="A12" s="213" t="s">
        <v>103</v>
      </c>
      <c r="B12" s="192">
        <v>1.8027756377319946</v>
      </c>
      <c r="C12" s="192">
        <v>2.5166114784235836</v>
      </c>
      <c r="D12" s="192">
        <v>1.8027756377319946</v>
      </c>
      <c r="E12" s="192">
        <v>5.9651767227244274</v>
      </c>
      <c r="F12" s="192">
        <v>1.4433756729740645</v>
      </c>
      <c r="G12" s="192"/>
      <c r="H12" s="213" t="s">
        <v>103</v>
      </c>
      <c r="I12" s="192">
        <f t="shared" si="1"/>
        <v>1.0408329997330663</v>
      </c>
      <c r="J12" s="192">
        <f t="shared" si="2"/>
        <v>1.4529663145135581</v>
      </c>
      <c r="K12" s="192">
        <f t="shared" si="3"/>
        <v>1.0408329997330663</v>
      </c>
      <c r="L12" s="192">
        <f t="shared" si="4"/>
        <v>3.4439963866286378</v>
      </c>
      <c r="M12" s="192">
        <f t="shared" si="5"/>
        <v>0.83333333333333348</v>
      </c>
      <c r="V12" s="37"/>
      <c r="W12" s="37"/>
      <c r="X12" s="37"/>
      <c r="Y12" s="37"/>
      <c r="Z12" s="37"/>
      <c r="AA12" s="37"/>
    </row>
    <row r="13" spans="1:27" x14ac:dyDescent="0.25">
      <c r="A13" s="213" t="s">
        <v>104</v>
      </c>
      <c r="B13" s="192">
        <v>2.3629078131263048</v>
      </c>
      <c r="C13" s="192">
        <v>1.7320508075688772</v>
      </c>
      <c r="D13" s="192">
        <v>0.8660254037844386</v>
      </c>
      <c r="E13" s="192">
        <v>0.57735026918962629</v>
      </c>
      <c r="F13" s="192">
        <v>0.57735026918962629</v>
      </c>
      <c r="G13" s="192"/>
      <c r="H13" s="213" t="s">
        <v>104</v>
      </c>
      <c r="I13" s="192">
        <f t="shared" si="1"/>
        <v>1.3642254619787422</v>
      </c>
      <c r="J13" s="192">
        <f t="shared" si="2"/>
        <v>1</v>
      </c>
      <c r="K13" s="192">
        <f t="shared" si="3"/>
        <v>0.5</v>
      </c>
      <c r="L13" s="192">
        <f t="shared" si="4"/>
        <v>0.33333333333333365</v>
      </c>
      <c r="M13" s="192">
        <f t="shared" si="5"/>
        <v>0.33333333333333365</v>
      </c>
      <c r="V13" s="37"/>
      <c r="W13" s="37"/>
      <c r="X13" s="37"/>
      <c r="Y13" s="37"/>
      <c r="Z13" s="37"/>
      <c r="AA13" s="37"/>
    </row>
    <row r="14" spans="1:27" x14ac:dyDescent="0.25">
      <c r="A14" s="215" t="s">
        <v>1360</v>
      </c>
      <c r="B14" s="192">
        <f>SUM(B11:B13)</f>
        <v>4.7430337200479258</v>
      </c>
      <c r="C14" s="192">
        <f t="shared" ref="C14:F14" si="7">SUM(C11:C13)</f>
        <v>13.540235529170031</v>
      </c>
      <c r="D14" s="192">
        <f t="shared" si="7"/>
        <v>4.1121767144904977</v>
      </c>
      <c r="E14" s="192">
        <f t="shared" si="7"/>
        <v>7.408552395698492</v>
      </c>
      <c r="F14" s="192">
        <f t="shared" si="7"/>
        <v>4.0414518843273814</v>
      </c>
      <c r="G14" s="192"/>
      <c r="H14" s="213" t="s">
        <v>1360</v>
      </c>
      <c r="I14" s="192">
        <f t="shared" si="1"/>
        <v>2.7383917950451422</v>
      </c>
      <c r="J14" s="192">
        <f t="shared" si="2"/>
        <v>7.8174586276572526</v>
      </c>
      <c r="K14" s="192">
        <f t="shared" si="3"/>
        <v>2.3741663330664</v>
      </c>
      <c r="L14" s="192">
        <f t="shared" si="4"/>
        <v>4.2773297199619718</v>
      </c>
      <c r="M14" s="192">
        <f t="shared" si="5"/>
        <v>2.3333333333333339</v>
      </c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7" x14ac:dyDescent="0.25">
      <c r="A15" s="192"/>
      <c r="B15" s="192"/>
      <c r="C15" s="192"/>
      <c r="D15" s="192"/>
      <c r="E15" s="192"/>
      <c r="F15" s="192"/>
      <c r="G15" s="192"/>
      <c r="H15" s="192"/>
      <c r="I15" s="192"/>
      <c r="J15" s="192"/>
      <c r="K15" s="192"/>
      <c r="L15" s="192"/>
      <c r="M15" s="192"/>
    </row>
    <row r="16" spans="1:27" x14ac:dyDescent="0.25">
      <c r="A16" s="239">
        <v>42702</v>
      </c>
      <c r="B16" s="240"/>
      <c r="C16" s="240"/>
      <c r="D16" s="240"/>
      <c r="E16" s="240"/>
      <c r="F16" s="240"/>
      <c r="G16" s="192"/>
      <c r="H16" s="192"/>
      <c r="I16" s="192"/>
      <c r="J16" s="192"/>
      <c r="K16" s="192"/>
      <c r="L16" s="192"/>
      <c r="M16" s="192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</row>
    <row r="17" spans="1:26" x14ac:dyDescent="0.25">
      <c r="A17" s="192"/>
      <c r="B17" s="214" t="s">
        <v>1050</v>
      </c>
      <c r="C17" s="214" t="s">
        <v>1051</v>
      </c>
      <c r="D17" s="214" t="s">
        <v>1052</v>
      </c>
      <c r="E17" s="214" t="s">
        <v>1053</v>
      </c>
      <c r="F17" s="214" t="s">
        <v>1054</v>
      </c>
      <c r="G17" s="192"/>
      <c r="H17" s="192"/>
      <c r="I17" s="214" t="s">
        <v>1050</v>
      </c>
      <c r="J17" s="214" t="s">
        <v>1051</v>
      </c>
      <c r="K17" s="214" t="s">
        <v>1052</v>
      </c>
      <c r="L17" s="214" t="s">
        <v>1053</v>
      </c>
      <c r="M17" s="214" t="s">
        <v>1054</v>
      </c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</row>
    <row r="18" spans="1:26" x14ac:dyDescent="0.25">
      <c r="A18" s="213" t="s">
        <v>102</v>
      </c>
      <c r="B18" s="192">
        <v>1.4433756729740652</v>
      </c>
      <c r="C18" s="192">
        <v>0.8660254037844386</v>
      </c>
      <c r="D18" s="192">
        <v>2.2912878474779199</v>
      </c>
      <c r="E18" s="192">
        <v>1.2583057392117953</v>
      </c>
      <c r="F18" s="192">
        <v>0.57735026918962784</v>
      </c>
      <c r="G18" s="192"/>
      <c r="H18" s="213" t="s">
        <v>102</v>
      </c>
      <c r="I18" s="192">
        <f t="shared" si="1"/>
        <v>0.83333333333333381</v>
      </c>
      <c r="J18" s="192">
        <f t="shared" si="2"/>
        <v>0.5</v>
      </c>
      <c r="K18" s="192">
        <f t="shared" si="3"/>
        <v>1.3228756555322954</v>
      </c>
      <c r="L18" s="192">
        <f t="shared" si="4"/>
        <v>0.72648315725678114</v>
      </c>
      <c r="M18" s="192">
        <f t="shared" si="5"/>
        <v>0.33333333333333454</v>
      </c>
      <c r="O18" s="37"/>
      <c r="P18" s="37"/>
      <c r="Q18" s="111"/>
      <c r="R18" s="111"/>
      <c r="S18" s="111"/>
      <c r="T18" s="111"/>
      <c r="U18" s="111"/>
    </row>
    <row r="19" spans="1:26" x14ac:dyDescent="0.25">
      <c r="A19" s="213" t="s">
        <v>103</v>
      </c>
      <c r="B19" s="192">
        <v>0.57735026918962162</v>
      </c>
      <c r="C19" s="192">
        <v>0.28867513459480465</v>
      </c>
      <c r="D19" s="192">
        <v>2.2912878474779199</v>
      </c>
      <c r="E19" s="192">
        <v>1.2583057392117898</v>
      </c>
      <c r="F19" s="192">
        <v>0.8660254037844386</v>
      </c>
      <c r="G19" s="192"/>
      <c r="H19" s="213" t="s">
        <v>103</v>
      </c>
      <c r="I19" s="192">
        <f t="shared" si="1"/>
        <v>0.33333333333333098</v>
      </c>
      <c r="J19" s="192">
        <f t="shared" si="2"/>
        <v>0.16666666666666191</v>
      </c>
      <c r="K19" s="192">
        <f t="shared" si="3"/>
        <v>1.3228756555322954</v>
      </c>
      <c r="L19" s="192">
        <f t="shared" si="4"/>
        <v>0.72648315725677792</v>
      </c>
      <c r="M19" s="192">
        <f t="shared" si="5"/>
        <v>0.5</v>
      </c>
      <c r="O19" s="37"/>
      <c r="P19" s="37"/>
    </row>
    <row r="20" spans="1:26" x14ac:dyDescent="0.25">
      <c r="A20" s="213" t="s">
        <v>104</v>
      </c>
      <c r="B20" s="192">
        <v>1</v>
      </c>
      <c r="C20" s="192">
        <v>2.0816659994661317</v>
      </c>
      <c r="D20" s="192">
        <v>2.0207259421636903</v>
      </c>
      <c r="E20" s="192">
        <v>1.7320508075688772</v>
      </c>
      <c r="F20" s="192">
        <v>1.7559422921421237</v>
      </c>
      <c r="G20" s="192"/>
      <c r="H20" s="213" t="s">
        <v>104</v>
      </c>
      <c r="I20" s="192">
        <f t="shared" si="1"/>
        <v>0.57735026918962584</v>
      </c>
      <c r="J20" s="192">
        <f t="shared" si="2"/>
        <v>1.2018504251546627</v>
      </c>
      <c r="K20" s="192">
        <f t="shared" si="3"/>
        <v>1.1666666666666667</v>
      </c>
      <c r="L20" s="192">
        <f t="shared" si="4"/>
        <v>1</v>
      </c>
      <c r="M20" s="192">
        <f t="shared" si="5"/>
        <v>1.0137937550497036</v>
      </c>
      <c r="O20" s="37"/>
      <c r="P20" s="37"/>
    </row>
    <row r="21" spans="1:26" x14ac:dyDescent="0.25">
      <c r="A21" s="215" t="s">
        <v>1360</v>
      </c>
      <c r="B21" s="192">
        <f>SUM(B18:B20)</f>
        <v>3.0207259421636867</v>
      </c>
      <c r="C21" s="192">
        <f t="shared" ref="C21:F21" si="8">SUM(C18:C20)</f>
        <v>3.2363665378453748</v>
      </c>
      <c r="D21" s="192">
        <f t="shared" si="8"/>
        <v>6.6033016371195306</v>
      </c>
      <c r="E21" s="192">
        <f t="shared" si="8"/>
        <v>4.248662285992463</v>
      </c>
      <c r="F21" s="192">
        <f t="shared" si="8"/>
        <v>3.1993179651161903</v>
      </c>
      <c r="G21" s="192"/>
      <c r="H21" s="213" t="s">
        <v>1360</v>
      </c>
      <c r="I21" s="192">
        <f t="shared" si="1"/>
        <v>1.7440169358562905</v>
      </c>
      <c r="J21" s="192">
        <f t="shared" si="2"/>
        <v>1.8685170918213243</v>
      </c>
      <c r="K21" s="192">
        <f t="shared" si="3"/>
        <v>3.8124179777312577</v>
      </c>
      <c r="L21" s="192">
        <f t="shared" si="4"/>
        <v>2.4529663145135596</v>
      </c>
      <c r="M21" s="192">
        <f t="shared" si="5"/>
        <v>1.8471270883830382</v>
      </c>
    </row>
    <row r="22" spans="1:26" x14ac:dyDescent="0.25">
      <c r="A22" s="164"/>
      <c r="B22" s="111"/>
    </row>
  </sheetData>
  <mergeCells count="5">
    <mergeCell ref="A16:F16"/>
    <mergeCell ref="A9:F9"/>
    <mergeCell ref="A2:F2"/>
    <mergeCell ref="A1:F1"/>
    <mergeCell ref="H1:M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35"/>
  <sheetViews>
    <sheetView workbookViewId="0">
      <selection activeCell="H10" sqref="H10"/>
    </sheetView>
  </sheetViews>
  <sheetFormatPr defaultRowHeight="15" x14ac:dyDescent="0.25"/>
  <cols>
    <col min="1" max="1" width="13.85546875" customWidth="1"/>
    <col min="2" max="2" width="20.140625" customWidth="1"/>
    <col min="3" max="3" width="20.28515625" customWidth="1"/>
    <col min="4" max="4" width="20.140625" customWidth="1"/>
    <col min="5" max="5" width="20.28515625" customWidth="1"/>
    <col min="6" max="6" width="20.140625" customWidth="1"/>
    <col min="7" max="7" width="20.28515625" customWidth="1"/>
    <col min="8" max="8" width="20.140625" customWidth="1"/>
    <col min="9" max="9" width="20.28515625" customWidth="1"/>
    <col min="10" max="10" width="20.140625" customWidth="1"/>
    <col min="11" max="11" width="20.28515625" customWidth="1"/>
    <col min="12" max="12" width="11.28515625" customWidth="1"/>
    <col min="13" max="14" width="12" customWidth="1"/>
    <col min="15" max="15" width="9.140625" customWidth="1"/>
    <col min="16" max="16" width="11.28515625" customWidth="1"/>
    <col min="17" max="18" width="12" customWidth="1"/>
    <col min="19" max="19" width="9.140625" customWidth="1"/>
    <col min="20" max="20" width="11.28515625" customWidth="1"/>
    <col min="21" max="21" width="12" customWidth="1"/>
    <col min="22" max="22" width="11.7109375" customWidth="1"/>
    <col min="23" max="24" width="12" customWidth="1"/>
    <col min="25" max="25" width="11.7109375" customWidth="1"/>
    <col min="26" max="27" width="12" customWidth="1"/>
    <col min="28" max="28" width="20.28515625" customWidth="1"/>
    <col min="29" max="29" width="10.85546875" customWidth="1"/>
    <col min="30" max="30" width="20.28515625" customWidth="1"/>
    <col min="31" max="31" width="10.85546875" customWidth="1"/>
    <col min="32" max="32" width="21.85546875" customWidth="1"/>
    <col min="33" max="33" width="12.28515625" customWidth="1"/>
    <col min="34" max="34" width="20.28515625" customWidth="1"/>
    <col min="35" max="35" width="10.85546875" customWidth="1"/>
    <col min="36" max="36" width="20.28515625" customWidth="1"/>
    <col min="37" max="37" width="10.85546875" customWidth="1"/>
    <col min="38" max="38" width="20.28515625" customWidth="1"/>
    <col min="39" max="39" width="10.85546875" customWidth="1"/>
    <col min="40" max="40" width="21.85546875" customWidth="1"/>
    <col min="41" max="41" width="12.28515625" customWidth="1"/>
    <col min="42" max="42" width="20.28515625" customWidth="1"/>
    <col min="43" max="43" width="10.85546875" customWidth="1"/>
    <col min="44" max="44" width="20.28515625" customWidth="1"/>
    <col min="45" max="45" width="10.85546875" customWidth="1"/>
    <col min="46" max="46" width="23.85546875" customWidth="1"/>
    <col min="47" max="47" width="14.42578125" customWidth="1"/>
    <col min="48" max="48" width="20.28515625" customWidth="1"/>
    <col min="49" max="49" width="10.85546875" customWidth="1"/>
    <col min="50" max="50" width="20.28515625" customWidth="1"/>
    <col min="51" max="51" width="10.85546875" customWidth="1"/>
    <col min="52" max="52" width="23.85546875" customWidth="1"/>
    <col min="53" max="53" width="14.42578125" customWidth="1"/>
    <col min="54" max="54" width="5" customWidth="1"/>
    <col min="55" max="55" width="6.85546875" customWidth="1"/>
    <col min="56" max="56" width="9.140625" customWidth="1"/>
    <col min="57" max="57" width="11.28515625" customWidth="1"/>
    <col min="58" max="58" width="7" customWidth="1"/>
    <col min="59" max="59" width="9.140625" customWidth="1"/>
    <col min="60" max="60" width="12.140625" customWidth="1"/>
    <col min="61" max="61" width="12" customWidth="1"/>
    <col min="62" max="62" width="11.7109375" customWidth="1"/>
    <col min="63" max="63" width="8.85546875" customWidth="1"/>
    <col min="64" max="64" width="12.140625" customWidth="1"/>
    <col min="65" max="65" width="8.85546875" customWidth="1"/>
    <col min="66" max="66" width="11.7109375" customWidth="1"/>
    <col min="67" max="67" width="8.85546875" customWidth="1"/>
    <col min="68" max="68" width="12.140625" customWidth="1"/>
    <col min="69" max="69" width="8.85546875" customWidth="1"/>
    <col min="70" max="70" width="12" customWidth="1"/>
    <col min="71" max="71" width="23.7109375" customWidth="1"/>
    <col min="72" max="72" width="23.42578125" bestFit="1" customWidth="1"/>
    <col min="73" max="73" width="18.28515625" customWidth="1"/>
    <col min="74" max="74" width="22" customWidth="1"/>
    <col min="75" max="75" width="16.7109375" customWidth="1"/>
    <col min="76" max="76" width="23.42578125" customWidth="1"/>
    <col min="77" max="77" width="18.28515625" customWidth="1"/>
    <col min="78" max="78" width="22" customWidth="1"/>
    <col min="79" max="79" width="16.7109375" customWidth="1"/>
    <col min="80" max="80" width="23.42578125" bestFit="1" customWidth="1"/>
    <col min="81" max="81" width="18.28515625" customWidth="1"/>
    <col min="82" max="82" width="22" bestFit="1" customWidth="1"/>
    <col min="83" max="83" width="16.7109375" customWidth="1"/>
    <col min="84" max="84" width="23.42578125" bestFit="1" customWidth="1"/>
    <col min="85" max="85" width="18.28515625" customWidth="1"/>
    <col min="86" max="86" width="22" bestFit="1" customWidth="1"/>
    <col min="87" max="87" width="16.7109375" customWidth="1"/>
    <col min="88" max="88" width="22" bestFit="1" customWidth="1"/>
    <col min="89" max="89" width="16.7109375" customWidth="1"/>
    <col min="90" max="90" width="23.5703125" bestFit="1" customWidth="1"/>
    <col min="91" max="91" width="18.42578125" customWidth="1"/>
    <col min="92" max="92" width="22" bestFit="1" customWidth="1"/>
    <col min="93" max="93" width="16.7109375" customWidth="1"/>
    <col min="94" max="94" width="28.85546875" bestFit="1" customWidth="1"/>
    <col min="95" max="95" width="23.7109375" customWidth="1"/>
    <col min="96" max="96" width="23.42578125" bestFit="1" customWidth="1"/>
    <col min="97" max="97" width="18.28515625" customWidth="1"/>
    <col min="98" max="98" width="22" bestFit="1" customWidth="1"/>
    <col min="99" max="99" width="16.7109375" customWidth="1"/>
    <col min="100" max="100" width="23.42578125" bestFit="1" customWidth="1"/>
    <col min="101" max="101" width="18.28515625" customWidth="1"/>
    <col min="102" max="102" width="22" bestFit="1" customWidth="1"/>
    <col min="103" max="103" width="16.7109375" customWidth="1"/>
    <col min="104" max="104" width="23.42578125" bestFit="1" customWidth="1"/>
    <col min="105" max="105" width="18.28515625" customWidth="1"/>
    <col min="106" max="106" width="22" bestFit="1" customWidth="1"/>
    <col min="107" max="107" width="16.7109375" customWidth="1"/>
    <col min="108" max="108" width="23.42578125" bestFit="1" customWidth="1"/>
    <col min="109" max="109" width="18.28515625" customWidth="1"/>
    <col min="110" max="110" width="22" bestFit="1" customWidth="1"/>
    <col min="111" max="111" width="16.7109375" customWidth="1"/>
    <col min="112" max="112" width="22" bestFit="1" customWidth="1"/>
    <col min="113" max="113" width="16.7109375" customWidth="1"/>
    <col min="114" max="114" width="23.5703125" bestFit="1" customWidth="1"/>
    <col min="115" max="115" width="18.42578125" customWidth="1"/>
    <col min="116" max="116" width="22" bestFit="1" customWidth="1"/>
    <col min="117" max="117" width="16.7109375" customWidth="1"/>
    <col min="118" max="118" width="28.85546875" bestFit="1" customWidth="1"/>
    <col min="119" max="119" width="23.7109375" customWidth="1"/>
    <col min="120" max="120" width="23.42578125" bestFit="1" customWidth="1"/>
    <col min="121" max="121" width="18.28515625" customWidth="1"/>
    <col min="122" max="122" width="22" bestFit="1" customWidth="1"/>
    <col min="123" max="123" width="16.7109375" customWidth="1"/>
    <col min="124" max="124" width="22" bestFit="1" customWidth="1"/>
    <col min="125" max="125" width="16.7109375" customWidth="1"/>
    <col min="126" max="126" width="28.85546875" bestFit="1" customWidth="1"/>
    <col min="127" max="127" width="23.7109375" customWidth="1"/>
    <col min="128" max="128" width="25.5703125" bestFit="1" customWidth="1"/>
    <col min="129" max="129" width="20.28515625" customWidth="1"/>
    <col min="130" max="130" width="22" bestFit="1" customWidth="1"/>
    <col min="131" max="131" width="16.7109375" customWidth="1"/>
    <col min="132" max="132" width="22" bestFit="1" customWidth="1"/>
    <col min="133" max="133" width="16.7109375" customWidth="1"/>
    <col min="134" max="134" width="28.85546875" bestFit="1" customWidth="1"/>
    <col min="135" max="135" width="23.7109375" customWidth="1"/>
    <col min="136" max="136" width="25.5703125" bestFit="1" customWidth="1"/>
    <col min="137" max="137" width="20.28515625" customWidth="1"/>
    <col min="138" max="138" width="27" bestFit="1" customWidth="1"/>
    <col min="139" max="139" width="21.85546875" customWidth="1"/>
  </cols>
  <sheetData>
    <row r="3" spans="1:11" x14ac:dyDescent="0.25">
      <c r="B3" s="34" t="s">
        <v>318</v>
      </c>
    </row>
    <row r="4" spans="1:11" x14ac:dyDescent="0.25">
      <c r="B4">
        <v>1</v>
      </c>
      <c r="D4">
        <v>2</v>
      </c>
      <c r="F4">
        <v>3</v>
      </c>
      <c r="H4">
        <v>4</v>
      </c>
      <c r="J4">
        <v>5</v>
      </c>
    </row>
    <row r="5" spans="1:11" x14ac:dyDescent="0.25">
      <c r="A5" s="34" t="s">
        <v>161</v>
      </c>
      <c r="B5" t="s">
        <v>1380</v>
      </c>
      <c r="C5" t="s">
        <v>1381</v>
      </c>
      <c r="D5" t="s">
        <v>1380</v>
      </c>
      <c r="E5" t="s">
        <v>1381</v>
      </c>
      <c r="F5" t="s">
        <v>1380</v>
      </c>
      <c r="G5" t="s">
        <v>1381</v>
      </c>
      <c r="H5" t="s">
        <v>1380</v>
      </c>
      <c r="I5" t="s">
        <v>1381</v>
      </c>
      <c r="J5" t="s">
        <v>1380</v>
      </c>
      <c r="K5" t="s">
        <v>1381</v>
      </c>
    </row>
    <row r="6" spans="1:11" x14ac:dyDescent="0.25">
      <c r="A6" s="35">
        <v>41841</v>
      </c>
      <c r="B6" s="111">
        <v>4.333333333333333</v>
      </c>
      <c r="C6" s="111">
        <v>7.666666666666667</v>
      </c>
      <c r="D6" s="111">
        <v>2.6666666666666665</v>
      </c>
      <c r="E6" s="111">
        <v>8.3333333333333339</v>
      </c>
      <c r="F6" s="111">
        <v>2.3333333333333335</v>
      </c>
      <c r="G6" s="111">
        <v>7.666666666666667</v>
      </c>
      <c r="H6" s="111">
        <v>2.3333333333333335</v>
      </c>
      <c r="I6" s="111">
        <v>7.333333333333333</v>
      </c>
      <c r="J6" s="111">
        <v>1.8333333333333333</v>
      </c>
      <c r="K6" s="111">
        <v>7.666666666666667</v>
      </c>
    </row>
    <row r="7" spans="1:11" x14ac:dyDescent="0.25">
      <c r="A7" s="35">
        <v>42012</v>
      </c>
      <c r="B7" s="111">
        <v>17.333333333333332</v>
      </c>
      <c r="C7" s="111">
        <v>7.333333333333333</v>
      </c>
      <c r="D7" s="111">
        <v>12.666666666666666</v>
      </c>
      <c r="E7" s="111">
        <v>4</v>
      </c>
      <c r="F7" s="111">
        <v>23</v>
      </c>
      <c r="G7" s="111">
        <v>6.666666666666667</v>
      </c>
      <c r="H7" s="111">
        <v>12</v>
      </c>
      <c r="I7" s="111">
        <v>6.666666666666667</v>
      </c>
      <c r="J7" s="111">
        <v>8</v>
      </c>
      <c r="K7" s="111">
        <v>3.6666666666666665</v>
      </c>
    </row>
    <row r="8" spans="1:11" x14ac:dyDescent="0.25">
      <c r="A8" s="35">
        <v>42087</v>
      </c>
      <c r="B8" s="111">
        <v>4</v>
      </c>
      <c r="C8" s="111">
        <v>15</v>
      </c>
      <c r="D8" s="111">
        <v>3</v>
      </c>
      <c r="E8" s="111">
        <v>7</v>
      </c>
      <c r="F8" s="111">
        <v>2</v>
      </c>
      <c r="G8" s="111">
        <v>14</v>
      </c>
      <c r="H8" s="111">
        <v>2</v>
      </c>
      <c r="I8" s="111">
        <v>15</v>
      </c>
      <c r="J8" s="111">
        <v>3</v>
      </c>
      <c r="K8" s="111">
        <v>8</v>
      </c>
    </row>
    <row r="9" spans="1:11" x14ac:dyDescent="0.25">
      <c r="A9" s="35">
        <v>42319</v>
      </c>
      <c r="B9" s="111">
        <v>1.3333333333333333</v>
      </c>
      <c r="C9" s="111">
        <v>1.8333333333333333</v>
      </c>
      <c r="D9" s="111">
        <v>2.8333333333333335</v>
      </c>
      <c r="E9" s="111">
        <v>7</v>
      </c>
      <c r="F9" s="111">
        <v>1.3333333333333333</v>
      </c>
      <c r="G9" s="111">
        <v>0.5</v>
      </c>
      <c r="H9" s="111">
        <v>0.5</v>
      </c>
      <c r="I9" s="111">
        <v>1</v>
      </c>
      <c r="J9" s="111">
        <v>0.5</v>
      </c>
      <c r="K9" s="111">
        <v>1.6666666666666667</v>
      </c>
    </row>
    <row r="10" spans="1:11" x14ac:dyDescent="0.25">
      <c r="A10" s="35">
        <v>42340</v>
      </c>
      <c r="B10" s="111">
        <v>7</v>
      </c>
      <c r="C10" s="111">
        <v>5.333333333333333</v>
      </c>
      <c r="D10" s="111">
        <v>4</v>
      </c>
      <c r="E10" s="111">
        <v>2.5</v>
      </c>
      <c r="F10" s="111">
        <v>2.6666666666666665</v>
      </c>
      <c r="G10" s="111">
        <v>1.3333333333333333</v>
      </c>
      <c r="H10" s="111">
        <v>448</v>
      </c>
      <c r="I10" s="111">
        <v>18</v>
      </c>
      <c r="J10" s="111">
        <v>2.3333333333333335</v>
      </c>
      <c r="K10" s="111">
        <v>1.6666666666666667</v>
      </c>
    </row>
    <row r="11" spans="1:11" x14ac:dyDescent="0.25">
      <c r="A11" s="35">
        <v>42360</v>
      </c>
      <c r="B11" s="111">
        <v>66.666666666666671</v>
      </c>
      <c r="C11" s="111">
        <v>27</v>
      </c>
      <c r="D11" s="111">
        <v>12.333333333333334</v>
      </c>
      <c r="E11" s="111">
        <v>6.333333333333333</v>
      </c>
      <c r="F11" s="111">
        <v>15.666666666666666</v>
      </c>
      <c r="G11" s="111">
        <v>2.8333333333333335</v>
      </c>
      <c r="H11" s="111">
        <v>13.666666666666666</v>
      </c>
      <c r="I11" s="111">
        <v>0.5</v>
      </c>
      <c r="J11" s="111">
        <v>6</v>
      </c>
      <c r="K11" s="111">
        <v>2.6666666666666665</v>
      </c>
    </row>
    <row r="12" spans="1:11" x14ac:dyDescent="0.25">
      <c r="A12" s="35">
        <v>42404</v>
      </c>
      <c r="B12" s="111">
        <v>3.3333333333333335</v>
      </c>
      <c r="C12" s="111">
        <v>26</v>
      </c>
      <c r="D12" s="111">
        <v>4.333333333333333</v>
      </c>
      <c r="E12" s="111">
        <v>0.5</v>
      </c>
      <c r="F12" s="111">
        <v>3.6666666666666665</v>
      </c>
      <c r="G12" s="111">
        <v>0.5</v>
      </c>
      <c r="H12" s="111">
        <v>3.3333333333333335</v>
      </c>
      <c r="I12" s="111">
        <v>0.5</v>
      </c>
      <c r="J12" s="111">
        <v>2.3333333333333335</v>
      </c>
      <c r="K12" s="111">
        <v>0.5</v>
      </c>
    </row>
    <row r="13" spans="1:11" x14ac:dyDescent="0.25">
      <c r="A13" s="35">
        <v>42542</v>
      </c>
      <c r="B13" s="111">
        <v>8</v>
      </c>
      <c r="C13" s="111">
        <v>4.666666666666667</v>
      </c>
      <c r="D13" s="111">
        <v>9</v>
      </c>
      <c r="E13" s="111">
        <v>4.666666666666667</v>
      </c>
      <c r="F13" s="111">
        <v>4.333333333333333</v>
      </c>
      <c r="G13" s="111">
        <v>2.1666666666666665</v>
      </c>
      <c r="H13" s="111">
        <v>6.333333333333333</v>
      </c>
      <c r="I13" s="111">
        <v>4</v>
      </c>
      <c r="J13" s="111">
        <v>8</v>
      </c>
      <c r="K13" s="111">
        <v>2.6666666666666665</v>
      </c>
    </row>
    <row r="14" spans="1:11" x14ac:dyDescent="0.25">
      <c r="A14" s="35">
        <v>42702</v>
      </c>
      <c r="B14" s="111">
        <v>5.333333333333333</v>
      </c>
      <c r="C14" s="111">
        <v>1</v>
      </c>
      <c r="D14" s="111">
        <v>6</v>
      </c>
      <c r="E14" s="111">
        <v>1</v>
      </c>
      <c r="F14" s="111">
        <v>5</v>
      </c>
      <c r="G14" s="111">
        <v>1</v>
      </c>
      <c r="H14" s="111">
        <v>7.333333333333333</v>
      </c>
      <c r="I14" s="111">
        <v>2.5</v>
      </c>
      <c r="J14" s="111">
        <v>5.666666666666667</v>
      </c>
      <c r="K14" s="111">
        <v>0.5</v>
      </c>
    </row>
    <row r="15" spans="1:11" x14ac:dyDescent="0.25">
      <c r="A15" s="36" t="s">
        <v>102</v>
      </c>
      <c r="B15" s="111">
        <v>5.333333333333333</v>
      </c>
      <c r="C15" s="111">
        <v>1</v>
      </c>
      <c r="D15" s="111">
        <v>6</v>
      </c>
      <c r="E15" s="111">
        <v>1</v>
      </c>
      <c r="F15" s="111">
        <v>5</v>
      </c>
      <c r="G15" s="111">
        <v>1</v>
      </c>
      <c r="H15" s="111">
        <v>7.333333333333333</v>
      </c>
      <c r="I15" s="111">
        <v>2.5</v>
      </c>
      <c r="J15" s="111">
        <v>5.666666666666667</v>
      </c>
      <c r="K15" s="111">
        <v>0.5</v>
      </c>
    </row>
    <row r="35" spans="9:21" x14ac:dyDescent="0.25"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13" workbookViewId="0">
      <selection activeCell="J27" sqref="J27"/>
    </sheetView>
  </sheetViews>
  <sheetFormatPr defaultRowHeight="15" x14ac:dyDescent="0.25"/>
  <cols>
    <col min="1" max="1" width="12.28515625" bestFit="1" customWidth="1"/>
    <col min="2" max="2" width="10.85546875" bestFit="1" customWidth="1"/>
    <col min="3" max="3" width="11.28515625" bestFit="1" customWidth="1"/>
    <col min="4" max="4" width="12" bestFit="1" customWidth="1"/>
    <col min="5" max="7" width="11.7109375" bestFit="1" customWidth="1"/>
    <col min="8" max="8" width="11.42578125" bestFit="1" customWidth="1"/>
    <col min="9" max="9" width="12" bestFit="1" customWidth="1"/>
  </cols>
  <sheetData>
    <row r="1" spans="1:9" x14ac:dyDescent="0.25">
      <c r="B1" s="217">
        <v>41841</v>
      </c>
      <c r="C1" s="217">
        <v>42012</v>
      </c>
      <c r="D1" s="217">
        <v>42319</v>
      </c>
      <c r="E1" s="217">
        <v>42340</v>
      </c>
      <c r="F1" s="217">
        <v>42360</v>
      </c>
      <c r="G1" s="217">
        <v>42404</v>
      </c>
      <c r="H1" s="217">
        <v>42542</v>
      </c>
      <c r="I1" s="217">
        <v>42702</v>
      </c>
    </row>
    <row r="2" spans="1:9" x14ac:dyDescent="0.25">
      <c r="B2" s="217">
        <v>41841</v>
      </c>
      <c r="C2" s="217">
        <v>42012</v>
      </c>
      <c r="D2" s="217">
        <v>42319</v>
      </c>
      <c r="E2" s="217">
        <v>42340</v>
      </c>
      <c r="F2" s="217">
        <v>42360</v>
      </c>
      <c r="G2" s="217">
        <v>42404</v>
      </c>
      <c r="H2" s="217">
        <v>42542</v>
      </c>
      <c r="I2" s="217">
        <v>42702</v>
      </c>
    </row>
    <row r="3" spans="1:9" x14ac:dyDescent="0.25">
      <c r="B3" s="219">
        <v>41841</v>
      </c>
      <c r="C3" s="219">
        <v>42012</v>
      </c>
      <c r="D3" s="219">
        <v>42319</v>
      </c>
      <c r="E3" s="219">
        <v>42340</v>
      </c>
      <c r="F3" s="219">
        <v>42360</v>
      </c>
      <c r="G3" s="219">
        <v>42404</v>
      </c>
      <c r="H3" s="219">
        <v>42542</v>
      </c>
      <c r="I3" s="219">
        <v>42702</v>
      </c>
    </row>
    <row r="4" spans="1:9" x14ac:dyDescent="0.25">
      <c r="B4" s="243" t="s">
        <v>1065</v>
      </c>
      <c r="C4" s="243"/>
      <c r="D4" s="243"/>
      <c r="E4" s="243"/>
      <c r="F4" s="243"/>
      <c r="G4" s="243"/>
      <c r="H4" s="243"/>
      <c r="I4" s="243"/>
    </row>
    <row r="5" spans="1:9" x14ac:dyDescent="0.25">
      <c r="A5" s="216" t="s">
        <v>154</v>
      </c>
      <c r="B5" s="217">
        <v>41841</v>
      </c>
      <c r="C5" s="217">
        <v>42012</v>
      </c>
      <c r="D5" s="217">
        <v>42319</v>
      </c>
      <c r="E5" s="217">
        <v>42340</v>
      </c>
      <c r="F5" s="217">
        <v>42360</v>
      </c>
      <c r="G5" s="217">
        <v>42404</v>
      </c>
      <c r="H5" s="217">
        <v>42542</v>
      </c>
      <c r="I5" s="217">
        <v>42702</v>
      </c>
    </row>
    <row r="6" spans="1:9" x14ac:dyDescent="0.25">
      <c r="A6" s="218">
        <v>1</v>
      </c>
      <c r="B6" s="37">
        <v>15</v>
      </c>
      <c r="C6" s="37">
        <v>12</v>
      </c>
      <c r="D6" s="37">
        <v>2.5</v>
      </c>
      <c r="E6" s="37">
        <v>17</v>
      </c>
      <c r="F6" s="37">
        <v>92</v>
      </c>
      <c r="G6" s="37">
        <v>44</v>
      </c>
      <c r="H6" s="37">
        <v>14</v>
      </c>
      <c r="I6" s="37">
        <v>8</v>
      </c>
    </row>
    <row r="7" spans="1:9" x14ac:dyDescent="0.25">
      <c r="A7" s="218">
        <v>2</v>
      </c>
      <c r="B7" s="37">
        <v>7</v>
      </c>
      <c r="C7" s="37">
        <v>44</v>
      </c>
      <c r="D7" s="37">
        <v>3.5</v>
      </c>
      <c r="E7" s="37">
        <v>9</v>
      </c>
      <c r="F7" s="37">
        <v>159</v>
      </c>
      <c r="G7" s="37">
        <v>10</v>
      </c>
      <c r="H7" s="37">
        <v>13</v>
      </c>
      <c r="I7" s="37">
        <v>5.5</v>
      </c>
    </row>
    <row r="8" spans="1:9" x14ac:dyDescent="0.25">
      <c r="A8" s="218">
        <v>3</v>
      </c>
      <c r="B8" s="37">
        <v>14</v>
      </c>
      <c r="C8" s="37">
        <v>18</v>
      </c>
      <c r="D8" s="37">
        <v>3.5</v>
      </c>
      <c r="E8" s="37">
        <v>11</v>
      </c>
      <c r="F8" s="37">
        <v>30</v>
      </c>
      <c r="G8" s="37">
        <v>34</v>
      </c>
      <c r="H8" s="37">
        <v>11</v>
      </c>
      <c r="I8" s="37">
        <v>5.5</v>
      </c>
    </row>
    <row r="9" spans="1:9" x14ac:dyDescent="0.25">
      <c r="B9" s="242" t="s">
        <v>1378</v>
      </c>
      <c r="C9" s="242"/>
      <c r="D9" s="242"/>
      <c r="E9" s="242"/>
      <c r="F9" s="242"/>
      <c r="G9" s="242"/>
      <c r="H9" s="242"/>
      <c r="I9" s="242"/>
    </row>
    <row r="10" spans="1:9" x14ac:dyDescent="0.25">
      <c r="A10" s="218">
        <v>1</v>
      </c>
      <c r="B10" s="37">
        <v>12</v>
      </c>
      <c r="C10" s="37">
        <v>21</v>
      </c>
      <c r="D10" s="37">
        <v>3.5</v>
      </c>
      <c r="E10" s="37">
        <v>3.5</v>
      </c>
      <c r="F10" s="37">
        <v>17</v>
      </c>
      <c r="G10" s="37">
        <v>6.5</v>
      </c>
      <c r="H10" s="37">
        <v>15</v>
      </c>
      <c r="I10" s="37">
        <v>8</v>
      </c>
    </row>
    <row r="11" spans="1:9" x14ac:dyDescent="0.25">
      <c r="A11" s="218">
        <v>2</v>
      </c>
      <c r="B11" s="37">
        <v>12</v>
      </c>
      <c r="C11" s="37">
        <v>17</v>
      </c>
      <c r="D11" s="37">
        <v>20.5</v>
      </c>
      <c r="E11" s="37">
        <v>8</v>
      </c>
      <c r="F11" s="37">
        <v>22</v>
      </c>
      <c r="G11" s="37">
        <v>3.5</v>
      </c>
      <c r="H11" s="37">
        <v>12</v>
      </c>
      <c r="I11" s="37">
        <v>6.5</v>
      </c>
    </row>
    <row r="12" spans="1:9" x14ac:dyDescent="0.25">
      <c r="A12" s="218">
        <v>3</v>
      </c>
      <c r="B12" s="37">
        <v>9</v>
      </c>
      <c r="C12" s="37">
        <v>12</v>
      </c>
      <c r="D12" s="37">
        <v>5.5</v>
      </c>
      <c r="E12" s="37">
        <v>8</v>
      </c>
      <c r="F12" s="37">
        <v>17</v>
      </c>
      <c r="G12" s="37">
        <v>4.5</v>
      </c>
      <c r="H12" s="37">
        <v>14</v>
      </c>
      <c r="I12" s="37">
        <v>6.5</v>
      </c>
    </row>
    <row r="13" spans="1:9" x14ac:dyDescent="0.25">
      <c r="B13" s="242" t="s">
        <v>1067</v>
      </c>
      <c r="C13" s="242"/>
      <c r="D13" s="242"/>
      <c r="E13" s="242"/>
      <c r="F13" s="242"/>
      <c r="G13" s="242"/>
      <c r="H13" s="242"/>
      <c r="I13" s="242"/>
    </row>
    <row r="14" spans="1:9" x14ac:dyDescent="0.25">
      <c r="A14" s="218">
        <v>1</v>
      </c>
      <c r="B14" s="37">
        <v>9</v>
      </c>
      <c r="C14" s="37">
        <v>15</v>
      </c>
      <c r="D14" s="37">
        <v>3.5</v>
      </c>
      <c r="E14" s="37">
        <v>3.5</v>
      </c>
      <c r="F14" s="37">
        <v>21</v>
      </c>
      <c r="G14" s="37">
        <v>4.5</v>
      </c>
      <c r="H14" s="37">
        <v>7</v>
      </c>
      <c r="I14" s="37">
        <v>3.5</v>
      </c>
    </row>
    <row r="15" spans="1:9" x14ac:dyDescent="0.25">
      <c r="A15" s="218">
        <v>2</v>
      </c>
      <c r="B15" s="37">
        <v>9</v>
      </c>
      <c r="C15" s="37">
        <v>47</v>
      </c>
      <c r="D15" s="37">
        <v>1</v>
      </c>
      <c r="E15" s="37">
        <v>3.5</v>
      </c>
      <c r="F15" s="37">
        <v>23.5</v>
      </c>
      <c r="G15" s="37">
        <v>2.5</v>
      </c>
      <c r="H15" s="37">
        <v>8</v>
      </c>
      <c r="I15" s="37">
        <v>8</v>
      </c>
    </row>
    <row r="16" spans="1:9" x14ac:dyDescent="0.25">
      <c r="A16" s="218">
        <v>3</v>
      </c>
      <c r="B16" s="37">
        <v>12</v>
      </c>
      <c r="C16" s="37">
        <v>27</v>
      </c>
      <c r="D16" s="37">
        <v>1</v>
      </c>
      <c r="E16" s="37">
        <v>5</v>
      </c>
      <c r="F16" s="37">
        <v>11</v>
      </c>
      <c r="G16" s="37">
        <v>5.5</v>
      </c>
      <c r="H16" s="37">
        <v>4.5</v>
      </c>
      <c r="I16" s="37">
        <v>6.5</v>
      </c>
    </row>
    <row r="17" spans="1:9" x14ac:dyDescent="0.25">
      <c r="B17" s="242" t="s">
        <v>1068</v>
      </c>
      <c r="C17" s="242"/>
      <c r="D17" s="242"/>
      <c r="E17" s="242"/>
      <c r="F17" s="242"/>
      <c r="G17" s="242"/>
      <c r="H17" s="242"/>
      <c r="I17" s="242"/>
    </row>
    <row r="18" spans="1:9" x14ac:dyDescent="0.25">
      <c r="A18" s="218">
        <v>1</v>
      </c>
      <c r="B18" s="37">
        <v>12</v>
      </c>
      <c r="C18" s="37">
        <v>18</v>
      </c>
      <c r="D18" s="37">
        <v>1</v>
      </c>
      <c r="E18" s="37"/>
      <c r="F18" s="37">
        <v>26.5</v>
      </c>
      <c r="G18" s="37">
        <v>3.5</v>
      </c>
      <c r="H18" s="37">
        <v>11</v>
      </c>
      <c r="I18" s="37">
        <v>8.5</v>
      </c>
    </row>
    <row r="19" spans="1:9" x14ac:dyDescent="0.25">
      <c r="A19" s="218">
        <v>2</v>
      </c>
      <c r="B19" s="37">
        <v>9</v>
      </c>
      <c r="C19" s="37">
        <v>22</v>
      </c>
      <c r="D19" s="37">
        <v>1</v>
      </c>
      <c r="E19" s="37">
        <v>14</v>
      </c>
      <c r="F19" s="37">
        <v>5.5</v>
      </c>
      <c r="G19" s="37">
        <v>3.5</v>
      </c>
      <c r="H19" s="37">
        <v>7</v>
      </c>
      <c r="I19" s="37">
        <v>10</v>
      </c>
    </row>
    <row r="20" spans="1:9" x14ac:dyDescent="0.25">
      <c r="A20" s="218">
        <v>3</v>
      </c>
      <c r="B20" s="37">
        <v>8</v>
      </c>
      <c r="C20" s="37">
        <v>16</v>
      </c>
      <c r="D20" s="37">
        <v>2.5</v>
      </c>
      <c r="E20" s="37">
        <v>6</v>
      </c>
      <c r="F20" s="37">
        <v>10.5</v>
      </c>
      <c r="G20" s="37">
        <v>4.5</v>
      </c>
      <c r="H20" s="37">
        <v>13</v>
      </c>
      <c r="I20" s="37">
        <v>11</v>
      </c>
    </row>
    <row r="21" spans="1:9" x14ac:dyDescent="0.25">
      <c r="B21" s="242" t="s">
        <v>1377</v>
      </c>
      <c r="C21" s="242"/>
      <c r="D21" s="242"/>
      <c r="E21" s="242"/>
      <c r="F21" s="242"/>
      <c r="G21" s="242"/>
      <c r="H21" s="242"/>
      <c r="I21" s="242"/>
    </row>
    <row r="22" spans="1:9" x14ac:dyDescent="0.25">
      <c r="A22" s="218">
        <v>1</v>
      </c>
      <c r="B22" s="37">
        <v>10.5</v>
      </c>
      <c r="C22" s="37">
        <v>11</v>
      </c>
      <c r="D22" s="37">
        <v>1</v>
      </c>
      <c r="E22" s="37">
        <v>3.5</v>
      </c>
      <c r="F22" s="37">
        <v>5.5</v>
      </c>
      <c r="G22" s="37">
        <v>2.5</v>
      </c>
      <c r="H22" s="37">
        <v>13</v>
      </c>
      <c r="I22" s="37">
        <v>6.5</v>
      </c>
    </row>
    <row r="23" spans="1:9" x14ac:dyDescent="0.25">
      <c r="A23" s="218">
        <v>2</v>
      </c>
      <c r="B23" s="37">
        <v>8</v>
      </c>
      <c r="C23" s="37">
        <v>15</v>
      </c>
      <c r="D23" s="37">
        <v>4.5</v>
      </c>
      <c r="E23" s="37">
        <v>2.5</v>
      </c>
      <c r="F23" s="37">
        <v>3.5</v>
      </c>
      <c r="G23" s="37">
        <v>2.5</v>
      </c>
      <c r="H23" s="37">
        <v>8</v>
      </c>
      <c r="I23" s="37">
        <v>6.5</v>
      </c>
    </row>
    <row r="24" spans="1:9" x14ac:dyDescent="0.25">
      <c r="A24" s="218">
        <v>3</v>
      </c>
      <c r="B24" s="37">
        <v>10</v>
      </c>
      <c r="C24" s="37">
        <v>9</v>
      </c>
      <c r="D24" s="37">
        <v>1</v>
      </c>
      <c r="E24" s="37">
        <v>6</v>
      </c>
      <c r="F24" s="37">
        <v>17</v>
      </c>
      <c r="G24" s="37">
        <v>3.5</v>
      </c>
      <c r="H24" s="37">
        <v>11</v>
      </c>
      <c r="I24" s="37">
        <v>5.5</v>
      </c>
    </row>
  </sheetData>
  <mergeCells count="5">
    <mergeCell ref="B21:I21"/>
    <mergeCell ref="B4:I4"/>
    <mergeCell ref="B9:I9"/>
    <mergeCell ref="B13:I13"/>
    <mergeCell ref="B17:I1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W171"/>
  <sheetViews>
    <sheetView zoomScale="70" zoomScaleNormal="70" workbookViewId="0">
      <selection activeCell="B16" sqref="B16"/>
    </sheetView>
  </sheetViews>
  <sheetFormatPr defaultRowHeight="15" x14ac:dyDescent="0.25"/>
  <cols>
    <col min="1" max="1" width="19.140625" customWidth="1"/>
    <col min="2" max="18" width="7.7109375" customWidth="1"/>
    <col min="19" max="19" width="7.7109375" bestFit="1" customWidth="1"/>
    <col min="20" max="21" width="7.7109375" customWidth="1"/>
    <col min="22" max="22" width="6.85546875" customWidth="1"/>
    <col min="23" max="23" width="17.85546875" bestFit="1" customWidth="1"/>
    <col min="24" max="43" width="7.7109375" customWidth="1"/>
  </cols>
  <sheetData>
    <row r="2" spans="1:49" x14ac:dyDescent="0.25">
      <c r="A2" s="51" t="s">
        <v>251</v>
      </c>
      <c r="B2" t="s">
        <v>252</v>
      </c>
      <c r="W2" s="51" t="s">
        <v>258</v>
      </c>
    </row>
    <row r="3" spans="1:49" s="53" customFormat="1" x14ac:dyDescent="0.25">
      <c r="B3" s="53">
        <v>1</v>
      </c>
      <c r="E3" s="55" t="s">
        <v>253</v>
      </c>
      <c r="F3" s="53">
        <v>2</v>
      </c>
      <c r="I3" s="55" t="s">
        <v>254</v>
      </c>
      <c r="J3" s="53">
        <v>3</v>
      </c>
      <c r="M3" s="55" t="s">
        <v>255</v>
      </c>
      <c r="N3" s="53">
        <v>4</v>
      </c>
      <c r="Q3" s="55" t="s">
        <v>256</v>
      </c>
      <c r="R3" s="53">
        <v>5</v>
      </c>
      <c r="U3" s="55" t="s">
        <v>257</v>
      </c>
      <c r="W3" s="53" t="s">
        <v>161</v>
      </c>
      <c r="X3" s="53">
        <v>1</v>
      </c>
      <c r="AA3" s="55" t="s">
        <v>253</v>
      </c>
      <c r="AB3" s="53">
        <v>2</v>
      </c>
      <c r="AE3" s="55" t="s">
        <v>254</v>
      </c>
      <c r="AF3" s="53">
        <v>3</v>
      </c>
      <c r="AI3" s="55" t="s">
        <v>255</v>
      </c>
      <c r="AJ3" s="53">
        <v>4</v>
      </c>
      <c r="AM3" s="55" t="s">
        <v>256</v>
      </c>
      <c r="AN3" s="53">
        <v>5</v>
      </c>
      <c r="AQ3" s="55" t="s">
        <v>257</v>
      </c>
    </row>
    <row r="4" spans="1:49" s="56" customFormat="1" x14ac:dyDescent="0.25">
      <c r="B4" s="56">
        <v>1</v>
      </c>
      <c r="C4" s="56">
        <v>2</v>
      </c>
      <c r="D4" s="56">
        <v>3</v>
      </c>
      <c r="E4" s="57"/>
      <c r="F4" s="56">
        <v>1</v>
      </c>
      <c r="G4" s="56">
        <v>2</v>
      </c>
      <c r="H4" s="56">
        <v>3</v>
      </c>
      <c r="I4" s="57"/>
      <c r="J4" s="56">
        <v>1</v>
      </c>
      <c r="K4" s="56">
        <v>2</v>
      </c>
      <c r="L4" s="56">
        <v>3</v>
      </c>
      <c r="M4" s="57"/>
      <c r="N4" s="56">
        <v>1</v>
      </c>
      <c r="O4" s="56">
        <v>2</v>
      </c>
      <c r="P4" s="56">
        <v>3</v>
      </c>
      <c r="Q4" s="57"/>
      <c r="R4" s="56">
        <v>1</v>
      </c>
      <c r="S4" s="56">
        <v>2</v>
      </c>
      <c r="T4" s="56">
        <v>3</v>
      </c>
      <c r="U4" s="57"/>
      <c r="X4" s="56">
        <v>1</v>
      </c>
      <c r="Y4" s="56">
        <v>2</v>
      </c>
      <c r="Z4" s="56">
        <v>3</v>
      </c>
      <c r="AA4" s="57"/>
      <c r="AB4" s="56">
        <v>1</v>
      </c>
      <c r="AC4" s="56">
        <v>2</v>
      </c>
      <c r="AD4" s="56">
        <v>3</v>
      </c>
      <c r="AE4" s="57"/>
      <c r="AF4" s="56">
        <v>1</v>
      </c>
      <c r="AG4" s="56">
        <v>2</v>
      </c>
      <c r="AH4" s="56">
        <v>3</v>
      </c>
      <c r="AI4" s="57"/>
      <c r="AJ4" s="56">
        <v>1</v>
      </c>
      <c r="AK4" s="56">
        <v>2</v>
      </c>
      <c r="AL4" s="56">
        <v>3</v>
      </c>
      <c r="AM4" s="57"/>
      <c r="AN4" s="56">
        <v>1</v>
      </c>
      <c r="AO4" s="56">
        <v>2</v>
      </c>
      <c r="AP4" s="56">
        <v>3</v>
      </c>
      <c r="AQ4" s="57"/>
    </row>
    <row r="5" spans="1:49" s="53" customFormat="1" x14ac:dyDescent="0.25">
      <c r="A5" s="52">
        <v>41841</v>
      </c>
      <c r="E5" s="55"/>
      <c r="I5" s="55"/>
      <c r="M5" s="55"/>
      <c r="Q5" s="55"/>
      <c r="U5" s="55"/>
      <c r="W5" s="52">
        <v>41841</v>
      </c>
      <c r="AA5" s="55"/>
      <c r="AE5" s="55"/>
      <c r="AI5" s="55"/>
      <c r="AM5" s="55"/>
      <c r="AQ5" s="55"/>
    </row>
    <row r="6" spans="1:49" x14ac:dyDescent="0.25">
      <c r="A6" t="s">
        <v>102</v>
      </c>
      <c r="B6" s="50">
        <v>7</v>
      </c>
      <c r="C6" s="50">
        <v>5</v>
      </c>
      <c r="D6" s="50">
        <v>11</v>
      </c>
      <c r="E6" s="54">
        <v>7.6666666666666696</v>
      </c>
      <c r="F6" s="50">
        <v>9</v>
      </c>
      <c r="G6" s="50">
        <v>9</v>
      </c>
      <c r="H6" s="50">
        <v>7</v>
      </c>
      <c r="I6" s="54">
        <v>8.3333333333333339</v>
      </c>
      <c r="J6" s="50">
        <v>7</v>
      </c>
      <c r="K6" s="50">
        <v>7</v>
      </c>
      <c r="L6" s="50">
        <v>9</v>
      </c>
      <c r="M6" s="54">
        <v>7.666666666666667</v>
      </c>
      <c r="N6" s="50">
        <v>9</v>
      </c>
      <c r="O6" s="50">
        <v>7</v>
      </c>
      <c r="P6" s="50">
        <v>6</v>
      </c>
      <c r="Q6" s="54">
        <v>7.333333333333333</v>
      </c>
      <c r="R6" s="50">
        <v>10</v>
      </c>
      <c r="S6" s="50">
        <v>6</v>
      </c>
      <c r="T6" s="50">
        <v>7</v>
      </c>
      <c r="U6" s="54">
        <v>7.666666666666667</v>
      </c>
      <c r="W6" t="s">
        <v>102</v>
      </c>
      <c r="X6" s="50">
        <v>8</v>
      </c>
      <c r="Y6" s="50">
        <v>2</v>
      </c>
      <c r="Z6" s="50">
        <v>3</v>
      </c>
      <c r="AA6" s="54">
        <v>4.333333333333333</v>
      </c>
      <c r="AB6" s="50">
        <v>3</v>
      </c>
      <c r="AC6" s="50">
        <v>3</v>
      </c>
      <c r="AD6" s="50">
        <v>2</v>
      </c>
      <c r="AE6" s="54">
        <v>2.6666666666666665</v>
      </c>
      <c r="AF6" s="50">
        <v>2</v>
      </c>
      <c r="AG6" s="50">
        <v>2</v>
      </c>
      <c r="AH6" s="50">
        <v>3</v>
      </c>
      <c r="AI6" s="54">
        <v>2.3333333333333335</v>
      </c>
      <c r="AJ6" s="50">
        <v>3</v>
      </c>
      <c r="AK6" s="50">
        <v>2</v>
      </c>
      <c r="AL6" s="50">
        <v>2</v>
      </c>
      <c r="AM6" s="54">
        <v>2.3333333333333335</v>
      </c>
      <c r="AN6" s="50">
        <v>0.5</v>
      </c>
      <c r="AO6" s="50">
        <v>2</v>
      </c>
      <c r="AP6" s="50">
        <v>3</v>
      </c>
      <c r="AQ6" s="54">
        <v>1.8333333333333333</v>
      </c>
      <c r="AS6" s="50"/>
      <c r="AT6" s="50"/>
      <c r="AU6" s="50"/>
      <c r="AV6" s="50"/>
      <c r="AW6" s="50"/>
    </row>
    <row r="7" spans="1:49" x14ac:dyDescent="0.25">
      <c r="A7" t="s">
        <v>103</v>
      </c>
      <c r="B7" s="50">
        <v>9</v>
      </c>
      <c r="C7" s="50">
        <v>5</v>
      </c>
      <c r="D7" s="50">
        <v>11</v>
      </c>
      <c r="E7" s="54">
        <v>8.3333333333333339</v>
      </c>
      <c r="F7" s="50">
        <v>8</v>
      </c>
      <c r="G7" s="50">
        <v>8</v>
      </c>
      <c r="H7" s="50">
        <v>9</v>
      </c>
      <c r="I7" s="54">
        <v>8.3333333333333339</v>
      </c>
      <c r="J7" s="50">
        <v>6</v>
      </c>
      <c r="K7" s="50">
        <v>6</v>
      </c>
      <c r="L7" s="50">
        <v>8</v>
      </c>
      <c r="M7" s="54">
        <v>6.666666666666667</v>
      </c>
      <c r="N7" s="50">
        <v>8</v>
      </c>
      <c r="O7" s="50">
        <v>7</v>
      </c>
      <c r="P7" s="50">
        <v>6</v>
      </c>
      <c r="Q7" s="54">
        <v>7</v>
      </c>
      <c r="R7" s="50">
        <v>9</v>
      </c>
      <c r="S7" s="50">
        <v>7</v>
      </c>
      <c r="T7" s="50">
        <v>8</v>
      </c>
      <c r="U7" s="54">
        <v>8</v>
      </c>
      <c r="W7" t="s">
        <v>103</v>
      </c>
      <c r="X7" s="50">
        <v>3</v>
      </c>
      <c r="Y7" s="50">
        <v>3</v>
      </c>
      <c r="Z7" s="50">
        <v>3</v>
      </c>
      <c r="AA7" s="54">
        <v>3</v>
      </c>
      <c r="AB7" s="50">
        <v>2</v>
      </c>
      <c r="AC7" s="50">
        <v>3</v>
      </c>
      <c r="AD7" s="50">
        <v>2</v>
      </c>
      <c r="AE7" s="54">
        <v>2.3333333333333335</v>
      </c>
      <c r="AF7" s="50">
        <v>2</v>
      </c>
      <c r="AG7" s="50">
        <v>0.5</v>
      </c>
      <c r="AH7" s="50">
        <v>0.5</v>
      </c>
      <c r="AI7" s="54">
        <v>1</v>
      </c>
      <c r="AJ7" s="50">
        <v>2</v>
      </c>
      <c r="AK7" s="50">
        <v>2</v>
      </c>
      <c r="AL7" s="50">
        <v>0.5</v>
      </c>
      <c r="AM7" s="54">
        <v>1.5</v>
      </c>
      <c r="AN7" s="50">
        <v>0.5</v>
      </c>
      <c r="AO7" s="50">
        <v>0.5</v>
      </c>
      <c r="AP7" s="50">
        <v>0.5</v>
      </c>
      <c r="AQ7" s="54">
        <v>0.5</v>
      </c>
    </row>
    <row r="8" spans="1:49" x14ac:dyDescent="0.25">
      <c r="A8" t="s">
        <v>104</v>
      </c>
      <c r="B8" s="50">
        <v>11</v>
      </c>
      <c r="C8" s="50">
        <v>4</v>
      </c>
      <c r="D8" s="50">
        <v>9</v>
      </c>
      <c r="E8" s="54">
        <v>8</v>
      </c>
      <c r="F8" s="50">
        <v>6</v>
      </c>
      <c r="G8" s="50">
        <v>8</v>
      </c>
      <c r="H8" s="50">
        <v>6</v>
      </c>
      <c r="I8" s="54">
        <v>6.666666666666667</v>
      </c>
      <c r="J8" s="50">
        <v>5</v>
      </c>
      <c r="K8" s="50">
        <v>5</v>
      </c>
      <c r="L8" s="50">
        <v>6</v>
      </c>
      <c r="M8" s="54">
        <v>5.333333333333333</v>
      </c>
      <c r="N8" s="50">
        <v>6</v>
      </c>
      <c r="O8" s="50">
        <v>5</v>
      </c>
      <c r="P8" s="50">
        <v>5</v>
      </c>
      <c r="Q8" s="54">
        <v>5.333333333333333</v>
      </c>
      <c r="R8" s="50">
        <v>8</v>
      </c>
      <c r="S8" s="50">
        <v>6</v>
      </c>
      <c r="T8" s="50">
        <v>7</v>
      </c>
      <c r="U8" s="54">
        <v>7</v>
      </c>
      <c r="W8" t="s">
        <v>104</v>
      </c>
      <c r="X8" s="50">
        <v>2</v>
      </c>
      <c r="Y8" s="50">
        <v>0.5</v>
      </c>
      <c r="Z8" s="50">
        <v>2</v>
      </c>
      <c r="AA8" s="54">
        <v>1.5</v>
      </c>
      <c r="AB8" s="50">
        <v>0.5</v>
      </c>
      <c r="AC8" s="50">
        <v>2</v>
      </c>
      <c r="AD8" s="50">
        <v>0.5</v>
      </c>
      <c r="AE8" s="54">
        <v>1</v>
      </c>
      <c r="AF8" s="50">
        <v>3</v>
      </c>
      <c r="AG8" s="50">
        <v>0.5</v>
      </c>
      <c r="AH8" s="50">
        <v>0.5</v>
      </c>
      <c r="AI8" s="54">
        <v>1.3333333333333333</v>
      </c>
      <c r="AJ8" s="50">
        <v>0.5</v>
      </c>
      <c r="AK8" s="50">
        <v>0.5</v>
      </c>
      <c r="AL8" s="50">
        <v>0.5</v>
      </c>
      <c r="AM8" s="54">
        <v>0.5</v>
      </c>
      <c r="AN8" s="50">
        <v>0.5</v>
      </c>
      <c r="AO8" s="50">
        <v>0.5</v>
      </c>
      <c r="AP8" s="50">
        <v>0.5</v>
      </c>
      <c r="AQ8" s="54">
        <v>0.5</v>
      </c>
    </row>
    <row r="9" spans="1:49" x14ac:dyDescent="0.25">
      <c r="A9" t="s">
        <v>105</v>
      </c>
      <c r="B9" s="50">
        <v>4</v>
      </c>
      <c r="C9" s="50">
        <v>3</v>
      </c>
      <c r="D9" s="50">
        <v>5</v>
      </c>
      <c r="E9" s="54">
        <v>4</v>
      </c>
      <c r="F9" s="50">
        <v>3</v>
      </c>
      <c r="G9" s="50">
        <v>5</v>
      </c>
      <c r="H9" s="50">
        <v>4</v>
      </c>
      <c r="I9" s="54">
        <v>4</v>
      </c>
      <c r="J9" s="50">
        <v>3</v>
      </c>
      <c r="K9" s="50">
        <v>3</v>
      </c>
      <c r="L9" s="50">
        <v>3</v>
      </c>
      <c r="M9" s="54">
        <v>3</v>
      </c>
      <c r="N9" s="50">
        <v>5</v>
      </c>
      <c r="O9" s="50">
        <v>3</v>
      </c>
      <c r="P9" s="50">
        <v>4</v>
      </c>
      <c r="Q9" s="54">
        <v>4</v>
      </c>
      <c r="R9" s="50">
        <v>5</v>
      </c>
      <c r="S9" s="50">
        <v>3</v>
      </c>
      <c r="T9" s="50">
        <v>4</v>
      </c>
      <c r="U9" s="54">
        <v>4</v>
      </c>
      <c r="W9" t="s">
        <v>105</v>
      </c>
      <c r="X9" s="50">
        <v>0.5</v>
      </c>
      <c r="Y9" s="50">
        <v>0.5</v>
      </c>
      <c r="Z9" s="50">
        <v>0.5</v>
      </c>
      <c r="AA9" s="54">
        <v>0.5</v>
      </c>
      <c r="AB9" s="50">
        <v>0.5</v>
      </c>
      <c r="AC9" s="50">
        <v>0.5</v>
      </c>
      <c r="AD9" s="50">
        <v>0.5</v>
      </c>
      <c r="AE9" s="54">
        <v>0.5</v>
      </c>
      <c r="AF9" s="50">
        <v>0.5</v>
      </c>
      <c r="AG9" s="50">
        <v>0.5</v>
      </c>
      <c r="AH9" s="50">
        <v>0.5</v>
      </c>
      <c r="AI9" s="54">
        <v>0.5</v>
      </c>
      <c r="AJ9" s="50">
        <v>0.5</v>
      </c>
      <c r="AK9" s="50">
        <v>0.5</v>
      </c>
      <c r="AL9" s="50">
        <v>0.5</v>
      </c>
      <c r="AM9" s="54">
        <v>0.5</v>
      </c>
      <c r="AN9" s="50">
        <v>0.5</v>
      </c>
      <c r="AO9" s="50">
        <v>0.5</v>
      </c>
      <c r="AP9" s="50">
        <v>0.5</v>
      </c>
      <c r="AQ9" s="54">
        <v>0.5</v>
      </c>
    </row>
    <row r="10" spans="1:49" x14ac:dyDescent="0.25">
      <c r="A10" t="s">
        <v>106</v>
      </c>
      <c r="B10" s="50">
        <v>2</v>
      </c>
      <c r="C10" s="50">
        <v>2</v>
      </c>
      <c r="D10" s="50">
        <v>2</v>
      </c>
      <c r="E10" s="54">
        <v>2</v>
      </c>
      <c r="F10" s="50">
        <v>3</v>
      </c>
      <c r="G10" s="50">
        <v>3</v>
      </c>
      <c r="H10" s="50">
        <v>3</v>
      </c>
      <c r="I10" s="54">
        <v>3</v>
      </c>
      <c r="J10" s="50">
        <v>3</v>
      </c>
      <c r="K10" s="50">
        <v>3</v>
      </c>
      <c r="L10" s="50">
        <v>3</v>
      </c>
      <c r="M10" s="54">
        <v>3</v>
      </c>
      <c r="N10" s="50">
        <v>2</v>
      </c>
      <c r="O10" s="50">
        <v>3</v>
      </c>
      <c r="P10" s="50">
        <v>0.5</v>
      </c>
      <c r="Q10" s="54">
        <v>1.8333333333333333</v>
      </c>
      <c r="R10" s="50">
        <v>2</v>
      </c>
      <c r="S10" s="50">
        <v>2</v>
      </c>
      <c r="T10" s="50">
        <v>2</v>
      </c>
      <c r="U10" s="54">
        <v>2</v>
      </c>
      <c r="W10" t="s">
        <v>106</v>
      </c>
      <c r="X10" s="50">
        <v>0.5</v>
      </c>
      <c r="Y10" s="50">
        <v>0.5</v>
      </c>
      <c r="Z10" s="50">
        <v>0.5</v>
      </c>
      <c r="AA10" s="54">
        <v>0.5</v>
      </c>
      <c r="AB10" s="50">
        <v>0.5</v>
      </c>
      <c r="AC10" s="50">
        <v>0.5</v>
      </c>
      <c r="AD10" s="50">
        <v>0.5</v>
      </c>
      <c r="AE10" s="54">
        <v>0.5</v>
      </c>
      <c r="AF10" s="50">
        <v>0.5</v>
      </c>
      <c r="AG10" s="50">
        <v>0.5</v>
      </c>
      <c r="AH10" s="50">
        <v>0.5</v>
      </c>
      <c r="AI10" s="54">
        <v>0.5</v>
      </c>
      <c r="AJ10" s="50">
        <v>0.5</v>
      </c>
      <c r="AK10" s="50">
        <v>0.5</v>
      </c>
      <c r="AL10" s="50">
        <v>0.5</v>
      </c>
      <c r="AM10" s="54">
        <v>0.5</v>
      </c>
      <c r="AN10" s="50">
        <v>0.5</v>
      </c>
      <c r="AO10" s="50">
        <v>0.5</v>
      </c>
      <c r="AP10" s="50">
        <v>0.5</v>
      </c>
      <c r="AQ10" s="54">
        <v>0.5</v>
      </c>
    </row>
    <row r="11" spans="1:49" x14ac:dyDescent="0.25">
      <c r="A11" t="s">
        <v>259</v>
      </c>
      <c r="B11" s="50"/>
      <c r="C11" s="50"/>
      <c r="D11" s="50"/>
      <c r="E11" s="54"/>
      <c r="F11" s="50"/>
      <c r="G11" s="50"/>
      <c r="H11" s="50"/>
      <c r="I11" s="54"/>
      <c r="J11" s="50"/>
      <c r="K11" s="50"/>
      <c r="L11" s="50"/>
      <c r="M11" s="54"/>
      <c r="N11" s="50"/>
      <c r="O11" s="50"/>
      <c r="P11" s="50"/>
      <c r="Q11" s="54"/>
      <c r="R11" s="50"/>
      <c r="S11" s="50"/>
      <c r="T11" s="50"/>
      <c r="U11" s="54"/>
      <c r="W11" t="s">
        <v>259</v>
      </c>
      <c r="X11" s="50"/>
      <c r="Y11" s="50"/>
      <c r="Z11" s="50"/>
      <c r="AA11" s="54"/>
      <c r="AB11" s="50"/>
      <c r="AC11" s="50"/>
      <c r="AD11" s="50"/>
      <c r="AE11" s="54"/>
      <c r="AF11" s="50"/>
      <c r="AG11" s="50"/>
      <c r="AH11" s="50"/>
      <c r="AI11" s="54"/>
      <c r="AJ11" s="50"/>
      <c r="AK11" s="50"/>
      <c r="AL11" s="50"/>
      <c r="AM11" s="54"/>
      <c r="AN11" s="50"/>
      <c r="AO11" s="50"/>
      <c r="AP11" s="50"/>
      <c r="AQ11" s="54"/>
    </row>
    <row r="12" spans="1:49" x14ac:dyDescent="0.25">
      <c r="A12" t="s">
        <v>102</v>
      </c>
      <c r="B12" s="50">
        <f>B6</f>
        <v>7</v>
      </c>
      <c r="C12" s="50">
        <f t="shared" ref="C12:U12" si="0">C6</f>
        <v>5</v>
      </c>
      <c r="D12" s="50">
        <f t="shared" si="0"/>
        <v>11</v>
      </c>
      <c r="E12" s="54">
        <f>E6</f>
        <v>7.6666666666666696</v>
      </c>
      <c r="F12" s="50">
        <f t="shared" si="0"/>
        <v>9</v>
      </c>
      <c r="G12" s="50">
        <f t="shared" si="0"/>
        <v>9</v>
      </c>
      <c r="H12" s="50">
        <f t="shared" si="0"/>
        <v>7</v>
      </c>
      <c r="I12" s="54">
        <f t="shared" si="0"/>
        <v>8.3333333333333339</v>
      </c>
      <c r="J12" s="50">
        <f t="shared" si="0"/>
        <v>7</v>
      </c>
      <c r="K12" s="50">
        <f t="shared" si="0"/>
        <v>7</v>
      </c>
      <c r="L12" s="50">
        <f t="shared" si="0"/>
        <v>9</v>
      </c>
      <c r="M12" s="54">
        <f t="shared" si="0"/>
        <v>7.666666666666667</v>
      </c>
      <c r="N12" s="50">
        <f t="shared" si="0"/>
        <v>9</v>
      </c>
      <c r="O12" s="50">
        <f t="shared" si="0"/>
        <v>7</v>
      </c>
      <c r="P12" s="50">
        <f t="shared" si="0"/>
        <v>6</v>
      </c>
      <c r="Q12" s="54">
        <f t="shared" si="0"/>
        <v>7.333333333333333</v>
      </c>
      <c r="R12" s="50">
        <f t="shared" si="0"/>
        <v>10</v>
      </c>
      <c r="S12" s="50">
        <f t="shared" si="0"/>
        <v>6</v>
      </c>
      <c r="T12" s="50">
        <f t="shared" si="0"/>
        <v>7</v>
      </c>
      <c r="U12" s="54">
        <f t="shared" si="0"/>
        <v>7.666666666666667</v>
      </c>
      <c r="W12" t="s">
        <v>102</v>
      </c>
      <c r="X12" s="50">
        <f t="shared" ref="X12:AQ12" si="1">X6</f>
        <v>8</v>
      </c>
      <c r="Y12" s="50">
        <f t="shared" si="1"/>
        <v>2</v>
      </c>
      <c r="Z12" s="50">
        <f t="shared" si="1"/>
        <v>3</v>
      </c>
      <c r="AA12" s="54">
        <f t="shared" si="1"/>
        <v>4.333333333333333</v>
      </c>
      <c r="AB12" s="50">
        <f t="shared" si="1"/>
        <v>3</v>
      </c>
      <c r="AC12" s="50">
        <f t="shared" si="1"/>
        <v>3</v>
      </c>
      <c r="AD12" s="50">
        <f t="shared" si="1"/>
        <v>2</v>
      </c>
      <c r="AE12" s="54">
        <f t="shared" si="1"/>
        <v>2.6666666666666665</v>
      </c>
      <c r="AF12" s="50">
        <f t="shared" si="1"/>
        <v>2</v>
      </c>
      <c r="AG12" s="50">
        <f t="shared" si="1"/>
        <v>2</v>
      </c>
      <c r="AH12" s="50">
        <f t="shared" si="1"/>
        <v>3</v>
      </c>
      <c r="AI12" s="54">
        <f t="shared" si="1"/>
        <v>2.3333333333333335</v>
      </c>
      <c r="AJ12" s="50">
        <f t="shared" si="1"/>
        <v>3</v>
      </c>
      <c r="AK12" s="50">
        <f t="shared" si="1"/>
        <v>2</v>
      </c>
      <c r="AL12" s="50">
        <f t="shared" si="1"/>
        <v>2</v>
      </c>
      <c r="AM12" s="54">
        <f t="shared" si="1"/>
        <v>2.3333333333333335</v>
      </c>
      <c r="AN12" s="50">
        <f t="shared" si="1"/>
        <v>0.5</v>
      </c>
      <c r="AO12" s="50">
        <f t="shared" si="1"/>
        <v>2</v>
      </c>
      <c r="AP12" s="50">
        <f t="shared" si="1"/>
        <v>3</v>
      </c>
      <c r="AQ12" s="54">
        <f t="shared" si="1"/>
        <v>1.8333333333333333</v>
      </c>
    </row>
    <row r="13" spans="1:49" x14ac:dyDescent="0.25">
      <c r="A13" t="s">
        <v>245</v>
      </c>
      <c r="B13" s="50">
        <f>AVERAGE(B7:B8)</f>
        <v>10</v>
      </c>
      <c r="C13" s="50">
        <f t="shared" ref="C13:U13" si="2">AVERAGE(C7:C8)</f>
        <v>4.5</v>
      </c>
      <c r="D13" s="50">
        <f t="shared" si="2"/>
        <v>10</v>
      </c>
      <c r="E13" s="54">
        <f t="shared" si="2"/>
        <v>8.1666666666666679</v>
      </c>
      <c r="F13" s="50">
        <f t="shared" si="2"/>
        <v>7</v>
      </c>
      <c r="G13" s="50">
        <f t="shared" si="2"/>
        <v>8</v>
      </c>
      <c r="H13" s="50">
        <f t="shared" si="2"/>
        <v>7.5</v>
      </c>
      <c r="I13" s="54">
        <f t="shared" si="2"/>
        <v>7.5</v>
      </c>
      <c r="J13" s="50">
        <f t="shared" si="2"/>
        <v>5.5</v>
      </c>
      <c r="K13" s="50">
        <f t="shared" si="2"/>
        <v>5.5</v>
      </c>
      <c r="L13" s="50">
        <f t="shared" si="2"/>
        <v>7</v>
      </c>
      <c r="M13" s="54">
        <f t="shared" si="2"/>
        <v>6</v>
      </c>
      <c r="N13" s="50">
        <f t="shared" si="2"/>
        <v>7</v>
      </c>
      <c r="O13" s="50">
        <f t="shared" si="2"/>
        <v>6</v>
      </c>
      <c r="P13" s="50">
        <f t="shared" si="2"/>
        <v>5.5</v>
      </c>
      <c r="Q13" s="54">
        <f t="shared" si="2"/>
        <v>6.1666666666666661</v>
      </c>
      <c r="R13" s="50">
        <f t="shared" si="2"/>
        <v>8.5</v>
      </c>
      <c r="S13" s="50">
        <f t="shared" si="2"/>
        <v>6.5</v>
      </c>
      <c r="T13" s="50">
        <f t="shared" si="2"/>
        <v>7.5</v>
      </c>
      <c r="U13" s="54">
        <f t="shared" si="2"/>
        <v>7.5</v>
      </c>
      <c r="W13" t="s">
        <v>245</v>
      </c>
      <c r="X13" s="50">
        <f t="shared" ref="X13:AQ13" si="3">AVERAGE(X7:X8)</f>
        <v>2.5</v>
      </c>
      <c r="Y13" s="50">
        <f t="shared" si="3"/>
        <v>1.75</v>
      </c>
      <c r="Z13" s="50">
        <f t="shared" si="3"/>
        <v>2.5</v>
      </c>
      <c r="AA13" s="54">
        <f t="shared" si="3"/>
        <v>2.25</v>
      </c>
      <c r="AB13" s="50">
        <f t="shared" si="3"/>
        <v>1.25</v>
      </c>
      <c r="AC13" s="50">
        <f t="shared" si="3"/>
        <v>2.5</v>
      </c>
      <c r="AD13" s="50">
        <f t="shared" si="3"/>
        <v>1.25</v>
      </c>
      <c r="AE13" s="54">
        <f t="shared" si="3"/>
        <v>1.6666666666666667</v>
      </c>
      <c r="AF13" s="50">
        <f t="shared" si="3"/>
        <v>2.5</v>
      </c>
      <c r="AG13" s="50">
        <f t="shared" si="3"/>
        <v>0.5</v>
      </c>
      <c r="AH13" s="50">
        <f t="shared" si="3"/>
        <v>0.5</v>
      </c>
      <c r="AI13" s="54">
        <f t="shared" si="3"/>
        <v>1.1666666666666665</v>
      </c>
      <c r="AJ13" s="50">
        <f t="shared" si="3"/>
        <v>1.25</v>
      </c>
      <c r="AK13" s="50">
        <f t="shared" si="3"/>
        <v>1.25</v>
      </c>
      <c r="AL13" s="50">
        <f t="shared" si="3"/>
        <v>0.5</v>
      </c>
      <c r="AM13" s="54">
        <f t="shared" si="3"/>
        <v>1</v>
      </c>
      <c r="AN13" s="50">
        <f t="shared" si="3"/>
        <v>0.5</v>
      </c>
      <c r="AO13" s="50">
        <f t="shared" si="3"/>
        <v>0.5</v>
      </c>
      <c r="AP13" s="50">
        <f t="shared" si="3"/>
        <v>0.5</v>
      </c>
      <c r="AQ13" s="54">
        <f t="shared" si="3"/>
        <v>0.5</v>
      </c>
    </row>
    <row r="14" spans="1:49" x14ac:dyDescent="0.25">
      <c r="B14" s="50"/>
      <c r="C14" s="50"/>
      <c r="D14" s="50"/>
      <c r="E14" s="54"/>
      <c r="F14" s="50"/>
      <c r="G14" s="50"/>
      <c r="H14" s="50"/>
      <c r="I14" s="54"/>
      <c r="J14" s="50"/>
      <c r="K14" s="50"/>
      <c r="L14" s="50"/>
      <c r="M14" s="54"/>
      <c r="N14" s="50"/>
      <c r="O14" s="50"/>
      <c r="P14" s="50"/>
      <c r="Q14" s="54"/>
      <c r="R14" s="50"/>
      <c r="S14" s="50"/>
      <c r="T14" s="50"/>
      <c r="U14" s="54"/>
      <c r="X14" s="50"/>
      <c r="Y14" s="50"/>
      <c r="Z14" s="50"/>
      <c r="AA14" s="54"/>
      <c r="AB14" s="50"/>
      <c r="AC14" s="50"/>
      <c r="AD14" s="50"/>
      <c r="AE14" s="54"/>
      <c r="AF14" s="50"/>
      <c r="AG14" s="50"/>
      <c r="AH14" s="50"/>
      <c r="AI14" s="54"/>
      <c r="AJ14" s="50"/>
      <c r="AK14" s="50"/>
      <c r="AL14" s="50"/>
      <c r="AM14" s="54"/>
      <c r="AN14" s="50"/>
      <c r="AO14" s="50"/>
      <c r="AP14" s="50"/>
      <c r="AQ14" s="54"/>
    </row>
    <row r="15" spans="1:49" x14ac:dyDescent="0.25">
      <c r="A15" s="66">
        <v>41989</v>
      </c>
      <c r="W15" s="66">
        <v>41989</v>
      </c>
    </row>
    <row r="16" spans="1:49" x14ac:dyDescent="0.25">
      <c r="A16" t="s">
        <v>244</v>
      </c>
      <c r="E16" s="54">
        <v>111</v>
      </c>
      <c r="I16" s="54">
        <v>120</v>
      </c>
      <c r="M16" s="54">
        <v>124</v>
      </c>
      <c r="Q16" s="54">
        <v>106</v>
      </c>
      <c r="U16" s="54"/>
      <c r="W16" t="s">
        <v>244</v>
      </c>
      <c r="AA16" s="54">
        <v>83</v>
      </c>
      <c r="AE16" s="54">
        <v>222.5</v>
      </c>
      <c r="AI16" s="54">
        <v>53.5</v>
      </c>
      <c r="AM16" s="54">
        <v>68</v>
      </c>
      <c r="AQ16" s="54"/>
    </row>
    <row r="17" spans="1:43" x14ac:dyDescent="0.25">
      <c r="B17" s="50"/>
      <c r="C17" s="50"/>
      <c r="D17" s="50"/>
      <c r="E17" s="54"/>
      <c r="F17" s="50"/>
      <c r="G17" s="50"/>
      <c r="H17" s="50"/>
      <c r="I17" s="54"/>
      <c r="J17" s="50"/>
      <c r="K17" s="50"/>
      <c r="L17" s="50"/>
      <c r="M17" s="54"/>
      <c r="N17" s="50"/>
      <c r="O17" s="50"/>
      <c r="P17" s="50"/>
      <c r="Q17" s="54"/>
      <c r="R17" s="50"/>
      <c r="S17" s="50"/>
      <c r="T17" s="50"/>
      <c r="U17" s="54"/>
      <c r="X17" s="50"/>
      <c r="Y17" s="50"/>
      <c r="Z17" s="50"/>
      <c r="AA17" s="54"/>
      <c r="AB17" s="50"/>
      <c r="AC17" s="50"/>
      <c r="AD17" s="50"/>
      <c r="AE17" s="54"/>
      <c r="AF17" s="50"/>
      <c r="AG17" s="50"/>
      <c r="AH17" s="50"/>
      <c r="AI17" s="54"/>
      <c r="AJ17" s="50"/>
      <c r="AK17" s="50"/>
      <c r="AL17" s="50"/>
      <c r="AM17" s="54"/>
      <c r="AN17" s="50"/>
      <c r="AO17" s="50"/>
      <c r="AP17" s="50"/>
      <c r="AQ17" s="54"/>
    </row>
    <row r="18" spans="1:43" x14ac:dyDescent="0.25">
      <c r="A18" s="52">
        <v>42012</v>
      </c>
      <c r="B18" s="50"/>
      <c r="C18" s="50"/>
      <c r="D18" s="50"/>
      <c r="E18" s="54"/>
      <c r="F18" s="50"/>
      <c r="G18" s="50"/>
      <c r="H18" s="50"/>
      <c r="I18" s="54"/>
      <c r="J18" s="50"/>
      <c r="K18" s="50"/>
      <c r="L18" s="50"/>
      <c r="M18" s="54"/>
      <c r="N18" s="50"/>
      <c r="O18" s="50"/>
      <c r="P18" s="50"/>
      <c r="Q18" s="54"/>
      <c r="R18" s="50"/>
      <c r="S18" s="50"/>
      <c r="T18" s="50"/>
      <c r="U18" s="54"/>
      <c r="W18" s="52">
        <v>42012</v>
      </c>
      <c r="X18" s="50"/>
      <c r="Y18" s="50"/>
      <c r="Z18" s="50"/>
      <c r="AA18" s="54"/>
      <c r="AB18" s="50"/>
      <c r="AC18" s="50"/>
      <c r="AD18" s="50"/>
      <c r="AE18" s="54"/>
      <c r="AF18" s="50"/>
      <c r="AG18" s="50"/>
      <c r="AH18" s="50"/>
      <c r="AI18" s="54"/>
      <c r="AJ18" s="50"/>
      <c r="AK18" s="50"/>
      <c r="AL18" s="50"/>
      <c r="AM18" s="54"/>
      <c r="AN18" s="50"/>
      <c r="AO18" s="50"/>
      <c r="AP18" s="50"/>
      <c r="AQ18" s="54"/>
    </row>
    <row r="19" spans="1:43" x14ac:dyDescent="0.25">
      <c r="A19" t="s">
        <v>244</v>
      </c>
      <c r="B19" s="50"/>
      <c r="C19" s="50"/>
      <c r="D19" s="50"/>
      <c r="E19" s="54">
        <v>2.75</v>
      </c>
      <c r="F19" s="50"/>
      <c r="G19" s="50"/>
      <c r="H19" s="50"/>
      <c r="I19" s="54">
        <v>1.25</v>
      </c>
      <c r="J19" s="50"/>
      <c r="K19" s="50"/>
      <c r="L19" s="50"/>
      <c r="M19" s="54">
        <v>0.5</v>
      </c>
      <c r="N19" s="50"/>
      <c r="O19" s="50"/>
      <c r="P19" s="50"/>
      <c r="Q19" s="54">
        <v>0.5</v>
      </c>
      <c r="R19" s="50"/>
      <c r="S19" s="50"/>
      <c r="T19" s="50"/>
      <c r="U19" s="54">
        <v>0.5</v>
      </c>
      <c r="W19" t="s">
        <v>244</v>
      </c>
      <c r="X19" s="50"/>
      <c r="Y19" s="50"/>
      <c r="Z19" s="50"/>
      <c r="AA19" s="54">
        <v>72</v>
      </c>
      <c r="AB19" s="50"/>
      <c r="AC19" s="50"/>
      <c r="AD19" s="50"/>
      <c r="AE19" s="54">
        <v>21.5</v>
      </c>
      <c r="AF19" s="50"/>
      <c r="AG19" s="50"/>
      <c r="AH19" s="50"/>
      <c r="AI19" s="54">
        <v>23.5</v>
      </c>
      <c r="AJ19" s="50"/>
      <c r="AK19" s="50"/>
      <c r="AL19" s="50"/>
      <c r="AM19" s="54">
        <v>24</v>
      </c>
      <c r="AN19" s="50"/>
      <c r="AO19" s="50"/>
      <c r="AP19" s="50"/>
      <c r="AQ19" s="54">
        <v>21</v>
      </c>
    </row>
    <row r="20" spans="1:43" x14ac:dyDescent="0.25">
      <c r="A20" t="s">
        <v>246</v>
      </c>
      <c r="B20" s="50">
        <v>4</v>
      </c>
      <c r="C20" s="50">
        <v>5</v>
      </c>
      <c r="D20" s="50">
        <v>13</v>
      </c>
      <c r="E20" s="54">
        <v>7.333333333333333</v>
      </c>
      <c r="F20" s="50">
        <v>4</v>
      </c>
      <c r="G20" s="50">
        <v>5</v>
      </c>
      <c r="H20" s="50">
        <v>3</v>
      </c>
      <c r="I20" s="54">
        <v>4</v>
      </c>
      <c r="J20" s="50">
        <v>3</v>
      </c>
      <c r="K20" s="50">
        <v>9</v>
      </c>
      <c r="L20" s="50">
        <v>8</v>
      </c>
      <c r="M20" s="54">
        <v>6.666666666666667</v>
      </c>
      <c r="N20" s="50">
        <v>4</v>
      </c>
      <c r="O20" s="50">
        <v>11</v>
      </c>
      <c r="P20" s="50">
        <v>5</v>
      </c>
      <c r="Q20" s="54">
        <v>6.666666666666667</v>
      </c>
      <c r="R20" s="50">
        <v>4</v>
      </c>
      <c r="S20" s="50">
        <v>4</v>
      </c>
      <c r="T20" s="50">
        <v>3</v>
      </c>
      <c r="U20" s="54">
        <v>3.6666666666666665</v>
      </c>
      <c r="W20" t="s">
        <v>246</v>
      </c>
      <c r="X20" s="50">
        <v>8</v>
      </c>
      <c r="Y20" s="50">
        <v>39</v>
      </c>
      <c r="Z20" s="50">
        <v>5</v>
      </c>
      <c r="AA20" s="54">
        <v>17.333333333333332</v>
      </c>
      <c r="AB20" s="50">
        <v>17</v>
      </c>
      <c r="AC20" s="50">
        <v>12</v>
      </c>
      <c r="AD20" s="50">
        <v>9</v>
      </c>
      <c r="AE20" s="54">
        <v>12.666666666666666</v>
      </c>
      <c r="AF20" s="50">
        <v>12</v>
      </c>
      <c r="AG20" s="50">
        <v>38</v>
      </c>
      <c r="AH20" s="50">
        <v>19</v>
      </c>
      <c r="AI20" s="54">
        <v>23</v>
      </c>
      <c r="AJ20" s="50">
        <v>14</v>
      </c>
      <c r="AK20" s="50">
        <v>11</v>
      </c>
      <c r="AL20" s="50">
        <v>11</v>
      </c>
      <c r="AM20" s="54">
        <v>12</v>
      </c>
      <c r="AN20" s="50">
        <v>7</v>
      </c>
      <c r="AO20" s="50">
        <v>11</v>
      </c>
      <c r="AP20" s="50">
        <v>6</v>
      </c>
      <c r="AQ20" s="54">
        <v>8</v>
      </c>
    </row>
    <row r="21" spans="1:43" x14ac:dyDescent="0.25">
      <c r="A21" t="s">
        <v>245</v>
      </c>
      <c r="B21" s="50">
        <v>13</v>
      </c>
      <c r="C21" s="50">
        <v>16</v>
      </c>
      <c r="D21" s="50">
        <v>26</v>
      </c>
      <c r="E21" s="54">
        <v>18.333333333333332</v>
      </c>
      <c r="F21" s="50">
        <v>15</v>
      </c>
      <c r="G21" s="50">
        <v>16</v>
      </c>
      <c r="H21" s="50">
        <v>12</v>
      </c>
      <c r="I21" s="54">
        <v>14.333333333333334</v>
      </c>
      <c r="J21" s="50">
        <v>10</v>
      </c>
      <c r="K21" s="50">
        <v>22</v>
      </c>
      <c r="L21" s="50">
        <v>20</v>
      </c>
      <c r="M21" s="54">
        <v>17.333333333333332</v>
      </c>
      <c r="N21" s="50">
        <v>9</v>
      </c>
      <c r="O21" s="50">
        <v>20</v>
      </c>
      <c r="P21" s="50">
        <v>27</v>
      </c>
      <c r="Q21" s="54">
        <v>18.666666666666668</v>
      </c>
      <c r="R21" s="50">
        <v>14</v>
      </c>
      <c r="S21" s="50">
        <v>17</v>
      </c>
      <c r="T21" s="50">
        <v>7</v>
      </c>
      <c r="U21" s="54">
        <v>12.666666666666666</v>
      </c>
      <c r="W21" t="s">
        <v>245</v>
      </c>
      <c r="X21" s="50">
        <v>8</v>
      </c>
      <c r="Y21" s="50">
        <v>17</v>
      </c>
      <c r="Z21" s="50">
        <v>6</v>
      </c>
      <c r="AA21" s="54">
        <v>10.333333333333334</v>
      </c>
      <c r="AB21" s="50">
        <v>7</v>
      </c>
      <c r="AC21" s="50">
        <v>5</v>
      </c>
      <c r="AD21" s="50">
        <v>4</v>
      </c>
      <c r="AE21" s="54">
        <v>5.333333333333333</v>
      </c>
      <c r="AF21" s="50">
        <v>8</v>
      </c>
      <c r="AG21" s="50">
        <v>17</v>
      </c>
      <c r="AH21" s="50">
        <v>22</v>
      </c>
      <c r="AI21" s="54">
        <v>15.666666666666666</v>
      </c>
      <c r="AJ21" s="50">
        <v>3</v>
      </c>
      <c r="AK21" s="50">
        <v>4</v>
      </c>
      <c r="AL21" s="50">
        <v>4</v>
      </c>
      <c r="AM21" s="54">
        <v>3.6666666666666665</v>
      </c>
      <c r="AN21" s="50">
        <v>3</v>
      </c>
      <c r="AO21" s="50">
        <v>4</v>
      </c>
      <c r="AP21" s="50">
        <v>4</v>
      </c>
      <c r="AQ21" s="54">
        <v>3.6666666666666665</v>
      </c>
    </row>
    <row r="23" spans="1:43" x14ac:dyDescent="0.25">
      <c r="A23" s="66">
        <v>42044</v>
      </c>
      <c r="W23" s="66">
        <v>42044</v>
      </c>
    </row>
    <row r="24" spans="1:43" x14ac:dyDescent="0.25">
      <c r="A24" t="s">
        <v>244</v>
      </c>
      <c r="E24" s="54">
        <v>50.5</v>
      </c>
      <c r="I24" s="54">
        <v>26</v>
      </c>
      <c r="M24" s="54">
        <v>14.5</v>
      </c>
      <c r="Q24" s="54">
        <v>18.5</v>
      </c>
      <c r="U24" s="54">
        <v>10</v>
      </c>
      <c r="W24" t="s">
        <v>244</v>
      </c>
      <c r="AA24" s="54">
        <v>50</v>
      </c>
      <c r="AE24" s="54">
        <v>29.5</v>
      </c>
      <c r="AI24" s="54">
        <v>28.5</v>
      </c>
      <c r="AM24" s="54">
        <v>21</v>
      </c>
      <c r="AQ24" s="54">
        <v>17</v>
      </c>
    </row>
    <row r="26" spans="1:43" x14ac:dyDescent="0.25">
      <c r="E26" s="54"/>
      <c r="I26" s="54"/>
      <c r="M26" s="54"/>
      <c r="Q26" s="54"/>
      <c r="U26" s="54"/>
    </row>
    <row r="27" spans="1:43" x14ac:dyDescent="0.25">
      <c r="A27" s="66">
        <v>42087</v>
      </c>
      <c r="E27" s="54"/>
      <c r="I27" s="54"/>
      <c r="M27" s="54"/>
      <c r="Q27" s="54"/>
      <c r="U27" s="54"/>
      <c r="W27" s="66">
        <v>42087</v>
      </c>
    </row>
    <row r="28" spans="1:43" x14ac:dyDescent="0.25">
      <c r="A28" t="s">
        <v>244</v>
      </c>
      <c r="E28" s="54">
        <v>21</v>
      </c>
      <c r="I28" s="54">
        <v>27.5</v>
      </c>
      <c r="M28" s="54">
        <v>10.5</v>
      </c>
      <c r="Q28" s="54">
        <v>21.5</v>
      </c>
      <c r="U28" s="54">
        <v>7.5</v>
      </c>
      <c r="W28" t="s">
        <v>244</v>
      </c>
      <c r="X28" s="37"/>
      <c r="Y28" s="37"/>
      <c r="Z28" s="37"/>
      <c r="AA28" s="54">
        <v>4</v>
      </c>
      <c r="AE28" s="54">
        <v>4</v>
      </c>
      <c r="AI28" s="54">
        <v>3.5</v>
      </c>
      <c r="AM28" s="54">
        <v>4</v>
      </c>
      <c r="AQ28" s="54">
        <v>4</v>
      </c>
    </row>
    <row r="29" spans="1:43" x14ac:dyDescent="0.25">
      <c r="A29" t="s">
        <v>246</v>
      </c>
      <c r="E29" s="54">
        <v>15</v>
      </c>
      <c r="I29" s="54">
        <v>7</v>
      </c>
      <c r="M29" s="54">
        <v>14</v>
      </c>
      <c r="Q29" s="54">
        <v>15</v>
      </c>
      <c r="U29" s="54">
        <v>8</v>
      </c>
      <c r="W29" t="s">
        <v>246</v>
      </c>
      <c r="X29" s="37"/>
      <c r="Y29" s="37"/>
      <c r="Z29" s="37"/>
      <c r="AA29" s="54">
        <v>4</v>
      </c>
      <c r="AE29" s="54">
        <v>3</v>
      </c>
      <c r="AI29" s="54">
        <v>2</v>
      </c>
      <c r="AM29" s="54">
        <v>2</v>
      </c>
      <c r="AQ29" s="54">
        <v>3</v>
      </c>
    </row>
    <row r="30" spans="1:43" x14ac:dyDescent="0.25">
      <c r="A30" t="s">
        <v>245</v>
      </c>
      <c r="E30" s="54">
        <v>11</v>
      </c>
      <c r="I30" s="54">
        <v>7</v>
      </c>
      <c r="M30" s="54">
        <v>8</v>
      </c>
      <c r="Q30" s="54">
        <v>8</v>
      </c>
      <c r="U30" s="54">
        <v>31</v>
      </c>
      <c r="W30" t="s">
        <v>245</v>
      </c>
      <c r="X30" s="37"/>
      <c r="Y30" s="37"/>
      <c r="Z30" s="37"/>
      <c r="AA30" s="54">
        <v>3</v>
      </c>
      <c r="AE30" s="54">
        <v>3</v>
      </c>
      <c r="AI30" s="54">
        <v>2</v>
      </c>
      <c r="AM30" s="54">
        <v>2</v>
      </c>
      <c r="AQ30" s="54">
        <v>4</v>
      </c>
    </row>
    <row r="31" spans="1:43" x14ac:dyDescent="0.25">
      <c r="E31" s="54"/>
      <c r="W31" s="35"/>
      <c r="X31" s="37"/>
      <c r="Y31" s="37"/>
      <c r="Z31" s="37"/>
      <c r="AA31" s="37"/>
      <c r="AB31" s="37"/>
      <c r="AC31" s="37"/>
      <c r="AD31" s="37"/>
      <c r="AE31" s="37"/>
    </row>
    <row r="32" spans="1:43" s="53" customFormat="1" x14ac:dyDescent="0.25">
      <c r="A32" s="52">
        <v>42319</v>
      </c>
      <c r="E32" s="55"/>
      <c r="I32" s="55"/>
      <c r="M32" s="55"/>
      <c r="Q32" s="55"/>
      <c r="U32" s="55"/>
      <c r="W32" s="52">
        <v>42319</v>
      </c>
      <c r="AA32" s="55"/>
      <c r="AE32" s="55"/>
      <c r="AI32" s="55"/>
      <c r="AM32" s="55"/>
      <c r="AQ32" s="55"/>
    </row>
    <row r="33" spans="1:43" s="53" customFormat="1" x14ac:dyDescent="0.25">
      <c r="A33" t="s">
        <v>244</v>
      </c>
      <c r="E33" s="54">
        <v>0.5</v>
      </c>
      <c r="F33"/>
      <c r="G33"/>
      <c r="H33"/>
      <c r="I33" s="54">
        <v>0.5</v>
      </c>
      <c r="J33"/>
      <c r="K33"/>
      <c r="L33"/>
      <c r="M33" s="54">
        <v>0.5</v>
      </c>
      <c r="N33"/>
      <c r="O33"/>
      <c r="P33"/>
      <c r="Q33" s="54">
        <v>0.5</v>
      </c>
      <c r="R33"/>
      <c r="S33"/>
      <c r="T33"/>
      <c r="U33" s="54">
        <v>1.25</v>
      </c>
      <c r="W33" t="s">
        <v>244</v>
      </c>
      <c r="AA33" s="55">
        <v>3.5</v>
      </c>
      <c r="AE33" s="55">
        <v>0.5</v>
      </c>
      <c r="AI33" s="55">
        <v>2.25</v>
      </c>
      <c r="AM33" s="55">
        <v>3</v>
      </c>
      <c r="AQ33" s="55">
        <v>0.5</v>
      </c>
    </row>
    <row r="34" spans="1:43" x14ac:dyDescent="0.25">
      <c r="A34" t="s">
        <v>102</v>
      </c>
      <c r="B34" s="50">
        <v>2</v>
      </c>
      <c r="C34" s="50">
        <v>3</v>
      </c>
      <c r="D34" s="50">
        <v>0.5</v>
      </c>
      <c r="E34" s="54">
        <f>AVERAGE(B34:D34)</f>
        <v>1.8333333333333333</v>
      </c>
      <c r="F34" s="50">
        <v>0.5</v>
      </c>
      <c r="G34" s="50">
        <v>20</v>
      </c>
      <c r="H34" s="50">
        <v>0.5</v>
      </c>
      <c r="I34" s="54">
        <f>AVERAGE(F34:H34)</f>
        <v>7</v>
      </c>
      <c r="J34" s="50">
        <v>0.5</v>
      </c>
      <c r="K34" s="50">
        <v>0.5</v>
      </c>
      <c r="L34" s="50">
        <v>0.5</v>
      </c>
      <c r="M34" s="54">
        <f>AVERAGE(J34:L34)</f>
        <v>0.5</v>
      </c>
      <c r="N34" s="50">
        <v>0.5</v>
      </c>
      <c r="O34" s="50">
        <v>0.5</v>
      </c>
      <c r="P34" s="50">
        <v>2</v>
      </c>
      <c r="Q34" s="54">
        <f>AVERAGE(N34:P34)</f>
        <v>1</v>
      </c>
      <c r="R34" s="50">
        <v>0.5</v>
      </c>
      <c r="S34" s="50">
        <v>4</v>
      </c>
      <c r="T34" s="50">
        <v>0.5</v>
      </c>
      <c r="U34" s="54">
        <f>AVERAGE(R34:T34)</f>
        <v>1.6666666666666667</v>
      </c>
      <c r="W34" t="s">
        <v>102</v>
      </c>
      <c r="X34" s="50">
        <v>0.5</v>
      </c>
      <c r="Y34" s="50">
        <v>0.5</v>
      </c>
      <c r="Z34" s="50">
        <v>3</v>
      </c>
      <c r="AA34" s="54">
        <f>AVERAGE(X34:Z34)</f>
        <v>1.3333333333333333</v>
      </c>
      <c r="AB34" s="50">
        <v>3</v>
      </c>
      <c r="AC34" s="50">
        <v>0.5</v>
      </c>
      <c r="AD34" s="50">
        <v>5</v>
      </c>
      <c r="AE34" s="54">
        <f>AVERAGE(AB34:AD34)</f>
        <v>2.8333333333333335</v>
      </c>
      <c r="AF34" s="50">
        <v>3</v>
      </c>
      <c r="AG34" s="50">
        <v>0.5</v>
      </c>
      <c r="AH34" s="50">
        <v>0.5</v>
      </c>
      <c r="AI34" s="54">
        <f>AVERAGE(AF34:AH34)</f>
        <v>1.3333333333333333</v>
      </c>
      <c r="AJ34" s="50">
        <v>0.5</v>
      </c>
      <c r="AK34" s="50">
        <v>0.5</v>
      </c>
      <c r="AL34" s="50">
        <v>0.5</v>
      </c>
      <c r="AM34" s="54">
        <f>AVERAGE(AJ34:AL34)</f>
        <v>0.5</v>
      </c>
      <c r="AN34" s="50">
        <v>0.5</v>
      </c>
      <c r="AO34" s="50">
        <v>0.5</v>
      </c>
      <c r="AP34" s="50">
        <v>0.5</v>
      </c>
      <c r="AQ34" s="54">
        <f>AVERAGE(AN34:AP34)</f>
        <v>0.5</v>
      </c>
    </row>
    <row r="35" spans="1:43" x14ac:dyDescent="0.25">
      <c r="A35" t="s">
        <v>103</v>
      </c>
      <c r="B35" s="50">
        <v>4</v>
      </c>
      <c r="C35" s="50">
        <v>3</v>
      </c>
      <c r="D35" s="50">
        <v>0.5</v>
      </c>
      <c r="E35" s="54">
        <f t="shared" ref="E35:E38" si="4">AVERAGE(B35:D35)</f>
        <v>2.5</v>
      </c>
      <c r="F35" s="50">
        <v>3</v>
      </c>
      <c r="G35" s="50">
        <v>8</v>
      </c>
      <c r="H35" s="50">
        <v>0.5</v>
      </c>
      <c r="I35" s="54">
        <f t="shared" ref="I35:I38" si="5">AVERAGE(F35:H35)</f>
        <v>3.8333333333333335</v>
      </c>
      <c r="J35" s="50">
        <v>0.5</v>
      </c>
      <c r="K35" s="50">
        <v>0.5</v>
      </c>
      <c r="L35" s="50">
        <v>0.5</v>
      </c>
      <c r="M35" s="54">
        <f t="shared" ref="M35:M38" si="6">AVERAGE(J35:L35)</f>
        <v>0.5</v>
      </c>
      <c r="N35" s="50">
        <v>9</v>
      </c>
      <c r="O35" s="50">
        <v>0.5</v>
      </c>
      <c r="P35" s="50">
        <v>2</v>
      </c>
      <c r="Q35" s="54">
        <f t="shared" ref="Q35:Q38" si="7">AVERAGE(N35:P35)</f>
        <v>3.8333333333333335</v>
      </c>
      <c r="R35" s="50">
        <v>0.5</v>
      </c>
      <c r="S35" s="50">
        <v>3</v>
      </c>
      <c r="T35" s="50">
        <v>0.5</v>
      </c>
      <c r="U35" s="54">
        <f t="shared" ref="U35:U38" si="8">AVERAGE(R35:T35)</f>
        <v>1.3333333333333333</v>
      </c>
      <c r="W35" t="s">
        <v>103</v>
      </c>
      <c r="X35" s="50">
        <v>4</v>
      </c>
      <c r="Y35" s="50">
        <v>4</v>
      </c>
      <c r="Z35" s="50">
        <v>4</v>
      </c>
      <c r="AA35" s="54">
        <f t="shared" ref="AA35:AA36" si="9">AVERAGE(X35:Z35)</f>
        <v>4</v>
      </c>
      <c r="AB35" s="50">
        <v>0.5</v>
      </c>
      <c r="AC35" s="50">
        <v>0.5</v>
      </c>
      <c r="AD35" s="50">
        <v>6</v>
      </c>
      <c r="AE35" s="54">
        <f t="shared" ref="AE35:AE36" si="10">AVERAGE(AB35:AD35)</f>
        <v>2.3333333333333335</v>
      </c>
      <c r="AF35" s="50">
        <v>4</v>
      </c>
      <c r="AG35" s="50">
        <v>3</v>
      </c>
      <c r="AH35" s="50">
        <v>0.5</v>
      </c>
      <c r="AI35" s="54">
        <f t="shared" ref="AI35:AI36" si="11">AVERAGE(AF35:AH35)</f>
        <v>2.5</v>
      </c>
      <c r="AJ35" s="50">
        <v>3</v>
      </c>
      <c r="AK35" s="50">
        <v>0.5</v>
      </c>
      <c r="AL35" s="50">
        <v>0.5</v>
      </c>
      <c r="AM35" s="54">
        <f t="shared" ref="AM35:AM36" si="12">AVERAGE(AJ35:AL35)</f>
        <v>1.3333333333333333</v>
      </c>
      <c r="AN35" s="50">
        <v>3</v>
      </c>
      <c r="AO35" s="50">
        <v>0.5</v>
      </c>
      <c r="AP35" s="50">
        <v>0.5</v>
      </c>
      <c r="AQ35" s="54">
        <f t="shared" ref="AQ35:AQ36" si="13">AVERAGE(AN35:AP35)</f>
        <v>1.3333333333333333</v>
      </c>
    </row>
    <row r="36" spans="1:43" x14ac:dyDescent="0.25">
      <c r="A36" t="s">
        <v>104</v>
      </c>
      <c r="B36" s="50">
        <v>4</v>
      </c>
      <c r="C36" s="50">
        <v>2</v>
      </c>
      <c r="D36" s="50">
        <v>0.5</v>
      </c>
      <c r="E36" s="54">
        <f t="shared" si="4"/>
        <v>2.1666666666666665</v>
      </c>
      <c r="F36" s="50">
        <v>3</v>
      </c>
      <c r="G36" s="50">
        <v>3</v>
      </c>
      <c r="H36" s="50">
        <v>0.5</v>
      </c>
      <c r="I36" s="54">
        <f t="shared" si="5"/>
        <v>2.1666666666666665</v>
      </c>
      <c r="J36" s="50">
        <v>2</v>
      </c>
      <c r="K36" s="50">
        <v>0.5</v>
      </c>
      <c r="L36" s="50">
        <v>0.5</v>
      </c>
      <c r="M36" s="54">
        <f t="shared" si="6"/>
        <v>1</v>
      </c>
      <c r="N36" s="50">
        <v>0.5</v>
      </c>
      <c r="O36" s="50">
        <v>3</v>
      </c>
      <c r="P36" s="50">
        <v>3</v>
      </c>
      <c r="Q36" s="54">
        <f t="shared" si="7"/>
        <v>2.1666666666666665</v>
      </c>
      <c r="R36" s="50">
        <v>0.5</v>
      </c>
      <c r="S36" s="50">
        <v>0.5</v>
      </c>
      <c r="T36" s="50">
        <v>3</v>
      </c>
      <c r="U36" s="54">
        <f t="shared" si="8"/>
        <v>1.3333333333333333</v>
      </c>
      <c r="W36" t="s">
        <v>104</v>
      </c>
      <c r="X36" s="50">
        <v>0.5</v>
      </c>
      <c r="Y36" s="50">
        <v>7</v>
      </c>
      <c r="Z36" s="50">
        <v>5</v>
      </c>
      <c r="AA36" s="54">
        <f t="shared" si="9"/>
        <v>4.166666666666667</v>
      </c>
      <c r="AB36" s="50">
        <v>0.5</v>
      </c>
      <c r="AC36" s="50">
        <v>0.5</v>
      </c>
      <c r="AD36" s="50">
        <v>6</v>
      </c>
      <c r="AE36" s="54">
        <f t="shared" si="10"/>
        <v>2.3333333333333335</v>
      </c>
      <c r="AF36" s="50">
        <v>3</v>
      </c>
      <c r="AG36" s="50">
        <v>3</v>
      </c>
      <c r="AH36" s="50">
        <v>3</v>
      </c>
      <c r="AI36" s="54">
        <f t="shared" si="11"/>
        <v>3</v>
      </c>
      <c r="AJ36" s="50">
        <v>2</v>
      </c>
      <c r="AK36" s="50">
        <v>0.5</v>
      </c>
      <c r="AL36" s="50">
        <v>0.5</v>
      </c>
      <c r="AM36" s="54">
        <f t="shared" si="12"/>
        <v>1</v>
      </c>
      <c r="AN36" s="50">
        <v>2</v>
      </c>
      <c r="AO36" s="50">
        <v>2</v>
      </c>
      <c r="AP36" s="50">
        <v>0.5</v>
      </c>
      <c r="AQ36" s="54">
        <f t="shared" si="13"/>
        <v>1.5</v>
      </c>
    </row>
    <row r="37" spans="1:43" x14ac:dyDescent="0.25">
      <c r="A37" t="s">
        <v>105</v>
      </c>
      <c r="B37" s="50">
        <v>0.5</v>
      </c>
      <c r="C37" s="50">
        <v>0.5</v>
      </c>
      <c r="D37" s="50">
        <v>2</v>
      </c>
      <c r="E37" s="54">
        <f t="shared" si="4"/>
        <v>1</v>
      </c>
      <c r="F37" s="50">
        <v>0.5</v>
      </c>
      <c r="G37" s="50">
        <v>3</v>
      </c>
      <c r="H37" s="50">
        <v>0.5</v>
      </c>
      <c r="I37" s="54">
        <f t="shared" si="5"/>
        <v>1.3333333333333333</v>
      </c>
      <c r="J37" s="50">
        <v>2</v>
      </c>
      <c r="K37" s="50">
        <v>2</v>
      </c>
      <c r="L37" s="50">
        <v>0.5</v>
      </c>
      <c r="M37" s="54">
        <f t="shared" si="6"/>
        <v>1.5</v>
      </c>
      <c r="N37" s="50">
        <v>0.5</v>
      </c>
      <c r="O37" s="50">
        <v>0.5</v>
      </c>
      <c r="P37" s="50">
        <v>0.5</v>
      </c>
      <c r="Q37" s="54">
        <f t="shared" si="7"/>
        <v>0.5</v>
      </c>
      <c r="R37" s="50">
        <v>0.5</v>
      </c>
      <c r="S37" s="50">
        <v>0.5</v>
      </c>
      <c r="T37" s="50">
        <v>0.5</v>
      </c>
      <c r="U37" s="54">
        <f t="shared" si="8"/>
        <v>0.5</v>
      </c>
      <c r="W37" t="s">
        <v>105</v>
      </c>
      <c r="X37" s="50">
        <v>0.5</v>
      </c>
      <c r="Y37" s="50">
        <v>0.5</v>
      </c>
      <c r="Z37" s="50">
        <v>3</v>
      </c>
      <c r="AA37" s="54">
        <f>AVERAGE(X37:Z37)</f>
        <v>1.3333333333333333</v>
      </c>
      <c r="AB37" s="50">
        <v>0.5</v>
      </c>
      <c r="AC37" s="50">
        <v>0.5</v>
      </c>
      <c r="AD37" s="50">
        <v>0.5</v>
      </c>
      <c r="AE37" s="54">
        <f>AVERAGE(AB37:AD37)</f>
        <v>0.5</v>
      </c>
      <c r="AF37" s="50">
        <v>2</v>
      </c>
      <c r="AG37" s="50">
        <v>0.5</v>
      </c>
      <c r="AH37" s="50">
        <v>0.5</v>
      </c>
      <c r="AI37" s="54">
        <f>AVERAGE(AF37:AH37)</f>
        <v>1</v>
      </c>
      <c r="AJ37" s="50">
        <v>0.5</v>
      </c>
      <c r="AK37" s="50">
        <v>0.5</v>
      </c>
      <c r="AL37" s="50">
        <v>0.5</v>
      </c>
      <c r="AM37" s="54">
        <f>AVERAGE(AJ37:AL37)</f>
        <v>0.5</v>
      </c>
      <c r="AN37" s="50">
        <v>0.5</v>
      </c>
      <c r="AO37" s="50">
        <v>0.5</v>
      </c>
      <c r="AP37" s="50">
        <v>0.5</v>
      </c>
      <c r="AQ37" s="54">
        <f>AVERAGE(AN37:AP37)</f>
        <v>0.5</v>
      </c>
    </row>
    <row r="38" spans="1:43" x14ac:dyDescent="0.25">
      <c r="A38" t="s">
        <v>106</v>
      </c>
      <c r="B38" s="50">
        <v>0.5</v>
      </c>
      <c r="C38" s="50">
        <v>0.5</v>
      </c>
      <c r="D38" s="50">
        <v>0.5</v>
      </c>
      <c r="E38" s="54">
        <f t="shared" si="4"/>
        <v>0.5</v>
      </c>
      <c r="F38" s="50">
        <v>0.5</v>
      </c>
      <c r="G38" s="50">
        <v>0.5</v>
      </c>
      <c r="H38" s="50">
        <v>0.5</v>
      </c>
      <c r="I38" s="54">
        <f t="shared" si="5"/>
        <v>0.5</v>
      </c>
      <c r="J38" s="50">
        <v>0.5</v>
      </c>
      <c r="K38" s="50">
        <v>0.5</v>
      </c>
      <c r="L38" s="50">
        <v>0.5</v>
      </c>
      <c r="M38" s="54">
        <f t="shared" si="6"/>
        <v>0.5</v>
      </c>
      <c r="N38" s="50">
        <v>0.5</v>
      </c>
      <c r="O38" s="50">
        <v>0.5</v>
      </c>
      <c r="P38" s="50">
        <v>0.5</v>
      </c>
      <c r="Q38" s="54">
        <f t="shared" si="7"/>
        <v>0.5</v>
      </c>
      <c r="R38" s="50">
        <v>0.5</v>
      </c>
      <c r="S38" s="50">
        <v>0.5</v>
      </c>
      <c r="T38" s="50">
        <v>0.5</v>
      </c>
      <c r="U38" s="54">
        <f t="shared" si="8"/>
        <v>0.5</v>
      </c>
      <c r="W38" t="s">
        <v>106</v>
      </c>
      <c r="X38" s="50">
        <v>0.5</v>
      </c>
      <c r="Y38" s="50">
        <v>0.5</v>
      </c>
      <c r="Z38" s="50">
        <v>0.5</v>
      </c>
      <c r="AA38" s="54">
        <f>AVERAGE(X38:Z38)</f>
        <v>0.5</v>
      </c>
      <c r="AB38" s="50">
        <v>0.5</v>
      </c>
      <c r="AC38" s="50">
        <v>0.5</v>
      </c>
      <c r="AD38" s="50">
        <v>0.5</v>
      </c>
      <c r="AE38" s="54">
        <f>AVERAGE(AB38:AD38)</f>
        <v>0.5</v>
      </c>
      <c r="AF38" s="50">
        <v>0.5</v>
      </c>
      <c r="AG38" s="50">
        <v>0.5</v>
      </c>
      <c r="AH38" s="50">
        <v>0.5</v>
      </c>
      <c r="AI38" s="54">
        <f>AVERAGE(AF38:AH38)</f>
        <v>0.5</v>
      </c>
      <c r="AJ38" s="50">
        <v>0.5</v>
      </c>
      <c r="AK38" s="50">
        <v>0.5</v>
      </c>
      <c r="AL38" s="50">
        <v>0.5</v>
      </c>
      <c r="AM38" s="54">
        <f>AVERAGE(AJ38:AL38)</f>
        <v>0.5</v>
      </c>
      <c r="AN38" s="50">
        <v>0.5</v>
      </c>
      <c r="AO38" s="50">
        <v>0.5</v>
      </c>
      <c r="AP38" s="50">
        <v>0.5</v>
      </c>
      <c r="AQ38" s="54">
        <f>AVERAGE(AN38:AP38)</f>
        <v>0.5</v>
      </c>
    </row>
    <row r="39" spans="1:43" x14ac:dyDescent="0.25">
      <c r="A39" t="s">
        <v>259</v>
      </c>
      <c r="B39" s="50"/>
      <c r="C39" s="50"/>
      <c r="D39" s="50"/>
      <c r="E39" s="54"/>
      <c r="F39" s="50"/>
      <c r="G39" s="50"/>
      <c r="H39" s="50"/>
      <c r="I39" s="54"/>
      <c r="J39" s="50"/>
      <c r="K39" s="50"/>
      <c r="L39" s="50"/>
      <c r="M39" s="54"/>
      <c r="N39" s="50"/>
      <c r="O39" s="50"/>
      <c r="P39" s="50"/>
      <c r="Q39" s="54"/>
      <c r="R39" s="50"/>
      <c r="S39" s="50"/>
      <c r="T39" s="50"/>
      <c r="U39" s="54"/>
      <c r="W39" t="s">
        <v>259</v>
      </c>
      <c r="X39" s="50"/>
      <c r="Y39" s="50"/>
      <c r="Z39" s="50"/>
      <c r="AA39" s="54"/>
      <c r="AB39" s="50"/>
      <c r="AC39" s="50"/>
      <c r="AD39" s="50"/>
      <c r="AE39" s="54"/>
      <c r="AF39" s="50"/>
      <c r="AG39" s="50"/>
      <c r="AH39" s="50"/>
      <c r="AI39" s="54"/>
      <c r="AJ39" s="50"/>
      <c r="AK39" s="50"/>
      <c r="AL39" s="50"/>
      <c r="AM39" s="54"/>
      <c r="AN39" s="50"/>
      <c r="AO39" s="50"/>
      <c r="AP39" s="50"/>
      <c r="AQ39" s="54"/>
    </row>
    <row r="40" spans="1:43" x14ac:dyDescent="0.25">
      <c r="A40" t="s">
        <v>102</v>
      </c>
      <c r="B40" s="50">
        <f>B34</f>
        <v>2</v>
      </c>
      <c r="C40" s="50">
        <f t="shared" ref="C40:U40" si="14">C34</f>
        <v>3</v>
      </c>
      <c r="D40" s="50">
        <f t="shared" si="14"/>
        <v>0.5</v>
      </c>
      <c r="E40" s="54">
        <f t="shared" si="14"/>
        <v>1.8333333333333333</v>
      </c>
      <c r="F40" s="50">
        <f t="shared" si="14"/>
        <v>0.5</v>
      </c>
      <c r="G40" s="50">
        <f t="shared" si="14"/>
        <v>20</v>
      </c>
      <c r="H40" s="50">
        <f t="shared" si="14"/>
        <v>0.5</v>
      </c>
      <c r="I40" s="54">
        <f t="shared" si="14"/>
        <v>7</v>
      </c>
      <c r="J40" s="50">
        <f t="shared" si="14"/>
        <v>0.5</v>
      </c>
      <c r="K40" s="50">
        <f t="shared" si="14"/>
        <v>0.5</v>
      </c>
      <c r="L40" s="50">
        <f t="shared" si="14"/>
        <v>0.5</v>
      </c>
      <c r="M40" s="54">
        <f t="shared" si="14"/>
        <v>0.5</v>
      </c>
      <c r="N40" s="50">
        <f t="shared" si="14"/>
        <v>0.5</v>
      </c>
      <c r="O40" s="50">
        <f t="shared" si="14"/>
        <v>0.5</v>
      </c>
      <c r="P40" s="50">
        <f t="shared" si="14"/>
        <v>2</v>
      </c>
      <c r="Q40" s="54">
        <f t="shared" si="14"/>
        <v>1</v>
      </c>
      <c r="R40" s="50">
        <f t="shared" si="14"/>
        <v>0.5</v>
      </c>
      <c r="S40" s="50">
        <f t="shared" si="14"/>
        <v>4</v>
      </c>
      <c r="T40" s="50">
        <f t="shared" si="14"/>
        <v>0.5</v>
      </c>
      <c r="U40" s="54">
        <f t="shared" si="14"/>
        <v>1.6666666666666667</v>
      </c>
      <c r="W40" t="s">
        <v>102</v>
      </c>
      <c r="X40" s="50">
        <f t="shared" ref="X40:AQ40" si="15">X34</f>
        <v>0.5</v>
      </c>
      <c r="Y40" s="50">
        <f t="shared" si="15"/>
        <v>0.5</v>
      </c>
      <c r="Z40" s="50">
        <f t="shared" si="15"/>
        <v>3</v>
      </c>
      <c r="AA40" s="54">
        <f t="shared" si="15"/>
        <v>1.3333333333333333</v>
      </c>
      <c r="AB40" s="50">
        <f t="shared" si="15"/>
        <v>3</v>
      </c>
      <c r="AC40" s="50">
        <f t="shared" si="15"/>
        <v>0.5</v>
      </c>
      <c r="AD40" s="50">
        <f t="shared" si="15"/>
        <v>5</v>
      </c>
      <c r="AE40" s="54">
        <f t="shared" si="15"/>
        <v>2.8333333333333335</v>
      </c>
      <c r="AF40" s="50">
        <f t="shared" si="15"/>
        <v>3</v>
      </c>
      <c r="AG40" s="50">
        <f t="shared" si="15"/>
        <v>0.5</v>
      </c>
      <c r="AH40" s="50">
        <f t="shared" si="15"/>
        <v>0.5</v>
      </c>
      <c r="AI40" s="54">
        <f t="shared" si="15"/>
        <v>1.3333333333333333</v>
      </c>
      <c r="AJ40" s="50">
        <f t="shared" si="15"/>
        <v>0.5</v>
      </c>
      <c r="AK40" s="50">
        <f t="shared" si="15"/>
        <v>0.5</v>
      </c>
      <c r="AL40" s="50">
        <f t="shared" si="15"/>
        <v>0.5</v>
      </c>
      <c r="AM40" s="54">
        <f t="shared" si="15"/>
        <v>0.5</v>
      </c>
      <c r="AN40" s="50">
        <f t="shared" si="15"/>
        <v>0.5</v>
      </c>
      <c r="AO40" s="50">
        <f t="shared" si="15"/>
        <v>0.5</v>
      </c>
      <c r="AP40" s="50">
        <f t="shared" si="15"/>
        <v>0.5</v>
      </c>
      <c r="AQ40" s="54">
        <f t="shared" si="15"/>
        <v>0.5</v>
      </c>
    </row>
    <row r="41" spans="1:43" x14ac:dyDescent="0.25">
      <c r="A41" t="s">
        <v>245</v>
      </c>
      <c r="B41" s="50">
        <f>AVERAGE(B35:B36)</f>
        <v>4</v>
      </c>
      <c r="C41" s="50">
        <f t="shared" ref="C41:U41" si="16">AVERAGE(C35:C36)</f>
        <v>2.5</v>
      </c>
      <c r="D41" s="50">
        <f t="shared" si="16"/>
        <v>0.5</v>
      </c>
      <c r="E41" s="54">
        <f t="shared" si="16"/>
        <v>2.333333333333333</v>
      </c>
      <c r="F41" s="50">
        <f t="shared" si="16"/>
        <v>3</v>
      </c>
      <c r="G41" s="50">
        <f t="shared" si="16"/>
        <v>5.5</v>
      </c>
      <c r="H41" s="50">
        <f t="shared" si="16"/>
        <v>0.5</v>
      </c>
      <c r="I41" s="54">
        <f t="shared" si="16"/>
        <v>3</v>
      </c>
      <c r="J41" s="50">
        <f t="shared" si="16"/>
        <v>1.25</v>
      </c>
      <c r="K41" s="50">
        <f t="shared" si="16"/>
        <v>0.5</v>
      </c>
      <c r="L41" s="50">
        <f t="shared" si="16"/>
        <v>0.5</v>
      </c>
      <c r="M41" s="54">
        <f t="shared" si="16"/>
        <v>0.75</v>
      </c>
      <c r="N41" s="50">
        <f t="shared" si="16"/>
        <v>4.75</v>
      </c>
      <c r="O41" s="50">
        <f t="shared" si="16"/>
        <v>1.75</v>
      </c>
      <c r="P41" s="50">
        <f t="shared" si="16"/>
        <v>2.5</v>
      </c>
      <c r="Q41" s="54">
        <f t="shared" si="16"/>
        <v>3</v>
      </c>
      <c r="R41" s="50">
        <f t="shared" si="16"/>
        <v>0.5</v>
      </c>
      <c r="S41" s="50">
        <f t="shared" si="16"/>
        <v>1.75</v>
      </c>
      <c r="T41" s="50">
        <f t="shared" si="16"/>
        <v>1.75</v>
      </c>
      <c r="U41" s="54">
        <f t="shared" si="16"/>
        <v>1.3333333333333333</v>
      </c>
      <c r="W41" t="s">
        <v>245</v>
      </c>
      <c r="X41" s="50">
        <f t="shared" ref="X41:AQ41" si="17">AVERAGE(X35:X36)</f>
        <v>2.25</v>
      </c>
      <c r="Y41" s="50">
        <f t="shared" si="17"/>
        <v>5.5</v>
      </c>
      <c r="Z41" s="50">
        <f t="shared" si="17"/>
        <v>4.5</v>
      </c>
      <c r="AA41" s="54">
        <f t="shared" si="17"/>
        <v>4.0833333333333339</v>
      </c>
      <c r="AB41" s="50">
        <f t="shared" si="17"/>
        <v>0.5</v>
      </c>
      <c r="AC41" s="50">
        <f t="shared" si="17"/>
        <v>0.5</v>
      </c>
      <c r="AD41" s="50">
        <f t="shared" si="17"/>
        <v>6</v>
      </c>
      <c r="AE41" s="54">
        <f t="shared" si="17"/>
        <v>2.3333333333333335</v>
      </c>
      <c r="AF41" s="50">
        <f t="shared" si="17"/>
        <v>3.5</v>
      </c>
      <c r="AG41" s="50">
        <f t="shared" si="17"/>
        <v>3</v>
      </c>
      <c r="AH41" s="50">
        <f t="shared" si="17"/>
        <v>1.75</v>
      </c>
      <c r="AI41" s="54">
        <f t="shared" si="17"/>
        <v>2.75</v>
      </c>
      <c r="AJ41" s="50">
        <f t="shared" si="17"/>
        <v>2.5</v>
      </c>
      <c r="AK41" s="50">
        <f t="shared" si="17"/>
        <v>0.5</v>
      </c>
      <c r="AL41" s="50">
        <f t="shared" si="17"/>
        <v>0.5</v>
      </c>
      <c r="AM41" s="54">
        <f t="shared" si="17"/>
        <v>1.1666666666666665</v>
      </c>
      <c r="AN41" s="50">
        <f t="shared" si="17"/>
        <v>2.5</v>
      </c>
      <c r="AO41" s="50">
        <f t="shared" si="17"/>
        <v>1.25</v>
      </c>
      <c r="AP41" s="50">
        <f t="shared" si="17"/>
        <v>0.5</v>
      </c>
      <c r="AQ41" s="54">
        <f t="shared" si="17"/>
        <v>1.4166666666666665</v>
      </c>
    </row>
    <row r="42" spans="1:43" x14ac:dyDescent="0.25">
      <c r="W42" s="36"/>
      <c r="X42" s="37"/>
      <c r="Y42" s="37"/>
      <c r="Z42" s="37"/>
      <c r="AA42" s="37"/>
      <c r="AB42" s="37"/>
      <c r="AC42" s="37"/>
      <c r="AD42" s="37"/>
      <c r="AE42" s="37"/>
    </row>
    <row r="43" spans="1:43" x14ac:dyDescent="0.25">
      <c r="A43" s="66">
        <v>42340</v>
      </c>
      <c r="E43" s="54"/>
      <c r="I43" s="54"/>
      <c r="M43" s="54"/>
      <c r="Q43" s="54"/>
      <c r="U43" s="54"/>
      <c r="W43" s="66">
        <v>42340</v>
      </c>
    </row>
    <row r="44" spans="1:43" x14ac:dyDescent="0.25">
      <c r="A44" t="s">
        <v>244</v>
      </c>
      <c r="E44" s="54">
        <v>2.25</v>
      </c>
      <c r="I44" s="54">
        <v>0.5</v>
      </c>
      <c r="M44" s="54">
        <v>0.5</v>
      </c>
      <c r="Q44" s="54">
        <v>1.25</v>
      </c>
      <c r="U44" s="54">
        <v>1.25</v>
      </c>
      <c r="W44" t="s">
        <v>244</v>
      </c>
      <c r="X44" s="37"/>
      <c r="Y44" s="37"/>
      <c r="Z44" s="37"/>
      <c r="AA44" s="54">
        <v>40.5</v>
      </c>
      <c r="AE44" s="54">
        <v>3.5</v>
      </c>
      <c r="AI44" s="54">
        <v>4</v>
      </c>
      <c r="AM44" s="54">
        <v>4</v>
      </c>
      <c r="AQ44" s="54">
        <v>4</v>
      </c>
    </row>
    <row r="45" spans="1:43" x14ac:dyDescent="0.25">
      <c r="A45" t="s">
        <v>246</v>
      </c>
      <c r="B45">
        <v>6</v>
      </c>
      <c r="C45">
        <v>5</v>
      </c>
      <c r="D45">
        <v>5</v>
      </c>
      <c r="E45" s="54">
        <f>AVERAGE(B45:D45)</f>
        <v>5.333333333333333</v>
      </c>
      <c r="F45">
        <v>0.5</v>
      </c>
      <c r="G45">
        <v>4</v>
      </c>
      <c r="H45">
        <v>3</v>
      </c>
      <c r="I45" s="54">
        <f>AVERAGE(F45:H45)</f>
        <v>2.5</v>
      </c>
      <c r="J45">
        <v>0.5</v>
      </c>
      <c r="K45">
        <v>0.5</v>
      </c>
      <c r="L45">
        <v>3</v>
      </c>
      <c r="M45" s="54">
        <f>AVERAGE(J45:L45)</f>
        <v>1.3333333333333333</v>
      </c>
      <c r="N45" s="37">
        <v>48</v>
      </c>
      <c r="O45" s="37">
        <v>3</v>
      </c>
      <c r="P45" s="37">
        <v>3</v>
      </c>
      <c r="Q45" s="54">
        <f>AVERAGE(N45:P45)</f>
        <v>18</v>
      </c>
      <c r="R45" s="37">
        <v>0.5</v>
      </c>
      <c r="S45" s="37">
        <v>0.5</v>
      </c>
      <c r="T45" s="37">
        <v>4</v>
      </c>
      <c r="U45" s="54">
        <f>AVERAGE(R45:T45)</f>
        <v>1.6666666666666667</v>
      </c>
      <c r="W45" t="s">
        <v>246</v>
      </c>
      <c r="X45" s="37">
        <v>11</v>
      </c>
      <c r="Y45" s="37">
        <v>4</v>
      </c>
      <c r="Z45" s="37">
        <v>6</v>
      </c>
      <c r="AA45" s="54">
        <f>AVERAGE(X45:Z45)</f>
        <v>7</v>
      </c>
      <c r="AB45">
        <v>3</v>
      </c>
      <c r="AC45">
        <v>4</v>
      </c>
      <c r="AD45">
        <v>5</v>
      </c>
      <c r="AE45" s="54">
        <f>AVERAGE(AB45:AD45)</f>
        <v>4</v>
      </c>
      <c r="AF45">
        <v>3</v>
      </c>
      <c r="AG45">
        <v>3</v>
      </c>
      <c r="AH45">
        <v>2</v>
      </c>
      <c r="AI45" s="54">
        <f>AVERAGE(AF45:AH45)</f>
        <v>2.6666666666666665</v>
      </c>
      <c r="AJ45" s="115">
        <v>1330</v>
      </c>
      <c r="AK45">
        <v>11</v>
      </c>
      <c r="AL45">
        <v>3</v>
      </c>
      <c r="AM45" s="54">
        <f>AVERAGE(AK45:AL45)</f>
        <v>7</v>
      </c>
      <c r="AN45" s="37">
        <v>3</v>
      </c>
      <c r="AO45" s="37">
        <v>2</v>
      </c>
      <c r="AP45" s="37">
        <v>2</v>
      </c>
      <c r="AQ45" s="54">
        <f>AVERAGE(AN45:AP45)</f>
        <v>2.3333333333333335</v>
      </c>
    </row>
    <row r="46" spans="1:43" x14ac:dyDescent="0.25">
      <c r="A46" t="s">
        <v>245</v>
      </c>
      <c r="B46">
        <v>4</v>
      </c>
      <c r="C46">
        <v>7</v>
      </c>
      <c r="D46">
        <v>7</v>
      </c>
      <c r="E46" s="54">
        <f t="shared" ref="E46" si="18">AVERAGE(B46:D46)</f>
        <v>6</v>
      </c>
      <c r="F46">
        <v>3</v>
      </c>
      <c r="G46">
        <v>5</v>
      </c>
      <c r="H46">
        <v>2</v>
      </c>
      <c r="I46" s="54">
        <f t="shared" ref="I46" si="19">AVERAGE(F46:H46)</f>
        <v>3.3333333333333335</v>
      </c>
      <c r="J46">
        <v>0.5</v>
      </c>
      <c r="K46">
        <v>0.5</v>
      </c>
      <c r="L46">
        <v>4</v>
      </c>
      <c r="M46" s="54">
        <f t="shared" ref="M46" si="20">AVERAGE(J46:L46)</f>
        <v>1.6666666666666667</v>
      </c>
      <c r="N46" s="37">
        <v>33</v>
      </c>
      <c r="O46" s="37">
        <v>2</v>
      </c>
      <c r="P46" s="37">
        <v>2</v>
      </c>
      <c r="Q46" s="54">
        <f t="shared" ref="Q46" si="21">AVERAGE(N46:P46)</f>
        <v>12.333333333333334</v>
      </c>
      <c r="R46" s="37">
        <v>2</v>
      </c>
      <c r="S46" s="37">
        <v>0.5</v>
      </c>
      <c r="T46" s="37">
        <v>5</v>
      </c>
      <c r="U46" s="54">
        <f t="shared" ref="U46" si="22">AVERAGE(R46:T46)</f>
        <v>2.5</v>
      </c>
      <c r="W46" t="s">
        <v>245</v>
      </c>
      <c r="X46" s="37">
        <v>5</v>
      </c>
      <c r="Y46" s="37">
        <v>4</v>
      </c>
      <c r="Z46" s="37">
        <v>6</v>
      </c>
      <c r="AA46" s="54">
        <f t="shared" ref="AA46" si="23">AVERAGE(X46:Z46)</f>
        <v>5</v>
      </c>
      <c r="AB46">
        <v>3</v>
      </c>
      <c r="AC46">
        <v>3</v>
      </c>
      <c r="AD46">
        <v>4</v>
      </c>
      <c r="AE46" s="54">
        <f t="shared" ref="AE46" si="24">AVERAGE(AB46:AD46)</f>
        <v>3.3333333333333335</v>
      </c>
      <c r="AF46">
        <v>4</v>
      </c>
      <c r="AG46">
        <v>3</v>
      </c>
      <c r="AH46">
        <v>0.5</v>
      </c>
      <c r="AI46" s="54">
        <f t="shared" ref="AI46" si="25">AVERAGE(AF46:AH46)</f>
        <v>2.5</v>
      </c>
      <c r="AJ46" s="115">
        <v>148</v>
      </c>
      <c r="AK46">
        <v>8</v>
      </c>
      <c r="AL46">
        <v>3</v>
      </c>
      <c r="AM46" s="54">
        <f>AVERAGE(AK46:AL46)</f>
        <v>5.5</v>
      </c>
      <c r="AN46" s="37">
        <v>5</v>
      </c>
      <c r="AO46" s="37">
        <v>3</v>
      </c>
      <c r="AP46" s="37">
        <v>2</v>
      </c>
      <c r="AQ46" s="54">
        <f t="shared" ref="AQ46" si="26">AVERAGE(AN46:AP46)</f>
        <v>3.3333333333333335</v>
      </c>
    </row>
    <row r="47" spans="1:43" x14ac:dyDescent="0.25">
      <c r="E47" s="54"/>
      <c r="I47" s="54"/>
      <c r="M47" s="54"/>
      <c r="N47" s="37"/>
      <c r="O47" s="37"/>
      <c r="P47" s="37"/>
      <c r="Q47" s="54"/>
      <c r="R47" s="37"/>
      <c r="S47" s="37"/>
      <c r="T47" s="37"/>
      <c r="U47" s="54"/>
      <c r="X47" s="37"/>
      <c r="Y47" s="37"/>
      <c r="Z47" s="37"/>
      <c r="AA47" s="54"/>
      <c r="AE47" s="54"/>
      <c r="AI47" s="54"/>
      <c r="AM47" s="54"/>
      <c r="AN47" s="37"/>
      <c r="AO47" s="37"/>
      <c r="AP47" s="37"/>
      <c r="AQ47" s="54"/>
    </row>
    <row r="48" spans="1:43" x14ac:dyDescent="0.25">
      <c r="A48" s="66">
        <v>42360</v>
      </c>
      <c r="E48" s="54"/>
      <c r="I48" s="54"/>
      <c r="M48" s="54"/>
      <c r="Q48" s="54"/>
      <c r="U48" s="54"/>
      <c r="W48" s="66">
        <v>42360</v>
      </c>
    </row>
    <row r="49" spans="1:43" x14ac:dyDescent="0.25">
      <c r="A49" t="s">
        <v>244</v>
      </c>
      <c r="E49" s="54">
        <v>5.25</v>
      </c>
      <c r="I49" s="54">
        <v>3.25</v>
      </c>
      <c r="M49" s="54">
        <v>3.75</v>
      </c>
      <c r="Q49" s="54">
        <v>1.75</v>
      </c>
      <c r="U49" s="54">
        <v>1.75</v>
      </c>
      <c r="W49" t="s">
        <v>244</v>
      </c>
      <c r="X49" s="37"/>
      <c r="Y49" s="37"/>
      <c r="Z49" s="37"/>
      <c r="AA49" s="54">
        <v>20.5</v>
      </c>
      <c r="AE49" s="54">
        <v>9</v>
      </c>
      <c r="AI49" s="54">
        <v>7</v>
      </c>
      <c r="AM49" s="54">
        <v>9</v>
      </c>
      <c r="AQ49" s="54">
        <v>3.5</v>
      </c>
    </row>
    <row r="50" spans="1:43" x14ac:dyDescent="0.25">
      <c r="A50" t="s">
        <v>246</v>
      </c>
      <c r="B50">
        <v>35</v>
      </c>
      <c r="C50">
        <v>31</v>
      </c>
      <c r="D50">
        <v>15</v>
      </c>
      <c r="E50" s="54">
        <f>AVERAGE(B50:D50)</f>
        <v>27</v>
      </c>
      <c r="F50">
        <v>7</v>
      </c>
      <c r="G50">
        <v>6</v>
      </c>
      <c r="H50">
        <v>6</v>
      </c>
      <c r="I50" s="54">
        <f>AVERAGE(F50:H50)</f>
        <v>6.333333333333333</v>
      </c>
      <c r="J50">
        <v>4</v>
      </c>
      <c r="K50">
        <v>0.5</v>
      </c>
      <c r="L50">
        <v>4</v>
      </c>
      <c r="M50" s="54">
        <f>AVERAGE(J50:L50)</f>
        <v>2.8333333333333335</v>
      </c>
      <c r="N50" s="37">
        <v>0.5</v>
      </c>
      <c r="O50" s="37">
        <v>0.5</v>
      </c>
      <c r="P50" s="37">
        <v>0.5</v>
      </c>
      <c r="Q50" s="54">
        <f>AVERAGE(N50:P50)</f>
        <v>0.5</v>
      </c>
      <c r="R50" s="37">
        <v>0.5</v>
      </c>
      <c r="S50" s="37">
        <v>0.5</v>
      </c>
      <c r="T50" s="37">
        <v>7</v>
      </c>
      <c r="U50" s="54">
        <f>AVERAGE(R50:T50)</f>
        <v>2.6666666666666665</v>
      </c>
      <c r="W50" t="s">
        <v>246</v>
      </c>
      <c r="X50" s="37">
        <v>57</v>
      </c>
      <c r="Y50" s="37">
        <v>128</v>
      </c>
      <c r="Z50" s="37">
        <v>15</v>
      </c>
      <c r="AA50" s="54">
        <f>AVERAGE(X50:Z50)</f>
        <v>66.666666666666671</v>
      </c>
      <c r="AB50">
        <v>10</v>
      </c>
      <c r="AC50">
        <v>16</v>
      </c>
      <c r="AD50">
        <v>11</v>
      </c>
      <c r="AE50" s="54">
        <f>AVERAGE(AB50:AD50)</f>
        <v>12.333333333333334</v>
      </c>
      <c r="AF50">
        <v>17</v>
      </c>
      <c r="AG50">
        <v>23</v>
      </c>
      <c r="AH50">
        <v>7</v>
      </c>
      <c r="AI50" s="54">
        <f>AVERAGE(AF50:AH50)</f>
        <v>15.666666666666666</v>
      </c>
      <c r="AJ50">
        <v>26</v>
      </c>
      <c r="AK50">
        <v>5</v>
      </c>
      <c r="AL50">
        <v>10</v>
      </c>
      <c r="AM50" s="54">
        <f>AVERAGE(AJ50:AL50)</f>
        <v>13.666666666666666</v>
      </c>
      <c r="AN50" s="37">
        <v>5</v>
      </c>
      <c r="AO50" s="37">
        <v>3</v>
      </c>
      <c r="AP50" s="37">
        <v>10</v>
      </c>
      <c r="AQ50" s="54">
        <f>AVERAGE(AN50:AP50)</f>
        <v>6</v>
      </c>
    </row>
    <row r="51" spans="1:43" x14ac:dyDescent="0.25">
      <c r="A51" t="s">
        <v>245</v>
      </c>
      <c r="B51">
        <v>8</v>
      </c>
      <c r="C51">
        <v>12</v>
      </c>
      <c r="D51">
        <v>9</v>
      </c>
      <c r="E51" s="54">
        <f t="shared" ref="E51" si="27">AVERAGE(B51:D51)</f>
        <v>9.6666666666666661</v>
      </c>
      <c r="F51">
        <v>5</v>
      </c>
      <c r="G51">
        <v>4</v>
      </c>
      <c r="H51">
        <v>0.5</v>
      </c>
      <c r="I51" s="54">
        <f t="shared" ref="I51" si="28">AVERAGE(F51:H51)</f>
        <v>3.1666666666666665</v>
      </c>
      <c r="J51">
        <v>5</v>
      </c>
      <c r="K51">
        <v>0.5</v>
      </c>
      <c r="L51">
        <v>0.5</v>
      </c>
      <c r="M51" s="54">
        <f t="shared" ref="M51" si="29">AVERAGE(J51:L51)</f>
        <v>2</v>
      </c>
      <c r="N51" s="37">
        <v>0.5</v>
      </c>
      <c r="O51" s="37">
        <v>0.5</v>
      </c>
      <c r="P51" s="37">
        <v>0.5</v>
      </c>
      <c r="Q51" s="54">
        <f t="shared" ref="Q51" si="30">AVERAGE(N51:P51)</f>
        <v>0.5</v>
      </c>
      <c r="R51" s="37">
        <v>0.5</v>
      </c>
      <c r="S51" s="37">
        <v>0.5</v>
      </c>
      <c r="T51" s="37">
        <v>0.5</v>
      </c>
      <c r="U51" s="54">
        <f t="shared" ref="U51" si="31">AVERAGE(R51:T51)</f>
        <v>0.5</v>
      </c>
      <c r="W51" t="s">
        <v>245</v>
      </c>
      <c r="X51" s="37">
        <v>21</v>
      </c>
      <c r="Y51" s="37">
        <v>70</v>
      </c>
      <c r="Z51" s="37">
        <v>14</v>
      </c>
      <c r="AA51" s="54">
        <f t="shared" ref="AA51" si="32">AVERAGE(X51:Z51)</f>
        <v>35</v>
      </c>
      <c r="AB51">
        <v>6</v>
      </c>
      <c r="AC51">
        <v>18</v>
      </c>
      <c r="AD51">
        <v>23</v>
      </c>
      <c r="AE51" s="54">
        <f t="shared" ref="AE51" si="33">AVERAGE(AB51:AD51)</f>
        <v>15.666666666666666</v>
      </c>
      <c r="AF51">
        <v>10</v>
      </c>
      <c r="AG51">
        <v>12</v>
      </c>
      <c r="AH51">
        <v>16</v>
      </c>
      <c r="AI51" s="54">
        <f t="shared" ref="AI51" si="34">AVERAGE(AF51:AH51)</f>
        <v>12.666666666666666</v>
      </c>
      <c r="AJ51">
        <v>21</v>
      </c>
      <c r="AK51">
        <v>5</v>
      </c>
      <c r="AL51">
        <v>5</v>
      </c>
      <c r="AM51" s="54">
        <f t="shared" ref="AM51" si="35">AVERAGE(AJ51:AL51)</f>
        <v>10.333333333333334</v>
      </c>
      <c r="AN51" s="37">
        <v>4</v>
      </c>
      <c r="AO51" s="37">
        <v>5</v>
      </c>
      <c r="AP51" s="37">
        <v>7</v>
      </c>
      <c r="AQ51" s="54">
        <f t="shared" ref="AQ51" si="36">AVERAGE(AN51:AP51)</f>
        <v>5.333333333333333</v>
      </c>
    </row>
    <row r="52" spans="1:43" x14ac:dyDescent="0.25">
      <c r="E52" s="54"/>
      <c r="I52" s="54"/>
      <c r="M52" s="54"/>
      <c r="N52" s="37"/>
      <c r="O52" s="37"/>
      <c r="P52" s="37"/>
      <c r="Q52" s="54"/>
      <c r="R52" s="37"/>
      <c r="S52" s="37"/>
      <c r="T52" s="37"/>
      <c r="U52" s="54"/>
      <c r="X52" s="37"/>
      <c r="Y52" s="37"/>
      <c r="Z52" s="37"/>
      <c r="AA52" s="54"/>
      <c r="AE52" s="54"/>
      <c r="AI52" s="54"/>
      <c r="AM52" s="54"/>
      <c r="AN52" s="37"/>
      <c r="AO52" s="37"/>
      <c r="AP52" s="37"/>
      <c r="AQ52" s="54"/>
    </row>
    <row r="53" spans="1:43" x14ac:dyDescent="0.25">
      <c r="A53" s="66">
        <v>42404</v>
      </c>
      <c r="E53" s="54"/>
      <c r="I53" s="54"/>
      <c r="M53" s="54"/>
      <c r="Q53" s="54"/>
      <c r="U53" s="54"/>
      <c r="W53" s="66">
        <v>42404</v>
      </c>
    </row>
    <row r="54" spans="1:43" x14ac:dyDescent="0.25">
      <c r="A54" t="s">
        <v>244</v>
      </c>
      <c r="E54" s="54">
        <v>16.25</v>
      </c>
      <c r="I54" s="54">
        <v>0.5</v>
      </c>
      <c r="M54" s="54">
        <v>13.25</v>
      </c>
      <c r="Q54" s="54">
        <v>0.5</v>
      </c>
      <c r="U54" s="54">
        <v>1.75</v>
      </c>
      <c r="W54" t="s">
        <v>244</v>
      </c>
      <c r="X54" s="37"/>
      <c r="Y54" s="37"/>
      <c r="Z54" s="37"/>
      <c r="AA54" s="54">
        <v>6</v>
      </c>
      <c r="AE54" s="54">
        <v>5.5</v>
      </c>
      <c r="AI54" s="54">
        <v>6.5</v>
      </c>
      <c r="AM54" s="54">
        <v>4.5</v>
      </c>
      <c r="AQ54" s="54">
        <v>5</v>
      </c>
    </row>
    <row r="55" spans="1:43" x14ac:dyDescent="0.25">
      <c r="A55" t="s">
        <v>246</v>
      </c>
      <c r="B55">
        <v>41</v>
      </c>
      <c r="C55">
        <v>6</v>
      </c>
      <c r="D55">
        <v>31</v>
      </c>
      <c r="E55" s="54">
        <f>AVERAGE(B55:D55)</f>
        <v>26</v>
      </c>
      <c r="F55">
        <v>0.5</v>
      </c>
      <c r="G55">
        <v>0.5</v>
      </c>
      <c r="H55">
        <v>0.5</v>
      </c>
      <c r="I55" s="54">
        <f>AVERAGE(F55:H55)</f>
        <v>0.5</v>
      </c>
      <c r="J55">
        <v>0.5</v>
      </c>
      <c r="K55">
        <v>0.5</v>
      </c>
      <c r="L55">
        <v>0.5</v>
      </c>
      <c r="M55" s="54">
        <f>AVERAGE(J55:L55)</f>
        <v>0.5</v>
      </c>
      <c r="N55" s="37">
        <v>0.5</v>
      </c>
      <c r="O55" s="37">
        <v>0.5</v>
      </c>
      <c r="P55" s="37">
        <v>0.5</v>
      </c>
      <c r="Q55" s="54">
        <f>AVERAGE(N55:P55)</f>
        <v>0.5</v>
      </c>
      <c r="R55" s="37">
        <v>0.5</v>
      </c>
      <c r="S55" s="37">
        <v>0.5</v>
      </c>
      <c r="T55" s="37">
        <v>0.5</v>
      </c>
      <c r="U55" s="54">
        <f>AVERAGE(R55:T55)</f>
        <v>0.5</v>
      </c>
      <c r="W55" t="s">
        <v>246</v>
      </c>
      <c r="X55" s="37">
        <v>3</v>
      </c>
      <c r="Y55" s="37">
        <v>4</v>
      </c>
      <c r="Z55" s="37">
        <v>3</v>
      </c>
      <c r="AA55" s="54">
        <f>AVERAGE(X55:Z55)</f>
        <v>3.3333333333333335</v>
      </c>
      <c r="AB55">
        <v>6</v>
      </c>
      <c r="AC55">
        <v>3</v>
      </c>
      <c r="AD55">
        <v>4</v>
      </c>
      <c r="AE55" s="54">
        <f>AVERAGE(AB55:AD55)</f>
        <v>4.333333333333333</v>
      </c>
      <c r="AF55">
        <v>4</v>
      </c>
      <c r="AG55">
        <v>2</v>
      </c>
      <c r="AH55">
        <v>5</v>
      </c>
      <c r="AI55" s="54">
        <f>AVERAGE(AF55:AH55)</f>
        <v>3.6666666666666665</v>
      </c>
      <c r="AJ55">
        <v>3</v>
      </c>
      <c r="AK55">
        <v>3</v>
      </c>
      <c r="AL55">
        <v>4</v>
      </c>
      <c r="AM55" s="54">
        <f>AVERAGE(AJ55:AL55)</f>
        <v>3.3333333333333335</v>
      </c>
      <c r="AN55" s="37">
        <v>2</v>
      </c>
      <c r="AO55" s="37">
        <v>2</v>
      </c>
      <c r="AP55" s="37">
        <v>3</v>
      </c>
      <c r="AQ55" s="54">
        <f>AVERAGE(AN55:AP55)</f>
        <v>2.3333333333333335</v>
      </c>
    </row>
    <row r="56" spans="1:43" x14ac:dyDescent="0.25">
      <c r="A56" t="s">
        <v>245</v>
      </c>
      <c r="B56">
        <v>39</v>
      </c>
      <c r="C56">
        <v>16</v>
      </c>
      <c r="D56">
        <v>16</v>
      </c>
      <c r="E56" s="54">
        <f t="shared" ref="E56:E69" si="37">AVERAGE(B56:D56)</f>
        <v>23.666666666666668</v>
      </c>
      <c r="F56">
        <v>0.5</v>
      </c>
      <c r="G56">
        <v>0.5</v>
      </c>
      <c r="H56">
        <v>0.5</v>
      </c>
      <c r="I56" s="54">
        <f t="shared" ref="I56:I69" si="38">AVERAGE(F56:H56)</f>
        <v>0.5</v>
      </c>
      <c r="J56">
        <v>0.5</v>
      </c>
      <c r="K56">
        <v>0.5</v>
      </c>
      <c r="L56">
        <v>0.5</v>
      </c>
      <c r="M56" s="54">
        <f t="shared" ref="M56:M69" si="39">AVERAGE(J56:L56)</f>
        <v>0.5</v>
      </c>
      <c r="N56" s="37">
        <v>0.5</v>
      </c>
      <c r="O56" s="37">
        <v>0.5</v>
      </c>
      <c r="P56" s="37">
        <v>0.5</v>
      </c>
      <c r="Q56" s="54">
        <f t="shared" ref="Q56:Q69" si="40">AVERAGE(N56:P56)</f>
        <v>0.5</v>
      </c>
      <c r="R56" s="37">
        <v>0.5</v>
      </c>
      <c r="S56" s="37">
        <v>0.5</v>
      </c>
      <c r="T56" s="37">
        <v>0.5</v>
      </c>
      <c r="U56" s="54">
        <f t="shared" ref="U56:U69" si="41">AVERAGE(R56:T56)</f>
        <v>0.5</v>
      </c>
      <c r="W56" t="s">
        <v>245</v>
      </c>
      <c r="X56" s="37">
        <v>4</v>
      </c>
      <c r="Y56" s="37">
        <v>4</v>
      </c>
      <c r="Z56" s="37">
        <v>4</v>
      </c>
      <c r="AA56" s="54">
        <f t="shared" ref="AA56:AA72" si="42">AVERAGE(X56:Z56)</f>
        <v>4</v>
      </c>
      <c r="AB56">
        <v>4</v>
      </c>
      <c r="AC56">
        <v>3</v>
      </c>
      <c r="AD56">
        <v>4</v>
      </c>
      <c r="AE56" s="54">
        <f t="shared" ref="AE56:AE69" si="43">AVERAGE(AB56:AD56)</f>
        <v>3.6666666666666665</v>
      </c>
      <c r="AF56">
        <v>2</v>
      </c>
      <c r="AG56">
        <v>3</v>
      </c>
      <c r="AH56">
        <v>3</v>
      </c>
      <c r="AI56" s="54">
        <f t="shared" ref="AI56:AI69" si="44">AVERAGE(AF56:AH56)</f>
        <v>2.6666666666666665</v>
      </c>
      <c r="AJ56">
        <v>4</v>
      </c>
      <c r="AK56">
        <v>0.5</v>
      </c>
      <c r="AL56">
        <v>3</v>
      </c>
      <c r="AM56" s="54">
        <f t="shared" ref="AM56:AM69" si="45">AVERAGE(AJ56:AL56)</f>
        <v>2.5</v>
      </c>
      <c r="AN56" s="37">
        <v>4</v>
      </c>
      <c r="AO56" s="37">
        <v>0.5</v>
      </c>
      <c r="AP56" s="37">
        <v>0.5</v>
      </c>
      <c r="AQ56" s="54">
        <f t="shared" ref="AQ56:AQ69" si="46">AVERAGE(AN56:AP56)</f>
        <v>1.6666666666666667</v>
      </c>
    </row>
    <row r="57" spans="1:43" x14ac:dyDescent="0.25">
      <c r="E57" s="54"/>
      <c r="I57" s="54"/>
      <c r="M57" s="54"/>
      <c r="N57" s="37"/>
      <c r="O57" s="37"/>
      <c r="P57" s="37"/>
      <c r="Q57" s="54"/>
      <c r="R57" s="37"/>
      <c r="S57" s="37"/>
      <c r="T57" s="37"/>
      <c r="U57" s="54"/>
      <c r="X57" s="37"/>
      <c r="Y57" s="37"/>
      <c r="Z57" s="37"/>
      <c r="AA57" s="54"/>
      <c r="AE57" s="54"/>
      <c r="AI57" s="54"/>
      <c r="AM57" s="54"/>
      <c r="AN57" s="37"/>
      <c r="AO57" s="37"/>
      <c r="AP57" s="37"/>
      <c r="AQ57" s="54"/>
    </row>
    <row r="58" spans="1:43" x14ac:dyDescent="0.25">
      <c r="A58" s="66">
        <v>42542</v>
      </c>
      <c r="E58" s="54"/>
      <c r="I58" s="54"/>
      <c r="M58" s="54"/>
      <c r="N58" s="37"/>
      <c r="O58" s="37"/>
      <c r="P58" s="37"/>
      <c r="Q58" s="54"/>
      <c r="R58" s="37"/>
      <c r="S58" s="37"/>
      <c r="T58" s="37"/>
      <c r="U58" s="54"/>
      <c r="W58" s="66">
        <v>42542</v>
      </c>
      <c r="X58" s="37"/>
      <c r="Y58" s="37"/>
      <c r="Z58" s="37"/>
      <c r="AA58" s="54"/>
      <c r="AE58" s="54"/>
      <c r="AI58" s="54"/>
      <c r="AM58" s="54"/>
      <c r="AN58" s="37"/>
      <c r="AO58" s="37"/>
      <c r="AP58" s="37"/>
      <c r="AQ58" s="54"/>
    </row>
    <row r="59" spans="1:43" x14ac:dyDescent="0.25">
      <c r="A59" t="s">
        <v>244</v>
      </c>
      <c r="E59" s="54">
        <v>2.5</v>
      </c>
      <c r="I59" s="54">
        <v>3</v>
      </c>
      <c r="M59" s="54">
        <v>2.5</v>
      </c>
      <c r="N59" s="37"/>
      <c r="O59" s="37"/>
      <c r="P59" s="37"/>
      <c r="Q59" s="54">
        <v>1.75</v>
      </c>
      <c r="R59" s="37"/>
      <c r="S59" s="37"/>
      <c r="T59" s="37"/>
      <c r="U59" s="54">
        <v>0.5</v>
      </c>
      <c r="W59" t="s">
        <v>244</v>
      </c>
      <c r="X59" s="37"/>
      <c r="Y59" s="37"/>
      <c r="Z59" s="37"/>
      <c r="AA59" s="54">
        <v>14.5</v>
      </c>
      <c r="AE59" s="54">
        <v>20</v>
      </c>
      <c r="AI59" s="54">
        <v>8.5</v>
      </c>
      <c r="AM59" s="54">
        <v>9</v>
      </c>
      <c r="AN59" s="37"/>
      <c r="AO59" s="37"/>
      <c r="AP59" s="37"/>
      <c r="AQ59" s="54">
        <v>11</v>
      </c>
    </row>
    <row r="60" spans="1:43" x14ac:dyDescent="0.25">
      <c r="A60" t="s">
        <v>246</v>
      </c>
      <c r="B60">
        <v>5</v>
      </c>
      <c r="C60">
        <v>4</v>
      </c>
      <c r="D60">
        <v>5</v>
      </c>
      <c r="E60" s="54">
        <f>AVERAGE(B60:D60)</f>
        <v>4.666666666666667</v>
      </c>
      <c r="F60">
        <v>4</v>
      </c>
      <c r="G60">
        <v>5</v>
      </c>
      <c r="H60">
        <v>5</v>
      </c>
      <c r="I60" s="54">
        <f>AVERAGE(F60:H60)</f>
        <v>4.666666666666667</v>
      </c>
      <c r="J60">
        <v>3</v>
      </c>
      <c r="K60">
        <v>3</v>
      </c>
      <c r="L60">
        <v>0.5</v>
      </c>
      <c r="M60" s="54">
        <f>AVERAGE(J60:L60)</f>
        <v>2.1666666666666665</v>
      </c>
      <c r="N60" s="37">
        <v>5</v>
      </c>
      <c r="O60" s="37">
        <v>3</v>
      </c>
      <c r="P60" s="37">
        <v>4</v>
      </c>
      <c r="Q60" s="54">
        <f>AVERAGE(N60:P60)</f>
        <v>4</v>
      </c>
      <c r="R60" s="37">
        <v>3</v>
      </c>
      <c r="S60" s="37">
        <v>2</v>
      </c>
      <c r="T60" s="37">
        <v>3</v>
      </c>
      <c r="U60" s="54">
        <f>AVERAGE(R60:T60)</f>
        <v>2.6666666666666665</v>
      </c>
      <c r="W60" t="s">
        <v>246</v>
      </c>
      <c r="X60" s="37">
        <v>9</v>
      </c>
      <c r="Y60" s="37">
        <v>9</v>
      </c>
      <c r="Z60" s="37">
        <v>6</v>
      </c>
      <c r="AA60" s="54">
        <f>AVERAGE(X60:Z60)</f>
        <v>8</v>
      </c>
      <c r="AB60">
        <v>11</v>
      </c>
      <c r="AC60">
        <v>7</v>
      </c>
      <c r="AD60">
        <v>9</v>
      </c>
      <c r="AE60" s="54">
        <f>AVERAGE(AB60:AD60)</f>
        <v>9</v>
      </c>
      <c r="AF60">
        <v>4</v>
      </c>
      <c r="AG60">
        <v>5</v>
      </c>
      <c r="AH60">
        <v>4</v>
      </c>
      <c r="AI60" s="54">
        <f>AVERAGE(AF60:AH60)</f>
        <v>4.333333333333333</v>
      </c>
      <c r="AJ60">
        <v>6</v>
      </c>
      <c r="AK60">
        <v>4</v>
      </c>
      <c r="AL60">
        <v>9</v>
      </c>
      <c r="AM60" s="54">
        <f>AVERAGE(AJ60:AL60)</f>
        <v>6.333333333333333</v>
      </c>
      <c r="AN60" s="37">
        <v>10</v>
      </c>
      <c r="AO60" s="37">
        <v>6</v>
      </c>
      <c r="AP60" s="37">
        <v>8</v>
      </c>
      <c r="AQ60" s="54">
        <f>AVERAGE(AN60:AP60)</f>
        <v>8</v>
      </c>
    </row>
    <row r="61" spans="1:43" x14ac:dyDescent="0.25">
      <c r="A61" t="s">
        <v>245</v>
      </c>
      <c r="B61">
        <v>5</v>
      </c>
      <c r="C61">
        <v>6</v>
      </c>
      <c r="D61">
        <v>6</v>
      </c>
      <c r="E61" s="54">
        <f t="shared" si="37"/>
        <v>5.666666666666667</v>
      </c>
      <c r="F61">
        <v>5</v>
      </c>
      <c r="G61">
        <v>4</v>
      </c>
      <c r="H61">
        <v>5</v>
      </c>
      <c r="I61" s="54">
        <f t="shared" ref="I61" si="47">AVERAGE(F61:H61)</f>
        <v>4.666666666666667</v>
      </c>
      <c r="J61">
        <v>5</v>
      </c>
      <c r="K61">
        <v>4</v>
      </c>
      <c r="L61">
        <v>3</v>
      </c>
      <c r="M61" s="54">
        <f t="shared" ref="M61" si="48">AVERAGE(J61:L61)</f>
        <v>4</v>
      </c>
      <c r="N61" s="37">
        <v>5</v>
      </c>
      <c r="O61" s="37">
        <v>3</v>
      </c>
      <c r="P61" s="37">
        <v>4</v>
      </c>
      <c r="Q61" s="54">
        <f t="shared" ref="Q61" si="49">AVERAGE(N61:P61)</f>
        <v>4</v>
      </c>
      <c r="R61" s="37">
        <v>4</v>
      </c>
      <c r="S61" s="37">
        <v>4</v>
      </c>
      <c r="T61" s="37">
        <v>4</v>
      </c>
      <c r="U61" s="54">
        <f t="shared" ref="U61" si="50">AVERAGE(R61:T61)</f>
        <v>4</v>
      </c>
      <c r="W61" t="s">
        <v>245</v>
      </c>
      <c r="X61" s="37">
        <v>6</v>
      </c>
      <c r="Y61" s="37">
        <v>6</v>
      </c>
      <c r="Z61" s="37">
        <v>4</v>
      </c>
      <c r="AA61" s="54">
        <f t="shared" ref="AA61" si="51">AVERAGE(X61:Z61)</f>
        <v>5.333333333333333</v>
      </c>
      <c r="AB61">
        <v>5</v>
      </c>
      <c r="AC61">
        <v>5</v>
      </c>
      <c r="AD61">
        <v>4</v>
      </c>
      <c r="AE61" s="54">
        <f t="shared" ref="AE61" si="52">AVERAGE(AB61:AD61)</f>
        <v>4.666666666666667</v>
      </c>
      <c r="AF61">
        <v>2</v>
      </c>
      <c r="AG61">
        <v>2</v>
      </c>
      <c r="AH61">
        <v>3</v>
      </c>
      <c r="AI61" s="54">
        <f t="shared" ref="AI61" si="53">AVERAGE(AF61:AH61)</f>
        <v>2.3333333333333335</v>
      </c>
      <c r="AJ61">
        <v>7</v>
      </c>
      <c r="AK61">
        <v>5</v>
      </c>
      <c r="AL61">
        <v>4</v>
      </c>
      <c r="AM61" s="54">
        <f t="shared" ref="AM61" si="54">AVERAGE(AJ61:AL61)</f>
        <v>5.333333333333333</v>
      </c>
      <c r="AN61" s="37">
        <v>8</v>
      </c>
      <c r="AO61" s="37">
        <v>3</v>
      </c>
      <c r="AP61" s="37">
        <v>7</v>
      </c>
      <c r="AQ61" s="54">
        <f t="shared" ref="AQ61" si="55">AVERAGE(AN61:AP61)</f>
        <v>6</v>
      </c>
    </row>
    <row r="62" spans="1:43" x14ac:dyDescent="0.25">
      <c r="E62" s="54"/>
      <c r="I62" s="54"/>
      <c r="M62" s="54"/>
      <c r="N62" s="37"/>
      <c r="O62" s="37"/>
      <c r="P62" s="37"/>
      <c r="Q62" s="54"/>
      <c r="R62" s="37"/>
      <c r="S62" s="37"/>
      <c r="T62" s="37"/>
      <c r="U62" s="54"/>
      <c r="X62" s="37"/>
      <c r="Y62" s="37"/>
      <c r="Z62" s="37"/>
      <c r="AA62" s="54"/>
      <c r="AE62" s="54"/>
      <c r="AI62" s="54"/>
      <c r="AM62" s="54"/>
      <c r="AN62" s="37"/>
      <c r="AO62" s="37"/>
      <c r="AP62" s="37"/>
      <c r="AQ62" s="54"/>
    </row>
    <row r="63" spans="1:43" x14ac:dyDescent="0.25">
      <c r="A63" s="165">
        <v>42702</v>
      </c>
      <c r="E63" s="54"/>
      <c r="I63" s="54"/>
      <c r="M63" s="54"/>
      <c r="N63" s="37"/>
      <c r="O63" s="37"/>
      <c r="P63" s="37"/>
      <c r="Q63" s="54"/>
      <c r="R63" s="37"/>
      <c r="S63" s="37"/>
      <c r="T63" s="37"/>
      <c r="U63" s="54"/>
      <c r="W63" s="165">
        <v>42702</v>
      </c>
      <c r="X63" s="37"/>
      <c r="Y63" s="37"/>
      <c r="Z63" s="37"/>
      <c r="AA63" s="54"/>
      <c r="AE63" s="54"/>
      <c r="AI63" s="54"/>
      <c r="AM63" s="54"/>
      <c r="AN63" s="37"/>
      <c r="AO63" s="37"/>
      <c r="AP63" s="37"/>
      <c r="AQ63" s="54"/>
    </row>
    <row r="64" spans="1:43" x14ac:dyDescent="0.25">
      <c r="A64" t="s">
        <v>244</v>
      </c>
      <c r="E64" s="51">
        <v>3</v>
      </c>
      <c r="F64" s="51"/>
      <c r="G64" s="51"/>
      <c r="H64" s="51"/>
      <c r="I64" s="51">
        <v>0.5</v>
      </c>
      <c r="J64" s="51"/>
      <c r="K64" s="51"/>
      <c r="L64" s="51"/>
      <c r="M64" s="51">
        <v>0.5</v>
      </c>
      <c r="N64" s="51"/>
      <c r="O64" s="51"/>
      <c r="P64" s="51"/>
      <c r="Q64" s="51">
        <v>0.5</v>
      </c>
      <c r="R64" s="51"/>
      <c r="S64" s="51"/>
      <c r="T64" s="51"/>
      <c r="U64" s="51">
        <v>0.5</v>
      </c>
      <c r="W64" s="165"/>
      <c r="X64" s="37"/>
      <c r="Y64" s="37"/>
      <c r="Z64" s="37"/>
      <c r="AA64" s="51">
        <v>13</v>
      </c>
      <c r="AB64" s="51"/>
      <c r="AC64" s="51"/>
      <c r="AD64" s="51"/>
      <c r="AE64" s="51">
        <v>10</v>
      </c>
      <c r="AF64" s="51"/>
      <c r="AG64" s="51"/>
      <c r="AH64" s="51"/>
      <c r="AI64" s="51">
        <v>7.5</v>
      </c>
      <c r="AJ64" s="180"/>
      <c r="AK64" s="180"/>
      <c r="AL64" s="180"/>
      <c r="AM64" s="51">
        <v>12.5</v>
      </c>
      <c r="AN64" s="180"/>
      <c r="AO64" s="180"/>
      <c r="AP64" s="180"/>
      <c r="AQ64" s="51">
        <v>9</v>
      </c>
    </row>
    <row r="65" spans="1:43" x14ac:dyDescent="0.25">
      <c r="A65" t="s">
        <v>102</v>
      </c>
      <c r="B65">
        <v>2</v>
      </c>
      <c r="C65">
        <v>0.5</v>
      </c>
      <c r="D65">
        <v>0.5</v>
      </c>
      <c r="E65" s="54">
        <f t="shared" si="37"/>
        <v>1</v>
      </c>
      <c r="F65">
        <v>2</v>
      </c>
      <c r="G65">
        <v>0.5</v>
      </c>
      <c r="H65">
        <v>0.5</v>
      </c>
      <c r="I65" s="54">
        <f t="shared" si="38"/>
        <v>1</v>
      </c>
      <c r="J65">
        <v>0.5</v>
      </c>
      <c r="K65">
        <v>2</v>
      </c>
      <c r="L65">
        <v>0.5</v>
      </c>
      <c r="M65" s="54">
        <f t="shared" si="39"/>
        <v>1</v>
      </c>
      <c r="N65" s="37">
        <v>0.5</v>
      </c>
      <c r="O65" s="37">
        <v>3</v>
      </c>
      <c r="P65" s="37">
        <v>4</v>
      </c>
      <c r="Q65" s="54">
        <f t="shared" si="40"/>
        <v>2.5</v>
      </c>
      <c r="R65" s="37">
        <v>0.5</v>
      </c>
      <c r="S65" s="37">
        <v>0.5</v>
      </c>
      <c r="T65" s="37">
        <v>0.5</v>
      </c>
      <c r="U65" s="54">
        <f t="shared" si="41"/>
        <v>0.5</v>
      </c>
      <c r="W65" t="s">
        <v>102</v>
      </c>
      <c r="X65" s="37">
        <v>6</v>
      </c>
      <c r="Y65" s="37">
        <v>5</v>
      </c>
      <c r="Z65" s="37">
        <v>5</v>
      </c>
      <c r="AA65" s="54">
        <f t="shared" si="42"/>
        <v>5.333333333333333</v>
      </c>
      <c r="AB65">
        <v>6</v>
      </c>
      <c r="AC65">
        <v>6</v>
      </c>
      <c r="AD65">
        <v>6</v>
      </c>
      <c r="AE65" s="54">
        <f t="shared" si="43"/>
        <v>6</v>
      </c>
      <c r="AF65">
        <v>3</v>
      </c>
      <c r="AG65">
        <v>6</v>
      </c>
      <c r="AH65">
        <v>6</v>
      </c>
      <c r="AI65" s="54">
        <f t="shared" si="44"/>
        <v>5</v>
      </c>
      <c r="AJ65">
        <v>8</v>
      </c>
      <c r="AK65">
        <v>7</v>
      </c>
      <c r="AL65">
        <v>7</v>
      </c>
      <c r="AM65" s="54">
        <f t="shared" si="45"/>
        <v>7.333333333333333</v>
      </c>
      <c r="AN65" s="37">
        <v>6</v>
      </c>
      <c r="AO65" s="37">
        <v>6</v>
      </c>
      <c r="AP65" s="37">
        <v>5</v>
      </c>
      <c r="AQ65" s="54">
        <f t="shared" si="46"/>
        <v>5.666666666666667</v>
      </c>
    </row>
    <row r="66" spans="1:43" x14ac:dyDescent="0.25">
      <c r="A66" t="s">
        <v>103</v>
      </c>
      <c r="B66">
        <v>3</v>
      </c>
      <c r="C66">
        <v>2</v>
      </c>
      <c r="D66">
        <v>2</v>
      </c>
      <c r="E66" s="54">
        <f t="shared" si="37"/>
        <v>2.3333333333333335</v>
      </c>
      <c r="F66">
        <v>2</v>
      </c>
      <c r="G66">
        <v>0.5</v>
      </c>
      <c r="H66">
        <v>2</v>
      </c>
      <c r="I66" s="54">
        <f t="shared" si="38"/>
        <v>1.5</v>
      </c>
      <c r="J66">
        <v>2</v>
      </c>
      <c r="K66">
        <v>3</v>
      </c>
      <c r="L66">
        <v>0.5</v>
      </c>
      <c r="M66" s="54">
        <f t="shared" si="39"/>
        <v>1.8333333333333333</v>
      </c>
      <c r="N66" s="37">
        <v>0.5</v>
      </c>
      <c r="O66" s="37">
        <v>3</v>
      </c>
      <c r="P66" s="37">
        <v>3</v>
      </c>
      <c r="Q66" s="54">
        <f t="shared" si="40"/>
        <v>2.1666666666666665</v>
      </c>
      <c r="R66" s="37">
        <v>2</v>
      </c>
      <c r="S66" s="37">
        <v>0.5</v>
      </c>
      <c r="T66" s="37">
        <v>2</v>
      </c>
      <c r="U66" s="54">
        <f t="shared" si="41"/>
        <v>1.5</v>
      </c>
      <c r="W66" t="s">
        <v>103</v>
      </c>
      <c r="X66" s="37">
        <v>6</v>
      </c>
      <c r="Y66" s="37">
        <v>6</v>
      </c>
      <c r="Z66" s="37">
        <v>7</v>
      </c>
      <c r="AA66" s="54">
        <f t="shared" si="42"/>
        <v>6.333333333333333</v>
      </c>
      <c r="AB66">
        <v>5</v>
      </c>
      <c r="AC66">
        <v>7</v>
      </c>
      <c r="AD66">
        <v>5</v>
      </c>
      <c r="AE66" s="54">
        <f t="shared" si="43"/>
        <v>5.666666666666667</v>
      </c>
      <c r="AF66">
        <v>4</v>
      </c>
      <c r="AG66">
        <v>6</v>
      </c>
      <c r="AH66">
        <v>4</v>
      </c>
      <c r="AI66" s="54">
        <f t="shared" si="44"/>
        <v>4.666666666666667</v>
      </c>
      <c r="AJ66">
        <v>7</v>
      </c>
      <c r="AK66">
        <v>7</v>
      </c>
      <c r="AL66">
        <v>6</v>
      </c>
      <c r="AM66" s="54">
        <f t="shared" si="45"/>
        <v>6.666666666666667</v>
      </c>
      <c r="AN66" s="37">
        <v>5</v>
      </c>
      <c r="AO66" s="37">
        <v>5</v>
      </c>
      <c r="AP66" s="37">
        <v>5</v>
      </c>
      <c r="AQ66" s="54">
        <f t="shared" si="46"/>
        <v>5</v>
      </c>
    </row>
    <row r="67" spans="1:43" x14ac:dyDescent="0.25">
      <c r="A67" t="s">
        <v>104</v>
      </c>
      <c r="B67">
        <v>3</v>
      </c>
      <c r="C67">
        <v>3</v>
      </c>
      <c r="D67">
        <v>3</v>
      </c>
      <c r="E67" s="54">
        <f t="shared" si="37"/>
        <v>3</v>
      </c>
      <c r="F67">
        <v>3</v>
      </c>
      <c r="G67">
        <v>3</v>
      </c>
      <c r="H67">
        <v>2</v>
      </c>
      <c r="I67" s="54">
        <f t="shared" si="38"/>
        <v>2.6666666666666665</v>
      </c>
      <c r="J67">
        <v>2</v>
      </c>
      <c r="K67">
        <v>0.5</v>
      </c>
      <c r="L67">
        <v>0.5</v>
      </c>
      <c r="M67" s="54">
        <f t="shared" si="39"/>
        <v>1</v>
      </c>
      <c r="N67" s="37">
        <v>3</v>
      </c>
      <c r="O67" s="37">
        <v>3</v>
      </c>
      <c r="P67" s="37">
        <v>3</v>
      </c>
      <c r="Q67" s="54">
        <f t="shared" si="40"/>
        <v>3</v>
      </c>
      <c r="R67" s="37">
        <v>2</v>
      </c>
      <c r="S67" s="37">
        <v>0.5</v>
      </c>
      <c r="T67" s="37">
        <v>2</v>
      </c>
      <c r="U67" s="54">
        <f t="shared" si="41"/>
        <v>1.5</v>
      </c>
      <c r="W67" t="s">
        <v>104</v>
      </c>
      <c r="X67" s="37">
        <v>7</v>
      </c>
      <c r="Y67" s="37">
        <v>5</v>
      </c>
      <c r="Z67" s="37">
        <v>6</v>
      </c>
      <c r="AA67" s="54">
        <f t="shared" si="42"/>
        <v>6</v>
      </c>
      <c r="AB67">
        <v>5</v>
      </c>
      <c r="AC67">
        <v>6</v>
      </c>
      <c r="AD67">
        <v>3</v>
      </c>
      <c r="AE67" s="54">
        <f t="shared" si="43"/>
        <v>4.666666666666667</v>
      </c>
      <c r="AF67">
        <v>3</v>
      </c>
      <c r="AG67">
        <v>3</v>
      </c>
      <c r="AH67">
        <v>0.5</v>
      </c>
      <c r="AI67" s="54">
        <f t="shared" si="44"/>
        <v>2.1666666666666665</v>
      </c>
      <c r="AJ67">
        <v>7</v>
      </c>
      <c r="AK67">
        <v>4</v>
      </c>
      <c r="AL67">
        <v>4</v>
      </c>
      <c r="AM67" s="54">
        <f t="shared" si="45"/>
        <v>5</v>
      </c>
      <c r="AN67" s="37">
        <v>3</v>
      </c>
      <c r="AO67" s="37">
        <v>3</v>
      </c>
      <c r="AP67" s="37">
        <v>5</v>
      </c>
      <c r="AQ67" s="54">
        <f t="shared" si="46"/>
        <v>3.6666666666666665</v>
      </c>
    </row>
    <row r="68" spans="1:43" x14ac:dyDescent="0.25">
      <c r="A68" t="s">
        <v>105</v>
      </c>
      <c r="B68">
        <v>0.5</v>
      </c>
      <c r="C68">
        <v>0.5</v>
      </c>
      <c r="D68">
        <v>0.5</v>
      </c>
      <c r="E68" s="54">
        <f t="shared" si="37"/>
        <v>0.5</v>
      </c>
      <c r="F68">
        <v>0.5</v>
      </c>
      <c r="G68">
        <v>0.5</v>
      </c>
      <c r="H68">
        <v>0.5</v>
      </c>
      <c r="I68" s="54">
        <f t="shared" si="38"/>
        <v>0.5</v>
      </c>
      <c r="J68">
        <v>0.5</v>
      </c>
      <c r="K68">
        <v>0.5</v>
      </c>
      <c r="L68">
        <v>0.5</v>
      </c>
      <c r="M68" s="54">
        <f t="shared" si="39"/>
        <v>0.5</v>
      </c>
      <c r="N68" s="37">
        <v>0.5</v>
      </c>
      <c r="O68" s="37">
        <v>2</v>
      </c>
      <c r="P68" s="37">
        <v>0.5</v>
      </c>
      <c r="Q68" s="54">
        <f t="shared" si="40"/>
        <v>1</v>
      </c>
      <c r="R68" s="37">
        <v>0.5</v>
      </c>
      <c r="S68" s="37">
        <v>0.5</v>
      </c>
      <c r="T68" s="37">
        <v>0.5</v>
      </c>
      <c r="U68" s="54">
        <f t="shared" si="41"/>
        <v>0.5</v>
      </c>
      <c r="W68" t="s">
        <v>105</v>
      </c>
      <c r="X68" s="37">
        <v>0.5</v>
      </c>
      <c r="Y68" s="37">
        <v>2</v>
      </c>
      <c r="Z68" s="37">
        <v>0.5</v>
      </c>
      <c r="AA68" s="54">
        <f t="shared" si="42"/>
        <v>1</v>
      </c>
      <c r="AB68">
        <v>0.5</v>
      </c>
      <c r="AC68">
        <v>0.5</v>
      </c>
      <c r="AD68">
        <v>0.5</v>
      </c>
      <c r="AE68" s="54">
        <f t="shared" si="43"/>
        <v>0.5</v>
      </c>
      <c r="AF68">
        <v>0.5</v>
      </c>
      <c r="AG68">
        <v>0.5</v>
      </c>
      <c r="AH68">
        <v>0.5</v>
      </c>
      <c r="AI68" s="54">
        <f t="shared" si="44"/>
        <v>0.5</v>
      </c>
      <c r="AJ68">
        <v>0.5</v>
      </c>
      <c r="AK68">
        <v>0.5</v>
      </c>
      <c r="AL68">
        <v>0.5</v>
      </c>
      <c r="AM68" s="54">
        <f t="shared" si="45"/>
        <v>0.5</v>
      </c>
      <c r="AN68" s="37">
        <v>0.5</v>
      </c>
      <c r="AO68" s="37">
        <v>0.5</v>
      </c>
      <c r="AP68" s="37">
        <v>0.5</v>
      </c>
      <c r="AQ68" s="54">
        <f t="shared" si="46"/>
        <v>0.5</v>
      </c>
    </row>
    <row r="69" spans="1:43" x14ac:dyDescent="0.25">
      <c r="A69" t="s">
        <v>106</v>
      </c>
      <c r="B69">
        <v>0.5</v>
      </c>
      <c r="C69">
        <v>0.5</v>
      </c>
      <c r="D69">
        <v>0.5</v>
      </c>
      <c r="E69" s="54">
        <f t="shared" si="37"/>
        <v>0.5</v>
      </c>
      <c r="F69">
        <v>0.5</v>
      </c>
      <c r="G69">
        <v>0.5</v>
      </c>
      <c r="H69">
        <v>0.5</v>
      </c>
      <c r="I69" s="54">
        <f t="shared" si="38"/>
        <v>0.5</v>
      </c>
      <c r="J69">
        <v>0.5</v>
      </c>
      <c r="K69">
        <v>0.5</v>
      </c>
      <c r="L69">
        <v>0.5</v>
      </c>
      <c r="M69" s="54">
        <f t="shared" si="39"/>
        <v>0.5</v>
      </c>
      <c r="N69" s="37">
        <v>0.5</v>
      </c>
      <c r="O69" s="37">
        <v>0.5</v>
      </c>
      <c r="P69" s="37">
        <v>0.5</v>
      </c>
      <c r="Q69" s="54">
        <f t="shared" si="40"/>
        <v>0.5</v>
      </c>
      <c r="R69" s="37">
        <v>0.5</v>
      </c>
      <c r="S69" s="37">
        <v>0.5</v>
      </c>
      <c r="T69" s="37">
        <v>0.5</v>
      </c>
      <c r="U69" s="54">
        <f t="shared" si="41"/>
        <v>0.5</v>
      </c>
      <c r="W69" t="s">
        <v>106</v>
      </c>
      <c r="X69" s="37">
        <v>0.5</v>
      </c>
      <c r="Y69" s="37">
        <v>0.5</v>
      </c>
      <c r="Z69" s="37">
        <v>0.5</v>
      </c>
      <c r="AA69" s="54">
        <f t="shared" si="42"/>
        <v>0.5</v>
      </c>
      <c r="AB69">
        <v>0.5</v>
      </c>
      <c r="AC69">
        <v>0.5</v>
      </c>
      <c r="AD69">
        <v>0.5</v>
      </c>
      <c r="AE69" s="54">
        <f t="shared" si="43"/>
        <v>0.5</v>
      </c>
      <c r="AF69">
        <v>0.5</v>
      </c>
      <c r="AG69">
        <v>0.5</v>
      </c>
      <c r="AH69">
        <v>0.5</v>
      </c>
      <c r="AI69" s="54">
        <f t="shared" si="44"/>
        <v>0.5</v>
      </c>
      <c r="AJ69">
        <v>0.5</v>
      </c>
      <c r="AK69">
        <v>0.5</v>
      </c>
      <c r="AL69">
        <v>0.5</v>
      </c>
      <c r="AM69" s="54">
        <f t="shared" si="45"/>
        <v>0.5</v>
      </c>
      <c r="AN69" s="37">
        <v>0.5</v>
      </c>
      <c r="AO69" s="37">
        <v>0.5</v>
      </c>
      <c r="AP69" s="37">
        <v>0.5</v>
      </c>
      <c r="AQ69" s="54">
        <f t="shared" si="46"/>
        <v>0.5</v>
      </c>
    </row>
    <row r="70" spans="1:43" x14ac:dyDescent="0.25">
      <c r="A70" t="s">
        <v>259</v>
      </c>
      <c r="E70" s="54"/>
      <c r="I70" s="54"/>
      <c r="M70" s="54"/>
      <c r="N70" s="37"/>
      <c r="O70" s="37"/>
      <c r="P70" s="37"/>
      <c r="Q70" s="54"/>
      <c r="R70" s="37"/>
      <c r="S70" s="37"/>
      <c r="T70" s="37"/>
      <c r="U70" s="54"/>
      <c r="W70" t="s">
        <v>259</v>
      </c>
      <c r="X70" s="37"/>
      <c r="Y70" s="37"/>
      <c r="Z70" s="37"/>
      <c r="AA70" s="54"/>
      <c r="AE70" s="54"/>
      <c r="AI70" s="54"/>
      <c r="AM70" s="54"/>
      <c r="AN70" s="37"/>
      <c r="AO70" s="37"/>
      <c r="AP70" s="37"/>
      <c r="AQ70" s="54"/>
    </row>
    <row r="71" spans="1:43" x14ac:dyDescent="0.25">
      <c r="A71" t="s">
        <v>102</v>
      </c>
      <c r="B71" s="50">
        <f>B65</f>
        <v>2</v>
      </c>
      <c r="C71" s="50">
        <f t="shared" ref="C71:U71" si="56">C65</f>
        <v>0.5</v>
      </c>
      <c r="D71" s="50">
        <f t="shared" si="56"/>
        <v>0.5</v>
      </c>
      <c r="E71" s="54">
        <f t="shared" si="56"/>
        <v>1</v>
      </c>
      <c r="F71" s="50">
        <f t="shared" si="56"/>
        <v>2</v>
      </c>
      <c r="G71" s="50">
        <f t="shared" si="56"/>
        <v>0.5</v>
      </c>
      <c r="H71" s="50">
        <f t="shared" si="56"/>
        <v>0.5</v>
      </c>
      <c r="I71" s="54">
        <f t="shared" si="56"/>
        <v>1</v>
      </c>
      <c r="J71" s="50">
        <f t="shared" si="56"/>
        <v>0.5</v>
      </c>
      <c r="K71" s="50">
        <f t="shared" si="56"/>
        <v>2</v>
      </c>
      <c r="L71" s="50">
        <f t="shared" si="56"/>
        <v>0.5</v>
      </c>
      <c r="M71" s="54">
        <f t="shared" si="56"/>
        <v>1</v>
      </c>
      <c r="N71" s="50">
        <f t="shared" si="56"/>
        <v>0.5</v>
      </c>
      <c r="O71" s="50">
        <f t="shared" si="56"/>
        <v>3</v>
      </c>
      <c r="P71" s="50">
        <f t="shared" si="56"/>
        <v>4</v>
      </c>
      <c r="Q71" s="54">
        <f t="shared" si="56"/>
        <v>2.5</v>
      </c>
      <c r="R71" s="50">
        <f t="shared" si="56"/>
        <v>0.5</v>
      </c>
      <c r="S71" s="50">
        <f t="shared" si="56"/>
        <v>0.5</v>
      </c>
      <c r="T71" s="50">
        <f t="shared" si="56"/>
        <v>0.5</v>
      </c>
      <c r="U71" s="54">
        <f t="shared" si="56"/>
        <v>0.5</v>
      </c>
      <c r="W71" t="s">
        <v>102</v>
      </c>
      <c r="X71" s="50">
        <f t="shared" ref="X71:Z71" si="57">X65</f>
        <v>6</v>
      </c>
      <c r="Y71" s="50">
        <f t="shared" si="57"/>
        <v>5</v>
      </c>
      <c r="Z71" s="50">
        <f t="shared" si="57"/>
        <v>5</v>
      </c>
      <c r="AA71" s="54">
        <f t="shared" si="42"/>
        <v>5.333333333333333</v>
      </c>
      <c r="AB71" s="50">
        <f t="shared" ref="AB71:AD71" si="58">AB65</f>
        <v>6</v>
      </c>
      <c r="AC71" s="50">
        <f t="shared" si="58"/>
        <v>6</v>
      </c>
      <c r="AD71" s="50">
        <f t="shared" si="58"/>
        <v>6</v>
      </c>
      <c r="AE71" s="54">
        <f t="shared" ref="AE71:AE72" si="59">AVERAGE(AB71:AD71)</f>
        <v>6</v>
      </c>
      <c r="AF71" s="50">
        <f t="shared" ref="AF71:AH71" si="60">AF65</f>
        <v>3</v>
      </c>
      <c r="AG71" s="50">
        <f t="shared" si="60"/>
        <v>6</v>
      </c>
      <c r="AH71" s="50">
        <f t="shared" si="60"/>
        <v>6</v>
      </c>
      <c r="AI71" s="54">
        <f t="shared" ref="AI71:AI72" si="61">AVERAGE(AF71:AH71)</f>
        <v>5</v>
      </c>
      <c r="AJ71" s="50">
        <f t="shared" ref="AJ71:AL71" si="62">AJ65</f>
        <v>8</v>
      </c>
      <c r="AK71" s="50">
        <f t="shared" si="62"/>
        <v>7</v>
      </c>
      <c r="AL71" s="50">
        <f t="shared" si="62"/>
        <v>7</v>
      </c>
      <c r="AM71" s="54">
        <f t="shared" ref="AM71:AM72" si="63">AVERAGE(AJ71:AL71)</f>
        <v>7.333333333333333</v>
      </c>
      <c r="AN71" s="50">
        <f t="shared" ref="AN71:AP71" si="64">AN65</f>
        <v>6</v>
      </c>
      <c r="AO71" s="50">
        <f t="shared" si="64"/>
        <v>6</v>
      </c>
      <c r="AP71" s="50">
        <f t="shared" si="64"/>
        <v>5</v>
      </c>
      <c r="AQ71" s="54">
        <f t="shared" ref="AQ71:AQ72" si="65">AVERAGE(AN71:AP71)</f>
        <v>5.666666666666667</v>
      </c>
    </row>
    <row r="72" spans="1:43" x14ac:dyDescent="0.25">
      <c r="A72" t="s">
        <v>245</v>
      </c>
      <c r="B72" s="50">
        <f>AVERAGE(B66:B67)</f>
        <v>3</v>
      </c>
      <c r="C72" s="50">
        <f t="shared" ref="C72:U72" si="66">AVERAGE(C66:C67)</f>
        <v>2.5</v>
      </c>
      <c r="D72" s="50">
        <f t="shared" si="66"/>
        <v>2.5</v>
      </c>
      <c r="E72" s="54">
        <f t="shared" si="66"/>
        <v>2.666666666666667</v>
      </c>
      <c r="F72" s="50">
        <f t="shared" si="66"/>
        <v>2.5</v>
      </c>
      <c r="G72" s="50">
        <f t="shared" si="66"/>
        <v>1.75</v>
      </c>
      <c r="H72" s="50">
        <f t="shared" si="66"/>
        <v>2</v>
      </c>
      <c r="I72" s="54">
        <f t="shared" si="66"/>
        <v>2.083333333333333</v>
      </c>
      <c r="J72" s="50">
        <f t="shared" si="66"/>
        <v>2</v>
      </c>
      <c r="K72" s="50">
        <f t="shared" si="66"/>
        <v>1.75</v>
      </c>
      <c r="L72" s="50">
        <f t="shared" si="66"/>
        <v>0.5</v>
      </c>
      <c r="M72" s="54">
        <f t="shared" si="66"/>
        <v>1.4166666666666665</v>
      </c>
      <c r="N72" s="50">
        <f t="shared" si="66"/>
        <v>1.75</v>
      </c>
      <c r="O72" s="50">
        <f t="shared" si="66"/>
        <v>3</v>
      </c>
      <c r="P72" s="50">
        <f t="shared" si="66"/>
        <v>3</v>
      </c>
      <c r="Q72" s="54">
        <f t="shared" si="66"/>
        <v>2.583333333333333</v>
      </c>
      <c r="R72" s="50">
        <f t="shared" si="66"/>
        <v>2</v>
      </c>
      <c r="S72" s="50">
        <f t="shared" si="66"/>
        <v>0.5</v>
      </c>
      <c r="T72" s="50">
        <f t="shared" si="66"/>
        <v>2</v>
      </c>
      <c r="U72" s="54">
        <f t="shared" si="66"/>
        <v>1.5</v>
      </c>
      <c r="W72" t="s">
        <v>245</v>
      </c>
      <c r="X72" s="50">
        <f t="shared" ref="X72:Z72" si="67">AVERAGE(X66:X67)</f>
        <v>6.5</v>
      </c>
      <c r="Y72" s="50">
        <f t="shared" si="67"/>
        <v>5.5</v>
      </c>
      <c r="Z72" s="50">
        <f t="shared" si="67"/>
        <v>6.5</v>
      </c>
      <c r="AA72" s="54">
        <f t="shared" si="42"/>
        <v>6.166666666666667</v>
      </c>
      <c r="AB72" s="50">
        <f t="shared" ref="AB72:AD72" si="68">AVERAGE(AB66:AB67)</f>
        <v>5</v>
      </c>
      <c r="AC72" s="50">
        <f t="shared" si="68"/>
        <v>6.5</v>
      </c>
      <c r="AD72" s="50">
        <f t="shared" si="68"/>
        <v>4</v>
      </c>
      <c r="AE72" s="54">
        <f t="shared" si="59"/>
        <v>5.166666666666667</v>
      </c>
      <c r="AF72" s="50">
        <f t="shared" ref="AF72:AH72" si="69">AVERAGE(AF66:AF67)</f>
        <v>3.5</v>
      </c>
      <c r="AG72" s="50">
        <f t="shared" si="69"/>
        <v>4.5</v>
      </c>
      <c r="AH72" s="50">
        <f t="shared" si="69"/>
        <v>2.25</v>
      </c>
      <c r="AI72" s="54">
        <f t="shared" si="61"/>
        <v>3.4166666666666665</v>
      </c>
      <c r="AJ72" s="50">
        <f t="shared" ref="AJ72:AL72" si="70">AVERAGE(AJ66:AJ67)</f>
        <v>7</v>
      </c>
      <c r="AK72" s="50">
        <f t="shared" si="70"/>
        <v>5.5</v>
      </c>
      <c r="AL72" s="50">
        <f t="shared" si="70"/>
        <v>5</v>
      </c>
      <c r="AM72" s="54">
        <f t="shared" si="63"/>
        <v>5.833333333333333</v>
      </c>
      <c r="AN72" s="50">
        <f t="shared" ref="AN72:AP72" si="71">AVERAGE(AN66:AN67)</f>
        <v>4</v>
      </c>
      <c r="AO72" s="50">
        <f t="shared" si="71"/>
        <v>4</v>
      </c>
      <c r="AP72" s="50">
        <f t="shared" si="71"/>
        <v>5</v>
      </c>
      <c r="AQ72" s="54">
        <f t="shared" si="65"/>
        <v>4.333333333333333</v>
      </c>
    </row>
    <row r="73" spans="1:43" x14ac:dyDescent="0.25">
      <c r="E73" s="54"/>
      <c r="I73" s="54"/>
      <c r="M73" s="54"/>
      <c r="N73" s="37"/>
      <c r="O73" s="37"/>
      <c r="P73" s="37"/>
      <c r="Q73" s="54"/>
      <c r="R73" s="37"/>
      <c r="S73" s="37"/>
      <c r="T73" s="37"/>
      <c r="U73" s="54"/>
      <c r="X73" s="37"/>
      <c r="Y73" s="37"/>
      <c r="Z73" s="37"/>
      <c r="AA73" s="54"/>
      <c r="AE73" s="54"/>
      <c r="AI73" s="54"/>
      <c r="AM73" s="54"/>
      <c r="AN73" s="37"/>
      <c r="AO73" s="37"/>
      <c r="AP73" s="37"/>
      <c r="AQ73" s="54"/>
    </row>
    <row r="74" spans="1:43" x14ac:dyDescent="0.25">
      <c r="W74" s="35"/>
      <c r="X74" s="37"/>
      <c r="Y74" s="37"/>
      <c r="Z74" s="37"/>
      <c r="AA74" s="37"/>
      <c r="AB74" s="37"/>
      <c r="AC74" s="37"/>
      <c r="AD74" s="37"/>
      <c r="AE74" s="37"/>
    </row>
    <row r="75" spans="1:43" x14ac:dyDescent="0.25">
      <c r="A75" s="69"/>
      <c r="B75" s="70" t="s">
        <v>251</v>
      </c>
      <c r="C75" s="69"/>
      <c r="D75" s="69"/>
      <c r="E75" s="69"/>
      <c r="F75" s="69"/>
      <c r="G75" s="69"/>
      <c r="H75" s="70" t="s">
        <v>258</v>
      </c>
      <c r="I75" s="69"/>
      <c r="J75" s="69"/>
      <c r="K75" s="69"/>
      <c r="L75" s="69"/>
    </row>
    <row r="76" spans="1:43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</row>
    <row r="77" spans="1:43" x14ac:dyDescent="0.25">
      <c r="A77" s="71">
        <v>41841</v>
      </c>
      <c r="B77" s="72" t="s">
        <v>253</v>
      </c>
      <c r="C77" s="72" t="s">
        <v>254</v>
      </c>
      <c r="D77" s="72" t="s">
        <v>255</v>
      </c>
      <c r="E77" s="72" t="s">
        <v>256</v>
      </c>
      <c r="F77" s="72" t="s">
        <v>257</v>
      </c>
      <c r="G77" s="69"/>
      <c r="H77" s="72" t="s">
        <v>253</v>
      </c>
      <c r="I77" s="72" t="s">
        <v>254</v>
      </c>
      <c r="J77" s="72" t="s">
        <v>255</v>
      </c>
      <c r="K77" s="72" t="s">
        <v>256</v>
      </c>
      <c r="L77" s="72" t="s">
        <v>257</v>
      </c>
    </row>
    <row r="78" spans="1:43" x14ac:dyDescent="0.25">
      <c r="A78" s="69"/>
      <c r="B78" s="73"/>
      <c r="C78" s="73"/>
      <c r="D78" s="73"/>
      <c r="E78" s="73"/>
      <c r="F78" s="73"/>
      <c r="G78" s="69"/>
      <c r="H78" s="69"/>
      <c r="I78" s="69"/>
      <c r="J78" s="69"/>
      <c r="K78" s="69"/>
      <c r="L78" s="69"/>
    </row>
    <row r="79" spans="1:43" x14ac:dyDescent="0.25">
      <c r="A79" s="69" t="s">
        <v>246</v>
      </c>
      <c r="B79" s="73">
        <v>7.666666666666667</v>
      </c>
      <c r="C79" s="73">
        <v>8.3333333333333339</v>
      </c>
      <c r="D79" s="73">
        <v>7.666666666666667</v>
      </c>
      <c r="E79" s="73">
        <v>7.333333333333333</v>
      </c>
      <c r="F79" s="73">
        <v>7.666666666666667</v>
      </c>
      <c r="G79" s="69"/>
      <c r="H79" s="73">
        <v>4.333333333333333</v>
      </c>
      <c r="I79" s="73">
        <v>2.6666666666666665</v>
      </c>
      <c r="J79" s="73">
        <v>2.3333333333333335</v>
      </c>
      <c r="K79" s="73">
        <v>2.3333333333333335</v>
      </c>
      <c r="L79" s="73">
        <v>1.8333333333333333</v>
      </c>
    </row>
    <row r="80" spans="1:43" x14ac:dyDescent="0.25">
      <c r="A80" s="69" t="s">
        <v>245</v>
      </c>
      <c r="B80" s="73">
        <v>8.1666666666666679</v>
      </c>
      <c r="C80" s="73">
        <v>7.5</v>
      </c>
      <c r="D80" s="73">
        <v>6</v>
      </c>
      <c r="E80" s="73">
        <v>6.1666666666666661</v>
      </c>
      <c r="F80" s="73">
        <v>7.5</v>
      </c>
      <c r="G80" s="69"/>
      <c r="H80" s="73">
        <v>2.25</v>
      </c>
      <c r="I80" s="73">
        <v>1.6666666666666667</v>
      </c>
      <c r="J80" s="73">
        <v>1.1666666666666665</v>
      </c>
      <c r="K80" s="73">
        <v>1</v>
      </c>
      <c r="L80" s="73">
        <v>0.5</v>
      </c>
    </row>
    <row r="81" spans="1:22" x14ac:dyDescent="0.25">
      <c r="A81" s="69"/>
      <c r="B81" s="73"/>
      <c r="C81" s="73"/>
      <c r="D81" s="73"/>
      <c r="E81" s="73"/>
      <c r="F81" s="73"/>
      <c r="G81" s="69"/>
      <c r="H81" s="73"/>
      <c r="I81" s="73"/>
      <c r="J81" s="73"/>
      <c r="K81" s="73"/>
      <c r="L81" s="73"/>
    </row>
    <row r="82" spans="1:22" x14ac:dyDescent="0.25">
      <c r="A82" s="74">
        <v>41989</v>
      </c>
      <c r="B82" s="73"/>
      <c r="C82" s="73"/>
      <c r="D82" s="73"/>
      <c r="E82" s="73"/>
      <c r="F82" s="73"/>
      <c r="G82" s="69"/>
      <c r="H82" s="73"/>
      <c r="I82" s="73"/>
      <c r="J82" s="73"/>
      <c r="K82" s="73"/>
      <c r="L82" s="73"/>
    </row>
    <row r="83" spans="1:22" x14ac:dyDescent="0.25">
      <c r="A83" s="69" t="s">
        <v>244</v>
      </c>
      <c r="B83" s="73">
        <v>151</v>
      </c>
      <c r="C83" s="73">
        <v>154</v>
      </c>
      <c r="D83" s="73">
        <v>179</v>
      </c>
      <c r="E83" s="73">
        <v>143</v>
      </c>
      <c r="F83" s="73"/>
      <c r="G83" s="69"/>
      <c r="H83" s="73">
        <v>123</v>
      </c>
      <c r="I83" s="75">
        <v>100</v>
      </c>
      <c r="J83" s="73">
        <v>78</v>
      </c>
      <c r="K83" s="73">
        <v>103</v>
      </c>
      <c r="L83" s="73"/>
    </row>
    <row r="84" spans="1:22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</row>
    <row r="85" spans="1:22" x14ac:dyDescent="0.25">
      <c r="A85" s="71">
        <v>42012</v>
      </c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</row>
    <row r="86" spans="1:22" x14ac:dyDescent="0.25">
      <c r="A86" s="69" t="s">
        <v>244</v>
      </c>
      <c r="B86" s="73">
        <v>5</v>
      </c>
      <c r="C86" s="73">
        <v>2</v>
      </c>
      <c r="D86" s="73">
        <v>0.5</v>
      </c>
      <c r="E86" s="73">
        <v>0.5</v>
      </c>
      <c r="F86" s="73">
        <v>0.5</v>
      </c>
      <c r="G86" s="69"/>
      <c r="H86" s="73">
        <v>126</v>
      </c>
      <c r="I86" s="73">
        <v>27</v>
      </c>
      <c r="J86" s="73">
        <v>31</v>
      </c>
      <c r="K86" s="73">
        <v>29</v>
      </c>
      <c r="L86" s="73">
        <v>17</v>
      </c>
      <c r="V86" s="68"/>
    </row>
    <row r="87" spans="1:22" x14ac:dyDescent="0.25">
      <c r="A87" s="69" t="s">
        <v>246</v>
      </c>
      <c r="B87" s="73">
        <v>7.333333333333333</v>
      </c>
      <c r="C87" s="73">
        <v>4</v>
      </c>
      <c r="D87" s="73">
        <v>6.666666666666667</v>
      </c>
      <c r="E87" s="73">
        <v>6.666666666666667</v>
      </c>
      <c r="F87" s="73">
        <v>3.6666666666666665</v>
      </c>
      <c r="G87" s="69"/>
      <c r="H87" s="73">
        <v>17.333333333333332</v>
      </c>
      <c r="I87" s="73">
        <v>12.666666666666666</v>
      </c>
      <c r="J87" s="73">
        <v>23</v>
      </c>
      <c r="K87" s="73">
        <v>12</v>
      </c>
      <c r="L87" s="73">
        <v>8</v>
      </c>
    </row>
    <row r="88" spans="1:22" x14ac:dyDescent="0.25">
      <c r="A88" s="69" t="s">
        <v>245</v>
      </c>
      <c r="B88" s="73">
        <v>18.333333333333332</v>
      </c>
      <c r="C88" s="73">
        <v>14.333333333333334</v>
      </c>
      <c r="D88" s="73">
        <v>17.333333333333332</v>
      </c>
      <c r="E88" s="73">
        <v>18.666666666666668</v>
      </c>
      <c r="F88" s="73">
        <v>12.666666666666666</v>
      </c>
      <c r="G88" s="69"/>
      <c r="H88" s="73">
        <v>10.333333333333334</v>
      </c>
      <c r="I88" s="73">
        <v>5.333333333333333</v>
      </c>
      <c r="J88" s="73">
        <v>15.666666666666666</v>
      </c>
      <c r="K88" s="73">
        <v>3.6666666666666665</v>
      </c>
      <c r="L88" s="73">
        <v>3.6666666666666665</v>
      </c>
    </row>
    <row r="89" spans="1:22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</row>
    <row r="90" spans="1:22" x14ac:dyDescent="0.25">
      <c r="A90" s="74">
        <v>42044</v>
      </c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</row>
    <row r="91" spans="1:22" x14ac:dyDescent="0.25">
      <c r="A91" s="69" t="s">
        <v>244</v>
      </c>
      <c r="B91" s="73">
        <v>94</v>
      </c>
      <c r="C91" s="73">
        <v>47</v>
      </c>
      <c r="D91" s="73">
        <v>24</v>
      </c>
      <c r="E91" s="73">
        <v>35</v>
      </c>
      <c r="F91" s="73">
        <v>16</v>
      </c>
      <c r="G91" s="69"/>
      <c r="H91" s="73">
        <v>92</v>
      </c>
      <c r="I91" s="73">
        <v>51</v>
      </c>
      <c r="J91" s="73">
        <v>50</v>
      </c>
      <c r="K91" s="73">
        <v>34</v>
      </c>
      <c r="L91" s="73">
        <v>21</v>
      </c>
    </row>
    <row r="92" spans="1:22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</row>
    <row r="93" spans="1:22" x14ac:dyDescent="0.25">
      <c r="A93" s="74">
        <v>42087</v>
      </c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</row>
    <row r="94" spans="1:22" x14ac:dyDescent="0.25">
      <c r="A94" s="69" t="s">
        <v>244</v>
      </c>
      <c r="B94" s="73">
        <v>34</v>
      </c>
      <c r="C94" s="73">
        <v>50</v>
      </c>
      <c r="D94" s="73">
        <v>16</v>
      </c>
      <c r="E94" s="73">
        <v>39</v>
      </c>
      <c r="F94" s="73">
        <v>9</v>
      </c>
      <c r="G94" s="69"/>
      <c r="H94" s="73">
        <v>3</v>
      </c>
      <c r="I94" s="73">
        <v>5</v>
      </c>
      <c r="J94" s="73">
        <v>4</v>
      </c>
      <c r="K94" s="73">
        <v>4</v>
      </c>
      <c r="L94" s="73">
        <v>5</v>
      </c>
    </row>
    <row r="95" spans="1:22" x14ac:dyDescent="0.25">
      <c r="A95" s="69" t="s">
        <v>246</v>
      </c>
      <c r="B95" s="73">
        <v>15</v>
      </c>
      <c r="C95" s="73">
        <v>7</v>
      </c>
      <c r="D95" s="73">
        <v>14</v>
      </c>
      <c r="E95" s="73">
        <v>15</v>
      </c>
      <c r="F95" s="73">
        <v>8</v>
      </c>
      <c r="G95" s="69"/>
      <c r="H95" s="73">
        <v>4</v>
      </c>
      <c r="I95" s="73">
        <v>3</v>
      </c>
      <c r="J95" s="73">
        <v>2</v>
      </c>
      <c r="K95" s="73">
        <v>2</v>
      </c>
      <c r="L95" s="73">
        <v>3</v>
      </c>
    </row>
    <row r="96" spans="1:22" x14ac:dyDescent="0.25">
      <c r="A96" s="69" t="s">
        <v>245</v>
      </c>
      <c r="B96" s="73">
        <v>11</v>
      </c>
      <c r="C96" s="73">
        <v>7</v>
      </c>
      <c r="D96" s="73">
        <v>8</v>
      </c>
      <c r="E96" s="73">
        <v>8</v>
      </c>
      <c r="F96" s="73">
        <v>31</v>
      </c>
      <c r="G96" s="69"/>
      <c r="H96" s="73">
        <v>3</v>
      </c>
      <c r="I96" s="73">
        <v>3</v>
      </c>
      <c r="J96" s="73">
        <v>2</v>
      </c>
      <c r="K96" s="73">
        <v>2</v>
      </c>
      <c r="L96" s="73">
        <v>4</v>
      </c>
    </row>
    <row r="97" spans="1:12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</row>
    <row r="98" spans="1:12" x14ac:dyDescent="0.25">
      <c r="A98" s="74">
        <v>42319</v>
      </c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</row>
    <row r="99" spans="1:12" x14ac:dyDescent="0.25">
      <c r="A99" s="69" t="s">
        <v>244</v>
      </c>
      <c r="B99" s="73">
        <v>0.5</v>
      </c>
      <c r="C99" s="73">
        <v>0.5</v>
      </c>
      <c r="D99" s="73">
        <v>0.5</v>
      </c>
      <c r="E99" s="73">
        <v>0.5</v>
      </c>
      <c r="F99" s="73">
        <v>1.25</v>
      </c>
      <c r="G99" s="69"/>
      <c r="H99" s="73">
        <v>3.5</v>
      </c>
      <c r="I99" s="73">
        <v>0.5</v>
      </c>
      <c r="J99" s="73">
        <v>2.25</v>
      </c>
      <c r="K99" s="73">
        <v>3</v>
      </c>
      <c r="L99" s="73">
        <v>0.5</v>
      </c>
    </row>
    <row r="100" spans="1:12" x14ac:dyDescent="0.25">
      <c r="A100" s="69" t="s">
        <v>246</v>
      </c>
      <c r="B100" s="73">
        <v>1.8333333333333333</v>
      </c>
      <c r="C100" s="73">
        <v>7</v>
      </c>
      <c r="D100" s="73">
        <v>0.5</v>
      </c>
      <c r="E100" s="73">
        <v>1</v>
      </c>
      <c r="F100" s="73">
        <v>1.6666666666666667</v>
      </c>
      <c r="G100" s="69"/>
      <c r="H100" s="73">
        <v>1.3333333333333333</v>
      </c>
      <c r="I100" s="73">
        <v>2.8333333333333335</v>
      </c>
      <c r="J100" s="73">
        <v>1.3333333333333333</v>
      </c>
      <c r="K100" s="73">
        <v>0.5</v>
      </c>
      <c r="L100" s="73">
        <v>0.5</v>
      </c>
    </row>
    <row r="101" spans="1:12" x14ac:dyDescent="0.25">
      <c r="A101" s="69" t="s">
        <v>245</v>
      </c>
      <c r="B101" s="73">
        <v>2.333333333333333</v>
      </c>
      <c r="C101" s="73">
        <v>3</v>
      </c>
      <c r="D101" s="73">
        <v>0.75</v>
      </c>
      <c r="E101" s="73">
        <v>3</v>
      </c>
      <c r="F101" s="73">
        <v>1.3333333333333333</v>
      </c>
      <c r="G101" s="69"/>
      <c r="H101" s="73">
        <v>4.0833333333333339</v>
      </c>
      <c r="I101" s="73">
        <v>2.3333333333333335</v>
      </c>
      <c r="J101" s="73">
        <v>2.75</v>
      </c>
      <c r="K101" s="73">
        <v>1.1666666666666665</v>
      </c>
      <c r="L101" s="73">
        <v>1.4166666666666665</v>
      </c>
    </row>
    <row r="102" spans="1:12" x14ac:dyDescent="0.25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</row>
    <row r="103" spans="1:12" x14ac:dyDescent="0.25">
      <c r="A103" s="74">
        <v>42706</v>
      </c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</row>
    <row r="104" spans="1:12" x14ac:dyDescent="0.25">
      <c r="A104" s="69" t="s">
        <v>244</v>
      </c>
      <c r="B104" s="73">
        <v>2.25</v>
      </c>
      <c r="C104" s="73">
        <v>0.5</v>
      </c>
      <c r="D104" s="73">
        <v>0.5</v>
      </c>
      <c r="E104" s="73">
        <v>1.25</v>
      </c>
      <c r="F104" s="73">
        <v>1.25</v>
      </c>
      <c r="G104" s="69"/>
      <c r="H104" s="73">
        <v>40.5</v>
      </c>
      <c r="I104" s="73">
        <v>3.5</v>
      </c>
      <c r="J104" s="73">
        <v>4</v>
      </c>
      <c r="K104" s="73">
        <v>4</v>
      </c>
      <c r="L104" s="73">
        <v>4</v>
      </c>
    </row>
    <row r="105" spans="1:12" x14ac:dyDescent="0.25">
      <c r="A105" s="69" t="s">
        <v>246</v>
      </c>
      <c r="B105" s="73">
        <v>5.333333333333333</v>
      </c>
      <c r="C105" s="73">
        <v>2.5</v>
      </c>
      <c r="D105" s="73">
        <v>1.3333333333333333</v>
      </c>
      <c r="E105" s="73">
        <v>3</v>
      </c>
      <c r="F105" s="73">
        <v>1.6666666666666667</v>
      </c>
      <c r="G105" s="69"/>
      <c r="H105" s="73">
        <v>7</v>
      </c>
      <c r="I105" s="73">
        <v>4</v>
      </c>
      <c r="J105" s="73">
        <v>2.6666666666666665</v>
      </c>
      <c r="K105" s="73">
        <v>7</v>
      </c>
      <c r="L105" s="73">
        <v>2.3333333333333335</v>
      </c>
    </row>
    <row r="106" spans="1:12" x14ac:dyDescent="0.25">
      <c r="A106" s="69" t="s">
        <v>245</v>
      </c>
      <c r="B106" s="73">
        <v>6</v>
      </c>
      <c r="C106" s="73">
        <v>3.3333333333333335</v>
      </c>
      <c r="D106" s="73">
        <v>1.6666666666666667</v>
      </c>
      <c r="E106" s="73">
        <v>2</v>
      </c>
      <c r="F106" s="73">
        <v>2.5</v>
      </c>
      <c r="G106" s="69"/>
      <c r="H106" s="73">
        <v>5</v>
      </c>
      <c r="I106" s="73">
        <v>3.3333333333333335</v>
      </c>
      <c r="J106" s="73">
        <v>2.5</v>
      </c>
      <c r="K106" s="73">
        <v>5.5</v>
      </c>
      <c r="L106" s="73">
        <v>3.3333333333333335</v>
      </c>
    </row>
    <row r="107" spans="1:12" x14ac:dyDescent="0.25">
      <c r="A107" s="69"/>
      <c r="B107" s="73"/>
      <c r="C107" s="73"/>
      <c r="D107" s="73"/>
      <c r="E107" s="73"/>
      <c r="F107" s="73"/>
      <c r="G107" s="69"/>
      <c r="H107" s="73"/>
      <c r="I107" s="73"/>
      <c r="J107" s="73"/>
      <c r="K107" s="73"/>
      <c r="L107" s="73"/>
    </row>
    <row r="108" spans="1:12" x14ac:dyDescent="0.25">
      <c r="A108" s="74">
        <v>42360</v>
      </c>
      <c r="B108" s="73"/>
      <c r="C108" s="73"/>
      <c r="D108" s="73"/>
      <c r="E108" s="73"/>
      <c r="F108" s="73"/>
      <c r="G108" s="69"/>
      <c r="H108" s="69"/>
      <c r="I108" s="69"/>
      <c r="J108" s="69"/>
      <c r="K108" s="69"/>
      <c r="L108" s="69"/>
    </row>
    <row r="109" spans="1:12" x14ac:dyDescent="0.25">
      <c r="A109" s="69" t="s">
        <v>244</v>
      </c>
      <c r="B109" s="73">
        <v>5.25</v>
      </c>
      <c r="C109" s="73">
        <v>3.25</v>
      </c>
      <c r="D109" s="73">
        <v>3.75</v>
      </c>
      <c r="E109" s="73">
        <v>1.75</v>
      </c>
      <c r="F109" s="73">
        <v>1.75</v>
      </c>
      <c r="G109" s="69"/>
      <c r="H109" s="73">
        <v>20.5</v>
      </c>
      <c r="I109" s="73">
        <v>9</v>
      </c>
      <c r="J109" s="73">
        <v>7</v>
      </c>
      <c r="K109" s="73">
        <v>9</v>
      </c>
      <c r="L109" s="73">
        <v>3.5</v>
      </c>
    </row>
    <row r="110" spans="1:12" x14ac:dyDescent="0.25">
      <c r="A110" s="69" t="s">
        <v>246</v>
      </c>
      <c r="B110" s="73">
        <v>27</v>
      </c>
      <c r="C110" s="73">
        <v>6.333333333333333</v>
      </c>
      <c r="D110" s="73">
        <v>2.8333333333333335</v>
      </c>
      <c r="E110" s="73">
        <v>0.5</v>
      </c>
      <c r="F110" s="73">
        <v>2.6666666666666665</v>
      </c>
      <c r="G110" s="69"/>
      <c r="H110" s="73">
        <v>66.666666666666671</v>
      </c>
      <c r="I110" s="73">
        <v>12.333333333333334</v>
      </c>
      <c r="J110" s="73">
        <v>15.666666666666666</v>
      </c>
      <c r="K110" s="73">
        <v>13.666666666666666</v>
      </c>
      <c r="L110" s="73">
        <v>6</v>
      </c>
    </row>
    <row r="111" spans="1:12" x14ac:dyDescent="0.25">
      <c r="A111" s="69" t="s">
        <v>245</v>
      </c>
      <c r="B111" s="73">
        <v>9.6666666666666661</v>
      </c>
      <c r="C111" s="73">
        <v>3.1666666666666665</v>
      </c>
      <c r="D111" s="73">
        <v>2</v>
      </c>
      <c r="E111" s="73">
        <v>0.5</v>
      </c>
      <c r="F111" s="73">
        <v>0.5</v>
      </c>
      <c r="G111" s="69"/>
      <c r="H111" s="73">
        <v>35</v>
      </c>
      <c r="I111" s="73">
        <v>15.666666666666666</v>
      </c>
      <c r="J111" s="73">
        <v>12.666666666666666</v>
      </c>
      <c r="K111" s="73">
        <v>10.333333333333334</v>
      </c>
      <c r="L111" s="73">
        <v>5.333333333333333</v>
      </c>
    </row>
    <row r="112" spans="1:12" x14ac:dyDescent="0.25">
      <c r="A112" s="69"/>
      <c r="B112" s="73"/>
      <c r="C112" s="73"/>
      <c r="D112" s="73"/>
      <c r="E112" s="73"/>
      <c r="F112" s="73"/>
      <c r="G112" s="69"/>
      <c r="H112" s="73"/>
      <c r="I112" s="73"/>
      <c r="J112" s="73"/>
      <c r="K112" s="73"/>
      <c r="L112" s="73"/>
    </row>
    <row r="113" spans="1:12" x14ac:dyDescent="0.25">
      <c r="A113" s="74">
        <v>42404</v>
      </c>
      <c r="B113" s="73"/>
      <c r="C113" s="73"/>
      <c r="D113" s="73"/>
      <c r="E113" s="73"/>
      <c r="F113" s="73"/>
      <c r="G113" s="69"/>
      <c r="H113" s="69"/>
      <c r="I113" s="69"/>
      <c r="J113" s="69"/>
      <c r="K113" s="69"/>
      <c r="L113" s="69"/>
    </row>
    <row r="114" spans="1:12" x14ac:dyDescent="0.25">
      <c r="A114" s="69" t="s">
        <v>244</v>
      </c>
      <c r="B114" s="73">
        <v>16.25</v>
      </c>
      <c r="C114" s="73">
        <v>0.5</v>
      </c>
      <c r="D114" s="73">
        <v>13.25</v>
      </c>
      <c r="E114" s="73">
        <v>0.5</v>
      </c>
      <c r="F114" s="73">
        <v>1.75</v>
      </c>
      <c r="G114" s="69"/>
      <c r="H114" s="73">
        <v>6</v>
      </c>
      <c r="I114" s="73">
        <v>5.5</v>
      </c>
      <c r="J114" s="73">
        <v>6.5</v>
      </c>
      <c r="K114" s="73">
        <v>4.5</v>
      </c>
      <c r="L114" s="73">
        <v>5</v>
      </c>
    </row>
    <row r="115" spans="1:12" x14ac:dyDescent="0.25">
      <c r="A115" s="69" t="s">
        <v>246</v>
      </c>
      <c r="B115" s="73">
        <v>26</v>
      </c>
      <c r="C115" s="73">
        <v>0.5</v>
      </c>
      <c r="D115" s="73">
        <v>0.5</v>
      </c>
      <c r="E115" s="73">
        <v>0.5</v>
      </c>
      <c r="F115" s="73">
        <v>0.5</v>
      </c>
      <c r="G115" s="69"/>
      <c r="H115" s="73">
        <v>3.3333333333333335</v>
      </c>
      <c r="I115" s="73">
        <v>4.333333333333333</v>
      </c>
      <c r="J115" s="73">
        <v>3.6666666666666665</v>
      </c>
      <c r="K115" s="73">
        <v>3.3333333333333335</v>
      </c>
      <c r="L115" s="73">
        <v>2.3333333333333335</v>
      </c>
    </row>
    <row r="116" spans="1:12" x14ac:dyDescent="0.25">
      <c r="A116" s="69" t="s">
        <v>245</v>
      </c>
      <c r="B116" s="73">
        <v>23.666666666666668</v>
      </c>
      <c r="C116" s="73">
        <v>0.5</v>
      </c>
      <c r="D116" s="73">
        <v>0.5</v>
      </c>
      <c r="E116" s="73">
        <v>0.5</v>
      </c>
      <c r="F116" s="73">
        <v>0.5</v>
      </c>
      <c r="G116" s="69"/>
      <c r="H116" s="73">
        <v>4</v>
      </c>
      <c r="I116" s="73">
        <v>3.6666666666666665</v>
      </c>
      <c r="J116" s="73">
        <v>2.6666666666666665</v>
      </c>
      <c r="K116" s="73">
        <v>2.5</v>
      </c>
      <c r="L116" s="73">
        <v>1.6666666666666667</v>
      </c>
    </row>
    <row r="117" spans="1:12" x14ac:dyDescent="0.25">
      <c r="A117" s="69"/>
      <c r="B117" s="73"/>
      <c r="C117" s="73"/>
      <c r="D117" s="73"/>
      <c r="E117" s="73"/>
      <c r="F117" s="73"/>
      <c r="G117" s="69"/>
      <c r="H117" s="73"/>
      <c r="I117" s="73"/>
      <c r="J117" s="73"/>
      <c r="K117" s="73"/>
      <c r="L117" s="73"/>
    </row>
    <row r="118" spans="1:12" x14ac:dyDescent="0.25">
      <c r="A118" s="74">
        <v>42542</v>
      </c>
      <c r="B118" s="73"/>
      <c r="C118" s="73"/>
      <c r="D118" s="73"/>
      <c r="E118" s="73"/>
      <c r="F118" s="73"/>
      <c r="G118" s="69"/>
      <c r="H118" s="73"/>
      <c r="I118" s="73"/>
      <c r="J118" s="73"/>
      <c r="K118" s="73"/>
      <c r="L118" s="73"/>
    </row>
    <row r="119" spans="1:12" x14ac:dyDescent="0.25">
      <c r="A119" s="69" t="s">
        <v>244</v>
      </c>
      <c r="B119" s="73">
        <v>2.5</v>
      </c>
      <c r="C119" s="73">
        <v>3</v>
      </c>
      <c r="D119" s="73">
        <v>2.5</v>
      </c>
      <c r="E119" s="73">
        <v>1.75</v>
      </c>
      <c r="F119" s="73">
        <v>0.5</v>
      </c>
      <c r="G119" s="69"/>
      <c r="H119" s="73">
        <v>14.5</v>
      </c>
      <c r="I119" s="73">
        <v>20</v>
      </c>
      <c r="J119" s="73">
        <v>8.5</v>
      </c>
      <c r="K119" s="73">
        <v>9</v>
      </c>
      <c r="L119" s="73">
        <v>11</v>
      </c>
    </row>
    <row r="120" spans="1:12" x14ac:dyDescent="0.25">
      <c r="A120" s="69" t="s">
        <v>246</v>
      </c>
      <c r="B120" s="73">
        <v>4.666666666666667</v>
      </c>
      <c r="C120" s="73">
        <v>4.666666666666667</v>
      </c>
      <c r="D120" s="73">
        <v>2.1666666666666665</v>
      </c>
      <c r="E120" s="73">
        <v>4</v>
      </c>
      <c r="F120" s="73">
        <v>2.6666666666666665</v>
      </c>
      <c r="G120" s="69"/>
      <c r="H120" s="73">
        <v>8</v>
      </c>
      <c r="I120" s="73">
        <v>9</v>
      </c>
      <c r="J120" s="73">
        <v>4.333333333333333</v>
      </c>
      <c r="K120" s="73">
        <v>6.333333333333333</v>
      </c>
      <c r="L120" s="73">
        <v>8</v>
      </c>
    </row>
    <row r="121" spans="1:12" x14ac:dyDescent="0.25">
      <c r="A121" s="69" t="s">
        <v>245</v>
      </c>
      <c r="B121" s="73">
        <v>5.666666666666667</v>
      </c>
      <c r="C121" s="73">
        <v>4.666666666666667</v>
      </c>
      <c r="D121" s="73">
        <v>4</v>
      </c>
      <c r="E121" s="73">
        <v>4</v>
      </c>
      <c r="F121" s="73">
        <v>4</v>
      </c>
      <c r="G121" s="69"/>
      <c r="H121" s="73">
        <v>5.333333333333333</v>
      </c>
      <c r="I121" s="73">
        <v>4.666666666666667</v>
      </c>
      <c r="J121" s="73">
        <v>2.3333333333333335</v>
      </c>
      <c r="K121" s="73">
        <v>5.333333333333333</v>
      </c>
      <c r="L121" s="73">
        <v>6</v>
      </c>
    </row>
    <row r="122" spans="1:12" x14ac:dyDescent="0.25">
      <c r="A122" s="69"/>
      <c r="B122" s="73"/>
      <c r="C122" s="73"/>
      <c r="D122" s="73"/>
      <c r="E122" s="73"/>
      <c r="F122" s="73"/>
      <c r="G122" s="69"/>
      <c r="H122" s="73"/>
      <c r="I122" s="73"/>
      <c r="J122" s="73"/>
      <c r="K122" s="73"/>
      <c r="L122" s="73"/>
    </row>
    <row r="123" spans="1:12" x14ac:dyDescent="0.25">
      <c r="A123" s="74">
        <v>42702</v>
      </c>
      <c r="B123" s="73"/>
      <c r="C123" s="73"/>
      <c r="D123" s="73"/>
      <c r="E123" s="73"/>
      <c r="F123" s="73"/>
      <c r="G123" s="69"/>
      <c r="H123" s="73"/>
      <c r="I123" s="73"/>
      <c r="J123" s="73"/>
      <c r="K123" s="73"/>
      <c r="L123" s="73"/>
    </row>
    <row r="124" spans="1:12" x14ac:dyDescent="0.25">
      <c r="A124" s="69" t="s">
        <v>244</v>
      </c>
      <c r="B124" s="70">
        <v>3</v>
      </c>
      <c r="C124" s="70">
        <v>0.5</v>
      </c>
      <c r="D124" s="70">
        <v>0.5</v>
      </c>
      <c r="E124" s="70">
        <v>0.5</v>
      </c>
      <c r="F124" s="70">
        <v>0.5</v>
      </c>
      <c r="G124" s="70"/>
      <c r="H124" s="70">
        <v>13</v>
      </c>
      <c r="I124" s="70">
        <v>10</v>
      </c>
      <c r="J124" s="70">
        <v>7.5</v>
      </c>
      <c r="K124" s="70">
        <v>12.5</v>
      </c>
      <c r="L124" s="70">
        <v>9</v>
      </c>
    </row>
    <row r="125" spans="1:12" x14ac:dyDescent="0.25">
      <c r="A125" s="69" t="s">
        <v>246</v>
      </c>
      <c r="B125" s="73">
        <v>1</v>
      </c>
      <c r="C125" s="73">
        <v>1</v>
      </c>
      <c r="D125" s="73">
        <v>1</v>
      </c>
      <c r="E125" s="73">
        <v>2.5</v>
      </c>
      <c r="F125" s="73">
        <v>0.5</v>
      </c>
      <c r="G125" s="69"/>
      <c r="H125" s="73">
        <v>5.333333333333333</v>
      </c>
      <c r="I125" s="73">
        <v>6</v>
      </c>
      <c r="J125" s="73">
        <v>5</v>
      </c>
      <c r="K125" s="73">
        <v>7.333333333333333</v>
      </c>
      <c r="L125" s="73">
        <v>5.666666666666667</v>
      </c>
    </row>
    <row r="126" spans="1:12" x14ac:dyDescent="0.25">
      <c r="A126" s="69" t="s">
        <v>245</v>
      </c>
      <c r="B126" s="73">
        <v>2.666666666666667</v>
      </c>
      <c r="C126" s="73">
        <v>2.083333333333333</v>
      </c>
      <c r="D126" s="73">
        <v>1.4166666666666665</v>
      </c>
      <c r="E126" s="73">
        <v>2.583333333333333</v>
      </c>
      <c r="F126" s="73">
        <v>1.5</v>
      </c>
      <c r="G126" s="69"/>
      <c r="H126" s="73">
        <v>6.166666666666667</v>
      </c>
      <c r="I126" s="73">
        <v>5.166666666666667</v>
      </c>
      <c r="J126" s="73">
        <v>3.4166666666666665</v>
      </c>
      <c r="K126" s="73">
        <v>5.833333333333333</v>
      </c>
      <c r="L126" s="73">
        <v>4.333333333333333</v>
      </c>
    </row>
    <row r="127" spans="1:12" x14ac:dyDescent="0.25">
      <c r="A127" s="106"/>
      <c r="B127" s="178"/>
      <c r="C127" s="178"/>
      <c r="D127" s="178"/>
      <c r="E127" s="178"/>
      <c r="F127" s="178"/>
      <c r="G127" s="106"/>
      <c r="H127" s="178"/>
      <c r="I127" s="178"/>
      <c r="J127" s="178"/>
      <c r="K127" s="178"/>
      <c r="L127" s="178"/>
    </row>
    <row r="128" spans="1:12" x14ac:dyDescent="0.25">
      <c r="A128" s="69" t="s">
        <v>319</v>
      </c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</row>
    <row r="129" spans="1:12" x14ac:dyDescent="0.25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</row>
    <row r="130" spans="1:12" x14ac:dyDescent="0.25">
      <c r="A130" s="76">
        <v>41989</v>
      </c>
      <c r="B130" s="73">
        <v>151</v>
      </c>
      <c r="C130" s="73">
        <v>154</v>
      </c>
      <c r="D130" s="73">
        <v>179</v>
      </c>
      <c r="E130" s="73">
        <v>143</v>
      </c>
      <c r="F130" s="73"/>
      <c r="G130" s="69"/>
      <c r="H130" s="73">
        <v>123</v>
      </c>
      <c r="I130" s="75">
        <v>100</v>
      </c>
      <c r="J130" s="73">
        <v>78</v>
      </c>
      <c r="K130" s="73">
        <v>103</v>
      </c>
      <c r="L130" s="73"/>
    </row>
    <row r="131" spans="1:12" x14ac:dyDescent="0.25">
      <c r="A131" s="77">
        <v>42012</v>
      </c>
      <c r="B131" s="73">
        <v>5</v>
      </c>
      <c r="C131" s="73">
        <v>2</v>
      </c>
      <c r="D131" s="73">
        <v>0.5</v>
      </c>
      <c r="E131" s="73">
        <v>0.5</v>
      </c>
      <c r="F131" s="73">
        <v>0.5</v>
      </c>
      <c r="G131" s="69"/>
      <c r="H131" s="73">
        <v>126</v>
      </c>
      <c r="I131" s="73">
        <v>27</v>
      </c>
      <c r="J131" s="73">
        <v>31</v>
      </c>
      <c r="K131" s="73">
        <v>29</v>
      </c>
      <c r="L131" s="73">
        <v>17</v>
      </c>
    </row>
    <row r="132" spans="1:12" x14ac:dyDescent="0.25">
      <c r="A132" s="76">
        <v>42044</v>
      </c>
      <c r="B132" s="73">
        <v>94</v>
      </c>
      <c r="C132" s="73">
        <v>47</v>
      </c>
      <c r="D132" s="73">
        <v>24</v>
      </c>
      <c r="E132" s="73">
        <v>35</v>
      </c>
      <c r="F132" s="73">
        <v>16</v>
      </c>
      <c r="G132" s="69"/>
      <c r="H132" s="73">
        <v>92</v>
      </c>
      <c r="I132" s="73">
        <v>51</v>
      </c>
      <c r="J132" s="73">
        <v>50</v>
      </c>
      <c r="K132" s="73">
        <v>34</v>
      </c>
      <c r="L132" s="73">
        <v>21</v>
      </c>
    </row>
    <row r="133" spans="1:12" x14ac:dyDescent="0.25">
      <c r="A133" s="76">
        <v>42087</v>
      </c>
      <c r="B133" s="73">
        <v>34</v>
      </c>
      <c r="C133" s="73">
        <v>50</v>
      </c>
      <c r="D133" s="73">
        <v>16</v>
      </c>
      <c r="E133" s="73">
        <v>39</v>
      </c>
      <c r="F133" s="73">
        <v>9</v>
      </c>
      <c r="G133" s="69"/>
      <c r="H133" s="73">
        <v>3</v>
      </c>
      <c r="I133" s="73">
        <v>5</v>
      </c>
      <c r="J133" s="73">
        <v>4</v>
      </c>
      <c r="K133" s="73">
        <v>4</v>
      </c>
      <c r="L133" s="73">
        <v>5</v>
      </c>
    </row>
    <row r="134" spans="1:12" x14ac:dyDescent="0.25">
      <c r="A134" s="76">
        <v>42319</v>
      </c>
      <c r="B134" s="73">
        <v>0.5</v>
      </c>
      <c r="C134" s="73">
        <v>0.5</v>
      </c>
      <c r="D134" s="73">
        <v>0.5</v>
      </c>
      <c r="E134" s="73">
        <v>0.5</v>
      </c>
      <c r="F134" s="73">
        <v>1.25</v>
      </c>
      <c r="G134" s="69"/>
      <c r="H134" s="73">
        <v>3.5</v>
      </c>
      <c r="I134" s="73">
        <v>0.5</v>
      </c>
      <c r="J134" s="73">
        <v>2.25</v>
      </c>
      <c r="K134" s="73">
        <v>3</v>
      </c>
      <c r="L134" s="73">
        <v>0.5</v>
      </c>
    </row>
    <row r="135" spans="1:12" x14ac:dyDescent="0.25">
      <c r="A135" s="76">
        <v>42340</v>
      </c>
      <c r="B135" s="73">
        <v>2.25</v>
      </c>
      <c r="C135" s="73">
        <v>0.5</v>
      </c>
      <c r="D135" s="73">
        <v>0.5</v>
      </c>
      <c r="E135" s="73">
        <v>1.25</v>
      </c>
      <c r="F135" s="73">
        <v>1.25</v>
      </c>
      <c r="G135" s="69"/>
      <c r="H135" s="73">
        <v>40.5</v>
      </c>
      <c r="I135" s="73">
        <v>3.5</v>
      </c>
      <c r="J135" s="73">
        <v>4</v>
      </c>
      <c r="K135" s="73">
        <v>4</v>
      </c>
      <c r="L135" s="73">
        <v>4</v>
      </c>
    </row>
    <row r="136" spans="1:12" x14ac:dyDescent="0.25">
      <c r="A136" s="76">
        <v>42360</v>
      </c>
      <c r="B136" s="73">
        <v>5.25</v>
      </c>
      <c r="C136" s="73">
        <v>3.25</v>
      </c>
      <c r="D136" s="73">
        <v>3.75</v>
      </c>
      <c r="E136" s="73">
        <v>1.75</v>
      </c>
      <c r="F136" s="73">
        <v>1.75</v>
      </c>
      <c r="G136" s="69"/>
      <c r="H136" s="73">
        <v>20.5</v>
      </c>
      <c r="I136" s="73">
        <v>9</v>
      </c>
      <c r="J136" s="73">
        <v>7</v>
      </c>
      <c r="K136" s="73">
        <v>9</v>
      </c>
      <c r="L136" s="73">
        <v>3.5</v>
      </c>
    </row>
    <row r="137" spans="1:12" x14ac:dyDescent="0.25">
      <c r="A137" s="76">
        <v>42404</v>
      </c>
      <c r="B137" s="73">
        <v>16.25</v>
      </c>
      <c r="C137" s="73">
        <v>0.5</v>
      </c>
      <c r="D137" s="73">
        <v>13.25</v>
      </c>
      <c r="E137" s="73">
        <v>0.5</v>
      </c>
      <c r="F137" s="73">
        <v>1.75</v>
      </c>
      <c r="G137" s="69"/>
      <c r="H137" s="73">
        <v>6</v>
      </c>
      <c r="I137" s="73">
        <v>5.5</v>
      </c>
      <c r="J137" s="73">
        <v>6.5</v>
      </c>
      <c r="K137" s="73">
        <v>4.5</v>
      </c>
      <c r="L137" s="73">
        <v>5</v>
      </c>
    </row>
    <row r="138" spans="1:12" x14ac:dyDescent="0.25">
      <c r="A138" s="76">
        <v>42542</v>
      </c>
      <c r="B138" s="73">
        <v>2.5</v>
      </c>
      <c r="C138" s="73">
        <v>3</v>
      </c>
      <c r="D138" s="73">
        <v>2.5</v>
      </c>
      <c r="E138" s="73">
        <v>1.75</v>
      </c>
      <c r="F138" s="73">
        <v>0.5</v>
      </c>
      <c r="G138" s="69"/>
      <c r="H138" s="73">
        <v>14.5</v>
      </c>
      <c r="I138" s="73">
        <v>20</v>
      </c>
      <c r="J138" s="73">
        <v>8.5</v>
      </c>
      <c r="K138" s="73">
        <v>9</v>
      </c>
      <c r="L138" s="73">
        <v>11</v>
      </c>
    </row>
    <row r="139" spans="1:12" x14ac:dyDescent="0.25">
      <c r="A139" s="76">
        <v>42702</v>
      </c>
      <c r="B139" s="179">
        <v>3</v>
      </c>
      <c r="C139" s="179">
        <v>0.5</v>
      </c>
      <c r="D139" s="179">
        <v>0.5</v>
      </c>
      <c r="E139" s="179">
        <v>0.5</v>
      </c>
      <c r="F139" s="179">
        <v>0.5</v>
      </c>
      <c r="G139" s="69"/>
      <c r="H139" s="73">
        <v>13</v>
      </c>
      <c r="I139" s="73">
        <v>10</v>
      </c>
      <c r="J139" s="73">
        <v>7.5</v>
      </c>
      <c r="K139" s="73">
        <v>12.5</v>
      </c>
      <c r="L139" s="73">
        <v>9</v>
      </c>
    </row>
    <row r="140" spans="1:12" x14ac:dyDescent="0.25">
      <c r="B140" t="s">
        <v>867</v>
      </c>
      <c r="C140" t="s">
        <v>868</v>
      </c>
      <c r="D140" t="s">
        <v>869</v>
      </c>
      <c r="E140" t="s">
        <v>870</v>
      </c>
      <c r="F140" t="s">
        <v>871</v>
      </c>
    </row>
    <row r="141" spans="1:12" x14ac:dyDescent="0.25">
      <c r="A141" s="76">
        <v>41989</v>
      </c>
      <c r="B141" s="73">
        <v>151</v>
      </c>
      <c r="C141" s="73">
        <v>154</v>
      </c>
      <c r="D141" s="73">
        <v>179</v>
      </c>
      <c r="E141" s="73">
        <v>143</v>
      </c>
      <c r="F141" s="73"/>
    </row>
    <row r="142" spans="1:12" x14ac:dyDescent="0.25">
      <c r="A142" s="76">
        <v>42044</v>
      </c>
      <c r="B142" s="73">
        <v>94</v>
      </c>
      <c r="C142" s="73">
        <v>47</v>
      </c>
      <c r="D142" s="73">
        <v>24</v>
      </c>
      <c r="E142" s="73">
        <v>35</v>
      </c>
      <c r="F142" s="73">
        <v>16</v>
      </c>
    </row>
    <row r="143" spans="1:12" x14ac:dyDescent="0.25">
      <c r="A143" s="76">
        <v>42087</v>
      </c>
      <c r="B143" s="73">
        <v>34</v>
      </c>
      <c r="C143" s="73">
        <v>50</v>
      </c>
      <c r="D143" s="73">
        <v>16</v>
      </c>
      <c r="E143" s="73">
        <v>39</v>
      </c>
      <c r="F143" s="73">
        <v>9</v>
      </c>
    </row>
    <row r="144" spans="1:12" x14ac:dyDescent="0.25">
      <c r="A144" s="76">
        <v>42319</v>
      </c>
      <c r="B144" s="73">
        <v>0.5</v>
      </c>
      <c r="C144" s="73">
        <v>0.5</v>
      </c>
      <c r="D144" s="73">
        <v>0.5</v>
      </c>
      <c r="E144" s="73">
        <v>0.5</v>
      </c>
      <c r="F144" s="73">
        <v>1.25</v>
      </c>
    </row>
    <row r="145" spans="1:6" x14ac:dyDescent="0.25">
      <c r="A145" s="76">
        <v>42340</v>
      </c>
      <c r="B145" s="73">
        <v>2.25</v>
      </c>
      <c r="C145" s="73">
        <v>0.5</v>
      </c>
      <c r="D145" s="73">
        <v>0.5</v>
      </c>
      <c r="E145" s="73">
        <v>1.25</v>
      </c>
      <c r="F145" s="73">
        <v>1.25</v>
      </c>
    </row>
    <row r="146" spans="1:6" x14ac:dyDescent="0.25">
      <c r="A146" s="76">
        <v>42360</v>
      </c>
      <c r="B146" s="73">
        <v>5.25</v>
      </c>
      <c r="C146" s="73">
        <v>3.25</v>
      </c>
      <c r="D146" s="73">
        <v>3.75</v>
      </c>
      <c r="E146" s="73">
        <v>1.75</v>
      </c>
      <c r="F146" s="73">
        <v>1.75</v>
      </c>
    </row>
    <row r="147" spans="1:6" x14ac:dyDescent="0.25">
      <c r="A147" s="76">
        <v>42404</v>
      </c>
      <c r="B147" s="73">
        <v>16.25</v>
      </c>
      <c r="C147" s="73">
        <v>0.5</v>
      </c>
      <c r="D147" s="73">
        <v>13.25</v>
      </c>
      <c r="E147" s="73">
        <v>0.5</v>
      </c>
      <c r="F147" s="73">
        <v>1.75</v>
      </c>
    </row>
    <row r="148" spans="1:6" x14ac:dyDescent="0.25">
      <c r="A148" s="76">
        <v>42542</v>
      </c>
      <c r="B148" s="73">
        <v>2.5</v>
      </c>
      <c r="C148" s="73">
        <v>3</v>
      </c>
      <c r="D148" s="73">
        <v>2.5</v>
      </c>
      <c r="E148" s="73">
        <v>1.75</v>
      </c>
      <c r="F148" s="73">
        <v>0.5</v>
      </c>
    </row>
    <row r="149" spans="1:6" x14ac:dyDescent="0.25">
      <c r="A149" s="76">
        <v>42702</v>
      </c>
      <c r="B149" s="70">
        <v>3</v>
      </c>
      <c r="C149" s="70">
        <v>0.5</v>
      </c>
      <c r="D149" s="70">
        <v>0.5</v>
      </c>
      <c r="E149" s="70">
        <v>0.5</v>
      </c>
      <c r="F149" s="70">
        <v>0.5</v>
      </c>
    </row>
    <row r="151" spans="1:6" x14ac:dyDescent="0.25">
      <c r="B151" t="s">
        <v>867</v>
      </c>
      <c r="C151" t="s">
        <v>868</v>
      </c>
      <c r="D151" t="s">
        <v>869</v>
      </c>
      <c r="E151" t="s">
        <v>870</v>
      </c>
      <c r="F151" t="s">
        <v>871</v>
      </c>
    </row>
    <row r="152" spans="1:6" x14ac:dyDescent="0.25">
      <c r="A152" s="76">
        <v>41989</v>
      </c>
      <c r="B152" s="73">
        <v>123</v>
      </c>
      <c r="C152" s="75">
        <v>100</v>
      </c>
      <c r="D152" s="73">
        <v>78</v>
      </c>
      <c r="E152" s="73">
        <v>103</v>
      </c>
      <c r="F152" s="73"/>
    </row>
    <row r="153" spans="1:6" x14ac:dyDescent="0.25">
      <c r="A153" s="76">
        <v>42044</v>
      </c>
      <c r="B153" s="73">
        <v>92</v>
      </c>
      <c r="C153" s="73">
        <v>51</v>
      </c>
      <c r="D153" s="73">
        <v>50</v>
      </c>
      <c r="E153" s="73">
        <v>34</v>
      </c>
      <c r="F153" s="73">
        <v>21</v>
      </c>
    </row>
    <row r="154" spans="1:6" x14ac:dyDescent="0.25">
      <c r="A154" s="76">
        <v>42087</v>
      </c>
      <c r="B154" s="73">
        <v>3</v>
      </c>
      <c r="C154" s="73">
        <v>5</v>
      </c>
      <c r="D154" s="73">
        <v>4</v>
      </c>
      <c r="E154" s="73">
        <v>4</v>
      </c>
      <c r="F154" s="73">
        <v>5</v>
      </c>
    </row>
    <row r="155" spans="1:6" x14ac:dyDescent="0.25">
      <c r="A155" s="76">
        <v>42319</v>
      </c>
      <c r="B155" s="73">
        <v>3.5</v>
      </c>
      <c r="C155" s="73">
        <v>0.5</v>
      </c>
      <c r="D155" s="73">
        <v>2.25</v>
      </c>
      <c r="E155" s="73">
        <v>3</v>
      </c>
      <c r="F155" s="73">
        <v>0.5</v>
      </c>
    </row>
    <row r="156" spans="1:6" x14ac:dyDescent="0.25">
      <c r="A156" s="76">
        <v>42340</v>
      </c>
      <c r="B156" s="73">
        <v>40.5</v>
      </c>
      <c r="C156" s="73">
        <v>3.5</v>
      </c>
      <c r="D156" s="73">
        <v>4</v>
      </c>
      <c r="E156" s="73">
        <v>4</v>
      </c>
      <c r="F156" s="73">
        <v>4</v>
      </c>
    </row>
    <row r="157" spans="1:6" x14ac:dyDescent="0.25">
      <c r="A157" s="76">
        <v>42360</v>
      </c>
      <c r="B157" s="73">
        <v>20.5</v>
      </c>
      <c r="C157" s="73">
        <v>9</v>
      </c>
      <c r="D157" s="73">
        <v>7</v>
      </c>
      <c r="E157" s="73">
        <v>9</v>
      </c>
      <c r="F157" s="73">
        <v>3.5</v>
      </c>
    </row>
    <row r="158" spans="1:6" x14ac:dyDescent="0.25">
      <c r="A158" s="76">
        <v>42404</v>
      </c>
      <c r="B158" s="73">
        <v>6</v>
      </c>
      <c r="C158" s="73">
        <v>5.5</v>
      </c>
      <c r="D158" s="73">
        <v>6.5</v>
      </c>
      <c r="E158" s="73">
        <v>4.5</v>
      </c>
      <c r="F158" s="73">
        <v>5</v>
      </c>
    </row>
    <row r="159" spans="1:6" x14ac:dyDescent="0.25">
      <c r="A159" s="76">
        <v>42542</v>
      </c>
      <c r="B159" s="73">
        <v>14.5</v>
      </c>
      <c r="C159" s="73">
        <v>20</v>
      </c>
      <c r="D159" s="73">
        <v>8.5</v>
      </c>
      <c r="E159" s="73">
        <v>9</v>
      </c>
      <c r="F159" s="73">
        <v>11</v>
      </c>
    </row>
    <row r="160" spans="1:6" x14ac:dyDescent="0.25">
      <c r="A160" s="76">
        <v>42702</v>
      </c>
      <c r="B160" s="70">
        <v>13</v>
      </c>
      <c r="C160" s="70">
        <v>10</v>
      </c>
      <c r="D160" s="70">
        <v>7.5</v>
      </c>
      <c r="E160" s="70">
        <v>12.5</v>
      </c>
      <c r="F160" s="70">
        <v>9</v>
      </c>
    </row>
    <row r="162" spans="1:6" x14ac:dyDescent="0.25">
      <c r="A162" t="s">
        <v>1064</v>
      </c>
      <c r="B162" t="s">
        <v>1070</v>
      </c>
      <c r="C162" t="s">
        <v>1071</v>
      </c>
      <c r="D162" t="s">
        <v>1072</v>
      </c>
      <c r="E162" t="s">
        <v>1073</v>
      </c>
      <c r="F162" t="s">
        <v>1074</v>
      </c>
    </row>
    <row r="163" spans="1:6" x14ac:dyDescent="0.25">
      <c r="A163" s="76">
        <v>41989</v>
      </c>
      <c r="B163" s="50">
        <f t="shared" ref="B163:B170" si="72">B141+B152</f>
        <v>274</v>
      </c>
      <c r="C163" s="50">
        <f t="shared" ref="C163:E163" si="73">C141+C152</f>
        <v>254</v>
      </c>
      <c r="D163" s="50">
        <f t="shared" si="73"/>
        <v>257</v>
      </c>
      <c r="E163" s="50">
        <f t="shared" si="73"/>
        <v>246</v>
      </c>
      <c r="F163" s="50"/>
    </row>
    <row r="164" spans="1:6" x14ac:dyDescent="0.25">
      <c r="A164" s="76">
        <v>42044</v>
      </c>
      <c r="B164" s="50">
        <f t="shared" si="72"/>
        <v>186</v>
      </c>
      <c r="C164" s="50">
        <f t="shared" ref="C164:F168" si="74">C142+C153</f>
        <v>98</v>
      </c>
      <c r="D164" s="50">
        <f t="shared" si="74"/>
        <v>74</v>
      </c>
      <c r="E164" s="50">
        <f t="shared" si="74"/>
        <v>69</v>
      </c>
      <c r="F164" s="50">
        <f t="shared" si="74"/>
        <v>37</v>
      </c>
    </row>
    <row r="165" spans="1:6" x14ac:dyDescent="0.25">
      <c r="A165" s="76">
        <v>42087</v>
      </c>
      <c r="B165" s="50">
        <f t="shared" si="72"/>
        <v>37</v>
      </c>
      <c r="C165" s="50">
        <f t="shared" si="74"/>
        <v>55</v>
      </c>
      <c r="D165" s="50">
        <f t="shared" si="74"/>
        <v>20</v>
      </c>
      <c r="E165" s="50">
        <f t="shared" si="74"/>
        <v>43</v>
      </c>
      <c r="F165" s="50">
        <f t="shared" si="74"/>
        <v>14</v>
      </c>
    </row>
    <row r="166" spans="1:6" x14ac:dyDescent="0.25">
      <c r="A166" s="76">
        <v>42319</v>
      </c>
      <c r="B166" s="50">
        <f t="shared" si="72"/>
        <v>4</v>
      </c>
      <c r="C166" s="50">
        <f t="shared" si="74"/>
        <v>1</v>
      </c>
      <c r="D166" s="50">
        <f t="shared" si="74"/>
        <v>2.75</v>
      </c>
      <c r="E166" s="50">
        <f t="shared" si="74"/>
        <v>3.5</v>
      </c>
      <c r="F166" s="50">
        <f t="shared" si="74"/>
        <v>1.75</v>
      </c>
    </row>
    <row r="167" spans="1:6" x14ac:dyDescent="0.25">
      <c r="A167" s="76">
        <v>42340</v>
      </c>
      <c r="B167" s="50">
        <f t="shared" si="72"/>
        <v>42.75</v>
      </c>
      <c r="C167" s="50">
        <f t="shared" si="74"/>
        <v>4</v>
      </c>
      <c r="D167" s="50">
        <f t="shared" si="74"/>
        <v>4.5</v>
      </c>
      <c r="E167" s="50">
        <f t="shared" si="74"/>
        <v>5.25</v>
      </c>
      <c r="F167" s="50">
        <f t="shared" si="74"/>
        <v>5.25</v>
      </c>
    </row>
    <row r="168" spans="1:6" x14ac:dyDescent="0.25">
      <c r="A168" s="76">
        <v>42360</v>
      </c>
      <c r="B168" s="50">
        <f t="shared" si="72"/>
        <v>25.75</v>
      </c>
      <c r="C168" s="50">
        <f t="shared" si="74"/>
        <v>12.25</v>
      </c>
      <c r="D168" s="50">
        <f t="shared" si="74"/>
        <v>10.75</v>
      </c>
      <c r="E168" s="50">
        <f t="shared" si="74"/>
        <v>10.75</v>
      </c>
      <c r="F168" s="50">
        <f t="shared" si="74"/>
        <v>5.25</v>
      </c>
    </row>
    <row r="169" spans="1:6" x14ac:dyDescent="0.25">
      <c r="A169" s="76">
        <v>42404</v>
      </c>
      <c r="B169" s="50">
        <f t="shared" si="72"/>
        <v>22.25</v>
      </c>
      <c r="C169" s="50">
        <f t="shared" ref="C169:F170" si="75">C147+C158</f>
        <v>6</v>
      </c>
      <c r="D169" s="50">
        <f t="shared" si="75"/>
        <v>19.75</v>
      </c>
      <c r="E169" s="50">
        <f t="shared" si="75"/>
        <v>5</v>
      </c>
      <c r="F169" s="50">
        <f t="shared" si="75"/>
        <v>6.75</v>
      </c>
    </row>
    <row r="170" spans="1:6" x14ac:dyDescent="0.25">
      <c r="A170" s="76">
        <v>42542</v>
      </c>
      <c r="B170" s="50">
        <f t="shared" si="72"/>
        <v>17</v>
      </c>
      <c r="C170" s="50">
        <f t="shared" si="75"/>
        <v>23</v>
      </c>
      <c r="D170" s="50">
        <f t="shared" si="75"/>
        <v>11</v>
      </c>
      <c r="E170" s="50">
        <f t="shared" si="75"/>
        <v>10.75</v>
      </c>
      <c r="F170" s="50">
        <f t="shared" si="75"/>
        <v>11.5</v>
      </c>
    </row>
    <row r="171" spans="1:6" x14ac:dyDescent="0.25">
      <c r="A171" s="76">
        <v>42702</v>
      </c>
      <c r="B171" s="50">
        <f t="shared" ref="B171" si="76">B149+B160</f>
        <v>16</v>
      </c>
      <c r="C171" s="50">
        <f t="shared" ref="C171:F171" si="77">C149+C160</f>
        <v>10.5</v>
      </c>
      <c r="D171" s="50">
        <f t="shared" si="77"/>
        <v>8</v>
      </c>
      <c r="E171" s="50">
        <f t="shared" si="77"/>
        <v>13</v>
      </c>
      <c r="F171" s="50">
        <f t="shared" si="77"/>
        <v>9.5</v>
      </c>
    </row>
  </sheetData>
  <printOptions gridLines="1"/>
  <pageMargins left="1.1023622047244095" right="0.70866141732283472" top="0.74803149606299213" bottom="0.74803149606299213" header="0.31496062992125984" footer="0.31496062992125984"/>
  <pageSetup paperSize="8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5"/>
  <sheetViews>
    <sheetView topLeftCell="P1" workbookViewId="0">
      <selection activeCell="N11" sqref="N11"/>
    </sheetView>
  </sheetViews>
  <sheetFormatPr defaultRowHeight="15" x14ac:dyDescent="0.25"/>
  <cols>
    <col min="1" max="1" width="10.7109375" bestFit="1" customWidth="1"/>
    <col min="14" max="14" width="11.7109375" style="2" bestFit="1" customWidth="1"/>
    <col min="15" max="15" width="10.7109375" style="106" bestFit="1" customWidth="1"/>
    <col min="16" max="20" width="9.5703125" bestFit="1" customWidth="1"/>
    <col min="28" max="28" width="15.7109375" bestFit="1" customWidth="1"/>
    <col min="29" max="29" width="10.7109375" bestFit="1" customWidth="1"/>
  </cols>
  <sheetData>
    <row r="1" spans="1:33" x14ac:dyDescent="0.25">
      <c r="A1" s="69"/>
      <c r="B1" s="70" t="s">
        <v>251</v>
      </c>
      <c r="C1" s="69"/>
      <c r="D1" s="69"/>
      <c r="E1" s="69"/>
      <c r="F1" s="69"/>
      <c r="G1" s="69"/>
      <c r="H1" s="70" t="s">
        <v>258</v>
      </c>
      <c r="I1" s="69"/>
      <c r="J1" s="69"/>
      <c r="K1" s="69"/>
      <c r="L1" s="69"/>
    </row>
    <row r="2" spans="1:33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</row>
    <row r="3" spans="1:33" x14ac:dyDescent="0.25">
      <c r="A3" s="71">
        <v>41841</v>
      </c>
      <c r="B3" s="72" t="s">
        <v>253</v>
      </c>
      <c r="C3" s="72" t="s">
        <v>254</v>
      </c>
      <c r="D3" s="72" t="s">
        <v>255</v>
      </c>
      <c r="E3" s="72" t="s">
        <v>256</v>
      </c>
      <c r="F3" s="72" t="s">
        <v>257</v>
      </c>
      <c r="G3" s="69"/>
      <c r="H3" s="72" t="s">
        <v>253</v>
      </c>
      <c r="I3" s="72" t="s">
        <v>254</v>
      </c>
      <c r="J3" s="72" t="s">
        <v>255</v>
      </c>
      <c r="K3" s="72" t="s">
        <v>256</v>
      </c>
      <c r="L3" s="72" t="s">
        <v>257</v>
      </c>
      <c r="AB3" s="116" t="s">
        <v>1056</v>
      </c>
      <c r="AC3" s="117" t="s">
        <v>1050</v>
      </c>
      <c r="AD3" s="117" t="s">
        <v>1051</v>
      </c>
      <c r="AE3" s="117" t="s">
        <v>1052</v>
      </c>
      <c r="AF3" s="117" t="s">
        <v>1053</v>
      </c>
      <c r="AG3" s="117" t="s">
        <v>1054</v>
      </c>
    </row>
    <row r="4" spans="1:33" x14ac:dyDescent="0.25">
      <c r="A4" s="69" t="s">
        <v>246</v>
      </c>
      <c r="B4" s="73">
        <v>7.666666666666667</v>
      </c>
      <c r="C4" s="73">
        <v>8.3333333333333339</v>
      </c>
      <c r="D4" s="73">
        <v>7.666666666666667</v>
      </c>
      <c r="E4" s="73">
        <v>7.333333333333333</v>
      </c>
      <c r="F4" s="73">
        <v>7.666666666666667</v>
      </c>
      <c r="G4" s="69"/>
      <c r="H4" s="73">
        <v>4.333333333333333</v>
      </c>
      <c r="I4" s="73">
        <v>2.6666666666666665</v>
      </c>
      <c r="J4" s="73">
        <v>2.3333333333333335</v>
      </c>
      <c r="K4" s="73">
        <v>2.3333333333333335</v>
      </c>
      <c r="L4" s="73">
        <v>1.8333333333333333</v>
      </c>
      <c r="AB4" s="118">
        <v>41841</v>
      </c>
      <c r="AC4" s="119">
        <f>P12+V12</f>
        <v>37</v>
      </c>
      <c r="AD4" s="119">
        <f>Q12+W12</f>
        <v>33</v>
      </c>
      <c r="AE4" s="119">
        <f>R12+X12</f>
        <v>27.2</v>
      </c>
      <c r="AF4" s="119">
        <f>S12+Y12</f>
        <v>26.866666666666664</v>
      </c>
      <c r="AG4" s="119">
        <f>T12+Z12</f>
        <v>28.700000000000003</v>
      </c>
    </row>
    <row r="5" spans="1:33" x14ac:dyDescent="0.25">
      <c r="A5" s="69" t="s">
        <v>245</v>
      </c>
      <c r="B5" s="73">
        <v>8.1666666666666679</v>
      </c>
      <c r="C5" s="73">
        <v>7.5</v>
      </c>
      <c r="D5" s="73">
        <v>6</v>
      </c>
      <c r="E5" s="73">
        <v>6.1666666666666661</v>
      </c>
      <c r="F5" s="73">
        <v>7.5</v>
      </c>
      <c r="G5" s="69"/>
      <c r="H5" s="73">
        <v>2.25</v>
      </c>
      <c r="I5" s="73">
        <v>1.6666666666666667</v>
      </c>
      <c r="J5" s="73">
        <v>1.1666666666666665</v>
      </c>
      <c r="K5" s="73">
        <v>1</v>
      </c>
      <c r="L5" s="73">
        <v>0.5</v>
      </c>
      <c r="AB5" s="120">
        <v>42012</v>
      </c>
      <c r="AC5" s="119">
        <f>P17+V17</f>
        <v>93.466666666666669</v>
      </c>
      <c r="AD5" s="119">
        <f>Q17+W17</f>
        <v>63.86666666666666</v>
      </c>
      <c r="AE5" s="119">
        <f>R17+X17</f>
        <v>108.86666666666665</v>
      </c>
      <c r="AF5" s="119">
        <f>S17+Y17</f>
        <v>72.266666666666666</v>
      </c>
      <c r="AG5" s="119">
        <f>T17+Z17</f>
        <v>50.86666666666666</v>
      </c>
    </row>
    <row r="6" spans="1:33" x14ac:dyDescent="0.25">
      <c r="A6" s="69"/>
      <c r="B6" s="73"/>
      <c r="C6" s="73"/>
      <c r="D6" s="73"/>
      <c r="E6" s="73"/>
      <c r="F6" s="73"/>
      <c r="G6" s="69"/>
      <c r="H6" s="73"/>
      <c r="I6" s="73"/>
      <c r="J6" s="73"/>
      <c r="K6" s="73"/>
      <c r="L6" s="73"/>
      <c r="AB6" s="118">
        <v>42087</v>
      </c>
      <c r="AC6" s="119">
        <f>P22+V22</f>
        <v>52.599999999999994</v>
      </c>
      <c r="AD6" s="119">
        <f>Q22+W22</f>
        <v>34</v>
      </c>
      <c r="AE6" s="119">
        <f>R22+X22</f>
        <v>40</v>
      </c>
      <c r="AF6" s="119">
        <f>S22+Y22</f>
        <v>41</v>
      </c>
      <c r="AG6" s="119">
        <f>T22+Z22</f>
        <v>94.999999999999986</v>
      </c>
    </row>
    <row r="7" spans="1:33" x14ac:dyDescent="0.25">
      <c r="A7" s="74">
        <v>41989</v>
      </c>
      <c r="B7" s="73"/>
      <c r="C7" s="73"/>
      <c r="D7" s="73"/>
      <c r="E7" s="73"/>
      <c r="F7" s="73"/>
      <c r="G7" s="69"/>
      <c r="H7" s="73"/>
      <c r="I7" s="73"/>
      <c r="J7" s="73"/>
      <c r="K7" s="73"/>
      <c r="L7" s="73"/>
      <c r="N7" s="108" t="s">
        <v>1046</v>
      </c>
      <c r="P7" t="s">
        <v>1047</v>
      </c>
      <c r="V7" t="s">
        <v>1048</v>
      </c>
      <c r="AB7" s="118">
        <v>42319</v>
      </c>
      <c r="AC7" s="119">
        <f>P27+V27</f>
        <v>18.566666666666666</v>
      </c>
      <c r="AD7" s="119">
        <f>Q27+W27</f>
        <v>22.633333333333333</v>
      </c>
      <c r="AE7" s="119">
        <f>R27+X27</f>
        <v>10.233333333333333</v>
      </c>
      <c r="AF7" s="119">
        <f>S27+Y27</f>
        <v>11.499999999999998</v>
      </c>
      <c r="AG7" s="119">
        <f>T27+Z27</f>
        <v>8.7666666666666657</v>
      </c>
    </row>
    <row r="8" spans="1:33" x14ac:dyDescent="0.25">
      <c r="A8" s="69" t="s">
        <v>244</v>
      </c>
      <c r="B8" s="73">
        <v>151</v>
      </c>
      <c r="C8" s="73">
        <v>154</v>
      </c>
      <c r="D8" s="73">
        <v>179</v>
      </c>
      <c r="E8" s="73">
        <v>143</v>
      </c>
      <c r="F8" s="73"/>
      <c r="G8" s="69"/>
      <c r="H8" s="73">
        <v>123</v>
      </c>
      <c r="I8" s="75">
        <v>100</v>
      </c>
      <c r="J8" s="73">
        <v>78</v>
      </c>
      <c r="K8" s="73">
        <v>103</v>
      </c>
      <c r="L8" s="73"/>
      <c r="AB8" s="118">
        <v>42340</v>
      </c>
      <c r="AC8" s="119">
        <f>P32+V32</f>
        <v>40.933333333333337</v>
      </c>
      <c r="AD8" s="119">
        <f>Q32+W32</f>
        <v>23.833333333333336</v>
      </c>
      <c r="AE8" s="119">
        <f>R32+X32</f>
        <v>14.833333333333332</v>
      </c>
      <c r="AF8" s="119">
        <f>S32+Y32</f>
        <v>29.5</v>
      </c>
      <c r="AG8" s="119">
        <f>T32+Z32</f>
        <v>19.166666666666668</v>
      </c>
    </row>
    <row r="9" spans="1:33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N9" s="109" t="s">
        <v>1049</v>
      </c>
      <c r="O9" s="114">
        <v>41841</v>
      </c>
      <c r="P9" t="s">
        <v>1050</v>
      </c>
      <c r="Q9" t="s">
        <v>1051</v>
      </c>
      <c r="R9" t="s">
        <v>1052</v>
      </c>
      <c r="S9" t="s">
        <v>1053</v>
      </c>
      <c r="T9" t="s">
        <v>1054</v>
      </c>
      <c r="V9" t="s">
        <v>1050</v>
      </c>
      <c r="W9" t="s">
        <v>1051</v>
      </c>
      <c r="X9" t="s">
        <v>1052</v>
      </c>
      <c r="Y9" t="s">
        <v>1053</v>
      </c>
      <c r="Z9" t="s">
        <v>1054</v>
      </c>
      <c r="AB9" s="118">
        <v>42359</v>
      </c>
      <c r="AC9" s="119">
        <f>P37+V37</f>
        <v>209.8</v>
      </c>
      <c r="AD9" s="119">
        <f>Q37+W37</f>
        <v>67.63333333333334</v>
      </c>
      <c r="AE9" s="119">
        <f>R37+X37</f>
        <v>56.633333333333326</v>
      </c>
      <c r="AF9" s="119">
        <f>S37+Y37</f>
        <v>42.333333333333336</v>
      </c>
      <c r="AG9" s="119">
        <f>T37+Z37</f>
        <v>23.833333333333336</v>
      </c>
    </row>
    <row r="10" spans="1:33" x14ac:dyDescent="0.25">
      <c r="A10" s="71">
        <v>42012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N10" s="110">
        <v>1</v>
      </c>
      <c r="O10" s="106" t="s">
        <v>246</v>
      </c>
      <c r="P10" s="111">
        <f>B4*$N10</f>
        <v>7.666666666666667</v>
      </c>
      <c r="Q10" s="111">
        <f>C4*$N10</f>
        <v>8.3333333333333339</v>
      </c>
      <c r="R10" s="111">
        <f>D4*$N10</f>
        <v>7.666666666666667</v>
      </c>
      <c r="S10" s="111">
        <f>E4*$N10</f>
        <v>7.333333333333333</v>
      </c>
      <c r="T10" s="111">
        <f>F4*$N10</f>
        <v>7.666666666666667</v>
      </c>
      <c r="U10" s="111"/>
      <c r="V10" s="111">
        <f>H4*$N10</f>
        <v>4.333333333333333</v>
      </c>
      <c r="W10" s="111">
        <f>I4*$N10</f>
        <v>2.6666666666666665</v>
      </c>
      <c r="X10" s="111">
        <f>J4*$N10</f>
        <v>2.3333333333333335</v>
      </c>
      <c r="Y10" s="111">
        <f>K4*$N10</f>
        <v>2.3333333333333335</v>
      </c>
      <c r="Z10" s="111">
        <f>L4*$N10</f>
        <v>1.8333333333333333</v>
      </c>
      <c r="AB10" s="118">
        <v>42404</v>
      </c>
      <c r="AC10" s="119">
        <f>P42+V42</f>
        <v>101.26666666666667</v>
      </c>
      <c r="AD10" s="119">
        <f>Q42+W42</f>
        <v>15.666666666666668</v>
      </c>
      <c r="AE10" s="119">
        <f>R42+X42</f>
        <v>12.4</v>
      </c>
      <c r="AF10" s="119">
        <f>S42+Y42</f>
        <v>11.633333333333335</v>
      </c>
      <c r="AG10" s="119">
        <f>T42+Z42</f>
        <v>8.4666666666666686</v>
      </c>
    </row>
    <row r="11" spans="1:33" x14ac:dyDescent="0.25">
      <c r="A11" s="69" t="s">
        <v>244</v>
      </c>
      <c r="B11" s="73">
        <v>5</v>
      </c>
      <c r="C11" s="73">
        <v>2</v>
      </c>
      <c r="D11" s="73">
        <v>0.5</v>
      </c>
      <c r="E11" s="73">
        <v>0.5</v>
      </c>
      <c r="F11" s="73">
        <v>0.5</v>
      </c>
      <c r="G11" s="69"/>
      <c r="H11" s="73">
        <v>126</v>
      </c>
      <c r="I11" s="73">
        <v>27</v>
      </c>
      <c r="J11" s="73">
        <v>31</v>
      </c>
      <c r="K11" s="73">
        <v>29</v>
      </c>
      <c r="L11" s="73">
        <v>17</v>
      </c>
      <c r="N11" s="110">
        <v>1.2</v>
      </c>
      <c r="O11" s="106" t="s">
        <v>245</v>
      </c>
      <c r="P11" s="111">
        <f>B5*$N11*2</f>
        <v>19.600000000000001</v>
      </c>
      <c r="Q11" s="111">
        <f>C5*$N11*2</f>
        <v>18</v>
      </c>
      <c r="R11" s="111">
        <f>D5*$N11*2</f>
        <v>14.399999999999999</v>
      </c>
      <c r="S11" s="111">
        <f>E5*$N11*2</f>
        <v>14.799999999999997</v>
      </c>
      <c r="T11" s="111">
        <f>F5*$N11*2</f>
        <v>18</v>
      </c>
      <c r="U11" s="111"/>
      <c r="V11" s="111">
        <f>H5*$N11*2</f>
        <v>5.3999999999999995</v>
      </c>
      <c r="W11" s="111">
        <f>I5*$N11*2</f>
        <v>4</v>
      </c>
      <c r="X11" s="111">
        <f>J5*$N11*2</f>
        <v>2.7999999999999994</v>
      </c>
      <c r="Y11" s="111">
        <f>K5*$N11*2</f>
        <v>2.4</v>
      </c>
      <c r="Z11" s="111">
        <f>L5*$N11*2</f>
        <v>1.2</v>
      </c>
      <c r="AB11" s="182">
        <v>42542</v>
      </c>
      <c r="AC11" s="119">
        <f>P47+V47</f>
        <v>23.666666666666664</v>
      </c>
      <c r="AD11" s="119">
        <f t="shared" ref="AD11:AG11" si="0">Q47+W47</f>
        <v>23</v>
      </c>
      <c r="AE11" s="119">
        <f t="shared" si="0"/>
        <v>12.833333333333332</v>
      </c>
      <c r="AF11" s="119">
        <f t="shared" si="0"/>
        <v>19.666666666666664</v>
      </c>
      <c r="AG11" s="119">
        <f t="shared" si="0"/>
        <v>20.666666666666664</v>
      </c>
    </row>
    <row r="12" spans="1:33" x14ac:dyDescent="0.25">
      <c r="A12" s="69" t="s">
        <v>246</v>
      </c>
      <c r="B12" s="73">
        <v>7.333333333333333</v>
      </c>
      <c r="C12" s="73">
        <v>4</v>
      </c>
      <c r="D12" s="73">
        <v>6.666666666666667</v>
      </c>
      <c r="E12" s="73">
        <v>6.666666666666667</v>
      </c>
      <c r="F12" s="73">
        <v>3.6666666666666665</v>
      </c>
      <c r="G12" s="69"/>
      <c r="H12" s="73">
        <v>17.333333333333332</v>
      </c>
      <c r="I12" s="73">
        <v>12.666666666666666</v>
      </c>
      <c r="J12" s="73">
        <v>23</v>
      </c>
      <c r="K12" s="73">
        <v>12</v>
      </c>
      <c r="L12" s="73">
        <v>8</v>
      </c>
      <c r="N12" s="110"/>
      <c r="O12" s="113" t="s">
        <v>1055</v>
      </c>
      <c r="P12" s="112">
        <f>SUM(P10:P11)</f>
        <v>27.266666666666669</v>
      </c>
      <c r="Q12" s="112">
        <f t="shared" ref="Q12:Z12" si="1">SUM(Q10:Q11)</f>
        <v>26.333333333333336</v>
      </c>
      <c r="R12" s="112">
        <f t="shared" si="1"/>
        <v>22.066666666666666</v>
      </c>
      <c r="S12" s="112">
        <f t="shared" si="1"/>
        <v>22.133333333333329</v>
      </c>
      <c r="T12" s="112">
        <f t="shared" si="1"/>
        <v>25.666666666666668</v>
      </c>
      <c r="U12" s="112"/>
      <c r="V12" s="112">
        <f t="shared" si="1"/>
        <v>9.7333333333333325</v>
      </c>
      <c r="W12" s="112">
        <f t="shared" si="1"/>
        <v>6.6666666666666661</v>
      </c>
      <c r="X12" s="112">
        <f t="shared" si="1"/>
        <v>5.1333333333333329</v>
      </c>
      <c r="Y12" s="112">
        <f t="shared" si="1"/>
        <v>4.7333333333333334</v>
      </c>
      <c r="Z12" s="112">
        <f t="shared" si="1"/>
        <v>3.0333333333333332</v>
      </c>
      <c r="AB12" s="182">
        <v>42702</v>
      </c>
      <c r="AC12" s="119">
        <f>P52+V52</f>
        <v>28.55</v>
      </c>
      <c r="AD12" s="119">
        <f>Q52+W52</f>
        <v>25.775000000000002</v>
      </c>
      <c r="AE12" s="119">
        <f>R52+X52</f>
        <v>18.916666666666664</v>
      </c>
      <c r="AF12" s="119">
        <f>S52+Y52</f>
        <v>32.141666666666666</v>
      </c>
      <c r="AG12" s="119">
        <f>T52+Z52</f>
        <v>21.43333333333333</v>
      </c>
    </row>
    <row r="13" spans="1:33" x14ac:dyDescent="0.25">
      <c r="A13" s="69" t="s">
        <v>245</v>
      </c>
      <c r="B13" s="73">
        <v>18.333333333333332</v>
      </c>
      <c r="C13" s="73">
        <v>14.333333333333334</v>
      </c>
      <c r="D13" s="73">
        <v>17.333333333333332</v>
      </c>
      <c r="E13" s="73">
        <v>18.666666666666668</v>
      </c>
      <c r="F13" s="73">
        <v>12.666666666666666</v>
      </c>
      <c r="G13" s="69"/>
      <c r="H13" s="73">
        <v>10.333333333333334</v>
      </c>
      <c r="I13" s="73">
        <v>5.333333333333333</v>
      </c>
      <c r="J13" s="73">
        <v>15.666666666666666</v>
      </c>
      <c r="K13" s="73">
        <v>3.6666666666666665</v>
      </c>
      <c r="L13" s="73">
        <v>3.6666666666666665</v>
      </c>
      <c r="N13" s="110"/>
      <c r="O13" s="107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B13" s="121" t="s">
        <v>1057</v>
      </c>
      <c r="AC13" s="121"/>
      <c r="AD13" s="117"/>
      <c r="AE13" s="117"/>
      <c r="AF13" s="117"/>
      <c r="AG13" s="117"/>
    </row>
    <row r="14" spans="1:33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N14" s="110"/>
      <c r="O14" s="52">
        <v>42012</v>
      </c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B14" s="121" t="s">
        <v>1058</v>
      </c>
      <c r="AC14" s="122">
        <v>41934</v>
      </c>
      <c r="AD14" s="117"/>
      <c r="AE14" s="117"/>
      <c r="AF14" s="117"/>
      <c r="AG14" s="117"/>
    </row>
    <row r="15" spans="1:33" x14ac:dyDescent="0.25">
      <c r="A15" s="74">
        <v>42044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N15" s="110">
        <v>1</v>
      </c>
      <c r="O15" s="106" t="s">
        <v>246</v>
      </c>
      <c r="P15" s="111">
        <f>B12*$N15</f>
        <v>7.333333333333333</v>
      </c>
      <c r="Q15" s="111">
        <f>C12*$N15</f>
        <v>4</v>
      </c>
      <c r="R15" s="111">
        <f>D12*$N15</f>
        <v>6.666666666666667</v>
      </c>
      <c r="S15" s="111">
        <f>E12*$N15</f>
        <v>6.666666666666667</v>
      </c>
      <c r="T15" s="111">
        <f>F12*$N15</f>
        <v>3.6666666666666665</v>
      </c>
      <c r="U15" s="111"/>
      <c r="V15" s="111">
        <f>H12*$N15</f>
        <v>17.333333333333332</v>
      </c>
      <c r="W15" s="111">
        <f>I12*$N15</f>
        <v>12.666666666666666</v>
      </c>
      <c r="X15" s="111">
        <f>J12*$N15</f>
        <v>23</v>
      </c>
      <c r="Y15" s="111">
        <f>K12*$N15</f>
        <v>12</v>
      </c>
      <c r="Z15" s="111">
        <f>L12*$N15</f>
        <v>8</v>
      </c>
      <c r="AB15" s="121" t="s">
        <v>1059</v>
      </c>
      <c r="AC15" s="122">
        <v>42333</v>
      </c>
      <c r="AD15" s="117"/>
      <c r="AE15" s="117"/>
      <c r="AF15" s="117"/>
      <c r="AG15" s="117"/>
    </row>
    <row r="16" spans="1:33" x14ac:dyDescent="0.25">
      <c r="A16" s="69" t="s">
        <v>244</v>
      </c>
      <c r="B16" s="73">
        <v>94</v>
      </c>
      <c r="C16" s="73">
        <v>47</v>
      </c>
      <c r="D16" s="73">
        <v>24</v>
      </c>
      <c r="E16" s="73">
        <v>35</v>
      </c>
      <c r="F16" s="73">
        <v>16</v>
      </c>
      <c r="G16" s="69"/>
      <c r="H16" s="73">
        <v>92</v>
      </c>
      <c r="I16" s="73">
        <v>51</v>
      </c>
      <c r="J16" s="73">
        <v>50</v>
      </c>
      <c r="K16" s="73">
        <v>34</v>
      </c>
      <c r="L16" s="73">
        <v>21</v>
      </c>
      <c r="N16" s="110">
        <v>1.2</v>
      </c>
      <c r="O16" s="106" t="s">
        <v>245</v>
      </c>
      <c r="P16" s="111">
        <f>B13*$N16*2</f>
        <v>43.999999999999993</v>
      </c>
      <c r="Q16" s="111">
        <f>C13*$N16*2</f>
        <v>34.4</v>
      </c>
      <c r="R16" s="111">
        <f>D13*$N16*2</f>
        <v>41.599999999999994</v>
      </c>
      <c r="S16" s="111">
        <f>E13*$N16*2</f>
        <v>44.800000000000004</v>
      </c>
      <c r="T16" s="111">
        <f>F13*$N16*2</f>
        <v>30.4</v>
      </c>
      <c r="U16" s="111"/>
      <c r="V16" s="111">
        <f>H13*$N16*2</f>
        <v>24.8</v>
      </c>
      <c r="W16" s="111">
        <f>I13*$N16*2</f>
        <v>12.799999999999999</v>
      </c>
      <c r="X16" s="111">
        <f>J13*$N16*2</f>
        <v>37.599999999999994</v>
      </c>
      <c r="Y16" s="111">
        <f>K13*$N16*2</f>
        <v>8.7999999999999989</v>
      </c>
      <c r="Z16" s="111">
        <f>L13*$N16*2</f>
        <v>8.7999999999999989</v>
      </c>
    </row>
    <row r="17" spans="1:26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N17" s="110"/>
      <c r="O17" s="113" t="s">
        <v>1055</v>
      </c>
      <c r="P17" s="112">
        <f>SUM(P15:P16)</f>
        <v>51.333333333333329</v>
      </c>
      <c r="Q17" s="112">
        <f t="shared" ref="Q17" si="2">SUM(Q15:Q16)</f>
        <v>38.4</v>
      </c>
      <c r="R17" s="112">
        <f t="shared" ref="R17" si="3">SUM(R15:R16)</f>
        <v>48.266666666666659</v>
      </c>
      <c r="S17" s="112">
        <f t="shared" ref="S17" si="4">SUM(S15:S16)</f>
        <v>51.466666666666669</v>
      </c>
      <c r="T17" s="112">
        <f t="shared" ref="T17" si="5">SUM(T15:T16)</f>
        <v>34.066666666666663</v>
      </c>
      <c r="U17" s="112"/>
      <c r="V17" s="112">
        <f t="shared" ref="V17" si="6">SUM(V15:V16)</f>
        <v>42.133333333333333</v>
      </c>
      <c r="W17" s="112">
        <f t="shared" ref="W17" si="7">SUM(W15:W16)</f>
        <v>25.466666666666665</v>
      </c>
      <c r="X17" s="112">
        <f t="shared" ref="X17" si="8">SUM(X15:X16)</f>
        <v>60.599999999999994</v>
      </c>
      <c r="Y17" s="112">
        <f t="shared" ref="Y17" si="9">SUM(Y15:Y16)</f>
        <v>20.799999999999997</v>
      </c>
      <c r="Z17" s="112">
        <f>SUM(Z15:Z16)</f>
        <v>16.799999999999997</v>
      </c>
    </row>
    <row r="18" spans="1:26" x14ac:dyDescent="0.25">
      <c r="A18" s="74">
        <v>42087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N18" s="110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</row>
    <row r="19" spans="1:26" x14ac:dyDescent="0.25">
      <c r="A19" s="69" t="s">
        <v>244</v>
      </c>
      <c r="B19" s="73">
        <v>34</v>
      </c>
      <c r="C19" s="73">
        <v>50</v>
      </c>
      <c r="D19" s="73">
        <v>16</v>
      </c>
      <c r="E19" s="73">
        <v>39</v>
      </c>
      <c r="F19" s="73">
        <v>9</v>
      </c>
      <c r="G19" s="69"/>
      <c r="H19" s="73">
        <v>3</v>
      </c>
      <c r="I19" s="73">
        <v>5</v>
      </c>
      <c r="J19" s="73">
        <v>4</v>
      </c>
      <c r="K19" s="73">
        <v>4</v>
      </c>
      <c r="L19" s="73">
        <v>5</v>
      </c>
      <c r="N19" s="110"/>
      <c r="O19" s="107">
        <v>42087</v>
      </c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</row>
    <row r="20" spans="1:26" x14ac:dyDescent="0.25">
      <c r="A20" s="69" t="s">
        <v>246</v>
      </c>
      <c r="B20" s="73">
        <v>15</v>
      </c>
      <c r="C20" s="73">
        <v>7</v>
      </c>
      <c r="D20" s="73">
        <v>14</v>
      </c>
      <c r="E20" s="73">
        <v>15</v>
      </c>
      <c r="F20" s="73">
        <v>8</v>
      </c>
      <c r="G20" s="69"/>
      <c r="H20" s="73">
        <v>4</v>
      </c>
      <c r="I20" s="73">
        <v>3</v>
      </c>
      <c r="J20" s="73">
        <v>2</v>
      </c>
      <c r="K20" s="73">
        <v>2</v>
      </c>
      <c r="L20" s="73">
        <v>3</v>
      </c>
      <c r="N20" s="110">
        <v>1</v>
      </c>
      <c r="O20" s="106" t="s">
        <v>246</v>
      </c>
      <c r="P20" s="111">
        <f>B20*$N20</f>
        <v>15</v>
      </c>
      <c r="Q20" s="111">
        <f>C20*$N20</f>
        <v>7</v>
      </c>
      <c r="R20" s="111">
        <f>D20*$N20</f>
        <v>14</v>
      </c>
      <c r="S20" s="111">
        <f>E20*$N20</f>
        <v>15</v>
      </c>
      <c r="T20" s="111">
        <f>F20*$N20</f>
        <v>8</v>
      </c>
      <c r="U20" s="111"/>
      <c r="V20" s="111">
        <f>H20*$N20</f>
        <v>4</v>
      </c>
      <c r="W20" s="111">
        <f>I20*$N20</f>
        <v>3</v>
      </c>
      <c r="X20" s="111">
        <f>J20*$N20</f>
        <v>2</v>
      </c>
      <c r="Y20" s="111">
        <f>K20*$N20</f>
        <v>2</v>
      </c>
      <c r="Z20" s="111">
        <f>L20*$N20</f>
        <v>3</v>
      </c>
    </row>
    <row r="21" spans="1:26" x14ac:dyDescent="0.25">
      <c r="A21" s="69" t="s">
        <v>245</v>
      </c>
      <c r="B21" s="73">
        <v>11</v>
      </c>
      <c r="C21" s="73">
        <v>7</v>
      </c>
      <c r="D21" s="73">
        <v>8</v>
      </c>
      <c r="E21" s="73">
        <v>8</v>
      </c>
      <c r="F21" s="73">
        <v>31</v>
      </c>
      <c r="G21" s="69"/>
      <c r="H21" s="73">
        <v>3</v>
      </c>
      <c r="I21" s="73">
        <v>3</v>
      </c>
      <c r="J21" s="73">
        <v>2</v>
      </c>
      <c r="K21" s="73">
        <v>2</v>
      </c>
      <c r="L21" s="73">
        <v>4</v>
      </c>
      <c r="N21" s="110">
        <v>1.2</v>
      </c>
      <c r="O21" s="106" t="s">
        <v>245</v>
      </c>
      <c r="P21" s="111">
        <f>B21*$N21*2</f>
        <v>26.4</v>
      </c>
      <c r="Q21" s="111">
        <f>C21*$N21*2</f>
        <v>16.8</v>
      </c>
      <c r="R21" s="111">
        <f>D21*$N21*2</f>
        <v>19.2</v>
      </c>
      <c r="S21" s="111">
        <f>E21*$N21*2</f>
        <v>19.2</v>
      </c>
      <c r="T21" s="111">
        <f>F21*$N21*2</f>
        <v>74.399999999999991</v>
      </c>
      <c r="U21" s="111"/>
      <c r="V21" s="111">
        <f>H21*$N21*2</f>
        <v>7.1999999999999993</v>
      </c>
      <c r="W21" s="111">
        <f>I21*$N21*2</f>
        <v>7.1999999999999993</v>
      </c>
      <c r="X21" s="111">
        <f>J21*$N21*2</f>
        <v>4.8</v>
      </c>
      <c r="Y21" s="111">
        <f>K21*$N21*2</f>
        <v>4.8</v>
      </c>
      <c r="Z21" s="111">
        <f>L21*$N21*2</f>
        <v>9.6</v>
      </c>
    </row>
    <row r="22" spans="1:26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N22" s="110"/>
      <c r="O22" s="113" t="s">
        <v>1055</v>
      </c>
      <c r="P22" s="112">
        <f>SUM(P20:P21)</f>
        <v>41.4</v>
      </c>
      <c r="Q22" s="112">
        <f t="shared" ref="Q22" si="10">SUM(Q20:Q21)</f>
        <v>23.8</v>
      </c>
      <c r="R22" s="112">
        <f t="shared" ref="R22" si="11">SUM(R20:R21)</f>
        <v>33.200000000000003</v>
      </c>
      <c r="S22" s="112">
        <f t="shared" ref="S22" si="12">SUM(S20:S21)</f>
        <v>34.200000000000003</v>
      </c>
      <c r="T22" s="112">
        <f t="shared" ref="T22" si="13">SUM(T20:T21)</f>
        <v>82.399999999999991</v>
      </c>
      <c r="U22" s="112"/>
      <c r="V22" s="112">
        <f t="shared" ref="V22" si="14">SUM(V20:V21)</f>
        <v>11.2</v>
      </c>
      <c r="W22" s="112">
        <f t="shared" ref="W22" si="15">SUM(W20:W21)</f>
        <v>10.199999999999999</v>
      </c>
      <c r="X22" s="112">
        <f t="shared" ref="X22" si="16">SUM(X20:X21)</f>
        <v>6.8</v>
      </c>
      <c r="Y22" s="112">
        <f t="shared" ref="Y22" si="17">SUM(Y20:Y21)</f>
        <v>6.8</v>
      </c>
      <c r="Z22" s="112">
        <f>SUM(Z20:Z21)</f>
        <v>12.6</v>
      </c>
    </row>
    <row r="23" spans="1:26" x14ac:dyDescent="0.25">
      <c r="A23" s="74">
        <v>42319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N23" s="110"/>
      <c r="O23" s="107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</row>
    <row r="24" spans="1:26" x14ac:dyDescent="0.25">
      <c r="A24" s="69" t="s">
        <v>244</v>
      </c>
      <c r="B24" s="73">
        <v>0.5</v>
      </c>
      <c r="C24" s="73">
        <v>0.5</v>
      </c>
      <c r="D24" s="73">
        <v>0.5</v>
      </c>
      <c r="E24" s="73">
        <v>0.5</v>
      </c>
      <c r="F24" s="73">
        <v>1.25</v>
      </c>
      <c r="G24" s="69"/>
      <c r="H24" s="73">
        <v>3.5</v>
      </c>
      <c r="I24" s="73">
        <v>0.5</v>
      </c>
      <c r="J24" s="73">
        <v>2.25</v>
      </c>
      <c r="K24" s="73">
        <v>3</v>
      </c>
      <c r="L24" s="73">
        <v>0.5</v>
      </c>
      <c r="N24" s="110"/>
      <c r="O24" s="107">
        <v>42319</v>
      </c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</row>
    <row r="25" spans="1:26" x14ac:dyDescent="0.25">
      <c r="A25" s="69" t="s">
        <v>246</v>
      </c>
      <c r="B25" s="73">
        <v>1.8333333333333333</v>
      </c>
      <c r="C25" s="73">
        <v>7</v>
      </c>
      <c r="D25" s="73">
        <v>0.5</v>
      </c>
      <c r="E25" s="73">
        <v>1</v>
      </c>
      <c r="F25" s="73">
        <v>1.6666666666666667</v>
      </c>
      <c r="G25" s="69"/>
      <c r="H25" s="73">
        <v>1.3333333333333333</v>
      </c>
      <c r="I25" s="73">
        <v>2.8333333333333335</v>
      </c>
      <c r="J25" s="73">
        <v>1.3333333333333333</v>
      </c>
      <c r="K25" s="73">
        <v>0.5</v>
      </c>
      <c r="L25" s="73">
        <v>0.5</v>
      </c>
      <c r="N25" s="110">
        <v>1</v>
      </c>
      <c r="O25" s="106" t="s">
        <v>246</v>
      </c>
      <c r="P25" s="111">
        <f>B25*$N25</f>
        <v>1.8333333333333333</v>
      </c>
      <c r="Q25" s="111">
        <f>C25*$N25</f>
        <v>7</v>
      </c>
      <c r="R25" s="111">
        <f>D25*$N25</f>
        <v>0.5</v>
      </c>
      <c r="S25" s="111">
        <f>E25*$N25</f>
        <v>1</v>
      </c>
      <c r="T25" s="111">
        <f>F25*$N25</f>
        <v>1.6666666666666667</v>
      </c>
      <c r="U25" s="111"/>
      <c r="V25" s="111">
        <f>H25*$N25</f>
        <v>1.3333333333333333</v>
      </c>
      <c r="W25" s="111">
        <f>I25*$N25</f>
        <v>2.8333333333333335</v>
      </c>
      <c r="X25" s="111">
        <f>J25*$N25</f>
        <v>1.3333333333333333</v>
      </c>
      <c r="Y25" s="111">
        <f>K25*$N25</f>
        <v>0.5</v>
      </c>
      <c r="Z25" s="111">
        <f>L25*$N25</f>
        <v>0.5</v>
      </c>
    </row>
    <row r="26" spans="1:26" x14ac:dyDescent="0.25">
      <c r="A26" s="69" t="s">
        <v>245</v>
      </c>
      <c r="B26" s="73">
        <v>2.333333333333333</v>
      </c>
      <c r="C26" s="73">
        <v>3</v>
      </c>
      <c r="D26" s="73">
        <v>0.75</v>
      </c>
      <c r="E26" s="73">
        <v>3</v>
      </c>
      <c r="F26" s="73">
        <v>1.3333333333333333</v>
      </c>
      <c r="G26" s="69"/>
      <c r="H26" s="73">
        <v>4.0833333333333339</v>
      </c>
      <c r="I26" s="73">
        <v>2.3333333333333335</v>
      </c>
      <c r="J26" s="73">
        <v>2.75</v>
      </c>
      <c r="K26" s="73">
        <v>1.1666666666666665</v>
      </c>
      <c r="L26" s="73">
        <v>1.4166666666666665</v>
      </c>
      <c r="N26" s="110">
        <v>1.2</v>
      </c>
      <c r="O26" s="106" t="s">
        <v>245</v>
      </c>
      <c r="P26" s="111">
        <f>B26*$N26*2</f>
        <v>5.5999999999999988</v>
      </c>
      <c r="Q26" s="111">
        <f>C26*$N26*2</f>
        <v>7.1999999999999993</v>
      </c>
      <c r="R26" s="111">
        <f>D26*$N26*2</f>
        <v>1.7999999999999998</v>
      </c>
      <c r="S26" s="111">
        <f>E26*$N26*2</f>
        <v>7.1999999999999993</v>
      </c>
      <c r="T26" s="111">
        <f>F26*$N26*2</f>
        <v>3.1999999999999997</v>
      </c>
      <c r="U26" s="111"/>
      <c r="V26" s="111">
        <f>H26*$N26*2</f>
        <v>9.8000000000000007</v>
      </c>
      <c r="W26" s="111">
        <f>I26*$N26*2</f>
        <v>5.6000000000000005</v>
      </c>
      <c r="X26" s="111">
        <f>J26*$N26*2</f>
        <v>6.6</v>
      </c>
      <c r="Y26" s="111">
        <f>K26*$N26*2</f>
        <v>2.7999999999999994</v>
      </c>
      <c r="Z26" s="111">
        <f>L26*$N26*2</f>
        <v>3.3999999999999995</v>
      </c>
    </row>
    <row r="27" spans="1:26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N27" s="110"/>
      <c r="O27" s="113" t="s">
        <v>1055</v>
      </c>
      <c r="P27" s="112">
        <f>SUM(P25:P26)</f>
        <v>7.4333333333333318</v>
      </c>
      <c r="Q27" s="112">
        <f t="shared" ref="Q27" si="18">SUM(Q25:Q26)</f>
        <v>14.2</v>
      </c>
      <c r="R27" s="112">
        <f t="shared" ref="R27" si="19">SUM(R25:R26)</f>
        <v>2.2999999999999998</v>
      </c>
      <c r="S27" s="112">
        <f t="shared" ref="S27" si="20">SUM(S25:S26)</f>
        <v>8.1999999999999993</v>
      </c>
      <c r="T27" s="112">
        <f t="shared" ref="T27" si="21">SUM(T25:T26)</f>
        <v>4.8666666666666663</v>
      </c>
      <c r="U27" s="112"/>
      <c r="V27" s="112">
        <f t="shared" ref="V27" si="22">SUM(V25:V26)</f>
        <v>11.133333333333335</v>
      </c>
      <c r="W27" s="112">
        <f t="shared" ref="W27" si="23">SUM(W25:W26)</f>
        <v>8.4333333333333336</v>
      </c>
      <c r="X27" s="112">
        <f t="shared" ref="X27" si="24">SUM(X25:X26)</f>
        <v>7.9333333333333327</v>
      </c>
      <c r="Y27" s="112">
        <f t="shared" ref="Y27" si="25">SUM(Y25:Y26)</f>
        <v>3.2999999999999994</v>
      </c>
      <c r="Z27" s="112">
        <f>SUM(Z25:Z26)</f>
        <v>3.8999999999999995</v>
      </c>
    </row>
    <row r="28" spans="1:26" x14ac:dyDescent="0.25">
      <c r="A28" s="74">
        <v>42340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N28" s="110"/>
      <c r="O28" s="107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</row>
    <row r="29" spans="1:26" x14ac:dyDescent="0.25">
      <c r="A29" s="69" t="s">
        <v>244</v>
      </c>
      <c r="B29" s="73">
        <v>2.25</v>
      </c>
      <c r="C29" s="73">
        <v>0.5</v>
      </c>
      <c r="D29" s="73">
        <v>0.5</v>
      </c>
      <c r="E29" s="73">
        <v>1.25</v>
      </c>
      <c r="F29" s="73">
        <v>1.25</v>
      </c>
      <c r="G29" s="69"/>
      <c r="H29" s="73">
        <v>40.5</v>
      </c>
      <c r="I29" s="73">
        <v>3.5</v>
      </c>
      <c r="J29" s="73">
        <v>4</v>
      </c>
      <c r="K29" s="73">
        <v>4</v>
      </c>
      <c r="L29" s="73">
        <v>4</v>
      </c>
      <c r="N29" s="110"/>
      <c r="O29" s="107">
        <v>42340</v>
      </c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</row>
    <row r="30" spans="1:26" x14ac:dyDescent="0.25">
      <c r="A30" s="69" t="s">
        <v>246</v>
      </c>
      <c r="B30" s="73">
        <v>5.333333333333333</v>
      </c>
      <c r="C30" s="73">
        <v>2.5</v>
      </c>
      <c r="D30" s="73">
        <v>1.3333333333333333</v>
      </c>
      <c r="E30" s="73">
        <v>3</v>
      </c>
      <c r="F30" s="73">
        <v>1.6666666666666667</v>
      </c>
      <c r="G30" s="69"/>
      <c r="H30" s="73">
        <v>7</v>
      </c>
      <c r="I30" s="73">
        <v>4</v>
      </c>
      <c r="J30" s="73">
        <v>2.6666666666666665</v>
      </c>
      <c r="K30" s="73">
        <v>7</v>
      </c>
      <c r="L30" s="73">
        <v>2.3333333333333335</v>
      </c>
      <c r="N30" s="110">
        <v>1</v>
      </c>
      <c r="O30" s="106" t="s">
        <v>246</v>
      </c>
      <c r="P30" s="111">
        <f>B30*$N30</f>
        <v>5.333333333333333</v>
      </c>
      <c r="Q30" s="111">
        <f>C30*$N30</f>
        <v>2.5</v>
      </c>
      <c r="R30" s="111">
        <f>D30*$N30</f>
        <v>1.3333333333333333</v>
      </c>
      <c r="S30" s="111">
        <f>E30*$N30</f>
        <v>3</v>
      </c>
      <c r="T30" s="111">
        <f>F30*$N30</f>
        <v>1.6666666666666667</v>
      </c>
      <c r="U30" s="111"/>
      <c r="V30" s="111">
        <f>H30*$N30</f>
        <v>7</v>
      </c>
      <c r="W30" s="111">
        <f>I30*$N30</f>
        <v>4</v>
      </c>
      <c r="X30" s="111">
        <f>J30*$N30</f>
        <v>2.6666666666666665</v>
      </c>
      <c r="Y30" s="111">
        <f>K30*$N30</f>
        <v>7</v>
      </c>
      <c r="Z30" s="111">
        <f>L30*$N30</f>
        <v>2.3333333333333335</v>
      </c>
    </row>
    <row r="31" spans="1:26" x14ac:dyDescent="0.25">
      <c r="A31" s="69" t="s">
        <v>245</v>
      </c>
      <c r="B31" s="73">
        <v>6</v>
      </c>
      <c r="C31" s="73">
        <v>3.3333333333333335</v>
      </c>
      <c r="D31" s="73">
        <v>1.6666666666666667</v>
      </c>
      <c r="E31" s="73">
        <v>2</v>
      </c>
      <c r="F31" s="73">
        <v>2.5</v>
      </c>
      <c r="G31" s="69"/>
      <c r="H31" s="73">
        <v>5</v>
      </c>
      <c r="I31" s="73">
        <v>3.3333333333333335</v>
      </c>
      <c r="J31" s="73">
        <v>2.5</v>
      </c>
      <c r="K31" s="73">
        <v>5.5</v>
      </c>
      <c r="L31" s="73">
        <v>3.3333333333333335</v>
      </c>
      <c r="N31" s="110">
        <v>1.3</v>
      </c>
      <c r="O31" s="106" t="s">
        <v>245</v>
      </c>
      <c r="P31" s="111">
        <f>B31*$N31*2</f>
        <v>15.600000000000001</v>
      </c>
      <c r="Q31" s="111">
        <f>C31*$N31*2</f>
        <v>8.6666666666666679</v>
      </c>
      <c r="R31" s="111">
        <f>D31*$N31*2</f>
        <v>4.3333333333333339</v>
      </c>
      <c r="S31" s="111">
        <f>E31*$N31*2</f>
        <v>5.2</v>
      </c>
      <c r="T31" s="111">
        <f>F31*$N31*2</f>
        <v>6.5</v>
      </c>
      <c r="U31" s="111"/>
      <c r="V31" s="111">
        <f>H31*$N31*2</f>
        <v>13</v>
      </c>
      <c r="W31" s="111">
        <f>I31*$N31*2</f>
        <v>8.6666666666666679</v>
      </c>
      <c r="X31" s="111">
        <f>J31*$N31*2</f>
        <v>6.5</v>
      </c>
      <c r="Y31" s="111">
        <f>K31*$N31*2</f>
        <v>14.3</v>
      </c>
      <c r="Z31" s="111">
        <f>L31*$N31*2</f>
        <v>8.6666666666666679</v>
      </c>
    </row>
    <row r="32" spans="1:26" x14ac:dyDescent="0.25">
      <c r="A32" s="69"/>
      <c r="B32" s="73"/>
      <c r="C32" s="73"/>
      <c r="D32" s="73"/>
      <c r="E32" s="73"/>
      <c r="F32" s="73"/>
      <c r="G32" s="69"/>
      <c r="H32" s="73"/>
      <c r="I32" s="73"/>
      <c r="J32" s="73"/>
      <c r="K32" s="73"/>
      <c r="L32" s="73"/>
      <c r="N32" s="110"/>
      <c r="O32" s="113" t="s">
        <v>1055</v>
      </c>
      <c r="P32" s="112">
        <f>SUM(P30:P31)</f>
        <v>20.933333333333334</v>
      </c>
      <c r="Q32" s="112">
        <f t="shared" ref="Q32" si="26">SUM(Q30:Q31)</f>
        <v>11.166666666666668</v>
      </c>
      <c r="R32" s="112">
        <f t="shared" ref="R32" si="27">SUM(R30:R31)</f>
        <v>5.666666666666667</v>
      </c>
      <c r="S32" s="112">
        <f t="shared" ref="S32" si="28">SUM(S30:S31)</f>
        <v>8.1999999999999993</v>
      </c>
      <c r="T32" s="112">
        <f t="shared" ref="T32" si="29">SUM(T30:T31)</f>
        <v>8.1666666666666661</v>
      </c>
      <c r="U32" s="112"/>
      <c r="V32" s="112">
        <f t="shared" ref="V32" si="30">SUM(V30:V31)</f>
        <v>20</v>
      </c>
      <c r="W32" s="112">
        <f t="shared" ref="W32" si="31">SUM(W30:W31)</f>
        <v>12.666666666666668</v>
      </c>
      <c r="X32" s="112">
        <f t="shared" ref="X32" si="32">SUM(X30:X31)</f>
        <v>9.1666666666666661</v>
      </c>
      <c r="Y32" s="112">
        <f t="shared" ref="Y32" si="33">SUM(Y30:Y31)</f>
        <v>21.3</v>
      </c>
      <c r="Z32" s="112">
        <f>SUM(Z30:Z31)</f>
        <v>11.000000000000002</v>
      </c>
    </row>
    <row r="33" spans="1:26" x14ac:dyDescent="0.25">
      <c r="A33" s="74">
        <v>42359</v>
      </c>
      <c r="B33" s="73"/>
      <c r="C33" s="73"/>
      <c r="D33" s="73"/>
      <c r="E33" s="73"/>
      <c r="F33" s="73"/>
      <c r="G33" s="69"/>
      <c r="H33" s="69"/>
      <c r="I33" s="69"/>
      <c r="J33" s="69"/>
      <c r="K33" s="69"/>
      <c r="L33" s="69"/>
      <c r="N33" s="110"/>
      <c r="O33" s="107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</row>
    <row r="34" spans="1:26" x14ac:dyDescent="0.25">
      <c r="A34" s="69" t="s">
        <v>244</v>
      </c>
      <c r="B34" s="73">
        <v>5.25</v>
      </c>
      <c r="C34" s="73">
        <v>3.25</v>
      </c>
      <c r="D34" s="73">
        <v>3.75</v>
      </c>
      <c r="E34" s="73">
        <v>1.75</v>
      </c>
      <c r="F34" s="73">
        <v>1.75</v>
      </c>
      <c r="G34" s="69"/>
      <c r="H34" s="73">
        <v>20.5</v>
      </c>
      <c r="I34" s="73">
        <v>9</v>
      </c>
      <c r="J34" s="73">
        <v>7</v>
      </c>
      <c r="K34" s="73">
        <v>9</v>
      </c>
      <c r="L34" s="73">
        <v>3.5</v>
      </c>
      <c r="N34" s="110"/>
      <c r="O34" s="107">
        <v>42359</v>
      </c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</row>
    <row r="35" spans="1:26" x14ac:dyDescent="0.25">
      <c r="A35" s="69" t="s">
        <v>246</v>
      </c>
      <c r="B35" s="73">
        <v>27</v>
      </c>
      <c r="C35" s="73">
        <v>6.333333333333333</v>
      </c>
      <c r="D35" s="73">
        <v>2.8333333333333335</v>
      </c>
      <c r="E35" s="73">
        <v>0.5</v>
      </c>
      <c r="F35" s="73">
        <v>2.6666666666666665</v>
      </c>
      <c r="G35" s="69"/>
      <c r="H35" s="73">
        <v>66.666666666666671</v>
      </c>
      <c r="I35" s="73">
        <v>12.333333333333334</v>
      </c>
      <c r="J35" s="73">
        <v>15.666666666666666</v>
      </c>
      <c r="K35" s="73">
        <v>13.666666666666666</v>
      </c>
      <c r="L35" s="73">
        <v>6</v>
      </c>
      <c r="N35" s="110">
        <v>1</v>
      </c>
      <c r="O35" s="106" t="s">
        <v>246</v>
      </c>
      <c r="P35" s="111">
        <f>B35*$N35</f>
        <v>27</v>
      </c>
      <c r="Q35" s="111">
        <f>C35*$N35</f>
        <v>6.333333333333333</v>
      </c>
      <c r="R35" s="111">
        <f>D35*$N35</f>
        <v>2.8333333333333335</v>
      </c>
      <c r="S35" s="111">
        <f>E35*$N35</f>
        <v>0.5</v>
      </c>
      <c r="T35" s="111">
        <f>F35*$N35</f>
        <v>2.6666666666666665</v>
      </c>
      <c r="U35" s="111"/>
      <c r="V35" s="111">
        <f>H35*$N35</f>
        <v>66.666666666666671</v>
      </c>
      <c r="W35" s="111">
        <f>I35*$N35</f>
        <v>12.333333333333334</v>
      </c>
      <c r="X35" s="111">
        <f>J35*$N35</f>
        <v>15.666666666666666</v>
      </c>
      <c r="Y35" s="111">
        <f>K35*$N35</f>
        <v>13.666666666666666</v>
      </c>
      <c r="Z35" s="111">
        <f>L35*$N35</f>
        <v>6</v>
      </c>
    </row>
    <row r="36" spans="1:26" x14ac:dyDescent="0.25">
      <c r="A36" s="69" t="s">
        <v>245</v>
      </c>
      <c r="B36" s="73">
        <v>9.6666666666666661</v>
      </c>
      <c r="C36" s="73">
        <v>3.1666666666666665</v>
      </c>
      <c r="D36" s="73">
        <v>2</v>
      </c>
      <c r="E36" s="73">
        <v>0.5</v>
      </c>
      <c r="F36" s="73">
        <v>0.5</v>
      </c>
      <c r="G36" s="69"/>
      <c r="H36" s="73">
        <v>35</v>
      </c>
      <c r="I36" s="73">
        <v>15.666666666666666</v>
      </c>
      <c r="J36" s="73">
        <v>12.666666666666666</v>
      </c>
      <c r="K36" s="73">
        <v>10.333333333333334</v>
      </c>
      <c r="L36" s="73">
        <v>5.333333333333333</v>
      </c>
      <c r="N36" s="110">
        <v>1.3</v>
      </c>
      <c r="O36" s="106" t="s">
        <v>245</v>
      </c>
      <c r="P36" s="111">
        <f>B36*$N36*2</f>
        <v>25.133333333333333</v>
      </c>
      <c r="Q36" s="111">
        <f>C36*$N36*2</f>
        <v>8.2333333333333325</v>
      </c>
      <c r="R36" s="111">
        <f>D36*$N36*2</f>
        <v>5.2</v>
      </c>
      <c r="S36" s="111">
        <f>E36*$N36*2</f>
        <v>1.3</v>
      </c>
      <c r="T36" s="111">
        <f>F36*$N36*2</f>
        <v>1.3</v>
      </c>
      <c r="U36" s="111"/>
      <c r="V36" s="111">
        <f>H36*$N36*2</f>
        <v>91</v>
      </c>
      <c r="W36" s="111">
        <f>I36*$N36*2</f>
        <v>40.733333333333334</v>
      </c>
      <c r="X36" s="111">
        <f>J36*$N36*2</f>
        <v>32.93333333333333</v>
      </c>
      <c r="Y36" s="111">
        <f>K36*$N36*2</f>
        <v>26.866666666666671</v>
      </c>
      <c r="Z36" s="111">
        <f>L36*$N36*2</f>
        <v>13.866666666666667</v>
      </c>
    </row>
    <row r="37" spans="1:26" x14ac:dyDescent="0.25">
      <c r="A37" s="69"/>
      <c r="B37" s="73"/>
      <c r="C37" s="73"/>
      <c r="D37" s="73"/>
      <c r="E37" s="73"/>
      <c r="F37" s="73"/>
      <c r="G37" s="69"/>
      <c r="H37" s="73"/>
      <c r="I37" s="73"/>
      <c r="J37" s="73"/>
      <c r="K37" s="73"/>
      <c r="L37" s="73"/>
      <c r="N37" s="110"/>
      <c r="O37" s="113" t="s">
        <v>1055</v>
      </c>
      <c r="P37" s="112">
        <f>SUM(P35:P36)</f>
        <v>52.133333333333333</v>
      </c>
      <c r="Q37" s="112">
        <f t="shared" ref="Q37" si="34">SUM(Q35:Q36)</f>
        <v>14.566666666666666</v>
      </c>
      <c r="R37" s="112">
        <f t="shared" ref="R37" si="35">SUM(R35:R36)</f>
        <v>8.0333333333333332</v>
      </c>
      <c r="S37" s="112">
        <f t="shared" ref="S37" si="36">SUM(S35:S36)</f>
        <v>1.8</v>
      </c>
      <c r="T37" s="112">
        <f t="shared" ref="T37" si="37">SUM(T35:T36)</f>
        <v>3.9666666666666668</v>
      </c>
      <c r="U37" s="112"/>
      <c r="V37" s="112">
        <f>SUM(V35:V36)</f>
        <v>157.66666666666669</v>
      </c>
      <c r="W37" s="112">
        <f t="shared" ref="W37" si="38">SUM(W35:W36)</f>
        <v>53.06666666666667</v>
      </c>
      <c r="X37" s="112">
        <f t="shared" ref="X37" si="39">SUM(X35:X36)</f>
        <v>48.599999999999994</v>
      </c>
      <c r="Y37" s="112">
        <f t="shared" ref="Y37" si="40">SUM(Y35:Y36)</f>
        <v>40.533333333333339</v>
      </c>
      <c r="Z37" s="112">
        <f>SUM(Z35:Z36)</f>
        <v>19.866666666666667</v>
      </c>
    </row>
    <row r="38" spans="1:26" x14ac:dyDescent="0.25">
      <c r="A38" s="74">
        <v>42404</v>
      </c>
      <c r="B38" s="73"/>
      <c r="C38" s="73"/>
      <c r="D38" s="73"/>
      <c r="E38" s="73"/>
      <c r="F38" s="73"/>
      <c r="G38" s="69"/>
      <c r="H38" s="69"/>
      <c r="I38" s="69"/>
      <c r="J38" s="69"/>
      <c r="K38" s="69"/>
      <c r="L38" s="69"/>
      <c r="N38" s="110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</row>
    <row r="39" spans="1:26" x14ac:dyDescent="0.25">
      <c r="A39" s="69" t="s">
        <v>244</v>
      </c>
      <c r="B39" s="73">
        <v>16.25</v>
      </c>
      <c r="C39" s="73">
        <v>0.5</v>
      </c>
      <c r="D39" s="73">
        <v>13.25</v>
      </c>
      <c r="E39" s="73">
        <v>0.5</v>
      </c>
      <c r="F39" s="73">
        <v>1.75</v>
      </c>
      <c r="G39" s="69"/>
      <c r="H39" s="73">
        <v>6</v>
      </c>
      <c r="I39" s="73">
        <v>5.5</v>
      </c>
      <c r="J39" s="73">
        <v>6.5</v>
      </c>
      <c r="K39" s="73">
        <v>4.5</v>
      </c>
      <c r="L39" s="73">
        <v>5</v>
      </c>
      <c r="N39" s="110"/>
      <c r="O39" s="107">
        <v>42404</v>
      </c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</row>
    <row r="40" spans="1:26" x14ac:dyDescent="0.25">
      <c r="A40" s="69" t="s">
        <v>246</v>
      </c>
      <c r="B40" s="73">
        <v>26</v>
      </c>
      <c r="C40" s="73">
        <v>0.5</v>
      </c>
      <c r="D40" s="73">
        <v>0.5</v>
      </c>
      <c r="E40" s="73">
        <v>0.5</v>
      </c>
      <c r="F40" s="73">
        <v>0.5</v>
      </c>
      <c r="G40" s="69"/>
      <c r="H40" s="73">
        <v>3.3333333333333335</v>
      </c>
      <c r="I40" s="73">
        <v>4.333333333333333</v>
      </c>
      <c r="J40" s="73">
        <v>3.6666666666666665</v>
      </c>
      <c r="K40" s="73">
        <v>3.3333333333333335</v>
      </c>
      <c r="L40" s="73">
        <v>2.3333333333333335</v>
      </c>
      <c r="N40" s="110">
        <v>1</v>
      </c>
      <c r="O40" s="106" t="s">
        <v>246</v>
      </c>
      <c r="P40" s="111">
        <f>B40*$N40</f>
        <v>26</v>
      </c>
      <c r="Q40" s="111">
        <f>C40*$N40</f>
        <v>0.5</v>
      </c>
      <c r="R40" s="111">
        <f>D40*$N40</f>
        <v>0.5</v>
      </c>
      <c r="S40" s="111">
        <f>E40*$N40</f>
        <v>0.5</v>
      </c>
      <c r="T40" s="111">
        <f>F40*$N40</f>
        <v>0.5</v>
      </c>
      <c r="U40" s="111"/>
      <c r="V40" s="111">
        <f>H40*$N40</f>
        <v>3.3333333333333335</v>
      </c>
      <c r="W40" s="111">
        <f>I40*$N40</f>
        <v>4.333333333333333</v>
      </c>
      <c r="X40" s="111">
        <f>J40*$N40</f>
        <v>3.6666666666666665</v>
      </c>
      <c r="Y40" s="111">
        <f>K40*$N40</f>
        <v>3.3333333333333335</v>
      </c>
      <c r="Z40" s="111">
        <f>L40*$N40</f>
        <v>2.3333333333333335</v>
      </c>
    </row>
    <row r="41" spans="1:26" x14ac:dyDescent="0.25">
      <c r="A41" s="69" t="s">
        <v>245</v>
      </c>
      <c r="B41" s="73">
        <v>23.666666666666668</v>
      </c>
      <c r="C41" s="73">
        <v>0.5</v>
      </c>
      <c r="D41" s="73">
        <v>0.5</v>
      </c>
      <c r="E41" s="73">
        <v>0.5</v>
      </c>
      <c r="F41" s="73">
        <v>0.5</v>
      </c>
      <c r="G41" s="69"/>
      <c r="H41" s="73">
        <v>4</v>
      </c>
      <c r="I41" s="73">
        <v>3.6666666666666665</v>
      </c>
      <c r="J41" s="73">
        <v>2.6666666666666665</v>
      </c>
      <c r="K41" s="73">
        <v>2.5</v>
      </c>
      <c r="L41" s="73">
        <v>1.6666666666666667</v>
      </c>
      <c r="N41" s="110">
        <v>1.3</v>
      </c>
      <c r="O41" s="106" t="s">
        <v>245</v>
      </c>
      <c r="P41" s="111">
        <f>B41*$N41*2</f>
        <v>61.533333333333339</v>
      </c>
      <c r="Q41" s="111">
        <f>C41*$N41*2</f>
        <v>1.3</v>
      </c>
      <c r="R41" s="111">
        <f>D41*$N41*2</f>
        <v>1.3</v>
      </c>
      <c r="S41" s="111">
        <f>E41*$N41*2</f>
        <v>1.3</v>
      </c>
      <c r="T41" s="111">
        <f>F41*$N41*2</f>
        <v>1.3</v>
      </c>
      <c r="U41" s="111"/>
      <c r="V41" s="111">
        <f>H41*$N41*2</f>
        <v>10.4</v>
      </c>
      <c r="W41" s="111">
        <f>I41*$N41*2</f>
        <v>9.5333333333333332</v>
      </c>
      <c r="X41" s="111">
        <f>J41*$N41*2</f>
        <v>6.9333333333333336</v>
      </c>
      <c r="Y41" s="111">
        <f>K41*$N41*2</f>
        <v>6.5</v>
      </c>
      <c r="Z41" s="111">
        <f>L41*$N41*2</f>
        <v>4.3333333333333339</v>
      </c>
    </row>
    <row r="42" spans="1:26" x14ac:dyDescent="0.25">
      <c r="A42" s="69"/>
      <c r="B42" s="73"/>
      <c r="C42" s="73"/>
      <c r="D42" s="73"/>
      <c r="E42" s="73"/>
      <c r="F42" s="73"/>
      <c r="G42" s="69"/>
      <c r="H42" s="73"/>
      <c r="I42" s="73"/>
      <c r="J42" s="73"/>
      <c r="K42" s="73"/>
      <c r="L42" s="73"/>
      <c r="N42" s="110"/>
      <c r="O42" s="113" t="s">
        <v>1055</v>
      </c>
      <c r="P42" s="112">
        <f>SUM(P40:P41)</f>
        <v>87.533333333333331</v>
      </c>
      <c r="Q42" s="112">
        <f t="shared" ref="Q42" si="41">SUM(Q40:Q41)</f>
        <v>1.8</v>
      </c>
      <c r="R42" s="112">
        <f t="shared" ref="R42" si="42">SUM(R40:R41)</f>
        <v>1.8</v>
      </c>
      <c r="S42" s="112">
        <f t="shared" ref="S42" si="43">SUM(S40:S41)</f>
        <v>1.8</v>
      </c>
      <c r="T42" s="112">
        <f t="shared" ref="T42" si="44">SUM(T40:T41)</f>
        <v>1.8</v>
      </c>
      <c r="U42" s="112"/>
      <c r="V42" s="112">
        <f t="shared" ref="V42" si="45">SUM(V40:V41)</f>
        <v>13.733333333333334</v>
      </c>
      <c r="W42" s="112">
        <f t="shared" ref="W42" si="46">SUM(W40:W41)</f>
        <v>13.866666666666667</v>
      </c>
      <c r="X42" s="112">
        <f t="shared" ref="X42" si="47">SUM(X40:X41)</f>
        <v>10.6</v>
      </c>
      <c r="Y42" s="112">
        <f t="shared" ref="Y42" si="48">SUM(Y40:Y41)</f>
        <v>9.8333333333333339</v>
      </c>
      <c r="Z42" s="112">
        <f>SUM(Z40:Z41)</f>
        <v>6.6666666666666679</v>
      </c>
    </row>
    <row r="43" spans="1:26" x14ac:dyDescent="0.25">
      <c r="A43" s="166">
        <v>42542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N43" s="110"/>
      <c r="O43" s="18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</row>
    <row r="44" spans="1:26" x14ac:dyDescent="0.25">
      <c r="A44" s="69" t="s">
        <v>244</v>
      </c>
      <c r="B44" s="73">
        <v>2.5</v>
      </c>
      <c r="C44" s="73">
        <v>3</v>
      </c>
      <c r="D44" s="73">
        <v>2.5</v>
      </c>
      <c r="E44" s="73">
        <v>1.75</v>
      </c>
      <c r="F44" s="73">
        <v>0.5</v>
      </c>
      <c r="G44" s="69"/>
      <c r="H44" s="73">
        <v>14.5</v>
      </c>
      <c r="I44" s="73">
        <v>20</v>
      </c>
      <c r="J44" s="73">
        <v>8.5</v>
      </c>
      <c r="K44" s="73">
        <v>9</v>
      </c>
      <c r="L44" s="73">
        <v>11</v>
      </c>
      <c r="O44" s="114">
        <v>42542</v>
      </c>
    </row>
    <row r="45" spans="1:26" x14ac:dyDescent="0.25">
      <c r="A45" s="76" t="s">
        <v>246</v>
      </c>
      <c r="B45" s="73">
        <v>4.666666666666667</v>
      </c>
      <c r="C45" s="73">
        <v>4.666666666666667</v>
      </c>
      <c r="D45" s="73">
        <v>2.1666666666666665</v>
      </c>
      <c r="E45" s="73">
        <v>4</v>
      </c>
      <c r="F45" s="73">
        <v>2.6666666666666665</v>
      </c>
      <c r="G45" s="69"/>
      <c r="H45" s="73">
        <v>8</v>
      </c>
      <c r="I45" s="73">
        <v>9</v>
      </c>
      <c r="J45" s="73">
        <v>4.333333333333333</v>
      </c>
      <c r="K45" s="73">
        <v>6.333333333333333</v>
      </c>
      <c r="L45" s="73">
        <v>8</v>
      </c>
      <c r="N45" s="110">
        <v>1</v>
      </c>
      <c r="O45" s="106" t="s">
        <v>246</v>
      </c>
      <c r="P45" s="111">
        <v>4.666666666666667</v>
      </c>
      <c r="Q45" s="111">
        <v>4.666666666666667</v>
      </c>
      <c r="R45" s="111">
        <v>2.1666666666666665</v>
      </c>
      <c r="S45" s="111">
        <v>4</v>
      </c>
      <c r="T45" s="111">
        <v>2.6666666666666665</v>
      </c>
      <c r="V45" s="111">
        <v>8</v>
      </c>
      <c r="W45" s="111">
        <v>9</v>
      </c>
      <c r="X45" s="111">
        <v>4.333333333333333</v>
      </c>
      <c r="Y45" s="111">
        <v>6.333333333333333</v>
      </c>
      <c r="Z45" s="111">
        <v>8</v>
      </c>
    </row>
    <row r="46" spans="1:26" x14ac:dyDescent="0.25">
      <c r="A46" s="77" t="s">
        <v>245</v>
      </c>
      <c r="B46" s="73">
        <v>5.666666666666667</v>
      </c>
      <c r="C46" s="73">
        <v>4.666666666666667</v>
      </c>
      <c r="D46" s="73">
        <v>4</v>
      </c>
      <c r="E46" s="73">
        <v>4</v>
      </c>
      <c r="F46" s="73">
        <v>4</v>
      </c>
      <c r="G46" s="69"/>
      <c r="H46" s="73">
        <v>5.333333333333333</v>
      </c>
      <c r="I46" s="73">
        <v>4.666666666666667</v>
      </c>
      <c r="J46" s="73">
        <v>2.3333333333333335</v>
      </c>
      <c r="K46" s="73">
        <v>5.333333333333333</v>
      </c>
      <c r="L46" s="73">
        <v>6</v>
      </c>
      <c r="N46" s="110">
        <v>1.3</v>
      </c>
      <c r="O46" s="106" t="s">
        <v>245</v>
      </c>
      <c r="P46" s="111">
        <v>5.666666666666667</v>
      </c>
      <c r="Q46" s="111">
        <v>4.666666666666667</v>
      </c>
      <c r="R46" s="111">
        <v>4</v>
      </c>
      <c r="S46" s="111">
        <v>4</v>
      </c>
      <c r="T46" s="111">
        <v>4</v>
      </c>
      <c r="V46" s="111">
        <v>5.333333333333333</v>
      </c>
      <c r="W46" s="111">
        <v>4.666666666666667</v>
      </c>
      <c r="X46" s="111">
        <v>2.3333333333333335</v>
      </c>
      <c r="Y46" s="111">
        <v>5.333333333333333</v>
      </c>
      <c r="Z46" s="111">
        <v>6</v>
      </c>
    </row>
    <row r="47" spans="1:26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O47" s="113" t="s">
        <v>1055</v>
      </c>
      <c r="P47" s="112">
        <f>SUM(P45:P46)</f>
        <v>10.333333333333334</v>
      </c>
      <c r="Q47" s="112">
        <f t="shared" ref="Q47:T47" si="49">SUM(Q45:Q46)</f>
        <v>9.3333333333333339</v>
      </c>
      <c r="R47" s="112">
        <f t="shared" si="49"/>
        <v>6.1666666666666661</v>
      </c>
      <c r="S47" s="112">
        <f t="shared" si="49"/>
        <v>8</v>
      </c>
      <c r="T47" s="112">
        <f t="shared" si="49"/>
        <v>6.6666666666666661</v>
      </c>
      <c r="U47" s="112"/>
      <c r="V47" s="112">
        <f t="shared" ref="V47:Y47" si="50">SUM(V45:V46)</f>
        <v>13.333333333333332</v>
      </c>
      <c r="W47" s="112">
        <f t="shared" si="50"/>
        <v>13.666666666666668</v>
      </c>
      <c r="X47" s="112">
        <f t="shared" si="50"/>
        <v>6.6666666666666661</v>
      </c>
      <c r="Y47" s="112">
        <f t="shared" si="50"/>
        <v>11.666666666666666</v>
      </c>
      <c r="Z47" s="112">
        <f>SUM(Z45:Z46)</f>
        <v>14</v>
      </c>
    </row>
    <row r="48" spans="1:26" x14ac:dyDescent="0.25">
      <c r="A48" s="166">
        <v>42702</v>
      </c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</row>
    <row r="49" spans="1:26" x14ac:dyDescent="0.25">
      <c r="A49" s="69" t="s">
        <v>244</v>
      </c>
      <c r="B49" s="73">
        <v>1</v>
      </c>
      <c r="C49" s="73">
        <v>1</v>
      </c>
      <c r="D49" s="73">
        <v>1</v>
      </c>
      <c r="E49" s="73">
        <v>2.5</v>
      </c>
      <c r="F49" s="73">
        <v>0.5</v>
      </c>
      <c r="G49" s="69"/>
      <c r="H49" s="73">
        <v>5.333333333333333</v>
      </c>
      <c r="I49" s="73">
        <v>6</v>
      </c>
      <c r="J49" s="73">
        <v>5</v>
      </c>
      <c r="K49" s="73">
        <v>7.333333333333333</v>
      </c>
      <c r="L49" s="73">
        <v>5.666666666666667</v>
      </c>
      <c r="N49" s="110"/>
      <c r="O49" s="107">
        <v>42702</v>
      </c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</row>
    <row r="50" spans="1:26" x14ac:dyDescent="0.25">
      <c r="A50" s="76" t="s">
        <v>246</v>
      </c>
      <c r="B50" s="73">
        <v>2.666666666666667</v>
      </c>
      <c r="C50" s="73">
        <v>2.083333333333333</v>
      </c>
      <c r="D50" s="73">
        <v>1.4166666666666665</v>
      </c>
      <c r="E50" s="73">
        <v>2.583333333333333</v>
      </c>
      <c r="F50" s="73">
        <v>1.5</v>
      </c>
      <c r="G50" s="69"/>
      <c r="H50" s="73">
        <v>6.166666666666667</v>
      </c>
      <c r="I50" s="73">
        <v>5.166666666666667</v>
      </c>
      <c r="J50" s="73">
        <v>3.4166666666666665</v>
      </c>
      <c r="K50" s="73">
        <v>5.833333333333333</v>
      </c>
      <c r="L50" s="73">
        <v>4.333333333333333</v>
      </c>
      <c r="N50" s="110">
        <v>1</v>
      </c>
      <c r="O50" s="106" t="s">
        <v>246</v>
      </c>
      <c r="P50" s="111">
        <f>B50*$N45</f>
        <v>2.666666666666667</v>
      </c>
      <c r="Q50" s="111">
        <f>C50*$N45</f>
        <v>2.083333333333333</v>
      </c>
      <c r="R50" s="111">
        <f>D50*$N45</f>
        <v>1.4166666666666665</v>
      </c>
      <c r="S50" s="111">
        <f>E50*$N45</f>
        <v>2.583333333333333</v>
      </c>
      <c r="T50" s="111">
        <f>F50*$N45</f>
        <v>1.5</v>
      </c>
      <c r="U50" s="111"/>
      <c r="V50" s="111">
        <f>H50*$N45</f>
        <v>6.166666666666667</v>
      </c>
      <c r="W50" s="111">
        <f>I50*$N45</f>
        <v>5.166666666666667</v>
      </c>
      <c r="X50" s="111">
        <f>J50*$N45</f>
        <v>3.4166666666666665</v>
      </c>
      <c r="Y50" s="111">
        <f>K50*$N45</f>
        <v>5.833333333333333</v>
      </c>
      <c r="Z50" s="111">
        <f>L50*$N45</f>
        <v>4.333333333333333</v>
      </c>
    </row>
    <row r="51" spans="1:26" x14ac:dyDescent="0.25">
      <c r="A51" s="77" t="s">
        <v>245</v>
      </c>
      <c r="B51" s="73">
        <f>AVERAGE(B49:B50)</f>
        <v>1.8333333333333335</v>
      </c>
      <c r="C51" s="73">
        <f>AVERAGE(C49:C50)</f>
        <v>1.5416666666666665</v>
      </c>
      <c r="D51" s="73">
        <f>AVERAGE(D49:D50)</f>
        <v>1.2083333333333333</v>
      </c>
      <c r="E51" s="73">
        <f>AVERAGE(E49:E50)</f>
        <v>2.5416666666666665</v>
      </c>
      <c r="F51" s="73">
        <f>AVERAGE(F49:F50)</f>
        <v>1</v>
      </c>
      <c r="G51" s="73"/>
      <c r="H51" s="73">
        <f>AVERAGE(H49:H50)</f>
        <v>5.75</v>
      </c>
      <c r="I51" s="73">
        <f>AVERAGE(I49:I50)</f>
        <v>5.5833333333333339</v>
      </c>
      <c r="J51" s="73">
        <f>AVERAGE(J49:J50)</f>
        <v>4.208333333333333</v>
      </c>
      <c r="K51" s="73">
        <f>AVERAGE(K49:K50)</f>
        <v>6.583333333333333</v>
      </c>
      <c r="L51" s="73">
        <f>AVERAGE(L49:L50)</f>
        <v>5</v>
      </c>
      <c r="N51" s="110">
        <v>1.3</v>
      </c>
      <c r="O51" s="106" t="s">
        <v>245</v>
      </c>
      <c r="P51" s="111">
        <f>B51*$N46*2</f>
        <v>4.7666666666666675</v>
      </c>
      <c r="Q51" s="111">
        <f>C51*$N46*2</f>
        <v>4.0083333333333329</v>
      </c>
      <c r="R51" s="111">
        <f>D51*$N46*2</f>
        <v>3.1416666666666666</v>
      </c>
      <c r="S51" s="111">
        <f>E51*$N46*2</f>
        <v>6.6083333333333334</v>
      </c>
      <c r="T51" s="111">
        <f>F51*$N46*2</f>
        <v>2.6</v>
      </c>
      <c r="U51" s="111"/>
      <c r="V51" s="111">
        <f>H51*$N46*2</f>
        <v>14.950000000000001</v>
      </c>
      <c r="W51" s="111">
        <f>I51*$N46*2</f>
        <v>14.516666666666669</v>
      </c>
      <c r="X51" s="111">
        <f>J51*$N46*2</f>
        <v>10.941666666666666</v>
      </c>
      <c r="Y51" s="111">
        <f>K51*$N46*2</f>
        <v>17.116666666666667</v>
      </c>
      <c r="Z51" s="111">
        <f>L51*$N46*2</f>
        <v>13</v>
      </c>
    </row>
    <row r="52" spans="1:26" x14ac:dyDescent="0.25">
      <c r="A52" s="76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O52" s="113" t="s">
        <v>1055</v>
      </c>
      <c r="P52" s="112">
        <f>SUM(P50:P51)</f>
        <v>7.4333333333333345</v>
      </c>
      <c r="Q52" s="112">
        <f t="shared" ref="Q52:T52" si="51">SUM(Q50:Q51)</f>
        <v>6.0916666666666659</v>
      </c>
      <c r="R52" s="112">
        <f t="shared" si="51"/>
        <v>4.5583333333333336</v>
      </c>
      <c r="S52" s="112">
        <f t="shared" si="51"/>
        <v>9.1916666666666664</v>
      </c>
      <c r="T52" s="112">
        <f t="shared" si="51"/>
        <v>4.0999999999999996</v>
      </c>
      <c r="U52" s="112"/>
      <c r="V52" s="112">
        <f t="shared" ref="V52:Y52" si="52">SUM(V50:V51)</f>
        <v>21.116666666666667</v>
      </c>
      <c r="W52" s="112">
        <f t="shared" si="52"/>
        <v>19.683333333333337</v>
      </c>
      <c r="X52" s="112">
        <f t="shared" si="52"/>
        <v>14.358333333333333</v>
      </c>
      <c r="Y52" s="112">
        <f t="shared" si="52"/>
        <v>22.95</v>
      </c>
      <c r="Z52" s="112">
        <f>SUM(Z50:Z51)</f>
        <v>17.333333333333332</v>
      </c>
    </row>
    <row r="53" spans="1:26" x14ac:dyDescent="0.25">
      <c r="A53" s="183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N53" s="110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</row>
    <row r="54" spans="1:26" x14ac:dyDescent="0.25">
      <c r="A54" s="69" t="s">
        <v>319</v>
      </c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</row>
    <row r="55" spans="1:26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N55"/>
      <c r="O55"/>
    </row>
    <row r="56" spans="1:26" x14ac:dyDescent="0.25">
      <c r="A56" s="76">
        <v>41989</v>
      </c>
      <c r="B56" s="73">
        <v>151</v>
      </c>
      <c r="C56" s="73">
        <v>154</v>
      </c>
      <c r="D56" s="73">
        <v>179</v>
      </c>
      <c r="E56" s="73">
        <v>143</v>
      </c>
      <c r="F56" s="73"/>
      <c r="G56" s="69"/>
      <c r="H56" s="73">
        <v>123</v>
      </c>
      <c r="I56" s="75">
        <v>100</v>
      </c>
      <c r="J56" s="73">
        <v>78</v>
      </c>
      <c r="K56" s="73">
        <v>103</v>
      </c>
      <c r="L56" s="73"/>
      <c r="N56"/>
      <c r="O56"/>
    </row>
    <row r="57" spans="1:26" x14ac:dyDescent="0.25">
      <c r="A57" s="77">
        <v>42012</v>
      </c>
      <c r="B57" s="73">
        <v>5</v>
      </c>
      <c r="C57" s="73">
        <v>2</v>
      </c>
      <c r="D57" s="73">
        <v>0.5</v>
      </c>
      <c r="E57" s="73">
        <v>0.5</v>
      </c>
      <c r="F57" s="73">
        <v>0.5</v>
      </c>
      <c r="G57" s="69"/>
      <c r="H57" s="73">
        <v>126</v>
      </c>
      <c r="I57" s="73">
        <v>27</v>
      </c>
      <c r="J57" s="73">
        <v>31</v>
      </c>
      <c r="K57" s="73">
        <v>29</v>
      </c>
      <c r="L57" s="73">
        <v>17</v>
      </c>
      <c r="N57"/>
      <c r="O57"/>
    </row>
    <row r="58" spans="1:26" x14ac:dyDescent="0.25">
      <c r="A58" s="76">
        <v>42044</v>
      </c>
      <c r="B58" s="73">
        <v>94</v>
      </c>
      <c r="C58" s="73">
        <v>47</v>
      </c>
      <c r="D58" s="73">
        <v>24</v>
      </c>
      <c r="E58" s="73">
        <v>35</v>
      </c>
      <c r="F58" s="73">
        <v>16</v>
      </c>
      <c r="G58" s="69"/>
      <c r="H58" s="73">
        <v>92</v>
      </c>
      <c r="I58" s="73">
        <v>51</v>
      </c>
      <c r="J58" s="73">
        <v>50</v>
      </c>
      <c r="K58" s="73">
        <v>34</v>
      </c>
      <c r="L58" s="73">
        <v>21</v>
      </c>
      <c r="N58"/>
      <c r="O58"/>
    </row>
    <row r="59" spans="1:26" x14ac:dyDescent="0.25">
      <c r="A59" s="76">
        <v>42087</v>
      </c>
      <c r="B59" s="73">
        <v>34</v>
      </c>
      <c r="C59" s="73">
        <v>50</v>
      </c>
      <c r="D59" s="73">
        <v>16</v>
      </c>
      <c r="E59" s="73">
        <v>39</v>
      </c>
      <c r="F59" s="73">
        <v>9</v>
      </c>
      <c r="G59" s="69"/>
      <c r="H59" s="73">
        <v>3</v>
      </c>
      <c r="I59" s="73">
        <v>5</v>
      </c>
      <c r="J59" s="73">
        <v>4</v>
      </c>
      <c r="K59" s="73">
        <v>4</v>
      </c>
      <c r="L59" s="73">
        <v>5</v>
      </c>
    </row>
    <row r="60" spans="1:26" x14ac:dyDescent="0.25">
      <c r="A60" s="76">
        <v>42319</v>
      </c>
      <c r="B60" s="73">
        <v>0.5</v>
      </c>
      <c r="C60" s="73">
        <v>0.5</v>
      </c>
      <c r="D60" s="73">
        <v>0.5</v>
      </c>
      <c r="E60" s="73">
        <v>0.5</v>
      </c>
      <c r="F60" s="73">
        <v>1.25</v>
      </c>
      <c r="G60" s="69"/>
      <c r="H60" s="73">
        <v>3.5</v>
      </c>
      <c r="I60" s="73">
        <v>0.5</v>
      </c>
      <c r="J60" s="73">
        <v>2.25</v>
      </c>
      <c r="K60" s="73">
        <v>3</v>
      </c>
      <c r="L60" s="73">
        <v>0.5</v>
      </c>
      <c r="O60" s="94"/>
      <c r="P60" s="94"/>
      <c r="Q60" s="94"/>
      <c r="R60" s="94"/>
    </row>
    <row r="61" spans="1:26" x14ac:dyDescent="0.25">
      <c r="A61" s="76">
        <v>42340</v>
      </c>
      <c r="B61" s="73">
        <v>2.25</v>
      </c>
      <c r="C61" s="73">
        <v>0.5</v>
      </c>
      <c r="D61" s="73">
        <v>0.5</v>
      </c>
      <c r="E61" s="73">
        <v>1.25</v>
      </c>
      <c r="F61" s="73">
        <v>1.25</v>
      </c>
      <c r="G61" s="69"/>
      <c r="H61" s="73">
        <v>40.5</v>
      </c>
      <c r="I61" s="73">
        <v>3.5</v>
      </c>
      <c r="J61" s="73">
        <v>4</v>
      </c>
      <c r="K61" s="73">
        <v>4</v>
      </c>
      <c r="L61" s="73">
        <v>4</v>
      </c>
      <c r="O61" s="94"/>
      <c r="P61" s="94"/>
      <c r="Q61" s="2"/>
      <c r="R61" s="2"/>
    </row>
    <row r="62" spans="1:26" x14ac:dyDescent="0.25">
      <c r="A62" s="76">
        <v>42359</v>
      </c>
      <c r="B62" s="73">
        <v>5.25</v>
      </c>
      <c r="C62" s="73">
        <v>3.25</v>
      </c>
      <c r="D62" s="73">
        <v>3.75</v>
      </c>
      <c r="E62" s="73">
        <v>1.75</v>
      </c>
      <c r="F62" s="73">
        <v>1.75</v>
      </c>
      <c r="G62" s="69"/>
      <c r="H62" s="73">
        <v>20.5</v>
      </c>
      <c r="I62" s="73">
        <v>9</v>
      </c>
      <c r="J62" s="73">
        <v>7</v>
      </c>
      <c r="K62" s="73">
        <v>9</v>
      </c>
      <c r="L62" s="73">
        <v>3.5</v>
      </c>
    </row>
    <row r="63" spans="1:26" x14ac:dyDescent="0.25">
      <c r="A63" s="76">
        <v>42404</v>
      </c>
      <c r="B63" s="73">
        <v>16.25</v>
      </c>
      <c r="C63" s="73">
        <v>0.5</v>
      </c>
      <c r="D63" s="73">
        <v>13.25</v>
      </c>
      <c r="E63" s="73">
        <v>0.5</v>
      </c>
      <c r="F63" s="73">
        <v>1.75</v>
      </c>
      <c r="G63" s="69"/>
      <c r="H63" s="73">
        <v>6</v>
      </c>
      <c r="I63" s="73">
        <v>5.5</v>
      </c>
      <c r="J63" s="73">
        <v>6.5</v>
      </c>
      <c r="K63" s="73">
        <v>4.5</v>
      </c>
      <c r="L63" s="73">
        <v>5</v>
      </c>
    </row>
    <row r="64" spans="1:26" x14ac:dyDescent="0.25">
      <c r="A64" s="166">
        <v>42542</v>
      </c>
      <c r="B64" s="73">
        <v>2.5</v>
      </c>
      <c r="C64" s="73">
        <v>3</v>
      </c>
      <c r="D64" s="73">
        <v>2.5</v>
      </c>
      <c r="E64" s="73">
        <v>1.75</v>
      </c>
      <c r="F64" s="73">
        <v>0.5</v>
      </c>
      <c r="G64" s="69"/>
      <c r="H64" s="73">
        <v>14.5</v>
      </c>
      <c r="I64" s="73">
        <v>20</v>
      </c>
      <c r="J64" s="73">
        <v>8.5</v>
      </c>
      <c r="K64" s="73">
        <v>9</v>
      </c>
      <c r="L64" s="73">
        <v>11</v>
      </c>
    </row>
    <row r="65" spans="1:12" x14ac:dyDescent="0.25">
      <c r="A65" s="166">
        <v>42702</v>
      </c>
      <c r="B65" s="73">
        <v>1</v>
      </c>
      <c r="C65" s="73">
        <v>1</v>
      </c>
      <c r="D65" s="73">
        <v>1</v>
      </c>
      <c r="E65" s="73">
        <v>2.5</v>
      </c>
      <c r="F65" s="73">
        <v>0.5</v>
      </c>
      <c r="G65" s="69"/>
      <c r="H65" s="73">
        <v>5.333333333333333</v>
      </c>
      <c r="I65" s="73">
        <v>6</v>
      </c>
      <c r="J65" s="73">
        <v>5</v>
      </c>
      <c r="K65" s="73">
        <v>7.333333333333333</v>
      </c>
      <c r="L65" s="73">
        <v>5.666666666666667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selection activeCell="S22" sqref="S22"/>
    </sheetView>
  </sheetViews>
  <sheetFormatPr defaultRowHeight="15" x14ac:dyDescent="0.25"/>
  <cols>
    <col min="2" max="2" width="13.140625" customWidth="1"/>
    <col min="3" max="5" width="10.7109375" bestFit="1" customWidth="1"/>
    <col min="7" max="7" width="12" bestFit="1" customWidth="1"/>
    <col min="8" max="9" width="10.7109375" bestFit="1" customWidth="1"/>
    <col min="11" max="13" width="10.7109375" bestFit="1" customWidth="1"/>
    <col min="15" max="15" width="10.7109375" bestFit="1" customWidth="1"/>
    <col min="17" max="19" width="10.7109375" bestFit="1" customWidth="1"/>
  </cols>
  <sheetData>
    <row r="1" spans="1:20" x14ac:dyDescent="0.25">
      <c r="B1" t="s">
        <v>1336</v>
      </c>
      <c r="C1" s="164">
        <v>41841</v>
      </c>
      <c r="D1" s="164">
        <v>42319</v>
      </c>
      <c r="E1" s="164">
        <v>42702</v>
      </c>
      <c r="G1" t="s">
        <v>1340</v>
      </c>
      <c r="O1" s="247" t="s">
        <v>1379</v>
      </c>
      <c r="P1" s="247"/>
      <c r="Q1" s="247"/>
      <c r="R1" s="247"/>
      <c r="S1" s="247"/>
      <c r="T1" s="247"/>
    </row>
    <row r="2" spans="1:20" x14ac:dyDescent="0.25">
      <c r="B2" t="s">
        <v>102</v>
      </c>
      <c r="C2">
        <v>1</v>
      </c>
      <c r="D2">
        <v>1.1000000000000001</v>
      </c>
      <c r="E2">
        <v>1.1000000000000001</v>
      </c>
      <c r="G2">
        <v>1</v>
      </c>
      <c r="O2" s="193" t="s">
        <v>1062</v>
      </c>
      <c r="P2" s="193" t="s">
        <v>1050</v>
      </c>
      <c r="Q2" s="193" t="s">
        <v>1051</v>
      </c>
      <c r="R2" s="193" t="s">
        <v>1052</v>
      </c>
      <c r="S2" s="193" t="s">
        <v>1053</v>
      </c>
      <c r="T2" s="193" t="s">
        <v>1054</v>
      </c>
    </row>
    <row r="3" spans="1:20" x14ac:dyDescent="0.25">
      <c r="B3" t="s">
        <v>103</v>
      </c>
      <c r="C3">
        <v>1.2</v>
      </c>
      <c r="D3">
        <v>1.3</v>
      </c>
      <c r="E3">
        <v>1.3</v>
      </c>
      <c r="G3">
        <v>1</v>
      </c>
      <c r="O3" s="194">
        <v>41841</v>
      </c>
      <c r="P3" s="195">
        <v>195.15</v>
      </c>
      <c r="Q3" s="195">
        <v>195.75</v>
      </c>
      <c r="R3" s="195">
        <v>166.64999999999998</v>
      </c>
      <c r="S3" s="195">
        <v>162.65</v>
      </c>
      <c r="T3" s="195">
        <v>170.25</v>
      </c>
    </row>
    <row r="4" spans="1:20" x14ac:dyDescent="0.25">
      <c r="B4" t="s">
        <v>104</v>
      </c>
      <c r="C4">
        <v>1.2</v>
      </c>
      <c r="D4">
        <v>1.3</v>
      </c>
      <c r="E4">
        <v>1.3</v>
      </c>
      <c r="G4">
        <v>1</v>
      </c>
      <c r="O4" s="194">
        <v>42319</v>
      </c>
      <c r="P4" s="195">
        <v>100.39999999999999</v>
      </c>
      <c r="Q4" s="195">
        <v>108.1</v>
      </c>
      <c r="R4" s="195">
        <v>75.2</v>
      </c>
      <c r="S4" s="195">
        <v>61.75</v>
      </c>
      <c r="T4" s="195">
        <v>52.900000000000006</v>
      </c>
    </row>
    <row r="5" spans="1:20" x14ac:dyDescent="0.25">
      <c r="B5" t="s">
        <v>105</v>
      </c>
      <c r="C5">
        <v>1.3</v>
      </c>
      <c r="D5">
        <v>1.3</v>
      </c>
      <c r="E5">
        <v>1.3</v>
      </c>
      <c r="G5">
        <v>3</v>
      </c>
      <c r="O5" s="194">
        <v>42702</v>
      </c>
      <c r="P5" s="195">
        <v>119.95</v>
      </c>
      <c r="Q5" s="195">
        <v>103.95</v>
      </c>
      <c r="R5" s="195">
        <v>81.8</v>
      </c>
      <c r="S5" s="195">
        <v>128.25</v>
      </c>
      <c r="T5" s="195">
        <v>90.15</v>
      </c>
    </row>
    <row r="6" spans="1:20" x14ac:dyDescent="0.25">
      <c r="B6" t="s">
        <v>106</v>
      </c>
      <c r="C6">
        <v>1.4</v>
      </c>
      <c r="D6">
        <v>1.4</v>
      </c>
      <c r="E6">
        <v>1.4</v>
      </c>
      <c r="G6">
        <v>3</v>
      </c>
    </row>
    <row r="7" spans="1:20" x14ac:dyDescent="0.25">
      <c r="C7" s="241" t="s">
        <v>1337</v>
      </c>
      <c r="D7" s="241"/>
      <c r="E7" s="241"/>
      <c r="G7" s="241" t="s">
        <v>1338</v>
      </c>
      <c r="H7" s="241"/>
      <c r="I7" s="241"/>
      <c r="K7" s="244" t="s">
        <v>1339</v>
      </c>
      <c r="L7" s="245"/>
      <c r="M7" s="246"/>
      <c r="Q7" s="187"/>
      <c r="R7" s="188"/>
      <c r="S7" s="189"/>
    </row>
    <row r="8" spans="1:20" x14ac:dyDescent="0.25">
      <c r="C8" s="164">
        <v>41841</v>
      </c>
      <c r="D8" s="164">
        <v>42319</v>
      </c>
      <c r="E8" s="164">
        <v>42702</v>
      </c>
      <c r="G8" s="164">
        <v>41841</v>
      </c>
      <c r="H8" s="164">
        <v>42319</v>
      </c>
      <c r="I8" s="164">
        <v>42702</v>
      </c>
      <c r="K8" s="187">
        <v>41841</v>
      </c>
      <c r="L8" s="188">
        <v>42319</v>
      </c>
      <c r="M8" s="189">
        <v>42702</v>
      </c>
      <c r="Q8" s="111"/>
      <c r="R8" s="111"/>
      <c r="S8" s="111"/>
      <c r="T8" s="210"/>
    </row>
    <row r="9" spans="1:20" x14ac:dyDescent="0.25">
      <c r="A9" t="s">
        <v>1050</v>
      </c>
      <c r="B9" t="s">
        <v>102</v>
      </c>
      <c r="C9" s="192">
        <v>12</v>
      </c>
      <c r="D9" s="192">
        <v>3.1666666666666665</v>
      </c>
      <c r="E9" s="192">
        <v>6.333333333333333</v>
      </c>
      <c r="F9" s="192"/>
      <c r="G9" s="192">
        <f>C9*C2</f>
        <v>12</v>
      </c>
      <c r="H9" s="192">
        <f t="shared" ref="H9:I13" si="0">D9*D2</f>
        <v>3.4833333333333334</v>
      </c>
      <c r="I9" s="192">
        <f t="shared" si="0"/>
        <v>6.9666666666666668</v>
      </c>
      <c r="K9" s="198">
        <f>G9*$G2</f>
        <v>12</v>
      </c>
      <c r="L9" s="199">
        <f t="shared" ref="L9:M13" si="1">H9*$G2</f>
        <v>3.4833333333333334</v>
      </c>
      <c r="M9" s="200">
        <f t="shared" si="1"/>
        <v>6.9666666666666668</v>
      </c>
      <c r="N9">
        <v>-5</v>
      </c>
      <c r="Q9" s="111"/>
      <c r="R9" s="111"/>
      <c r="S9" s="111"/>
      <c r="T9" s="210"/>
    </row>
    <row r="10" spans="1:20" x14ac:dyDescent="0.25">
      <c r="B10" t="s">
        <v>103</v>
      </c>
      <c r="C10" s="192">
        <v>11.333333333333334</v>
      </c>
      <c r="D10" s="192">
        <v>6.5</v>
      </c>
      <c r="E10" s="192">
        <v>8.6666666666666661</v>
      </c>
      <c r="F10" s="192"/>
      <c r="G10" s="192">
        <f t="shared" ref="G10:G13" si="2">C10*C3</f>
        <v>13.6</v>
      </c>
      <c r="H10" s="192">
        <f t="shared" si="0"/>
        <v>8.4500000000000011</v>
      </c>
      <c r="I10" s="192">
        <f t="shared" si="0"/>
        <v>11.266666666666666</v>
      </c>
      <c r="K10" s="198">
        <f t="shared" ref="K10:K13" si="3">G10*$G3</f>
        <v>13.6</v>
      </c>
      <c r="L10" s="199">
        <f t="shared" si="1"/>
        <v>8.4500000000000011</v>
      </c>
      <c r="M10" s="200">
        <f t="shared" si="1"/>
        <v>11.266666666666666</v>
      </c>
      <c r="N10">
        <v>-15</v>
      </c>
      <c r="Q10" s="111"/>
      <c r="R10" s="111"/>
      <c r="S10" s="111"/>
      <c r="T10" s="210"/>
    </row>
    <row r="11" spans="1:20" x14ac:dyDescent="0.25">
      <c r="B11" t="s">
        <v>104</v>
      </c>
      <c r="C11" s="192">
        <v>9.5</v>
      </c>
      <c r="D11" s="192">
        <v>6.333333333333333</v>
      </c>
      <c r="E11" s="192">
        <v>9</v>
      </c>
      <c r="F11" s="192"/>
      <c r="G11" s="192">
        <f t="shared" si="2"/>
        <v>11.4</v>
      </c>
      <c r="H11" s="192">
        <f t="shared" si="0"/>
        <v>8.2333333333333325</v>
      </c>
      <c r="I11" s="192">
        <f t="shared" si="0"/>
        <v>11.700000000000001</v>
      </c>
      <c r="K11" s="198">
        <f t="shared" si="3"/>
        <v>11.4</v>
      </c>
      <c r="L11" s="199">
        <f t="shared" si="1"/>
        <v>8.2333333333333325</v>
      </c>
      <c r="M11" s="200">
        <f t="shared" si="1"/>
        <v>11.700000000000001</v>
      </c>
      <c r="N11">
        <v>-25</v>
      </c>
      <c r="Q11" s="111"/>
      <c r="R11" s="111"/>
      <c r="S11" s="111"/>
      <c r="T11" s="210"/>
    </row>
    <row r="12" spans="1:20" x14ac:dyDescent="0.25">
      <c r="B12" t="s">
        <v>105</v>
      </c>
      <c r="C12" s="192">
        <v>4.5</v>
      </c>
      <c r="D12" s="192">
        <v>2.3333333333333335</v>
      </c>
      <c r="E12" s="192">
        <v>1.5</v>
      </c>
      <c r="F12" s="192"/>
      <c r="G12" s="192">
        <f t="shared" si="2"/>
        <v>5.8500000000000005</v>
      </c>
      <c r="H12" s="192">
        <f t="shared" si="0"/>
        <v>3.0333333333333337</v>
      </c>
      <c r="I12" s="192">
        <f t="shared" si="0"/>
        <v>1.9500000000000002</v>
      </c>
      <c r="K12" s="198">
        <f t="shared" si="3"/>
        <v>17.55</v>
      </c>
      <c r="L12" s="199">
        <f t="shared" si="1"/>
        <v>9.1000000000000014</v>
      </c>
      <c r="M12" s="200">
        <f t="shared" si="1"/>
        <v>5.8500000000000005</v>
      </c>
      <c r="N12">
        <v>-40</v>
      </c>
      <c r="Q12" s="111"/>
      <c r="R12" s="111"/>
      <c r="S12" s="111"/>
      <c r="T12" s="210"/>
    </row>
    <row r="13" spans="1:20" x14ac:dyDescent="0.25">
      <c r="A13" s="53"/>
      <c r="B13" s="53" t="s">
        <v>106</v>
      </c>
      <c r="C13" s="192">
        <v>2.5</v>
      </c>
      <c r="D13" s="192">
        <v>1</v>
      </c>
      <c r="E13" s="192">
        <v>1</v>
      </c>
      <c r="F13" s="199"/>
      <c r="G13" s="199">
        <f t="shared" si="2"/>
        <v>3.5</v>
      </c>
      <c r="H13" s="199">
        <f t="shared" si="0"/>
        <v>1.4</v>
      </c>
      <c r="I13" s="199">
        <f t="shared" si="0"/>
        <v>1.4</v>
      </c>
      <c r="K13" s="198">
        <f t="shared" si="3"/>
        <v>10.5</v>
      </c>
      <c r="L13" s="199">
        <f t="shared" si="1"/>
        <v>4.1999999999999993</v>
      </c>
      <c r="M13" s="200">
        <f t="shared" si="1"/>
        <v>4.1999999999999993</v>
      </c>
      <c r="N13">
        <v>-90</v>
      </c>
      <c r="Q13" s="111"/>
      <c r="R13" s="111"/>
      <c r="S13" s="111"/>
      <c r="T13" s="210"/>
    </row>
    <row r="14" spans="1:20" x14ac:dyDescent="0.25">
      <c r="A14" s="56" t="s">
        <v>1055</v>
      </c>
      <c r="B14" s="56"/>
      <c r="C14" s="201"/>
      <c r="D14" s="201"/>
      <c r="E14" s="201"/>
      <c r="F14" s="201"/>
      <c r="G14" s="201"/>
      <c r="H14" s="201"/>
      <c r="I14" s="201"/>
      <c r="J14" s="201"/>
      <c r="K14" s="202">
        <f>SUM(K9:K13)</f>
        <v>65.05</v>
      </c>
      <c r="L14" s="203">
        <f t="shared" ref="L14:M14" si="4">SUM(L9:L13)</f>
        <v>33.466666666666669</v>
      </c>
      <c r="M14" s="204">
        <f t="shared" si="4"/>
        <v>39.983333333333334</v>
      </c>
      <c r="Q14" s="111"/>
      <c r="R14" s="111"/>
      <c r="S14" s="111"/>
      <c r="T14" s="210"/>
    </row>
    <row r="15" spans="1:20" x14ac:dyDescent="0.25">
      <c r="A15" t="s">
        <v>1051</v>
      </c>
      <c r="B15" t="s">
        <v>102</v>
      </c>
      <c r="C15" s="192">
        <v>11</v>
      </c>
      <c r="D15" s="192">
        <v>4.5</v>
      </c>
      <c r="E15" s="192">
        <v>7</v>
      </c>
      <c r="F15" s="192"/>
      <c r="G15" s="192">
        <f>C15*C2</f>
        <v>11</v>
      </c>
      <c r="H15" s="192">
        <f t="shared" ref="H15:I19" si="5">D15*D2</f>
        <v>4.95</v>
      </c>
      <c r="I15" s="192">
        <f t="shared" si="5"/>
        <v>7.7000000000000011</v>
      </c>
      <c r="J15" s="192"/>
      <c r="K15" s="198">
        <f>G15*$G2</f>
        <v>11</v>
      </c>
      <c r="L15" s="199">
        <f t="shared" ref="L15:M19" si="6">H15*$G2</f>
        <v>4.95</v>
      </c>
      <c r="M15" s="200">
        <f t="shared" si="6"/>
        <v>7.7000000000000011</v>
      </c>
      <c r="N15">
        <v>-5</v>
      </c>
      <c r="Q15" s="111"/>
      <c r="R15" s="111"/>
      <c r="S15" s="111"/>
      <c r="T15" s="210"/>
    </row>
    <row r="16" spans="1:20" x14ac:dyDescent="0.25">
      <c r="B16" t="s">
        <v>103</v>
      </c>
      <c r="C16" s="192">
        <v>10.666666666666666</v>
      </c>
      <c r="D16" s="192">
        <v>6.166666666666667</v>
      </c>
      <c r="E16" s="192">
        <v>7.166666666666667</v>
      </c>
      <c r="F16" s="192"/>
      <c r="G16" s="192">
        <f t="shared" ref="G16:G19" si="7">C16*C3</f>
        <v>12.799999999999999</v>
      </c>
      <c r="H16" s="192">
        <f t="shared" si="5"/>
        <v>8.0166666666666675</v>
      </c>
      <c r="I16" s="192">
        <f t="shared" si="5"/>
        <v>9.3166666666666682</v>
      </c>
      <c r="J16" s="192"/>
      <c r="K16" s="198">
        <f t="shared" ref="K16:K19" si="8">G16*$G3</f>
        <v>12.799999999999999</v>
      </c>
      <c r="L16" s="199">
        <f t="shared" si="6"/>
        <v>8.0166666666666675</v>
      </c>
      <c r="M16" s="200">
        <f t="shared" si="6"/>
        <v>9.3166666666666682</v>
      </c>
      <c r="N16">
        <v>-15</v>
      </c>
      <c r="Q16" s="111"/>
      <c r="S16" s="111"/>
      <c r="T16" s="210"/>
    </row>
    <row r="17" spans="1:14" x14ac:dyDescent="0.25">
      <c r="B17" t="s">
        <v>104</v>
      </c>
      <c r="C17" s="192">
        <v>7.666666666666667</v>
      </c>
      <c r="D17" s="192">
        <v>4.5</v>
      </c>
      <c r="E17" s="192">
        <v>7.333333333333333</v>
      </c>
      <c r="F17" s="192"/>
      <c r="G17" s="192">
        <f t="shared" si="7"/>
        <v>9.1999999999999993</v>
      </c>
      <c r="H17" s="192">
        <f t="shared" si="5"/>
        <v>5.8500000000000005</v>
      </c>
      <c r="I17" s="192">
        <f t="shared" si="5"/>
        <v>9.5333333333333332</v>
      </c>
      <c r="J17" s="192"/>
      <c r="K17" s="198">
        <f t="shared" si="8"/>
        <v>9.1999999999999993</v>
      </c>
      <c r="L17" s="199">
        <f t="shared" si="6"/>
        <v>5.8500000000000005</v>
      </c>
      <c r="M17" s="200">
        <f t="shared" si="6"/>
        <v>9.5333333333333332</v>
      </c>
      <c r="N17">
        <v>-25</v>
      </c>
    </row>
    <row r="18" spans="1:14" x14ac:dyDescent="0.25">
      <c r="B18" t="s">
        <v>105</v>
      </c>
      <c r="C18" s="192">
        <v>4.5</v>
      </c>
      <c r="D18" s="192">
        <v>1.8333333333333333</v>
      </c>
      <c r="E18" s="192">
        <v>1</v>
      </c>
      <c r="F18" s="192"/>
      <c r="G18" s="192">
        <f t="shared" si="7"/>
        <v>5.8500000000000005</v>
      </c>
      <c r="H18" s="192">
        <f t="shared" si="5"/>
        <v>2.3833333333333333</v>
      </c>
      <c r="I18" s="192">
        <f t="shared" si="5"/>
        <v>1.3</v>
      </c>
      <c r="J18" s="192"/>
      <c r="K18" s="198">
        <f t="shared" si="8"/>
        <v>17.55</v>
      </c>
      <c r="L18" s="199">
        <f t="shared" si="6"/>
        <v>7.15</v>
      </c>
      <c r="M18" s="200">
        <f t="shared" si="6"/>
        <v>3.9000000000000004</v>
      </c>
      <c r="N18">
        <v>-40</v>
      </c>
    </row>
    <row r="19" spans="1:14" x14ac:dyDescent="0.25">
      <c r="A19" s="53"/>
      <c r="B19" s="53" t="s">
        <v>106</v>
      </c>
      <c r="C19" s="192">
        <v>3.5</v>
      </c>
      <c r="D19" s="192">
        <v>1</v>
      </c>
      <c r="E19" s="192">
        <v>1</v>
      </c>
      <c r="F19" s="199"/>
      <c r="G19" s="199">
        <f t="shared" si="7"/>
        <v>4.8999999999999995</v>
      </c>
      <c r="H19" s="199">
        <f t="shared" si="5"/>
        <v>1.4</v>
      </c>
      <c r="I19" s="199">
        <f t="shared" si="5"/>
        <v>1.4</v>
      </c>
      <c r="J19" s="199"/>
      <c r="K19" s="198">
        <f t="shared" si="8"/>
        <v>14.7</v>
      </c>
      <c r="L19" s="199">
        <f t="shared" si="6"/>
        <v>4.1999999999999993</v>
      </c>
      <c r="M19" s="200">
        <f t="shared" si="6"/>
        <v>4.1999999999999993</v>
      </c>
      <c r="N19">
        <v>-90</v>
      </c>
    </row>
    <row r="20" spans="1:14" x14ac:dyDescent="0.25">
      <c r="A20" s="56" t="s">
        <v>1055</v>
      </c>
      <c r="B20" s="56"/>
      <c r="C20" s="201"/>
      <c r="D20" s="201"/>
      <c r="E20" s="201"/>
      <c r="F20" s="201"/>
      <c r="G20" s="201"/>
      <c r="H20" s="201"/>
      <c r="I20" s="201"/>
      <c r="J20" s="201"/>
      <c r="K20" s="202">
        <f>SUM(K15:K19)</f>
        <v>65.25</v>
      </c>
      <c r="L20" s="203">
        <f t="shared" ref="L20:M20" si="9">SUM(L15:L19)</f>
        <v>30.166666666666668</v>
      </c>
      <c r="M20" s="204">
        <f t="shared" si="9"/>
        <v>34.650000000000006</v>
      </c>
    </row>
    <row r="21" spans="1:14" x14ac:dyDescent="0.25">
      <c r="A21" t="s">
        <v>1052</v>
      </c>
      <c r="B21" t="s">
        <v>102</v>
      </c>
      <c r="C21" s="192">
        <v>10</v>
      </c>
      <c r="D21" s="192">
        <v>1.8333333333333333</v>
      </c>
      <c r="E21" s="192">
        <v>6</v>
      </c>
      <c r="F21" s="192"/>
      <c r="G21" s="192">
        <f>C21*C2</f>
        <v>10</v>
      </c>
      <c r="H21" s="192">
        <f t="shared" ref="H21:I25" si="10">D21*D2</f>
        <v>2.0166666666666666</v>
      </c>
      <c r="I21" s="192">
        <f t="shared" si="10"/>
        <v>6.6000000000000005</v>
      </c>
      <c r="J21" s="192"/>
      <c r="K21" s="198">
        <f>G21*$G2</f>
        <v>10</v>
      </c>
      <c r="L21" s="199">
        <f t="shared" ref="L21:M25" si="11">H21*$G2</f>
        <v>2.0166666666666666</v>
      </c>
      <c r="M21" s="200">
        <f t="shared" si="11"/>
        <v>6.6000000000000005</v>
      </c>
      <c r="N21">
        <v>-5</v>
      </c>
    </row>
    <row r="22" spans="1:14" x14ac:dyDescent="0.25">
      <c r="B22" t="s">
        <v>103</v>
      </c>
      <c r="C22" s="192">
        <v>7.666666666666667</v>
      </c>
      <c r="D22" s="192">
        <v>3</v>
      </c>
      <c r="E22" s="192">
        <v>6.5</v>
      </c>
      <c r="F22" s="192"/>
      <c r="G22" s="192">
        <f t="shared" ref="G22:G25" si="12">C22*C3</f>
        <v>9.1999999999999993</v>
      </c>
      <c r="H22" s="192">
        <f t="shared" si="10"/>
        <v>3.9000000000000004</v>
      </c>
      <c r="I22" s="192">
        <f t="shared" si="10"/>
        <v>8.4500000000000011</v>
      </c>
      <c r="J22" s="192"/>
      <c r="K22" s="198">
        <f t="shared" ref="K22:K25" si="13">G22*$G3</f>
        <v>9.1999999999999993</v>
      </c>
      <c r="L22" s="199">
        <f t="shared" si="11"/>
        <v>3.9000000000000004</v>
      </c>
      <c r="M22" s="200">
        <f t="shared" si="11"/>
        <v>8.4500000000000011</v>
      </c>
      <c r="N22">
        <v>-15</v>
      </c>
    </row>
    <row r="23" spans="1:14" x14ac:dyDescent="0.25">
      <c r="B23" t="s">
        <v>104</v>
      </c>
      <c r="C23" s="192">
        <v>6.666666666666667</v>
      </c>
      <c r="D23" s="192">
        <v>4</v>
      </c>
      <c r="E23" s="192">
        <v>3.1666666666666665</v>
      </c>
      <c r="F23" s="192"/>
      <c r="G23" s="192">
        <f t="shared" si="12"/>
        <v>8</v>
      </c>
      <c r="H23" s="192">
        <f t="shared" si="10"/>
        <v>5.2</v>
      </c>
      <c r="I23" s="192">
        <f t="shared" si="10"/>
        <v>4.1166666666666663</v>
      </c>
      <c r="J23" s="192"/>
      <c r="K23" s="198">
        <f t="shared" si="13"/>
        <v>8</v>
      </c>
      <c r="L23" s="199">
        <f t="shared" si="11"/>
        <v>5.2</v>
      </c>
      <c r="M23" s="200">
        <f t="shared" si="11"/>
        <v>4.1166666666666663</v>
      </c>
      <c r="N23">
        <v>-25</v>
      </c>
    </row>
    <row r="24" spans="1:14" x14ac:dyDescent="0.25">
      <c r="B24" t="s">
        <v>105</v>
      </c>
      <c r="C24" s="192">
        <v>3.5</v>
      </c>
      <c r="D24" s="192">
        <v>2.5</v>
      </c>
      <c r="E24" s="192">
        <v>1</v>
      </c>
      <c r="F24" s="192"/>
      <c r="G24" s="192">
        <f t="shared" si="12"/>
        <v>4.55</v>
      </c>
      <c r="H24" s="192">
        <f t="shared" si="10"/>
        <v>3.25</v>
      </c>
      <c r="I24" s="192">
        <f t="shared" si="10"/>
        <v>1.3</v>
      </c>
      <c r="J24" s="192"/>
      <c r="K24" s="198">
        <f t="shared" si="13"/>
        <v>13.649999999999999</v>
      </c>
      <c r="L24" s="199">
        <f t="shared" si="11"/>
        <v>9.75</v>
      </c>
      <c r="M24" s="200">
        <f t="shared" si="11"/>
        <v>3.9000000000000004</v>
      </c>
      <c r="N24">
        <v>-40</v>
      </c>
    </row>
    <row r="25" spans="1:14" x14ac:dyDescent="0.25">
      <c r="A25" s="53"/>
      <c r="B25" s="53" t="s">
        <v>106</v>
      </c>
      <c r="C25" s="192">
        <v>3.5</v>
      </c>
      <c r="D25" s="192">
        <v>1</v>
      </c>
      <c r="E25" s="192">
        <v>1</v>
      </c>
      <c r="F25" s="199"/>
      <c r="G25" s="199">
        <f t="shared" si="12"/>
        <v>4.8999999999999995</v>
      </c>
      <c r="H25" s="199">
        <f t="shared" si="10"/>
        <v>1.4</v>
      </c>
      <c r="I25" s="199">
        <f t="shared" si="10"/>
        <v>1.4</v>
      </c>
      <c r="J25" s="199"/>
      <c r="K25" s="198">
        <f t="shared" si="13"/>
        <v>14.7</v>
      </c>
      <c r="L25" s="199">
        <f t="shared" si="11"/>
        <v>4.1999999999999993</v>
      </c>
      <c r="M25" s="200">
        <f t="shared" si="11"/>
        <v>4.1999999999999993</v>
      </c>
      <c r="N25">
        <v>-90</v>
      </c>
    </row>
    <row r="26" spans="1:14" x14ac:dyDescent="0.25">
      <c r="A26" s="56" t="s">
        <v>1055</v>
      </c>
      <c r="B26" s="56"/>
      <c r="C26" s="201"/>
      <c r="D26" s="201"/>
      <c r="E26" s="201"/>
      <c r="F26" s="201"/>
      <c r="G26" s="201"/>
      <c r="H26" s="201"/>
      <c r="I26" s="201"/>
      <c r="J26" s="201"/>
      <c r="K26" s="202">
        <f>SUM(K21:K25)</f>
        <v>55.55</v>
      </c>
      <c r="L26" s="203">
        <f t="shared" ref="L26:M26" si="14">SUM(L21:L25)</f>
        <v>25.066666666666666</v>
      </c>
      <c r="M26" s="204">
        <f t="shared" si="14"/>
        <v>27.266666666666669</v>
      </c>
    </row>
    <row r="27" spans="1:14" x14ac:dyDescent="0.25">
      <c r="A27" t="s">
        <v>1053</v>
      </c>
      <c r="B27" t="s">
        <v>102</v>
      </c>
      <c r="C27" s="192">
        <v>9.6666666666666661</v>
      </c>
      <c r="D27" s="192">
        <v>1.5</v>
      </c>
      <c r="E27" s="192">
        <v>9.8333333333333339</v>
      </c>
      <c r="F27" s="192"/>
      <c r="G27" s="192">
        <f>C27*C2</f>
        <v>9.6666666666666661</v>
      </c>
      <c r="H27" s="192">
        <f t="shared" ref="H27:I31" si="15">D27*D2</f>
        <v>1.6500000000000001</v>
      </c>
      <c r="I27" s="192">
        <f t="shared" si="15"/>
        <v>10.816666666666668</v>
      </c>
      <c r="J27" s="192"/>
      <c r="K27" s="198">
        <f>G27*$G2</f>
        <v>9.6666666666666661</v>
      </c>
      <c r="L27" s="199">
        <f t="shared" ref="L27:M31" si="16">H27*$G2</f>
        <v>1.6500000000000001</v>
      </c>
      <c r="M27" s="200">
        <f t="shared" si="16"/>
        <v>10.816666666666668</v>
      </c>
      <c r="N27">
        <v>-5</v>
      </c>
    </row>
    <row r="28" spans="1:14" x14ac:dyDescent="0.25">
      <c r="B28" t="s">
        <v>103</v>
      </c>
      <c r="C28" s="192">
        <v>8.5</v>
      </c>
      <c r="D28" s="192">
        <v>5.166666666666667</v>
      </c>
      <c r="E28" s="192">
        <v>8.8333333333333339</v>
      </c>
      <c r="F28" s="192"/>
      <c r="G28" s="192">
        <f t="shared" ref="G28:G31" si="17">C28*C3</f>
        <v>10.199999999999999</v>
      </c>
      <c r="H28" s="192">
        <f t="shared" si="15"/>
        <v>6.7166666666666677</v>
      </c>
      <c r="I28" s="192">
        <f t="shared" si="15"/>
        <v>11.483333333333334</v>
      </c>
      <c r="J28" s="192"/>
      <c r="K28" s="198">
        <f t="shared" ref="K28:K31" si="18">G28*$G3</f>
        <v>10.199999999999999</v>
      </c>
      <c r="L28" s="199">
        <f t="shared" si="16"/>
        <v>6.7166666666666677</v>
      </c>
      <c r="M28" s="200">
        <f t="shared" si="16"/>
        <v>11.483333333333334</v>
      </c>
      <c r="N28">
        <v>-15</v>
      </c>
    </row>
    <row r="29" spans="1:14" x14ac:dyDescent="0.25">
      <c r="B29" t="s">
        <v>104</v>
      </c>
      <c r="C29" s="192">
        <v>5.833333333333333</v>
      </c>
      <c r="D29" s="192">
        <v>3.1666666666666665</v>
      </c>
      <c r="E29" s="192">
        <v>8</v>
      </c>
      <c r="F29" s="192"/>
      <c r="G29" s="192">
        <f t="shared" si="17"/>
        <v>6.9999999999999991</v>
      </c>
      <c r="H29" s="192">
        <f t="shared" si="15"/>
        <v>4.1166666666666663</v>
      </c>
      <c r="I29" s="192">
        <f t="shared" si="15"/>
        <v>10.4</v>
      </c>
      <c r="J29" s="192"/>
      <c r="K29" s="198">
        <f t="shared" si="18"/>
        <v>6.9999999999999991</v>
      </c>
      <c r="L29" s="199">
        <f t="shared" si="16"/>
        <v>4.1166666666666663</v>
      </c>
      <c r="M29" s="200">
        <f t="shared" si="16"/>
        <v>10.4</v>
      </c>
      <c r="N29">
        <v>-25</v>
      </c>
    </row>
    <row r="30" spans="1:14" x14ac:dyDescent="0.25">
      <c r="B30" t="s">
        <v>105</v>
      </c>
      <c r="C30" s="192">
        <v>4.5</v>
      </c>
      <c r="D30" s="192">
        <v>1</v>
      </c>
      <c r="E30" s="192">
        <v>1.5</v>
      </c>
      <c r="F30" s="192"/>
      <c r="G30" s="192">
        <f t="shared" si="17"/>
        <v>5.8500000000000005</v>
      </c>
      <c r="H30" s="192">
        <f t="shared" si="15"/>
        <v>1.3</v>
      </c>
      <c r="I30" s="192">
        <f t="shared" si="15"/>
        <v>1.9500000000000002</v>
      </c>
      <c r="J30" s="192"/>
      <c r="K30" s="198">
        <f t="shared" si="18"/>
        <v>17.55</v>
      </c>
      <c r="L30" s="199">
        <f t="shared" si="16"/>
        <v>3.9000000000000004</v>
      </c>
      <c r="M30" s="200">
        <f t="shared" si="16"/>
        <v>5.8500000000000005</v>
      </c>
      <c r="N30">
        <v>-45</v>
      </c>
    </row>
    <row r="31" spans="1:14" x14ac:dyDescent="0.25">
      <c r="A31" s="53"/>
      <c r="B31" s="53" t="s">
        <v>106</v>
      </c>
      <c r="C31" s="192">
        <v>2.3333333333333335</v>
      </c>
      <c r="D31" s="192">
        <v>1</v>
      </c>
      <c r="E31" s="192">
        <v>1</v>
      </c>
      <c r="F31" s="199"/>
      <c r="G31" s="199">
        <f t="shared" si="17"/>
        <v>3.2666666666666666</v>
      </c>
      <c r="H31" s="199">
        <f t="shared" si="15"/>
        <v>1.4</v>
      </c>
      <c r="I31" s="199">
        <f t="shared" si="15"/>
        <v>1.4</v>
      </c>
      <c r="J31" s="199"/>
      <c r="K31" s="198">
        <f t="shared" si="18"/>
        <v>9.8000000000000007</v>
      </c>
      <c r="L31" s="199">
        <f t="shared" si="16"/>
        <v>4.1999999999999993</v>
      </c>
      <c r="M31" s="200">
        <f t="shared" si="16"/>
        <v>4.1999999999999993</v>
      </c>
      <c r="N31">
        <v>-90</v>
      </c>
    </row>
    <row r="32" spans="1:14" x14ac:dyDescent="0.25">
      <c r="A32" s="56" t="s">
        <v>1055</v>
      </c>
      <c r="B32" s="56"/>
      <c r="C32" s="201"/>
      <c r="D32" s="201"/>
      <c r="E32" s="201"/>
      <c r="F32" s="201"/>
      <c r="G32" s="201"/>
      <c r="H32" s="201"/>
      <c r="I32" s="201"/>
      <c r="J32" s="201"/>
      <c r="K32" s="202">
        <f>SUM(K27:K31)</f>
        <v>54.216666666666669</v>
      </c>
      <c r="L32" s="203">
        <f t="shared" ref="L32:M32" si="19">SUM(L27:L31)</f>
        <v>20.583333333333332</v>
      </c>
      <c r="M32" s="204">
        <f t="shared" si="19"/>
        <v>42.75</v>
      </c>
    </row>
    <row r="33" spans="1:15" x14ac:dyDescent="0.25">
      <c r="A33" t="s">
        <v>1054</v>
      </c>
      <c r="B33" t="s">
        <v>102</v>
      </c>
      <c r="C33" s="192">
        <v>9.5</v>
      </c>
      <c r="D33" s="192">
        <v>2.1666666666666665</v>
      </c>
      <c r="E33" s="192">
        <v>6.166666666666667</v>
      </c>
      <c r="F33" s="192"/>
      <c r="G33" s="192">
        <f>C33*C2</f>
        <v>9.5</v>
      </c>
      <c r="H33" s="192">
        <f t="shared" ref="H33:I37" si="20">D33*D2</f>
        <v>2.3833333333333333</v>
      </c>
      <c r="I33" s="192">
        <f t="shared" si="20"/>
        <v>6.7833333333333341</v>
      </c>
      <c r="J33" s="192"/>
      <c r="K33" s="198">
        <f>G33*$G2</f>
        <v>9.5</v>
      </c>
      <c r="L33" s="199">
        <f t="shared" ref="L33:M37" si="21">H33*$G2</f>
        <v>2.3833333333333333</v>
      </c>
      <c r="M33" s="200">
        <f t="shared" si="21"/>
        <v>6.7833333333333341</v>
      </c>
      <c r="N33">
        <v>-5</v>
      </c>
      <c r="O33">
        <v>5</v>
      </c>
    </row>
    <row r="34" spans="1:15" x14ac:dyDescent="0.25">
      <c r="B34" t="s">
        <v>103</v>
      </c>
      <c r="C34" s="192">
        <v>8.5</v>
      </c>
      <c r="D34" s="192">
        <v>2.6666666666666665</v>
      </c>
      <c r="E34" s="192">
        <v>6.5</v>
      </c>
      <c r="F34" s="192"/>
      <c r="G34" s="192">
        <f t="shared" ref="G34:G37" si="22">C34*C3</f>
        <v>10.199999999999999</v>
      </c>
      <c r="H34" s="192">
        <f t="shared" si="20"/>
        <v>3.4666666666666668</v>
      </c>
      <c r="I34" s="192">
        <f t="shared" si="20"/>
        <v>8.4500000000000011</v>
      </c>
      <c r="J34" s="192"/>
      <c r="K34" s="198">
        <f t="shared" ref="K34:K37" si="23">G34*$G3</f>
        <v>10.199999999999999</v>
      </c>
      <c r="L34" s="199">
        <f t="shared" si="21"/>
        <v>3.4666666666666668</v>
      </c>
      <c r="M34" s="200">
        <f t="shared" si="21"/>
        <v>8.4500000000000011</v>
      </c>
      <c r="N34">
        <v>-15</v>
      </c>
      <c r="O34">
        <v>5</v>
      </c>
    </row>
    <row r="35" spans="1:15" x14ac:dyDescent="0.25">
      <c r="B35" t="s">
        <v>104</v>
      </c>
      <c r="C35" s="192">
        <v>7.5</v>
      </c>
      <c r="D35" s="192">
        <v>2.8333333333333335</v>
      </c>
      <c r="E35" s="192">
        <v>5.166666666666667</v>
      </c>
      <c r="F35" s="192"/>
      <c r="G35" s="192">
        <f t="shared" si="22"/>
        <v>9</v>
      </c>
      <c r="H35" s="192">
        <f t="shared" si="20"/>
        <v>3.6833333333333336</v>
      </c>
      <c r="I35" s="192">
        <f t="shared" si="20"/>
        <v>6.7166666666666677</v>
      </c>
      <c r="J35" s="192"/>
      <c r="K35" s="198">
        <f t="shared" si="23"/>
        <v>9</v>
      </c>
      <c r="L35" s="199">
        <f t="shared" si="21"/>
        <v>3.6833333333333336</v>
      </c>
      <c r="M35" s="200">
        <f t="shared" si="21"/>
        <v>6.7166666666666677</v>
      </c>
      <c r="N35">
        <v>-25</v>
      </c>
      <c r="O35">
        <v>5</v>
      </c>
    </row>
    <row r="36" spans="1:15" x14ac:dyDescent="0.25">
      <c r="B36" t="s">
        <v>105</v>
      </c>
      <c r="C36" s="192">
        <v>4.5</v>
      </c>
      <c r="D36" s="192">
        <v>1</v>
      </c>
      <c r="E36" s="192">
        <v>1</v>
      </c>
      <c r="F36" s="192"/>
      <c r="G36" s="192">
        <f t="shared" si="22"/>
        <v>5.8500000000000005</v>
      </c>
      <c r="H36" s="192">
        <f t="shared" si="20"/>
        <v>1.3</v>
      </c>
      <c r="I36" s="192">
        <f t="shared" si="20"/>
        <v>1.3</v>
      </c>
      <c r="J36" s="192"/>
      <c r="K36" s="198">
        <f t="shared" si="23"/>
        <v>17.55</v>
      </c>
      <c r="L36" s="199">
        <f t="shared" si="21"/>
        <v>3.9000000000000004</v>
      </c>
      <c r="M36" s="200">
        <f t="shared" si="21"/>
        <v>3.9000000000000004</v>
      </c>
      <c r="N36">
        <v>-45</v>
      </c>
      <c r="O36">
        <v>15</v>
      </c>
    </row>
    <row r="37" spans="1:15" x14ac:dyDescent="0.25">
      <c r="A37" s="53"/>
      <c r="B37" s="53" t="s">
        <v>106</v>
      </c>
      <c r="C37" s="192">
        <v>2.5</v>
      </c>
      <c r="D37" s="192">
        <v>1</v>
      </c>
      <c r="E37" s="192">
        <v>1</v>
      </c>
      <c r="F37" s="199"/>
      <c r="G37" s="199">
        <f t="shared" si="22"/>
        <v>3.5</v>
      </c>
      <c r="H37" s="199">
        <f t="shared" si="20"/>
        <v>1.4</v>
      </c>
      <c r="I37" s="199">
        <f t="shared" si="20"/>
        <v>1.4</v>
      </c>
      <c r="J37" s="199"/>
      <c r="K37" s="198">
        <f t="shared" si="23"/>
        <v>10.5</v>
      </c>
      <c r="L37" s="199">
        <f t="shared" si="21"/>
        <v>4.1999999999999993</v>
      </c>
      <c r="M37" s="200">
        <f t="shared" si="21"/>
        <v>4.1999999999999993</v>
      </c>
      <c r="N37">
        <v>-90</v>
      </c>
      <c r="O37">
        <v>15</v>
      </c>
    </row>
    <row r="38" spans="1:15" x14ac:dyDescent="0.25">
      <c r="A38" s="56" t="s">
        <v>1055</v>
      </c>
      <c r="B38" s="56"/>
      <c r="C38" s="201"/>
      <c r="D38" s="201"/>
      <c r="E38" s="201"/>
      <c r="F38" s="201"/>
      <c r="G38" s="201"/>
      <c r="H38" s="201"/>
      <c r="I38" s="201"/>
      <c r="J38" s="201"/>
      <c r="K38" s="205">
        <f>SUM(K33:K37)</f>
        <v>56.75</v>
      </c>
      <c r="L38" s="206">
        <f t="shared" ref="L38:M38" si="24">SUM(L33:L37)</f>
        <v>17.633333333333333</v>
      </c>
      <c r="M38" s="207">
        <f t="shared" si="24"/>
        <v>30.05</v>
      </c>
    </row>
  </sheetData>
  <mergeCells count="4">
    <mergeCell ref="C7:E7"/>
    <mergeCell ref="G7:I7"/>
    <mergeCell ref="K7:M7"/>
    <mergeCell ref="O1:T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O36" sqref="O36"/>
    </sheetView>
  </sheetViews>
  <sheetFormatPr defaultRowHeight="15" x14ac:dyDescent="0.25"/>
  <cols>
    <col min="1" max="9" width="10.7109375" bestFit="1" customWidth="1"/>
    <col min="10" max="10" width="10.7109375" customWidth="1"/>
    <col min="11" max="11" width="11.85546875" customWidth="1"/>
    <col min="12" max="13" width="10.7109375" bestFit="1" customWidth="1"/>
  </cols>
  <sheetData>
    <row r="1" spans="1:12" x14ac:dyDescent="0.25">
      <c r="D1" s="123" t="s">
        <v>1337</v>
      </c>
      <c r="E1" s="123"/>
      <c r="F1" s="123"/>
      <c r="G1" s="165">
        <v>42333</v>
      </c>
    </row>
    <row r="2" spans="1:12" x14ac:dyDescent="0.25">
      <c r="C2">
        <f>C4-$B4</f>
        <v>-1</v>
      </c>
      <c r="D2">
        <f>D4-$B4</f>
        <v>170</v>
      </c>
      <c r="E2">
        <f>E4-$B4</f>
        <v>245</v>
      </c>
      <c r="F2">
        <f>F4-$B4</f>
        <v>477</v>
      </c>
      <c r="G2" s="165"/>
    </row>
    <row r="3" spans="1:12" x14ac:dyDescent="0.25">
      <c r="F3">
        <f>F4-G1</f>
        <v>-14</v>
      </c>
      <c r="G3">
        <f>G4-G1</f>
        <v>7</v>
      </c>
      <c r="H3">
        <f>H4-$G1</f>
        <v>27</v>
      </c>
      <c r="I3">
        <f t="shared" ref="I3:K3" si="0">I4-$G1</f>
        <v>71</v>
      </c>
      <c r="J3">
        <f t="shared" si="0"/>
        <v>209</v>
      </c>
      <c r="K3">
        <f t="shared" si="0"/>
        <v>369</v>
      </c>
    </row>
    <row r="4" spans="1:12" x14ac:dyDescent="0.25">
      <c r="B4" s="165">
        <v>41842</v>
      </c>
      <c r="C4" s="164">
        <v>41841</v>
      </c>
      <c r="D4" s="164">
        <v>42012</v>
      </c>
      <c r="E4" s="164">
        <v>42087</v>
      </c>
      <c r="F4" s="164">
        <v>42319</v>
      </c>
      <c r="G4" s="164">
        <v>42340</v>
      </c>
      <c r="H4" s="164">
        <v>42360</v>
      </c>
      <c r="I4" s="164">
        <v>42404</v>
      </c>
      <c r="J4" s="164">
        <v>42542</v>
      </c>
      <c r="K4" s="164">
        <v>42702</v>
      </c>
    </row>
    <row r="5" spans="1:12" x14ac:dyDescent="0.25">
      <c r="A5" t="s">
        <v>1355</v>
      </c>
      <c r="B5" t="s">
        <v>102</v>
      </c>
      <c r="C5" s="192">
        <v>12</v>
      </c>
      <c r="D5" s="111">
        <v>24.666666666666668</v>
      </c>
      <c r="E5" s="111">
        <v>19</v>
      </c>
      <c r="F5" s="192">
        <v>3.1666666666666665</v>
      </c>
      <c r="G5" s="111">
        <v>12.333333333333334</v>
      </c>
      <c r="H5" s="111"/>
      <c r="I5" s="111">
        <v>29.333333333333332</v>
      </c>
      <c r="J5" s="111">
        <v>12.666666666666666</v>
      </c>
      <c r="K5" s="192">
        <v>6.333333333333333</v>
      </c>
      <c r="L5">
        <v>-5</v>
      </c>
    </row>
    <row r="6" spans="1:12" x14ac:dyDescent="0.25">
      <c r="B6" t="s">
        <v>103</v>
      </c>
      <c r="C6" s="192">
        <v>11.333333333333334</v>
      </c>
      <c r="D6" s="111">
        <v>28.666666666666668</v>
      </c>
      <c r="E6" s="111">
        <v>14</v>
      </c>
      <c r="F6" s="192">
        <v>6.5</v>
      </c>
      <c r="G6" s="111">
        <v>11</v>
      </c>
      <c r="H6" s="111">
        <v>44.666666666666664</v>
      </c>
      <c r="I6" s="111">
        <v>27.666666666666668</v>
      </c>
      <c r="J6" s="111">
        <v>11</v>
      </c>
      <c r="K6" s="192">
        <v>8.6666666666666661</v>
      </c>
      <c r="L6">
        <v>-15</v>
      </c>
    </row>
    <row r="7" spans="1:12" x14ac:dyDescent="0.25">
      <c r="B7" t="s">
        <v>104</v>
      </c>
      <c r="C7" s="192">
        <v>9.5</v>
      </c>
      <c r="D7" s="111">
        <v>28.666666666666668</v>
      </c>
      <c r="E7" s="111">
        <v>14</v>
      </c>
      <c r="F7" s="192">
        <v>6.333333333333333</v>
      </c>
      <c r="G7" s="111">
        <v>11</v>
      </c>
      <c r="H7" s="111">
        <v>44.666666666666664</v>
      </c>
      <c r="I7" s="111">
        <v>27.666666666666668</v>
      </c>
      <c r="J7" s="111">
        <v>11</v>
      </c>
      <c r="K7" s="192">
        <v>9</v>
      </c>
      <c r="L7">
        <v>-25</v>
      </c>
    </row>
    <row r="8" spans="1:12" x14ac:dyDescent="0.25">
      <c r="B8" t="s">
        <v>105</v>
      </c>
      <c r="C8" s="192">
        <v>4.5</v>
      </c>
      <c r="F8" s="192">
        <v>2.3333333333333335</v>
      </c>
      <c r="K8" s="192">
        <v>1.5</v>
      </c>
      <c r="L8">
        <v>-40</v>
      </c>
    </row>
    <row r="9" spans="1:12" x14ac:dyDescent="0.25">
      <c r="A9" s="53"/>
      <c r="B9" s="53" t="s">
        <v>106</v>
      </c>
      <c r="C9" s="192">
        <v>2.5</v>
      </c>
      <c r="F9" s="192">
        <v>1</v>
      </c>
      <c r="K9" s="192">
        <v>1</v>
      </c>
      <c r="L9">
        <v>-90</v>
      </c>
    </row>
    <row r="10" spans="1:12" x14ac:dyDescent="0.25">
      <c r="A10" s="56" t="s">
        <v>1353</v>
      </c>
      <c r="B10" s="56"/>
      <c r="C10" s="201">
        <f t="shared" ref="C10:E10" si="1">AVERAGE(C5:C7)</f>
        <v>10.944444444444445</v>
      </c>
      <c r="D10" s="201">
        <f t="shared" si="1"/>
        <v>27.333333333333332</v>
      </c>
      <c r="E10" s="201">
        <f t="shared" si="1"/>
        <v>15.666666666666666</v>
      </c>
      <c r="F10" s="201">
        <f>AVERAGE(F5:F7)</f>
        <v>5.333333333333333</v>
      </c>
      <c r="G10" s="201">
        <f t="shared" ref="G10:K10" si="2">AVERAGE(G5:G7)</f>
        <v>11.444444444444445</v>
      </c>
      <c r="H10" s="201">
        <f t="shared" si="2"/>
        <v>44.666666666666664</v>
      </c>
      <c r="I10" s="201">
        <f t="shared" si="2"/>
        <v>28.222222222222225</v>
      </c>
      <c r="J10" s="201">
        <f t="shared" si="2"/>
        <v>11.555555555555555</v>
      </c>
      <c r="K10" s="201">
        <f t="shared" si="2"/>
        <v>8</v>
      </c>
    </row>
    <row r="11" spans="1:12" x14ac:dyDescent="0.25">
      <c r="A11" t="s">
        <v>1356</v>
      </c>
      <c r="B11" t="s">
        <v>102</v>
      </c>
      <c r="C11" s="192">
        <v>11</v>
      </c>
      <c r="D11" s="111">
        <v>16.666666666666668</v>
      </c>
      <c r="E11" s="111">
        <v>10</v>
      </c>
      <c r="F11" s="192">
        <v>9.8333333333333339</v>
      </c>
      <c r="G11" s="111">
        <v>6.5</v>
      </c>
      <c r="H11" s="111">
        <v>18.666666666666668</v>
      </c>
      <c r="I11" s="111">
        <v>4.833333333333333</v>
      </c>
      <c r="J11" s="111">
        <v>13.666666666666666</v>
      </c>
      <c r="K11" s="192">
        <v>7</v>
      </c>
      <c r="L11">
        <v>-5</v>
      </c>
    </row>
    <row r="12" spans="1:12" x14ac:dyDescent="0.25">
      <c r="B12" t="s">
        <v>103</v>
      </c>
      <c r="C12" s="192">
        <v>10.666666666666666</v>
      </c>
      <c r="D12" s="111">
        <v>19.666666666666668</v>
      </c>
      <c r="E12" s="111">
        <v>10</v>
      </c>
      <c r="F12" s="192">
        <v>6.166666666666667</v>
      </c>
      <c r="G12" s="111">
        <v>6.666666666666667</v>
      </c>
      <c r="H12" s="111">
        <v>18.833333333333332</v>
      </c>
      <c r="I12" s="111">
        <v>4.166666666666667</v>
      </c>
      <c r="J12" s="111">
        <v>9.3333333333333339</v>
      </c>
      <c r="K12" s="192">
        <v>7.166666666666667</v>
      </c>
      <c r="L12">
        <v>-15</v>
      </c>
    </row>
    <row r="13" spans="1:12" x14ac:dyDescent="0.25">
      <c r="B13" t="s">
        <v>104</v>
      </c>
      <c r="C13" s="192">
        <v>7.666666666666667</v>
      </c>
      <c r="D13" s="111">
        <v>19.666666666666668</v>
      </c>
      <c r="E13" s="111">
        <v>10</v>
      </c>
      <c r="F13" s="192">
        <v>4.5</v>
      </c>
      <c r="G13" s="111">
        <v>6.666666666666667</v>
      </c>
      <c r="H13" s="111">
        <v>18.833333333333332</v>
      </c>
      <c r="I13" s="111">
        <v>4.166666666666667</v>
      </c>
      <c r="J13" s="111">
        <v>9.3333333333333339</v>
      </c>
      <c r="K13" s="192">
        <v>7.333333333333333</v>
      </c>
      <c r="L13">
        <v>-25</v>
      </c>
    </row>
    <row r="14" spans="1:12" x14ac:dyDescent="0.25">
      <c r="B14" t="s">
        <v>105</v>
      </c>
      <c r="C14" s="192">
        <v>4.5</v>
      </c>
      <c r="F14" s="192">
        <v>1.8333333333333333</v>
      </c>
      <c r="K14" s="192">
        <v>1</v>
      </c>
      <c r="L14">
        <v>-40</v>
      </c>
    </row>
    <row r="15" spans="1:12" x14ac:dyDescent="0.25">
      <c r="A15" s="53"/>
      <c r="B15" s="53" t="s">
        <v>106</v>
      </c>
      <c r="C15" s="192">
        <v>3.5</v>
      </c>
      <c r="F15" s="192">
        <v>1</v>
      </c>
      <c r="K15" s="192">
        <v>1</v>
      </c>
      <c r="L15">
        <v>-90</v>
      </c>
    </row>
    <row r="16" spans="1:12" x14ac:dyDescent="0.25">
      <c r="A16" s="56" t="s">
        <v>1353</v>
      </c>
      <c r="B16" s="56"/>
      <c r="C16" s="201">
        <f t="shared" ref="C16:E16" si="3">AVERAGE(C11:C13)</f>
        <v>9.7777777777777768</v>
      </c>
      <c r="D16" s="201">
        <f t="shared" si="3"/>
        <v>18.666666666666668</v>
      </c>
      <c r="E16" s="201">
        <f t="shared" si="3"/>
        <v>10</v>
      </c>
      <c r="F16" s="201">
        <f>AVERAGE(F11:F13)</f>
        <v>6.833333333333333</v>
      </c>
      <c r="G16" s="201">
        <f t="shared" ref="G16:K16" si="4">AVERAGE(G11:G13)</f>
        <v>6.6111111111111116</v>
      </c>
      <c r="H16" s="201">
        <f t="shared" si="4"/>
        <v>18.777777777777775</v>
      </c>
      <c r="I16" s="201">
        <f t="shared" si="4"/>
        <v>4.3888888888888893</v>
      </c>
      <c r="J16" s="201">
        <f t="shared" si="4"/>
        <v>10.777777777777779</v>
      </c>
      <c r="K16" s="201">
        <f t="shared" si="4"/>
        <v>7.166666666666667</v>
      </c>
    </row>
    <row r="17" spans="1:12" x14ac:dyDescent="0.25">
      <c r="A17" t="s">
        <v>1357</v>
      </c>
      <c r="B17" t="s">
        <v>102</v>
      </c>
      <c r="C17" s="192">
        <v>10</v>
      </c>
      <c r="D17" s="111">
        <v>29.666666666666668</v>
      </c>
      <c r="E17" s="111">
        <v>16</v>
      </c>
      <c r="F17" s="192">
        <v>1.8333333333333333</v>
      </c>
      <c r="G17" s="111">
        <v>4</v>
      </c>
      <c r="H17" s="111">
        <v>18.5</v>
      </c>
      <c r="I17" s="111">
        <v>4.166666666666667</v>
      </c>
      <c r="J17" s="111">
        <v>6.5</v>
      </c>
      <c r="K17" s="192">
        <v>6</v>
      </c>
      <c r="L17">
        <v>-5</v>
      </c>
    </row>
    <row r="18" spans="1:12" x14ac:dyDescent="0.25">
      <c r="B18" t="s">
        <v>103</v>
      </c>
      <c r="C18" s="192">
        <v>7.666666666666667</v>
      </c>
      <c r="D18" s="111">
        <v>33</v>
      </c>
      <c r="E18" s="111">
        <v>10</v>
      </c>
      <c r="F18" s="192">
        <v>3</v>
      </c>
      <c r="G18" s="111">
        <v>4.166666666666667</v>
      </c>
      <c r="H18" s="111">
        <v>14.666666666666666</v>
      </c>
      <c r="I18" s="111">
        <v>3.1666666666666665</v>
      </c>
      <c r="J18" s="111">
        <v>6.333333333333333</v>
      </c>
      <c r="K18" s="192">
        <v>6.5</v>
      </c>
      <c r="L18">
        <v>-15</v>
      </c>
    </row>
    <row r="19" spans="1:12" x14ac:dyDescent="0.25">
      <c r="B19" t="s">
        <v>104</v>
      </c>
      <c r="C19" s="192">
        <v>6.666666666666667</v>
      </c>
      <c r="D19" s="111">
        <v>33</v>
      </c>
      <c r="E19" s="111">
        <v>10</v>
      </c>
      <c r="F19" s="192">
        <v>4</v>
      </c>
      <c r="G19" s="111">
        <v>4.166666666666667</v>
      </c>
      <c r="H19" s="111">
        <v>14.666666666666666</v>
      </c>
      <c r="I19" s="111">
        <v>3.1666666666666665</v>
      </c>
      <c r="J19" s="111">
        <v>6.333333333333333</v>
      </c>
      <c r="K19" s="192">
        <v>3.1666666666666665</v>
      </c>
      <c r="L19">
        <v>-25</v>
      </c>
    </row>
    <row r="20" spans="1:12" x14ac:dyDescent="0.25">
      <c r="B20" t="s">
        <v>105</v>
      </c>
      <c r="C20" s="192">
        <v>3.5</v>
      </c>
      <c r="F20" s="192">
        <v>2.5</v>
      </c>
      <c r="K20" s="192">
        <v>1</v>
      </c>
      <c r="L20">
        <v>-40</v>
      </c>
    </row>
    <row r="21" spans="1:12" x14ac:dyDescent="0.25">
      <c r="A21" s="53"/>
      <c r="B21" s="53" t="s">
        <v>106</v>
      </c>
      <c r="C21" s="192">
        <v>3.5</v>
      </c>
      <c r="F21" s="192">
        <v>1</v>
      </c>
      <c r="K21" s="192">
        <v>1</v>
      </c>
      <c r="L21">
        <v>-90</v>
      </c>
    </row>
    <row r="22" spans="1:12" x14ac:dyDescent="0.25">
      <c r="A22" s="56" t="s">
        <v>1353</v>
      </c>
      <c r="B22" s="56"/>
      <c r="C22" s="201">
        <f t="shared" ref="C22:E22" si="5">AVERAGE(C17:C19)</f>
        <v>8.1111111111111125</v>
      </c>
      <c r="D22" s="201">
        <f t="shared" si="5"/>
        <v>31.888888888888889</v>
      </c>
      <c r="E22" s="201">
        <f t="shared" si="5"/>
        <v>12</v>
      </c>
      <c r="F22" s="201">
        <f>AVERAGE(F17:F19)</f>
        <v>2.9444444444444442</v>
      </c>
      <c r="G22" s="201">
        <f t="shared" ref="G22:K22" si="6">AVERAGE(G17:G19)</f>
        <v>4.1111111111111116</v>
      </c>
      <c r="H22" s="201">
        <f t="shared" si="6"/>
        <v>15.944444444444443</v>
      </c>
      <c r="I22" s="201">
        <f t="shared" si="6"/>
        <v>3.5</v>
      </c>
      <c r="J22" s="201">
        <f t="shared" si="6"/>
        <v>6.3888888888888884</v>
      </c>
      <c r="K22" s="201">
        <f t="shared" si="6"/>
        <v>5.2222222222222223</v>
      </c>
    </row>
    <row r="23" spans="1:12" x14ac:dyDescent="0.25">
      <c r="A23" t="s">
        <v>1358</v>
      </c>
      <c r="B23" t="s">
        <v>102</v>
      </c>
      <c r="C23" s="192">
        <v>9.6666666666666661</v>
      </c>
      <c r="D23" s="111">
        <v>18.666666666666668</v>
      </c>
      <c r="E23" s="111">
        <v>17</v>
      </c>
      <c r="F23" s="192">
        <v>1.5</v>
      </c>
      <c r="G23" s="111"/>
      <c r="H23" s="111">
        <v>14.166666666666666</v>
      </c>
      <c r="I23" s="111">
        <v>3.8333333333333335</v>
      </c>
      <c r="J23" s="111">
        <v>10.333333333333334</v>
      </c>
      <c r="K23" s="192">
        <v>9.8333333333333339</v>
      </c>
      <c r="L23">
        <v>-5</v>
      </c>
    </row>
    <row r="24" spans="1:12" x14ac:dyDescent="0.25">
      <c r="B24" t="s">
        <v>103</v>
      </c>
      <c r="C24" s="192">
        <v>8.5</v>
      </c>
      <c r="D24" s="111">
        <v>22.333333333333332</v>
      </c>
      <c r="E24" s="111">
        <v>10</v>
      </c>
      <c r="F24" s="192">
        <v>5.166666666666667</v>
      </c>
      <c r="G24" s="111"/>
      <c r="H24" s="111">
        <v>10.833333333333334</v>
      </c>
      <c r="I24" s="111">
        <v>3</v>
      </c>
      <c r="J24" s="111">
        <v>9.3333333333333339</v>
      </c>
      <c r="K24" s="192">
        <v>8.8333333333333339</v>
      </c>
      <c r="L24">
        <v>-15</v>
      </c>
    </row>
    <row r="25" spans="1:12" x14ac:dyDescent="0.25">
      <c r="B25" t="s">
        <v>104</v>
      </c>
      <c r="C25" s="192">
        <v>5.833333333333333</v>
      </c>
      <c r="D25" s="111">
        <v>22.333333333333332</v>
      </c>
      <c r="E25" s="111">
        <v>10</v>
      </c>
      <c r="F25" s="192">
        <v>3.1666666666666665</v>
      </c>
      <c r="G25" s="111"/>
      <c r="H25" s="111">
        <v>10.833333333333334</v>
      </c>
      <c r="I25" s="111">
        <v>3</v>
      </c>
      <c r="J25" s="111">
        <v>9.3333333333333339</v>
      </c>
      <c r="K25" s="192">
        <v>8</v>
      </c>
      <c r="L25">
        <v>-25</v>
      </c>
    </row>
    <row r="26" spans="1:12" x14ac:dyDescent="0.25">
      <c r="B26" t="s">
        <v>105</v>
      </c>
      <c r="C26" s="192">
        <v>4.5</v>
      </c>
      <c r="F26" s="192">
        <v>1</v>
      </c>
      <c r="K26" s="192">
        <v>1.5</v>
      </c>
      <c r="L26">
        <v>-45</v>
      </c>
    </row>
    <row r="27" spans="1:12" x14ac:dyDescent="0.25">
      <c r="A27" s="53"/>
      <c r="B27" s="53" t="s">
        <v>106</v>
      </c>
      <c r="C27" s="192">
        <v>2.3333333333333335</v>
      </c>
      <c r="F27" s="192">
        <v>1</v>
      </c>
      <c r="K27" s="192">
        <v>1</v>
      </c>
      <c r="L27">
        <v>-90</v>
      </c>
    </row>
    <row r="28" spans="1:12" x14ac:dyDescent="0.25">
      <c r="A28" s="56" t="s">
        <v>1353</v>
      </c>
      <c r="B28" s="56"/>
      <c r="C28" s="201">
        <f t="shared" ref="C28:E28" si="7">AVERAGE(C23:C25)</f>
        <v>7.9999999999999991</v>
      </c>
      <c r="D28" s="201">
        <f t="shared" si="7"/>
        <v>21.111111111111111</v>
      </c>
      <c r="E28" s="201">
        <f t="shared" si="7"/>
        <v>12.333333333333334</v>
      </c>
      <c r="F28" s="201">
        <f>AVERAGE(F23:F25)</f>
        <v>3.2777777777777781</v>
      </c>
      <c r="G28" s="201"/>
      <c r="H28" s="201">
        <f t="shared" ref="H28:K28" si="8">AVERAGE(H23:H25)</f>
        <v>11.944444444444445</v>
      </c>
      <c r="I28" s="201">
        <f t="shared" si="8"/>
        <v>3.2777777777777781</v>
      </c>
      <c r="J28" s="201">
        <f t="shared" si="8"/>
        <v>9.6666666666666661</v>
      </c>
      <c r="K28" s="201">
        <f t="shared" si="8"/>
        <v>8.8888888888888893</v>
      </c>
    </row>
    <row r="29" spans="1:12" x14ac:dyDescent="0.25">
      <c r="A29" t="s">
        <v>1359</v>
      </c>
      <c r="B29" t="s">
        <v>102</v>
      </c>
      <c r="C29" s="192">
        <v>9.5</v>
      </c>
      <c r="D29" s="111">
        <v>11.666666666666666</v>
      </c>
      <c r="E29" s="111">
        <v>11</v>
      </c>
      <c r="F29" s="192">
        <v>2.1666666666666665</v>
      </c>
      <c r="G29" s="111">
        <v>4</v>
      </c>
      <c r="H29" s="111">
        <v>8.6666666666666661</v>
      </c>
      <c r="I29" s="111">
        <v>2.8333333333333335</v>
      </c>
      <c r="J29" s="111">
        <v>10.666666666666666</v>
      </c>
      <c r="K29" s="192">
        <v>6.166666666666667</v>
      </c>
      <c r="L29">
        <v>-5</v>
      </c>
    </row>
    <row r="30" spans="1:12" x14ac:dyDescent="0.25">
      <c r="B30" t="s">
        <v>103</v>
      </c>
      <c r="C30" s="192">
        <v>8.5</v>
      </c>
      <c r="D30" s="111">
        <v>16.333333333333332</v>
      </c>
      <c r="E30" s="111"/>
      <c r="F30" s="192">
        <v>2.6666666666666665</v>
      </c>
      <c r="G30" s="111">
        <v>5.833333333333333</v>
      </c>
      <c r="H30" s="111">
        <v>5.833333333333333</v>
      </c>
      <c r="I30" s="111">
        <v>2.1666666666666665</v>
      </c>
      <c r="J30" s="111">
        <v>10</v>
      </c>
      <c r="K30" s="192">
        <v>6.5</v>
      </c>
      <c r="L30">
        <v>-15</v>
      </c>
    </row>
    <row r="31" spans="1:12" x14ac:dyDescent="0.25">
      <c r="B31" t="s">
        <v>104</v>
      </c>
      <c r="C31" s="192">
        <v>7.5</v>
      </c>
      <c r="D31" s="111">
        <v>16.333333333333332</v>
      </c>
      <c r="E31" s="111"/>
      <c r="F31" s="192">
        <v>2.8333333333333335</v>
      </c>
      <c r="G31" s="111">
        <v>5.833333333333333</v>
      </c>
      <c r="H31" s="111">
        <v>5.833333333333333</v>
      </c>
      <c r="I31" s="111">
        <v>2.1666666666666665</v>
      </c>
      <c r="J31" s="111">
        <v>10</v>
      </c>
      <c r="K31" s="192">
        <v>5.166666666666667</v>
      </c>
      <c r="L31">
        <v>-25</v>
      </c>
    </row>
    <row r="32" spans="1:12" x14ac:dyDescent="0.25">
      <c r="B32" t="s">
        <v>105</v>
      </c>
      <c r="C32" s="192">
        <v>4.5</v>
      </c>
      <c r="F32" s="192">
        <v>1</v>
      </c>
      <c r="K32" s="192">
        <v>1</v>
      </c>
      <c r="L32">
        <v>-45</v>
      </c>
    </row>
    <row r="33" spans="1:12" x14ac:dyDescent="0.25">
      <c r="A33" s="53"/>
      <c r="B33" s="53" t="s">
        <v>106</v>
      </c>
      <c r="C33" s="192">
        <v>2.5</v>
      </c>
      <c r="F33" s="192">
        <v>1</v>
      </c>
      <c r="K33" s="192">
        <v>1</v>
      </c>
      <c r="L33">
        <v>-90</v>
      </c>
    </row>
    <row r="34" spans="1:12" x14ac:dyDescent="0.25">
      <c r="A34" s="56" t="s">
        <v>1353</v>
      </c>
      <c r="B34" s="56"/>
      <c r="C34" s="201">
        <f t="shared" ref="C34:E34" si="9">AVERAGE(C29:C31)</f>
        <v>8.5</v>
      </c>
      <c r="D34" s="201">
        <f t="shared" si="9"/>
        <v>14.777777777777777</v>
      </c>
      <c r="E34" s="201">
        <f t="shared" si="9"/>
        <v>11</v>
      </c>
      <c r="F34" s="201">
        <f>AVERAGE(F29:F31)</f>
        <v>2.5555555555555554</v>
      </c>
      <c r="G34" s="201">
        <f t="shared" ref="G34:K34" si="10">AVERAGE(G29:G31)</f>
        <v>5.2222222222222214</v>
      </c>
      <c r="H34" s="201">
        <f t="shared" si="10"/>
        <v>6.7777777777777777</v>
      </c>
      <c r="I34" s="201">
        <f t="shared" si="10"/>
        <v>2.3888888888888888</v>
      </c>
      <c r="J34" s="201">
        <f t="shared" si="10"/>
        <v>10.222222222222221</v>
      </c>
      <c r="K34" s="201">
        <f t="shared" si="10"/>
        <v>5.9444444444444455</v>
      </c>
    </row>
    <row r="37" spans="1:12" x14ac:dyDescent="0.25">
      <c r="A37" t="s">
        <v>1354</v>
      </c>
      <c r="B37" t="s">
        <v>102</v>
      </c>
      <c r="C37" s="192">
        <f>AVERAGE(C5,C11,C17,C23,C29)</f>
        <v>10.433333333333334</v>
      </c>
      <c r="D37" s="192">
        <f t="shared" ref="D37:K37" si="11">AVERAGE(D5,D11,D17,D23,D29)</f>
        <v>20.266666666666669</v>
      </c>
      <c r="E37" s="192">
        <f t="shared" si="11"/>
        <v>14.6</v>
      </c>
      <c r="F37" s="192">
        <f t="shared" si="11"/>
        <v>3.7000000000000006</v>
      </c>
      <c r="G37" s="192">
        <f>AVERAGE(G5,G11,G17,G29)</f>
        <v>6.7083333333333339</v>
      </c>
      <c r="H37" s="192">
        <f>AVERAGE(H11,H17,H23,H29)</f>
        <v>15</v>
      </c>
      <c r="I37" s="192">
        <f t="shared" si="11"/>
        <v>9</v>
      </c>
      <c r="J37" s="192">
        <f t="shared" si="11"/>
        <v>10.766666666666666</v>
      </c>
      <c r="K37" s="192">
        <f t="shared" si="11"/>
        <v>7.0666666666666655</v>
      </c>
      <c r="L37">
        <v>-5</v>
      </c>
    </row>
    <row r="38" spans="1:12" x14ac:dyDescent="0.25">
      <c r="B38" t="s">
        <v>103</v>
      </c>
      <c r="C38" s="192">
        <f t="shared" ref="C38:K38" si="12">AVERAGE(C6,C12,C18,C24,C30)</f>
        <v>9.3333333333333339</v>
      </c>
      <c r="D38" s="192">
        <f t="shared" si="12"/>
        <v>24</v>
      </c>
      <c r="E38" s="192">
        <f>AVERAGE(E6,E12,E18,E24)</f>
        <v>11</v>
      </c>
      <c r="F38" s="192">
        <f t="shared" si="12"/>
        <v>4.7000000000000011</v>
      </c>
      <c r="G38" s="192">
        <f t="shared" si="12"/>
        <v>6.916666666666667</v>
      </c>
      <c r="H38" s="192">
        <f t="shared" si="12"/>
        <v>18.966666666666665</v>
      </c>
      <c r="I38" s="192">
        <f t="shared" si="12"/>
        <v>8.0333333333333332</v>
      </c>
      <c r="J38" s="192">
        <f t="shared" si="12"/>
        <v>9.1999999999999993</v>
      </c>
      <c r="K38" s="192">
        <f t="shared" si="12"/>
        <v>7.5333333333333332</v>
      </c>
      <c r="L38">
        <v>-15</v>
      </c>
    </row>
    <row r="39" spans="1:12" x14ac:dyDescent="0.25">
      <c r="B39" t="s">
        <v>104</v>
      </c>
      <c r="C39" s="192">
        <f t="shared" ref="C39:K39" si="13">AVERAGE(C7,C13,C19,C25,C31)</f>
        <v>7.4333333333333345</v>
      </c>
      <c r="D39" s="192">
        <f t="shared" si="13"/>
        <v>24</v>
      </c>
      <c r="E39" s="192">
        <f>AVERAGE(E7,E13,E19,E25)</f>
        <v>11</v>
      </c>
      <c r="F39" s="192">
        <f t="shared" si="13"/>
        <v>4.1666666666666661</v>
      </c>
      <c r="G39" s="192">
        <f t="shared" si="13"/>
        <v>6.916666666666667</v>
      </c>
      <c r="H39" s="192">
        <f t="shared" si="13"/>
        <v>18.966666666666665</v>
      </c>
      <c r="I39" s="192">
        <f t="shared" si="13"/>
        <v>8.0333333333333332</v>
      </c>
      <c r="J39" s="192">
        <f t="shared" si="13"/>
        <v>9.1999999999999993</v>
      </c>
      <c r="K39" s="192">
        <f t="shared" si="13"/>
        <v>6.5333333333333332</v>
      </c>
      <c r="L39">
        <v>-25</v>
      </c>
    </row>
    <row r="40" spans="1:12" x14ac:dyDescent="0.25">
      <c r="B40" t="s">
        <v>105</v>
      </c>
      <c r="C40" s="192">
        <f t="shared" ref="C40:K40" si="14">AVERAGE(C8,C14,C20,C26,C32)</f>
        <v>4.3</v>
      </c>
      <c r="D40" s="192"/>
      <c r="E40" s="192"/>
      <c r="F40" s="192">
        <f t="shared" si="14"/>
        <v>1.7333333333333336</v>
      </c>
      <c r="G40" s="192"/>
      <c r="H40" s="192"/>
      <c r="I40" s="192"/>
      <c r="J40" s="192"/>
      <c r="K40" s="192">
        <f t="shared" si="14"/>
        <v>1.2</v>
      </c>
      <c r="L40">
        <v>-45</v>
      </c>
    </row>
    <row r="41" spans="1:12" x14ac:dyDescent="0.25">
      <c r="A41" s="53"/>
      <c r="B41" s="53" t="s">
        <v>106</v>
      </c>
      <c r="C41" s="192">
        <f t="shared" ref="C41:K41" si="15">AVERAGE(C9,C15,C21,C27,C33)</f>
        <v>2.8666666666666667</v>
      </c>
      <c r="D41" s="192"/>
      <c r="E41" s="192"/>
      <c r="F41" s="192">
        <f t="shared" si="15"/>
        <v>1</v>
      </c>
      <c r="G41" s="192"/>
      <c r="H41" s="192"/>
      <c r="I41" s="192"/>
      <c r="J41" s="192"/>
      <c r="K41" s="192">
        <f t="shared" si="15"/>
        <v>1</v>
      </c>
      <c r="L41">
        <v>-90</v>
      </c>
    </row>
    <row r="42" spans="1:12" x14ac:dyDescent="0.25">
      <c r="A42" s="56" t="s">
        <v>1353</v>
      </c>
      <c r="B42" s="56"/>
      <c r="C42" s="201"/>
      <c r="F42" s="201"/>
      <c r="K42" s="20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raw</vt:lpstr>
      <vt:lpstr>workin</vt:lpstr>
      <vt:lpstr>Soil SE</vt:lpstr>
      <vt:lpstr>pivot</vt:lpstr>
      <vt:lpstr>Sheet2</vt:lpstr>
      <vt:lpstr>N sum</vt:lpstr>
      <vt:lpstr>CM loads</vt:lpstr>
      <vt:lpstr>JF Loads for budget</vt:lpstr>
      <vt:lpstr>Sheet1</vt:lpstr>
      <vt:lpstr>Loads for budget breakdown</vt:lpstr>
      <vt:lpstr>surface</vt:lpstr>
      <vt:lpstr>BSES P</vt:lpstr>
      <vt:lpstr>'N sum'!Print_Area</vt:lpstr>
    </vt:vector>
  </TitlesOfParts>
  <Company>DERM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Armour</dc:creator>
  <cp:lastModifiedBy>Das, Bianca (A&amp;F, St. Lucia)</cp:lastModifiedBy>
  <cp:lastPrinted>2015-01-22T23:06:37Z</cp:lastPrinted>
  <dcterms:created xsi:type="dcterms:W3CDTF">2014-06-12T21:55:45Z</dcterms:created>
  <dcterms:modified xsi:type="dcterms:W3CDTF">2018-04-13T03:35:04Z</dcterms:modified>
</cp:coreProperties>
</file>