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699549DC-7E25-6E45-A099-BD278B5A43F2}" xr6:coauthVersionLast="47" xr6:coauthVersionMax="47" xr10:uidLastSave="{00000000-0000-0000-0000-000000000000}"/>
  <bookViews>
    <workbookView xWindow="2780" yWindow="3820" windowWidth="42460" windowHeight="20560" xr2:uid="{EA58F7B1-A336-BA43-B667-67D0190BCF67}"/>
  </bookViews>
  <sheets>
    <sheet name="data" sheetId="3" r:id="rId1"/>
    <sheet name="chart" sheetId="4" r:id="rId2"/>
    <sheet name="count" sheetId="5" r:id="rId3"/>
  </sheets>
  <definedNames>
    <definedName name="_xlnm._FilterDatabase" localSheetId="0" hidden="1">data!$A$1:$U$64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4" l="1"/>
  <c r="K25" i="4"/>
  <c r="I25" i="4"/>
  <c r="J25" i="4"/>
  <c r="H25" i="4"/>
  <c r="G25" i="4"/>
  <c r="F25" i="4"/>
  <c r="L25" i="4"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3" i="3"/>
  <c r="G9" i="5"/>
  <c r="G3" i="5"/>
  <c r="G4" i="5"/>
  <c r="G5" i="5"/>
  <c r="G6" i="5"/>
  <c r="G2" i="5"/>
  <c r="F3" i="4"/>
  <c r="G3" i="4" s="1"/>
  <c r="F4" i="4"/>
  <c r="G4" i="4" s="1"/>
  <c r="F5" i="4"/>
  <c r="G5" i="4" s="1"/>
  <c r="F6" i="4"/>
  <c r="G6" i="4" s="1"/>
  <c r="F7" i="4"/>
  <c r="G7" i="4" s="1"/>
  <c r="F8" i="4"/>
  <c r="G8" i="4" s="1"/>
  <c r="F9" i="4"/>
  <c r="G9" i="4" s="1"/>
  <c r="F10" i="4"/>
  <c r="G10" i="4" s="1"/>
  <c r="F11" i="4"/>
  <c r="G11" i="4" s="1"/>
  <c r="F12" i="4"/>
  <c r="G12" i="4" s="1"/>
  <c r="F13" i="4"/>
  <c r="G13" i="4" s="1"/>
  <c r="F2" i="4"/>
  <c r="G2" i="4" s="1"/>
  <c r="E13" i="4"/>
  <c r="E3" i="4"/>
  <c r="E4" i="4"/>
  <c r="E5" i="4"/>
  <c r="E6" i="4"/>
  <c r="E7" i="4"/>
  <c r="E8" i="4"/>
  <c r="E9" i="4"/>
  <c r="E10" i="4"/>
  <c r="E11" i="4"/>
  <c r="E12" i="4"/>
  <c r="E2" i="4"/>
</calcChain>
</file>

<file path=xl/sharedStrings.xml><?xml version="1.0" encoding="utf-8"?>
<sst xmlns="http://schemas.openxmlformats.org/spreadsheetml/2006/main" count="903" uniqueCount="505">
  <si>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</si>
  <si>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</si>
  <si>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</si>
  <si>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</si>
  <si>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</si>
  <si>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</si>
  <si>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</si>
  <si>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</si>
  <si>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</si>
  <si>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</si>
  <si>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</si>
  <si>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</si>
  <si>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</si>
  <si>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</si>
  <si>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</si>
  <si>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</si>
  <si>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</si>
  <si>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</si>
  <si>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</si>
  <si>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</si>
  <si>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</si>
  <si>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</si>
  <si>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</si>
  <si>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</si>
  <si>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</si>
  <si>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</si>
  <si>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</si>
  <si>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</si>
  <si>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</si>
  <si>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</si>
  <si>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</si>
  <si>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</si>
  <si>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</si>
  <si>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</si>
  <si>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</si>
  <si>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</si>
  <si>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</si>
  <si>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</si>
  <si>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</si>
  <si>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</si>
  <si>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</si>
  <si>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</si>
  <si>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</si>
  <si>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</si>
  <si>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</si>
  <si>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</si>
  <si>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</si>
  <si>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</si>
  <si>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</si>
  <si>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</si>
  <si>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</si>
  <si>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</si>
  <si>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</si>
  <si>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</si>
  <si>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</si>
  <si>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</si>
  <si>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</si>
  <si>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</si>
  <si>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</si>
  <si>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</si>
  <si>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</si>
  <si>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</si>
  <si>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</si>
  <si>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</si>
  <si>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</si>
  <si>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</si>
  <si>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</si>
  <si>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</si>
  <si>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</si>
  <si>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</si>
  <si>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</si>
  <si>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</si>
  <si>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</si>
  <si>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</si>
  <si>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</si>
  <si>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</si>
  <si>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</si>
  <si>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</si>
  <si>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</si>
  <si>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</si>
  <si>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</si>
  <si>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</si>
  <si>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</si>
  <si>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</si>
  <si>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</si>
  <si>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</si>
  <si>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</si>
  <si>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</si>
  <si>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</si>
  <si>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</si>
  <si>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</si>
  <si>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</si>
  <si>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</si>
  <si>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</si>
  <si>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</si>
  <si>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</si>
  <si>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</si>
  <si>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</si>
  <si>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</si>
  <si>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</si>
  <si>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</si>
  <si>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</si>
  <si>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</si>
  <si>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</si>
  <si>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</si>
  <si>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</si>
  <si>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</si>
  <si>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</si>
  <si>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</si>
  <si>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</si>
  <si>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</si>
  <si>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</si>
  <si>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</si>
  <si>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</si>
  <si>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</si>
  <si>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</si>
  <si>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</si>
  <si>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</si>
  <si>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</si>
  <si>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</si>
  <si>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</si>
  <si>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</si>
  <si>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</si>
  <si>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</si>
  <si>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</si>
  <si>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</si>
  <si>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</si>
  <si>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</si>
  <si>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</si>
  <si>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</si>
  <si>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</si>
  <si>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</si>
  <si>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</si>
  <si>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</si>
  <si>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</si>
  <si>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</si>
  <si>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</si>
  <si>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</si>
  <si>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</si>
  <si>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</si>
  <si>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</si>
  <si>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Did Trump's trade war impact the 2018 election?</t>
  </si>
  <si>
    <t>Blanchard et al.</t>
  </si>
  <si>
    <t>Did trade liberalization with China influence US elections?</t>
  </si>
  <si>
    <t>Detection and Impact of Industrial Subsidies: The Case of Chinese Shipbuilding</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</si>
  <si>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</si>
  <si>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</si>
  <si>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</si>
  <si>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</si>
  <si>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</si>
  <si>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</si>
  <si>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</si>
  <si>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</si>
  <si>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</si>
  <si>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</si>
  <si>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</si>
  <si>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</si>
  <si>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</si>
  <si>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</si>
  <si>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</si>
  <si>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</si>
  <si>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</si>
  <si>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</si>
  <si>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</si>
  <si>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</si>
  <si>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</si>
  <si>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</si>
  <si>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</si>
  <si>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</si>
  <si>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</si>
  <si>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</si>
  <si>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</si>
  <si>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</si>
  <si>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</si>
  <si>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</si>
  <si>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</si>
  <si>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</si>
  <si>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</si>
  <si>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</si>
  <si>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</si>
  <si>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</si>
  <si>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</si>
  <si>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</si>
  <si>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</si>
  <si>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</si>
  <si>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</si>
  <si>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</si>
  <si>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</si>
  <si>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</si>
  <si>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</si>
  <si>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</si>
  <si>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</si>
  <si>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</si>
  <si>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</si>
  <si>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</si>
  <si>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</si>
  <si>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</si>
  <si>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</si>
  <si>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</si>
  <si>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</si>
  <si>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</si>
  <si>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</si>
  <si>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</si>
  <si>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</si>
  <si>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</si>
  <si>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</si>
  <si>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</si>
  <si>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</si>
  <si>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</si>
  <si>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</si>
  <si>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</si>
  <si>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</si>
  <si>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</si>
  <si>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</si>
  <si>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</si>
  <si>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</si>
  <si>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</si>
  <si>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</si>
  <si>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</si>
  <si>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</si>
  <si>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</si>
  <si>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</si>
  <si>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</si>
  <si>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</si>
  <si>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</si>
  <si>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</si>
  <si>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</si>
  <si>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</si>
  <si>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</si>
  <si>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</si>
  <si>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</si>
  <si>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</si>
  <si>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</si>
  <si>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</si>
  <si>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</si>
  <si>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</si>
  <si>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</si>
  <si>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</si>
  <si>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</si>
  <si>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</si>
  <si>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</si>
  <si>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</si>
  <si>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</si>
  <si>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</si>
  <si>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Nestlé
dairy industry
China
food branding
market entry</t>
  </si>
  <si>
    <t>10.1080/00076791.2019.1688302</t>
  </si>
  <si>
    <t>10.1177/00222429251319310</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</si>
  <si>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</si>
  <si>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</si>
  <si>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</si>
  <si>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</si>
  <si>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</si>
  <si>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</si>
  <si>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</si>
  <si>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</si>
  <si>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</si>
  <si>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</si>
  <si>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</si>
  <si>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</si>
  <si>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</si>
  <si>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</si>
  <si>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</si>
  <si>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</si>
  <si>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</si>
  <si>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</si>
  <si>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</si>
  <si>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</si>
  <si>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</si>
  <si>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</si>
  <si>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</si>
  <si>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</si>
  <si>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</si>
  <si>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</si>
  <si>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</si>
  <si>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</si>
  <si>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</si>
  <si>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</si>
  <si>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</si>
  <si>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</si>
  <si>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</si>
  <si>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</si>
  <si>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</si>
  <si>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</si>
  <si>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</si>
  <si>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</si>
  <si>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</si>
  <si>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</si>
  <si>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</si>
  <si>
    <t>Canada</t>
  </si>
  <si>
    <t>trade wars
tariffs
China
vote share
agriculture</t>
  </si>
  <si>
    <t>Italy</t>
  </si>
  <si>
    <t>Radical Right
Embedded Liberalism
Right Parties
Globalization
Politics
Compensation
Support
Attitudes
Threat
Jobs</t>
  </si>
  <si>
    <t>10.1111/ajps.12358</t>
  </si>
  <si>
    <t>10.1016/j.jinteco.2014.11.006</t>
  </si>
  <si>
    <t>Export destination choice
Spatial correlation
Extended gravity
Firm-level customs data
MFA/ATC quota removal</t>
  </si>
  <si>
    <t>UK</t>
  </si>
  <si>
    <t>Switzerland</t>
  </si>
  <si>
    <t>10.3982/QE1994</t>
  </si>
  <si>
    <t>Trade policy
gravity models
semiparametric methods
nonparametric methods
generalized propensity scores</t>
  </si>
  <si>
    <t>Quality
Variable markups
Export price
“Washington apples” effect
Specific trade costs</t>
  </si>
  <si>
    <t>10.1016/j.jinteco.2020.103327</t>
  </si>
  <si>
    <t>Canda</t>
  </si>
  <si>
    <t>Import Competition
Trade
Decline
China</t>
  </si>
  <si>
    <t>10.1016/j.jinteco.2019.05.002</t>
  </si>
  <si>
    <t>10.1086/682151</t>
  </si>
  <si>
    <t>Voters
Model
Polarization
Preferences
Members
Events
Growth
Jobs</t>
  </si>
  <si>
    <t>Trade policy uncertainty
Firm dynamics
Export reallocation</t>
  </si>
  <si>
    <t>10.1016/j.jinteco.2016.12.009</t>
  </si>
  <si>
    <t>Pass-Through
Firm Heterogeneity
Tariffs
Retail
Duties
Export</t>
  </si>
  <si>
    <t>10.1016/j.jinteco.2024.104011</t>
  </si>
  <si>
    <t>International trade
US-China decoupling
Tariffs
Global value chains</t>
  </si>
  <si>
    <t>10.1111/isqu.12178</t>
  </si>
  <si>
    <t>Congressional Politics
Foreign-Policy
Trade
Economy
Power
Institutions
America</t>
  </si>
  <si>
    <t>10.1016/j.jinteco.2024.103912</t>
  </si>
  <si>
    <t>Norway</t>
  </si>
  <si>
    <t>International trade
Automation
China shock
Inequality
Local labor markets</t>
  </si>
  <si>
    <t>10.1111/risa.12761</t>
  </si>
  <si>
    <t>Copula approach
risk pooling
wheat yield losses</t>
  </si>
  <si>
    <t>global supply chains
global value chains
input tari¤s
imported
intermediate goods</t>
  </si>
  <si>
    <t>10.1257/aer.20211519</t>
  </si>
  <si>
    <t>International-Trade
Productivity Growth
Level Productivity
Import Competition
Firm Evidence
Investment
Agreements
Entry
Employment
Countries</t>
  </si>
  <si>
    <t>10.1257/aer.20141419</t>
  </si>
  <si>
    <t>Consumer boycotts
International trade
International political economy
Economic diplomacy</t>
  </si>
  <si>
    <t>10.1016/j.jinteco.2015.11.008</t>
  </si>
  <si>
    <t>10.1093/jeg/lbaa029</t>
  </si>
  <si>
    <t>Value added trade
labour market adjustment
local labour markets</t>
  </si>
  <si>
    <t>10.1016/j.jinteco.2022.103687</t>
  </si>
  <si>
    <t>Exporting
Trade protectionism
US-China trade war</t>
  </si>
  <si>
    <t>trade war
tariff incidence
within-firm adjustments
trade barriers</t>
  </si>
  <si>
    <t>Trade war
Industrial policy
Scale economies
Strategic interactions</t>
  </si>
  <si>
    <t>10.1016/j.jmoneco.2023.10.012</t>
  </si>
  <si>
    <t>10.1093/restud/rdx050</t>
  </si>
  <si>
    <t>Industry dynamics
Government subsidies
China
Shipbuilding</t>
  </si>
  <si>
    <t>10.1017/S0020818320000612</t>
  </si>
  <si>
    <t>International-Trade
Policy
Competition
Democracies
Interests</t>
  </si>
  <si>
    <t>Korea</t>
  </si>
  <si>
    <t>Take-Up
US
Legislators
Layoffs</t>
  </si>
  <si>
    <t>10.1093/isq/sqaa090</t>
  </si>
  <si>
    <t>10.1080/00343404.2016.1245415</t>
  </si>
  <si>
    <t>industry entry
trade shocks
industry relatedness
industrial branching
evolutionary economic geography</t>
  </si>
  <si>
    <t>Hong Kong</t>
  </si>
  <si>
    <t>event space
trade war
event system theory
stakeholder strategy
crisis management</t>
  </si>
  <si>
    <t>10.1177/01492063231162089</t>
  </si>
  <si>
    <t>10.1016/j.jinteco.2018.07.004</t>
  </si>
  <si>
    <t>Chinese import competition
Media slant
U.S. daily newspapers
Election</t>
  </si>
  <si>
    <t>10.1057/s41267-023-00620-3</t>
  </si>
  <si>
    <t>geopolitics
techno-nationalism
US–China rivalry
geo-strategies
decoupling</t>
  </si>
  <si>
    <t>10.1086/729948</t>
  </si>
  <si>
    <t>trade war
Trump administration
US-China relations
presidential approval
US midterm elections</t>
  </si>
  <si>
    <t>Import competition
Safety
Injuries
Trade liberalization</t>
  </si>
  <si>
    <t>10.1016/j.jinteco.2016.06.003</t>
  </si>
  <si>
    <t>10.1016/j.jinteco.2021.103493</t>
  </si>
  <si>
    <t>Current account
Real interest rate
Capital flows
Demographic development
Social security
China</t>
  </si>
  <si>
    <t>Finland</t>
  </si>
  <si>
    <t>10.1111/risa.14321</t>
  </si>
  <si>
    <t>AI-driven cyberattacks
CGE modeling
cyber resilience
international trade
supply chains</t>
  </si>
  <si>
    <t>10.1257/aer.20131578</t>
  </si>
  <si>
    <t>Policy Uncertainty Theory
Import Competition
Trade Liberalization
Intermediate Inputs
Investment
Impact
Population
Agglomeration
Productivity
Technology</t>
  </si>
  <si>
    <t>10.1057/s41267-016-0007-2</t>
  </si>
  <si>
    <t>globalization
import competition
cost of capital
China</t>
  </si>
  <si>
    <t>Quasi-Experiment / Natural Experiment and Diff-in-Diff
Panel Data Models</t>
  </si>
  <si>
    <t>Import competition
role of marketing
quasi-experiment
revenue growth
marketing department power
marketing capability
market-based assets</t>
  </si>
  <si>
    <t>Marketing
Chinese Overseas
trade promotion</t>
  </si>
  <si>
    <t>10.1016/j.jinteco.2021.103477</t>
  </si>
  <si>
    <t>10.1177/10591478241231850</t>
  </si>
  <si>
    <t>10.1093/isq/sqae117</t>
  </si>
  <si>
    <t>Multinational firm
Export platform
Welfare</t>
  </si>
  <si>
    <t>Tariff uncertainty
sourcing strategy
trade war
supplier development</t>
  </si>
  <si>
    <t>Foreign Direct-Investment
Belt
Internationalization
Impact
FDI</t>
  </si>
  <si>
    <t xml:space="preserve">Year </t>
  </si>
  <si>
    <t>All</t>
  </si>
  <si>
    <t>Others</t>
  </si>
  <si>
    <t>#</t>
  </si>
  <si>
    <t>Theme 2: China Shock</t>
  </si>
  <si>
    <t>Theme 3: Trade Policy</t>
  </si>
  <si>
    <t>Theme 4: Labour</t>
  </si>
  <si>
    <t xml:space="preserve">Increased import competition from China (Autor et al., 2013) and developing countries (Bernard et al., 2006) contributed to higher unemployment rates in manufacturing.  Abraham and Kearney (2020) concluded that the China is the largest contributor to the decline in employment-to-population ratio, amounting 0.92% </t>
  </si>
  <si>
    <t>Pierce and Schott (2015) emphasise that the reduction of tariffs on Chinese goods following China's accession to the WTO and the granting of most favoured nation (MFN) status in 2001 contributed to manufacturing contraction.</t>
  </si>
  <si>
    <t>Acemoglu et al. (2016) identified the period between 1999 and 2011 as a significant period of employment decline in US manufacturing, attributing the loss of over 2 million positions to import competition from China.  In another study, Autor et al. (2014) shed light on the distributional effects of this competition, finding that it negatively impacted manufacturing workers with below-average wages.</t>
  </si>
  <si>
    <t>Caliendo et al.</t>
  </si>
  <si>
    <t>Heilmann</t>
  </si>
  <si>
    <t>Kalouptsidi</t>
  </si>
  <si>
    <t>The analysis incorporates census data from the US and Canada, including the ntegrated Public Use Microdata Series (IPUMS), American Community Survey, Canadian Master File, and National Household Survey.</t>
  </si>
  <si>
    <t>Albouy et al. (2019) highlight a seemingly paradoxical finding: despite Canada's more flexible immigration regulations, US manufacturing suffered more than Canadian manufacturing when exposed to Chinese import competition.</t>
  </si>
  <si>
    <t>Section</t>
  </si>
  <si>
    <t>Introduction</t>
  </si>
  <si>
    <t xml:space="preserve"> Formulating Research Question</t>
  </si>
  <si>
    <t xml:space="preserve"> Searching Articles</t>
  </si>
  <si>
    <t xml:space="preserve"> Evaluating and Excluding</t>
  </si>
  <si>
    <t xml:space="preserve"> Analysing and Thematising</t>
  </si>
  <si>
    <t>Thematic Analysis and Findings</t>
  </si>
  <si>
    <t>Recommendations</t>
  </si>
  <si>
    <t>Total</t>
  </si>
  <si>
    <t>Zeng and Kim (2024) utilise the Moody's databases of Orbis Crossborder Investment and Orbis Company.</t>
  </si>
  <si>
    <t>Zeng and Kim (2024) concluded that the data indicated Chinese firms, rather than state-owned enterprises (SOEs), dramatically increased their greenfield foreign direct investments (FDI) in the U.S. following the outbreak of the U.S.-China trade war in 2018.  SOEs were the most adversely affected.  Additionally, there is no evidence that any firms increased their investments in countries participating in the Belt and Road Initiative (BRI)).</t>
  </si>
  <si>
    <t>Zeng and Kim (2024) concluded that evidence suggests a surge in greenfield investments by Chinese firms in the US due to trade-war, which implies a positive impact on US employment.</t>
  </si>
  <si>
    <t>Other Theme</t>
  </si>
  <si>
    <t>Invaluable insights can be gained from the busienss activities between the PRC and its politically aligned countries in Latin America, from Cuba to Chile, during the Mao, as discussed by Ren (2024).</t>
  </si>
  <si>
    <t>Citation</t>
  </si>
  <si>
    <t>This study primarily relies on the archival records of both Borden and Nestlé, including their annual reports and legal documents. DuBois (2023) provides a comprehensive overview of the history of condensed milk operations in Asian countries during the early 19th century.</t>
  </si>
  <si>
    <t>DuBois (2023) explores the business operations of tinned sweetened condensed milk by the Anglo-Swiss company Nestlé and its American competitor Borden in East Asia, spanning from the late 19th century until the outbreak of the Second World War.</t>
  </si>
  <si>
    <t>Bown and Wang (2024) highlight that China’s ambition to achieve global leadership in the semiconductor industry, along with other sectors, remains unimpeded.  This is despite various measures imposed by the US, including high tariffs and export controls.  Notably, the US Department of Defense has established the Semiconductor Manufacturing Technology (SEMATECH) initiative to foster collaboration between the public and private sectors, alongside the Creating Helpful Incentives to Produce Semiconductors (CHIPS) Act of 2022, introduced by the Biden administration.</t>
  </si>
  <si>
    <t>Bown and Wang (2024) consolidate multiple sources, including scholarly articles, industry reports, and policy documents, to provide a concise history of semiconductor development, tracing its evolution from the invention just before the Second World War to the present day.</t>
  </si>
  <si>
    <t>Based on their analysis, Alessandria et al. (2025) concluded that increases in US tariffs on Chinese imports are likely to remain in place, regardless of potential political turnover during future presidential elections.</t>
  </si>
  <si>
    <t>Since the onset of the US-China trade war in 2018, Alessandria et al. (2025) highlighted that the normalisation of trade relations with China is unlikely to be reversed, albeit geopolitical risks persist following the granting of Permanent Normal Trade Rations (PNTR) status to China.</t>
  </si>
  <si>
    <t>Utilising data from the Census Bureau on imports to the US from 2014 to 2024, Alessandra et al. (2025) conducted an empirical study employing a Markov model to analyse the impact of China trade shock on US manufacturing and its competitors.</t>
  </si>
  <si>
    <t>Review of a range of existing evidence, including literature, data, and policy documents.</t>
  </si>
  <si>
    <t>The root causes of manufacturing job contraction were analysed using empirical data from sources including UN Comtrade, US economy data, US County Business Patterns (CBP), and data from the National Bureau of Economic Research (NBER) and Center for Economic Studies (CES).</t>
  </si>
  <si>
    <t>Theme 1: Trade War</t>
  </si>
  <si>
    <t>Pierce and Schott (2016) argue that granting China permanent normal trade relations (PNTR) led to manufacturing job losses.  Acemoglu et al. (2016) support this claim, identifying competition from Chinese imports as a key factor in the contraction of US manufacturing after the millennium, a period that followed China being granted with normal trade relations (NTR) tariff status.</t>
  </si>
  <si>
    <t>Zeng and Kim (2024) revealed that state-owned enterprises (SOEs) are most affected, as they adopt a more cautious political stance that prioritizes supporting the domestic “dual-circulation” strategy over outbound investment.</t>
  </si>
  <si>
    <t>Acemoglu et al. (2016) suggested that imposing trade restrictions could allow certain manufacturing industries facing competition from China to expand. However, if prices drop due to downstream effects, more consumers will purchase products from China, potentially offsetting the benefits of those restrictions.</t>
  </si>
  <si>
    <t>Alessandria et al. (2025) highlighted that the risk of trade-policy uncertainty has evolved significantly since the implementation of Trump’s tariff hikes in 2018.</t>
  </si>
  <si>
    <t>Alessandria et al. (2025) concluded that trade war between the US and China, which began in 2018, is likely to continue, and these tensions will not be reversed despite potential political turnover in the US.</t>
  </si>
  <si>
    <t>Through a comprehensive literature review of the trade relationship between the US and China over the past six decades—from embargo to normalisation—Alessandra et al. (2025) conducted an empirical study with three components, analysing US imports from 1974 to 2007 to explore trade policy uncertainty.</t>
  </si>
  <si>
    <t>Drawing the inspiration of the archives of foreign affairs of the PRC, Ren (2024) explored the nuanced its business history between the PRC and Latin America during the early decades of New China.</t>
  </si>
  <si>
    <t>Amiti et al. (2020) utilised firm-level export data from China to the US covering the years 2000 to 2006 to investigate the relationship between China’s export growth and trade normalisation, specifically the attainment of Permanent Normal Trade Relation (PNTR) status.  To measure the impacts of new product varieties, the authors employed Feenstra’s (1996) model of Constant Elasticity of Substitution (CES).</t>
  </si>
  <si>
    <t>Amiti et al. (2020) emphasise that new Chinese firms have aggressively entered the export market, rather than merely introducing new products that disrupt the US market.</t>
  </si>
  <si>
    <t>Amiti et al. (2020) highlight China capitalised on significantly reduced tariffs following the US granting of Permanent Normal Trade Rations (PNTR) status, just after its entry into the World Trade Organisation (WTO).</t>
  </si>
  <si>
    <t>Estimating that a 1% reduction in export prices from China would result in a 2% job loss in the US, Amiti et al. (2020) concluded that competition from Chinese manufacturing has a substantial negative impact on employment in the US.</t>
  </si>
  <si>
    <t>The first paper demonstrated that China’s reduction in export prices is advantageous due to its lower tariffs on intermediate commodity prices (Aslan and Kumar, 2021).</t>
  </si>
  <si>
    <t>Aslan and Kumar (2021) argue that import competition from China has a significantly negatively affect on employment in the US, especially since entrepreneurship is a key driver of the labour market.  They note that the granting of Permanent Normal Trade Relation (PNTR) to China exacerbated these challenges.</t>
  </si>
  <si>
    <t>Following significant changes in trade policy with China, Aslan and Kumar (2020) concluded that US consumers benefit from lower import prices from China and other countries.  However, US manufacturing industries have suffered severely, losing competitive advantages and becoming unprofitable.</t>
  </si>
  <si>
    <t>Aslan and Kumar (2021) utilised individual and household data from the US Census Bureau spanning two decades (1993-2013) to explore the negative impact of Chinese imports on the entrepreneurship in the US.</t>
  </si>
  <si>
    <t>To mitigate trade policy uncertainty, Chinese firms have increasingly turned to investment in the US market as a viable strategy (Alessandria et al., 2025).</t>
  </si>
  <si>
    <t>Leveraging Nielsen’s media data from National Bureau of Economic Research (NBER) and survey data from the Pew Research Center for the period between 2000 and 2016, Autor et al. (2020) explore the relationship between trade competition from China and ideological polarisation amid the decline of US manufacturing.</t>
  </si>
  <si>
    <t>Autor et al. (2020) argue that the US economy has suffered significantly due to competitive pressure from Chinese manufacturing.</t>
  </si>
  <si>
    <t xml:space="preserve">Autor et al. (2020) contend that import competition from China has a negative impact on the US labour market, leading to a decline in manufacturing jobs while shifting employment from low-skilled work to high-skilled positions. </t>
  </si>
  <si>
    <t xml:space="preserve">Autor et al. (2020) conclude that the rightward ideological polarisation is primarily driven by non-Hispanic Whites during the two US presidential elections in 2008 and 2016.  </t>
  </si>
  <si>
    <t>Autor et al. (2015) investigate the effects of both trade competition from China and technological advancement on the US labour market by analysing employment data from the US Census commuting zones (CZs).</t>
  </si>
  <si>
    <t>Autor et al. (2015) reveal that China shock negatively affects not only manufacturing jobs but also clerical, technical, professional, and managerial positions, corroborating findings existing literatures (Autor et al., 2013).</t>
  </si>
  <si>
    <t>As employment shifts from low-skill to high-skill positions due to technological advancement, Autor et al. (2015) notably conclude that trade competition from China has a detrimental impact on the overall US labour market across all job categories.</t>
  </si>
  <si>
    <t>Balllard-Rosa et al. (2022) emphasise that China shock negatively impacts not only employment and the economy but also individual’s social status and mental health.  The trade competition resulting from globalisation has affected the social standing of dominant White populations, contributing to their support for authoritarian politicians, such as President Trump.</t>
  </si>
  <si>
    <t>Trump’s protectionism is particularly favoured in commuting zones (CZs) facing declines in both employment rates and average wages due to trade competition from China (Balllard-Rosa et al., 2022).</t>
  </si>
  <si>
    <t>Balllard-Rosa et al. (2022) argue that the economic decline associated with globalisation has sparked various political reforms worldwide, notably the rise of President Trump and extreme left or right factions in the US Congress, as well as Brexit and increasing partisanship in European countries.</t>
  </si>
  <si>
    <t>Balllard-Rosa et al. (2022) utilise data of three sources, primary data from a YouGov’s survey conducted in September 2017 with 1,800 respondents, trade data from UN Comtrade (1991-2007), and county-level employment data from US Census covering 366 commuting zones (CZs).</t>
  </si>
  <si>
    <t>Utilising three data sources—firm-level data from the China Customs database (2013-2016), transcription changes in annual reports from firms listed on China mainland’s stock exchanges (2008-2018), and quarterly data from 2,312 companies available in COMPUSTAT Global (2016-2019)—Benguria et al. (2022) explore trade-policy uncertainty (TPU) amid the US-China trade war.</t>
  </si>
  <si>
    <t>By examining financial data and conducting a descriptive analysis regarding the US-China trade war, Benguria et al. (2022) emphasise that the profitability of Chinese firms has significantly declined, with trade policy uncertainty (TPU) emerging as a major concern for their future strategies.</t>
  </si>
  <si>
    <t>Benguria et al. (2022) reveal that Chinese companies face challenges related to trade policy uncertainty (TPU) in context of rising tariffs from US and China.  Specifically, they are facing US tariffs reduce import demands from China, while Chinese tariffs increase costs for imports from the US.</t>
  </si>
  <si>
    <t>Leveraging county-level voting data from Dave Leip’s Atlas of US Presidential Elections (2008-2018) and agricultural data from the US Census, Blanchard et al. (2024) explore the relationship between individual economic wellness and political voting behaviour.</t>
  </si>
  <si>
    <t>Blanchard et al. (2024) suggest that the government subsidies to US farmers in 2018 were implemented in response to the adverse effects of China’s retaliatory tariffs on the agricultural sector.</t>
  </si>
  <si>
    <t>Blanchard et al. (2024) argue that both outcomes of the 2018 midterm elections Trump’s presidential re-election in 2020 were significantly influenced by changes in trade policy and retaliatory tariffs imposed by other countries.</t>
  </si>
  <si>
    <t>Blanchard et al. (2024) highlight that the introduction of a federal cap on State and Local Taxes (SALT) in 2017 was unfavourable for high-income taxpayers.  Additionally, the reversal of the Affordable Care Act (ACA, also known as Obamacare) in 2018 and the US-China trade war have negatively impacted the Republican Party.</t>
  </si>
  <si>
    <t>By analysing monthly data on domestic exports from the US Census (2015-2019), Benguria and Saffie (2024) discuss the effects of trade tariffs imposed by US and retaliatory measures taken by countries including China, Canada, Mexico, the EU, Turkey, Russia, and India.</t>
  </si>
  <si>
    <t>Although US exports to China have sharply declined due to retaliatory tariffs, Benguria and Saffie (2024) emphasise that US exports to alternative markets have experienced significant growth.</t>
  </si>
  <si>
    <t xml:space="preserve">Benguria and Saffie (2024) suggest that entrepreneurs are striving for survival as US industries with high exposure to countries imposing retaliatory tariffs have adapted by reallocating their exports to destinations that do not face such measures. </t>
  </si>
  <si>
    <t>Albeit globalisation, Bown and Wang (2024) emphasise that China’s ambition to dominate manufacturing sector is the primary reason the US is striving for reclaim leadership in semi-conductor industry (Holdren et al., 2017).</t>
  </si>
  <si>
    <t>Utilising the Global Antidumping Database (GAD) from World Bank and the Real Effective Exchange Rate (REER) data from the Federal Reserve Board, Broz and Werfel (2014) analyse the relationship between the number of antidumping cases investigated by International Trade Commission (ITC) over the past three decades between 1979 and 2009 and the REER of the US dollar.</t>
  </si>
  <si>
    <t xml:space="preserve">Broz and Werfel (2014) highlight that China’s policy of maintaining an undervalued renminbi provides competitive advantages to certain industries sensitive to raw material prices, such as aluminium and steel processing. </t>
  </si>
  <si>
    <t>Broz and Werfel (2014) argue that metal manufacturing industry is particularly vulnerable to dumping practices due to government subsidies and the controlled undervaluation of currency, supported by empirical evidence.</t>
  </si>
  <si>
    <t>Broz and Werfel (2014) suggest that China’s monetary policy negatively impacts employment in US industries with high pass-through rates.</t>
  </si>
  <si>
    <t>Utilising data of various aspects including manufacturing, employment and migration from the US Census to examine the rise of import competition from China (2000-2007), Caliendo et al. (2019) developed a dynamic trade model that allows for counterfactual scenario analysis.  This approach facilitates the study of generalised employment equilibrium effects on the US labour market.</t>
  </si>
  <si>
    <t>According to the model developed by Caliendo et al. (2019), the China shock negatively impacted US employment, resulting in a loss of approximately 550,000 jobs from 2000 to 2007.  This finding corroborates existing literatures (Autor et al., 2013).  On a positive note, they reveal that the China shock contributed to a 0.2% increase in US welfare.</t>
  </si>
  <si>
    <t>Caliendo et al. (2019) suggest that their model provides a method for quantifying the impacts of various scenarios on the US labour market, including changes in trade and migration policies.</t>
  </si>
  <si>
    <t xml:space="preserve">By employing a dynamic trade model to quantify employment reallocation and investigate the resilience of US labour market, Caliendo et al. (2019) reveal that the market created notably 50,000 construction jobs and other non-manufacturing positions, despite a compensation loss of 550,000 manufacturing jobs in the US. </t>
  </si>
  <si>
    <t>Caliendo et al. (2019) highlight that the China shock can lead to delayed welfare gains due to resource reallocation among all trading partners.  However, the US benefits little from this reallocation due the high costs involved.</t>
  </si>
  <si>
    <t>Utilising county-level data of American Community Survey (ACS) from the US Census and Agricultural Census data from the US Department of Agriculture (USDA), Carcelli and Park (2024) explore the relationship between political preference of the US farmers and China’s retaliatory tariffs during Trump’s first presidential midterm election.</t>
  </si>
  <si>
    <t>Charactered by limited flexibility, low responsiveness, and high dependence on weather, Carcelli and Park (2024) highlight that China’s retaliatory tariffs did not deter Trump-supporting farmers from continuing to plant low-value crops like soybeans during tariff trade war in 2018.</t>
  </si>
  <si>
    <t>In light of severe impacts on the US agricultural industry resulting from China’s retaliatory tariffs in response to trade policy changes in 2018, Carcelli and Park (2024) investigate how partisanship and ideology influence the voting preference of US farmers.</t>
  </si>
  <si>
    <t>Carcelli and Park (2024) emphasise that US farmers, heavily reliant on migrant labour, exhibit ideological political stances in response to China’s retaliatory tariffs.</t>
  </si>
  <si>
    <t>As China is the largest importer of soybeans from the US, Carcelli and Park (2024) note that Republicans supporting soybean farmers are not optimistic about the trade war—mitigating risks—they are shifting to low-exposure crops in response to China’s retaliatory tariffs.</t>
  </si>
  <si>
    <t>Addressing existing gaps in literature on tariff evasion, Che et al. (2025) emphasise that Trump’s trade war has failed to reduce US trade deficits.  This aligns with the views of China’s Ministry of Foreign Affairs, noting that US importers engage in tariff evasion, despite a lack of empirical evidence.</t>
  </si>
  <si>
    <t>Che et al. (2025) argue that the US cannot benefit from the rise of protectionism, which ultimately harms all trade partners due to well-established global supply chain resulting from globalisation.</t>
  </si>
  <si>
    <t>Highlighting the increased social costs associated with rising trade tariffs, Che et al. (2025) criticise that the US labour market will suffer as a consequence of the US-China trade war.</t>
  </si>
  <si>
    <t>In the context of tariff evasion, Che et al. (2025) note that labour unions may play a role in facilitating such behaviours.</t>
  </si>
  <si>
    <t>Using annual employment data from the County Business Patterns (CBP) of the US Census (1992-2016), employment and unemployment data from the US Bureau of Labor Statistics (1990-2016), and county-level election preferring data from Dave Leip’s Atlas (1994-2016), Che et al. (2022) examine how US voters respond to China’s trade normalisation through a difference-in-differences (DiD) approach over the past 25 years.</t>
  </si>
  <si>
    <t>Following the establishment of Permanent Normal Trade Relations (PNTR) with China in 2000, Che et al. (2022) argue that the conditions for initiating a US-China trade war became highly unlikely.</t>
  </si>
  <si>
    <t>In light of the reversal of protectionism since the 2000s, Che et al. (2022) note that voters in counties with high exposure to China’s import competition tend to support parties advocating for more restrictive trade policies.</t>
  </si>
  <si>
    <t>Employing annual bilateral trade data from US Bureau of Economic Analysis (2011-2021), annual labour data from the County Business Pattern of the US Census (2011-2021), and US import data from the US International Trade Commission (2014-2021), Che et al. (2022) compare datasets between the China-US and China-EU trade relationships using a difference-in-differences (DiD) approach to conduct a heterogeneous analysis.</t>
  </si>
  <si>
    <t>Building on a longitudinal data model (Hausman and Taylor, 1981), Chetverikov et al. (2016) utilise datasets from Autor et al. (2013) to develop an unbiased estimation algorithm, supported Monte Carlo simulations, to explore micro-level observables.</t>
  </si>
  <si>
    <t>According to their model’s estimations, Chetverikov et al. (2016) note that low-paid workers experience greater impacts from the China shock compared to high-paid workers.</t>
  </si>
  <si>
    <t>Chetverikov et al. (2016) argue that trade competition from China exacerbates wage inequality in the labour market.  The negative effects on male workers are slightly greater than those on female workers, while labour markets in areas with high exposure to import competition suffer more than those with low exposure.</t>
  </si>
  <si>
    <t>Chetverikov et al. (2016) present a novel estimation approach for extracting insights from micro-level data.</t>
  </si>
  <si>
    <t>Using both district-level and individual-level panel data of election results for legislative positions from 15 selected EU countries with significant exposure to China’s trade competition over the two decades (1988-2007), Colantone and Stanig (2018) employ the approach proposed by Autor et al. (2013) to investigate the relationships between China imports and political preferences amid the rise of right-wing or radical-right partisanship.</t>
  </si>
  <si>
    <t xml:space="preserve">Colantone and Stanig (2018) concluded that selected EU countries, which have a stake in EU trade policy, experience a surge in support for nationalism and radical-right partisanship due to the China shock.  Their findings provide empirical evidence of this trend, highlighting a paradox where, despite globalisation, some EU countries remain net autarkic. </t>
  </si>
  <si>
    <t>Quantifying macroeconomic activities (Hu and Yao, 2021; Henderson et al., 2012), Chor and Li (2024) analyse 12 conservative quarters of VIIRS DNB nighttime imagery from the NOAA National Centers for Environmental Information over a three-year period (2018-2020).  They compare the economic impacts of these images in both the US and China, focusing on regions highly exposed to the US-China trade war.</t>
  </si>
  <si>
    <t>Chor and Li (2024) argue that luminosity serves as an empirical evidence of China’s economic slowdown amid the onset of the US-China trade war while luminosity pertains over the period in the US counterpart cities.</t>
  </si>
  <si>
    <t>Chor and Li (2024) observe that China’s economy situation is reflected in the dimming luminosity identified in their quasi-experimental model.  These persistent changes signal the gradual unwinding of trade liberalisation that has developed between US and China over the past three decades.</t>
  </si>
  <si>
    <t xml:space="preserve">Leveraging county-level economic data from the Bureau of Economic Analysis and demographic data from the American Community Survey (ACS) of the US Census (2013-2017), Chyzh and Urbatsch (2021) explore the relationship between President Trump’s aggressive trade policy and his partisan support. </t>
  </si>
  <si>
    <t xml:space="preserve">Chyzh and Urbatsch (2021) observe significant shifts in political preferences in the areas heavily reliant on soybean production, which have been negatively impacted by abrupt changes in trade policy.  These findings reflected that protectionism does not resonate with the majority.  Trump’s coalition faces retaliatorily challenges with each substantial trade policy change. </t>
  </si>
  <si>
    <t>Using transaction-level panel data on exports from China Customs (2000-2006), with a focus on textile related products (chapters 50-63 in Harmonised System) covered under the MultiFiber Arrangement (MFA), Defever et al. (2015) specifically analysed new exporting companies in MFA-restricted countries after 2005.</t>
  </si>
  <si>
    <t>Defever et al. (2015) highlight that a significant number of Chinese companies have emerged to export trade to neighbouring countries of previously traded countries.</t>
  </si>
  <si>
    <t>Defever et al. (2015) note that Chinese firms tend to establish previously traded countries before as regional distribution hubs, facilitating expansion into nearby countries.  This finding aligns the behaviour of spatial exporters, emphasising the efficiency of supply chains.</t>
  </si>
  <si>
    <t>Utilising empirical data of the Trade Analysis Information System (TRAINS) within the World Bank’s World Integrated Trade Solution (WITS) for 2011, Egger and Erhardt (2024) employ gravity models to assess the actual effects of US ad valorem tariff on Chinese imports.</t>
  </si>
  <si>
    <t>Egger and Erhardt (2024) conclude from their models that changes in trade policy have ripple effects, emphasising that the US ad valorem tariff on Chinese imports will have nonlinear consequences.</t>
  </si>
  <si>
    <t>2014-2025</t>
  </si>
  <si>
    <t>Using databases of World Bank Pensions, IMF World Economic Outlook, and the World Bank, Eugeni (2015) analyses economic data from seven East Asian countries to examine the trade imbalance between the US and China.</t>
  </si>
  <si>
    <t>Arguing that China’s lack of domestic demand, correlating to its savings glut (Bernanke, 2005), contributes to the US trade deficit within the broader context of global imbalances, Eugeni (2015) suggests that enhancing China’s pay-as-you-go pension system could stimulate domestic demand, thereby alleviating the global over-savings and helping to reduce the US trade imbalance.</t>
  </si>
  <si>
    <t>Using transactional-level and annual firm-level export data from China’s General Administration of Customs and National Bureau of Statistics, along with aggregate-level data from CEPII’s Gravity, Fan et al. (2020) analyse the effects of changes in trade policy and trade costs.</t>
  </si>
  <si>
    <t>Fan et al. (2020) argue that Chinese manufacturers tend to export products to the US at lower prices with reduced quality to mitigate the impact of rising in tariffs, such as ad valorem taxes.  Conversely, when faced with increased specific trade costs, these manufacturers are more likely to export higher-quality goods at elevated prices to the US (Hummels and Skiba, 2004; Alchian and Allen, 1983).</t>
  </si>
  <si>
    <t>In a counterfactual scenario involving 10% appreciation of the RMB against the USD, the model estimates a 12% increase in imports from the US to China and a 19% decrease in exports from China to the US.  Fatum et al. (2018) conclude that manipulating exchange contributes to the trade imbalance between the US and China.</t>
  </si>
  <si>
    <t>Fatum et al. (2018) argue that export growth in China is driven by the government-controlled currency depreciation.</t>
  </si>
  <si>
    <t xml:space="preserve">Utilising transitional-level import and export data from China’s Customs database in China (2000-2011), Fatum et al. (2018) examine the effects of fluctuation in the exchange rates between USD and RMB on the import and export markets.  Their analysis investigates how changes in this impact China’s export activities.	</t>
  </si>
  <si>
    <t>Utilising transaction-level exports data from China Customs (2000-2006) with a focus on the US and EU countries, along with the tariffs for imports from and exports to these countries sourced from WTO Tariff database and used by Feenstra et al. (2002), Feng et el. (2017) conduct their analysis.</t>
  </si>
  <si>
    <t>Feng et al. (2017) emphasise that the reduction in uncertainty surrounding trade policy, particularly related to China’s accession to the WTO, has led to the “China shock”, resulting in higher quality goods at reduced prices.  This dynamic has prompted a reallocation of employment in the US due to the competition between new exporters and existing firms.</t>
  </si>
  <si>
    <t>Feng et al. (2017) provide empirical evidence indicating that the trade policy uncertainty constrains the decision-making of China firms regarding international trade and highlighting that China firms are more likely to export higher-quality goods at lower prices.</t>
  </si>
  <si>
    <t>Feng et al. (2017) point out that job dynamics in US manufacturing have been influenced not only by trade competition from imports but also by the competitive pressures between new exporters and established firms.</t>
  </si>
  <si>
    <t>South Korea</t>
  </si>
  <si>
    <t>Utilising the merchandise-level import data from the US International Trade Commission (ITC), Korea Customs Service, and the Canadian International Merchandise Trade Database over a decade (2010-2019), along with a confidential dataset from the Bill of Lading (2012-2019) from the Port Input/Export Reporting Service (PIERS), Flaaen et al. (2020) analyse the impacts of antidumping tariffs on the reallocation of manufacturing and export countries, as well as changes in prices of both washing machines and non-tariff-related dryers.</t>
  </si>
  <si>
    <t>In 2018, the Trump administration imposed significant tariffs on various imported goods from China.  Flaaen et al. (2020) argue that these tariffs created trade policy uncertainty, negatively impacting the US economy not only through a decline in the value-added on imports but also due to retaliated tariffs on US exports.</t>
  </si>
  <si>
    <t>Flaaen et al. (2020) suggest that the research on washing machine can provide valuable insights into the effects of specific changes in trade policy with China.  They note a 5% decline in consumer price index (CPI) for laundry equipment following the initial round of antidumping duties in 2012, which affected production in South Korea and Mexico.  Manufacturers subsequently shifted production to China and other Southeast Asian countries.  However, the CPI rebounded by 9% in 2019 when manufacturing returned to the US after another antidumping petition was filed against China in 2016.</t>
  </si>
  <si>
    <t>Annual tariffs collected amounted to approximately USD 82 million; however, these tariffs contributed to a USD 1.5 billion increase in consumer costs.  Flaaen et al. (2020) emphasise that the antidumping duties had minimal economic significance, as they resulted in only about 1,800 new jobs, leading to a cost of approximately USD 815,000 per job to consumers.</t>
  </si>
  <si>
    <t>Utilising multiple datasets spanning two decades (1990-2010), including those used by Autor et al. (2013), voting data from the US House (1990-2010) available from VoteView, and election data collected by Dubin (1998), Ansolabehere and Jones (2000), and Ansolabehere et al. (2010), Feigenbaum and Hall (2015) implement two empirical strategies to analyse the voting behaviours of legislators in response to imports competition from China.</t>
  </si>
  <si>
    <t>Feigenbaum and Hall (2015) argue that there was a shift toward protectionism in roll call votes on trade bills in districts adversely affected by the China shock.</t>
  </si>
  <si>
    <t>Feigenbaum and Hall (2015) provide empirical evidence showing that legislative incumbents in the US House shifted to their roll call votes on trade-related bills to protectionism to avoid facing partisan challenges in the next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</si>
</sst>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Calibri"/>
      <family val="2"/>
    </font>
    <font>
      <b/>
      <sz val="12"/>
      <color theme="1"/>
      <name val="Calibri"/>
      <family val="2"/>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49" fontId="0" fillId="0" borderId="0" xfId="0" applyNumberFormat="1" applyAlignment="1">
      <alignment wrapText="1"/>
    </xf>
    <xf numFmtId="1" fontId="0" fillId="0" borderId="0" xfId="0" applyNumberFormat="1" applyAlignment="1">
      <alignment wrapText="1"/>
    </xf>
    <xf numFmtId="1" fontId="0" fillId="0" borderId="0" xfId="0" applyNumberFormat="1"/>
    <xf numFmtId="0" fontId="18" fillId="0" borderId="0" xfId="0" applyFont="1" applyAlignment="1">
      <alignment wrapText="1"/>
    </xf>
    <xf numFmtId="49" fontId="18" fillId="0" borderId="0" xfId="0" applyNumberFormat="1" applyFont="1" applyAlignment="1">
      <alignment wrapText="1"/>
    </xf>
    <xf numFmtId="1" fontId="18" fillId="0" borderId="0" xfId="0" applyNumberFormat="1" applyFont="1" applyAlignment="1">
      <alignment wrapText="1"/>
    </xf>
    <xf numFmtId="0" fontId="20" fillId="0" borderId="0" xfId="0" applyFont="1" applyAlignment="1">
      <alignment wrapText="1"/>
    </xf>
    <xf numFmtId="1" fontId="20" fillId="0" borderId="0" xfId="0" applyNumberFormat="1" applyFont="1" applyAlignment="1">
      <alignment wrapText="1"/>
    </xf>
    <xf numFmtId="0" fontId="18" fillId="0" borderId="0" xfId="0" applyFont="1"/>
    <xf numFmtId="1" fontId="18" fillId="0" borderId="0" xfId="0" applyNumberFormat="1" applyFont="1"/>
    <xf numFmtId="1" fontId="19" fillId="0" borderId="0" xfId="0" applyNumberFormat="1" applyFont="1"/>
    <xf numFmtId="0" fontId="18" fillId="0" borderId="0" xfId="0" applyFont="1" applyAlignment="1">
      <alignment vertical="top" wrapText="1"/>
    </xf>
    <xf numFmtId="0" fontId="20" fillId="0" borderId="0" xfId="0" applyFont="1" applyAlignment="1">
      <alignment vertical="top" wrapText="1"/>
    </xf>
    <xf numFmtId="49" fontId="18" fillId="0" borderId="0" xfId="0" applyNumberFormat="1" applyFont="1" applyAlignment="1">
      <alignment vertical="top" wrapText="1"/>
    </xf>
    <xf numFmtId="1" fontId="18" fillId="0" borderId="0" xfId="0" applyNumberFormat="1" applyFont="1" applyAlignment="1">
      <alignment vertical="top" wrapText="1"/>
    </xf>
    <xf numFmtId="0" fontId="0" fillId="0" borderId="0" xfId="0" applyAlignment="1">
      <alignment vertical="top" wrapText="1"/>
    </xf>
    <xf numFmtId="49" fontId="20" fillId="0" borderId="0" xfId="0" applyNumberFormat="1" applyFont="1" applyAlignment="1">
      <alignment vertical="top" wrapText="1"/>
    </xf>
    <xf numFmtId="1" fontId="20" fillId="0" borderId="0" xfId="0" applyNumberFormat="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2"/>
          <c:order val="0"/>
          <c:tx>
            <c:strRef>
              <c:f>chart!$F$1</c:f>
              <c:strCache>
                <c:ptCount val="1"/>
                <c:pt idx="0">
                  <c:v>US</c:v>
                </c:pt>
              </c:strCache>
            </c:strRef>
          </c:tx>
          <c:spPr>
            <a:solidFill>
              <a:schemeClr val="bg1">
                <a:lumMod val="85000"/>
              </a:schemeClr>
            </a:solidFill>
            <a:ln>
              <a:noFill/>
            </a:ln>
            <a:effectLst/>
          </c:spPr>
          <c:invertIfNegative val="0"/>
          <c:cat>
            <c:numRef>
              <c:f>chart!$D$2:$D$13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chart!$F$2:$F$13</c:f>
              <c:numCache>
                <c:formatCode>General</c:formatCode>
                <c:ptCount val="12"/>
                <c:pt idx="0">
                  <c:v>1</c:v>
                </c:pt>
                <c:pt idx="1">
                  <c:v>3</c:v>
                </c:pt>
                <c:pt idx="2">
                  <c:v>5</c:v>
                </c:pt>
                <c:pt idx="3">
                  <c:v>2</c:v>
                </c:pt>
                <c:pt idx="4">
                  <c:v>1</c:v>
                </c:pt>
                <c:pt idx="5">
                  <c:v>3</c:v>
                </c:pt>
                <c:pt idx="6">
                  <c:v>4</c:v>
                </c:pt>
                <c:pt idx="7">
                  <c:v>1</c:v>
                </c:pt>
                <c:pt idx="8">
                  <c:v>2</c:v>
                </c:pt>
                <c:pt idx="9">
                  <c:v>1</c:v>
                </c:pt>
                <c:pt idx="10">
                  <c:v>10</c:v>
                </c:pt>
                <c:pt idx="11">
                  <c:v>3</c:v>
                </c:pt>
              </c:numCache>
            </c:numRef>
          </c:val>
          <c:extLst>
            <c:ext xmlns:c16="http://schemas.microsoft.com/office/drawing/2014/chart" uri="{C3380CC4-5D6E-409C-BE32-E72D297353CC}">
              <c16:uniqueId val="{00000002-B070-AB4A-8C74-04B8B515A3F9}"/>
            </c:ext>
          </c:extLst>
        </c:ser>
        <c:ser>
          <c:idx val="3"/>
          <c:order val="1"/>
          <c:tx>
            <c:strRef>
              <c:f>chart!$G$1</c:f>
              <c:strCache>
                <c:ptCount val="1"/>
                <c:pt idx="0">
                  <c:v>Others</c:v>
                </c:pt>
              </c:strCache>
            </c:strRef>
          </c:tx>
          <c:spPr>
            <a:solidFill>
              <a:schemeClr val="bg1">
                <a:lumMod val="65000"/>
              </a:schemeClr>
            </a:solidFill>
            <a:ln>
              <a:noFill/>
            </a:ln>
            <a:effectLst/>
          </c:spPr>
          <c:invertIfNegative val="0"/>
          <c:cat>
            <c:numRef>
              <c:f>chart!$D$2:$D$13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chart!$G$2:$G$13</c:f>
              <c:numCache>
                <c:formatCode>General</c:formatCode>
                <c:ptCount val="12"/>
                <c:pt idx="0">
                  <c:v>0</c:v>
                </c:pt>
                <c:pt idx="1">
                  <c:v>2</c:v>
                </c:pt>
                <c:pt idx="2">
                  <c:v>1</c:v>
                </c:pt>
                <c:pt idx="3">
                  <c:v>2</c:v>
                </c:pt>
                <c:pt idx="4">
                  <c:v>3</c:v>
                </c:pt>
                <c:pt idx="5">
                  <c:v>0</c:v>
                </c:pt>
                <c:pt idx="6">
                  <c:v>1</c:v>
                </c:pt>
                <c:pt idx="7">
                  <c:v>6</c:v>
                </c:pt>
                <c:pt idx="8">
                  <c:v>1</c:v>
                </c:pt>
                <c:pt idx="9">
                  <c:v>3</c:v>
                </c:pt>
                <c:pt idx="10">
                  <c:v>5</c:v>
                </c:pt>
                <c:pt idx="11">
                  <c:v>2</c:v>
                </c:pt>
              </c:numCache>
            </c:numRef>
          </c:val>
          <c:extLst>
            <c:ext xmlns:c16="http://schemas.microsoft.com/office/drawing/2014/chart" uri="{C3380CC4-5D6E-409C-BE32-E72D297353CC}">
              <c16:uniqueId val="{00000003-B070-AB4A-8C74-04B8B515A3F9}"/>
            </c:ext>
          </c:extLst>
        </c:ser>
        <c:dLbls>
          <c:showLegendKey val="0"/>
          <c:showVal val="0"/>
          <c:showCatName val="0"/>
          <c:showSerName val="0"/>
          <c:showPercent val="0"/>
          <c:showBubbleSize val="0"/>
        </c:dLbls>
        <c:gapWidth val="150"/>
        <c:overlap val="100"/>
        <c:axId val="2106929999"/>
        <c:axId val="2106931711"/>
      </c:barChart>
      <c:catAx>
        <c:axId val="210692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31711"/>
        <c:crosses val="autoZero"/>
        <c:auto val="1"/>
        <c:lblAlgn val="ctr"/>
        <c:lblOffset val="100"/>
        <c:noMultiLvlLbl val="0"/>
      </c:catAx>
      <c:valAx>
        <c:axId val="2106931711"/>
        <c:scaling>
          <c:orientation val="minMax"/>
        </c:scaling>
        <c:delete val="0"/>
        <c:axPos val="l"/>
        <c:majorGridlines>
          <c:spPr>
            <a:ln w="6350"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2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bg1">
                <a:lumMod val="75000"/>
              </a:schemeClr>
            </a:solidFill>
            <a:ln w="6350">
              <a:solidFill>
                <a:schemeClr val="bg1"/>
              </a:solidFill>
            </a:ln>
          </c:spPr>
          <c:dPt>
            <c:idx val="0"/>
            <c:bubble3D val="0"/>
            <c:spPr>
              <a:solidFill>
                <a:schemeClr val="bg1">
                  <a:lumMod val="95000"/>
                </a:schemeClr>
              </a:solidFill>
              <a:ln w="6350">
                <a:solidFill>
                  <a:schemeClr val="bg1"/>
                </a:solidFill>
              </a:ln>
              <a:effectLst/>
            </c:spPr>
            <c:extLst>
              <c:ext xmlns:c16="http://schemas.microsoft.com/office/drawing/2014/chart" uri="{C3380CC4-5D6E-409C-BE32-E72D297353CC}">
                <c16:uniqueId val="{00000001-056F-8B4C-8C5C-A6978EDCD239}"/>
              </c:ext>
            </c:extLst>
          </c:dPt>
          <c:dPt>
            <c:idx val="1"/>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7-056F-8B4C-8C5C-A6978EDCD239}"/>
              </c:ext>
            </c:extLst>
          </c:dPt>
          <c:dPt>
            <c:idx val="2"/>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6-056F-8B4C-8C5C-A6978EDCD239}"/>
              </c:ext>
            </c:extLst>
          </c:dPt>
          <c:dPt>
            <c:idx val="3"/>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5-056F-8B4C-8C5C-A6978EDCD239}"/>
              </c:ext>
            </c:extLst>
          </c:dPt>
          <c:dPt>
            <c:idx val="4"/>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2-056F-8B4C-8C5C-A6978EDCD239}"/>
              </c:ext>
            </c:extLst>
          </c:dPt>
          <c:dPt>
            <c:idx val="5"/>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3-056F-8B4C-8C5C-A6978EDCD239}"/>
              </c:ext>
            </c:extLst>
          </c:dPt>
          <c:dPt>
            <c:idx val="6"/>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4-056F-8B4C-8C5C-A6978EDCD239}"/>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6F-8B4C-8C5C-A6978EDCD239}"/>
                </c:ext>
              </c:extLst>
            </c:dLbl>
            <c:dLbl>
              <c:idx val="1"/>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6F-8B4C-8C5C-A6978EDCD239}"/>
                </c:ext>
              </c:extLst>
            </c:dLbl>
            <c:dLbl>
              <c:idx val="2"/>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56F-8B4C-8C5C-A6978EDCD239}"/>
                </c:ext>
              </c:extLst>
            </c:dLbl>
            <c:dLbl>
              <c:idx val="3"/>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6F-8B4C-8C5C-A6978EDCD239}"/>
                </c:ext>
              </c:extLst>
            </c:dLbl>
            <c:dLbl>
              <c:idx val="4"/>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56F-8B4C-8C5C-A6978EDCD239}"/>
                </c:ext>
              </c:extLst>
            </c:dLbl>
            <c:dLbl>
              <c:idx val="5"/>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6F-8B4C-8C5C-A6978EDCD239}"/>
                </c:ext>
              </c:extLst>
            </c:dLbl>
            <c:dLbl>
              <c:idx val="6"/>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56F-8B4C-8C5C-A6978EDCD2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chart!$F$24:$L$24</c:f>
              <c:strCache>
                <c:ptCount val="6"/>
                <c:pt idx="0">
                  <c:v>US</c:v>
                </c:pt>
                <c:pt idx="1">
                  <c:v>China</c:v>
                </c:pt>
                <c:pt idx="2">
                  <c:v>UK</c:v>
                </c:pt>
                <c:pt idx="3">
                  <c:v>Canada</c:v>
                </c:pt>
                <c:pt idx="4">
                  <c:v>South Korea</c:v>
                </c:pt>
                <c:pt idx="5">
                  <c:v>Switzerland</c:v>
                </c:pt>
              </c:strCache>
            </c:strRef>
          </c:cat>
          <c:val>
            <c:numRef>
              <c:f>chart!$F$25:$L$25</c:f>
              <c:numCache>
                <c:formatCode>General</c:formatCode>
                <c:ptCount val="6"/>
                <c:pt idx="0">
                  <c:v>36</c:v>
                </c:pt>
                <c:pt idx="1">
                  <c:v>11</c:v>
                </c:pt>
                <c:pt idx="2">
                  <c:v>4</c:v>
                </c:pt>
                <c:pt idx="3">
                  <c:v>2</c:v>
                </c:pt>
                <c:pt idx="4">
                  <c:v>2</c:v>
                </c:pt>
                <c:pt idx="5">
                  <c:v>2</c:v>
                </c:pt>
              </c:numCache>
            </c:numRef>
          </c:val>
          <c:extLst>
            <c:ext xmlns:c16="http://schemas.microsoft.com/office/drawing/2014/chart" uri="{C3380CC4-5D6E-409C-BE32-E72D297353CC}">
              <c16:uniqueId val="{00000000-056F-8B4C-8C5C-A6978EDCD23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374650</xdr:colOff>
      <xdr:row>0</xdr:row>
      <xdr:rowOff>327024</xdr:rowOff>
    </xdr:from>
    <xdr:to>
      <xdr:col>16</xdr:col>
      <xdr:colOff>139700</xdr:colOff>
      <xdr:row>21</xdr:row>
      <xdr:rowOff>82550</xdr:rowOff>
    </xdr:to>
    <xdr:graphicFrame macro="">
      <xdr:nvGraphicFramePr>
        <xdr:cNvPr id="5" name="Chart 4">
          <a:extLst>
            <a:ext uri="{FF2B5EF4-FFF2-40B4-BE49-F238E27FC236}">
              <a16:creationId xmlns:a16="http://schemas.microsoft.com/office/drawing/2014/main" id="{25CF8099-6C46-ABD7-E534-FA81E1745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238125</xdr:colOff>
      <xdr:row>25</xdr:row>
      <xdr:rowOff>209550</xdr:rowOff>
    </xdr:from>
    <xdr:to>
      <xdr:col>10</xdr:col>
      <xdr:colOff>577850</xdr:colOff>
      <xdr:row>38</xdr:row>
      <xdr:rowOff>146050</xdr:rowOff>
    </xdr:to>
    <xdr:graphicFrame macro="">
      <xdr:nvGraphicFramePr>
        <xdr:cNvPr id="2" name="Chart 1">
          <a:extLst>
            <a:ext uri="{FF2B5EF4-FFF2-40B4-BE49-F238E27FC236}">
              <a16:creationId xmlns:a16="http://schemas.microsoft.com/office/drawing/2014/main" id="{A80B3C6D-4298-A32D-9738-D37B711E6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Y64"/>
  <sheetViews>
    <sheetView tabSelected="1" zoomScale="110" zoomScaleNormal="131" workbookViewId="0">
      <pane xSplit="5" ySplit="2" topLeftCell="I35" activePane="bottomRight" state="frozen"/>
      <selection pane="topRight" activeCell="I1" sqref="I1"/>
      <selection pane="bottomLeft" activeCell="A3" sqref="A3"/>
      <selection pane="bottomRight" activeCell="J36" sqref="J36"/>
    </sheetView>
  </sheetViews>
  <sheetFormatPr baseColWidth="10" defaultRowHeight="16" x14ac:dyDescent="0.2"/>
  <cols>
    <col min="1" max="1" width="4.1640625" style="1" customWidth="1"/>
    <col min="2" max="3" width="15.6640625" style="1" customWidth="1"/>
    <col min="4" max="4" width="7.5" style="1" customWidth="1"/>
    <col min="5" max="5" width="31" style="2" customWidth="1"/>
    <col min="6" max="6" width="5.6640625" style="3" customWidth="1"/>
    <col min="7" max="7" width="17.6640625" style="1" customWidth="1"/>
    <col min="8" max="8" width="19.1640625" style="1" customWidth="1"/>
    <col min="9" max="9" width="101.33203125" style="2" customWidth="1"/>
    <col min="10" max="10" width="30.5" style="1" customWidth="1"/>
    <col min="11" max="11" width="28.6640625" style="5" customWidth="1"/>
    <col min="12" max="12" width="31.1640625" style="5" customWidth="1"/>
    <col min="13" max="16" width="31.1640625" style="1" customWidth="1"/>
    <col min="17" max="24" width="8" style="1" customWidth="1"/>
    <col min="25" max="16384" width="10.83203125" style="1"/>
  </cols>
  <sheetData>
    <row r="1" spans="1:25" ht="34" x14ac:dyDescent="0.2">
      <c r="A1" s="5" t="s">
        <v>372</v>
      </c>
      <c r="B1" s="5" t="s">
        <v>166</v>
      </c>
      <c r="C1" s="5" t="s">
        <v>398</v>
      </c>
      <c r="D1" s="5" t="s">
        <v>165</v>
      </c>
      <c r="E1" s="6" t="s">
        <v>164</v>
      </c>
      <c r="F1" s="7" t="s">
        <v>163</v>
      </c>
      <c r="G1" s="5" t="s">
        <v>0</v>
      </c>
      <c r="H1" s="5" t="s">
        <v>1</v>
      </c>
      <c r="I1" s="6" t="s">
        <v>167</v>
      </c>
      <c r="J1" s="5" t="s">
        <v>232</v>
      </c>
      <c r="K1" s="5" t="s">
        <v>168</v>
      </c>
      <c r="L1" s="5" t="s">
        <v>408</v>
      </c>
      <c r="M1" s="5" t="s">
        <v>373</v>
      </c>
      <c r="N1" s="5" t="s">
        <v>374</v>
      </c>
      <c r="O1" s="5" t="s">
        <v>375</v>
      </c>
      <c r="P1" s="5" t="s">
        <v>396</v>
      </c>
      <c r="Q1" s="5" t="s">
        <v>45</v>
      </c>
      <c r="R1" s="5" t="s">
        <v>85</v>
      </c>
      <c r="S1" s="5" t="s">
        <v>44</v>
      </c>
      <c r="T1" s="5" t="s">
        <v>43</v>
      </c>
      <c r="U1" s="5" t="s">
        <v>62</v>
      </c>
      <c r="V1" s="5" t="s">
        <v>2</v>
      </c>
      <c r="W1" s="5" t="s">
        <v>3</v>
      </c>
      <c r="X1" s="5" t="s">
        <v>4</v>
      </c>
      <c r="Y1" s="5" t="s">
        <v>233</v>
      </c>
    </row>
    <row r="2" spans="1:25" s="4" customFormat="1" x14ac:dyDescent="0.2">
      <c r="A2" s="11">
        <v>1</v>
      </c>
      <c r="B2" s="11">
        <v>-1</v>
      </c>
      <c r="C2" s="11">
        <v>5</v>
      </c>
      <c r="D2" s="11">
        <v>1</v>
      </c>
      <c r="E2" s="11">
        <v>10</v>
      </c>
      <c r="F2" s="11">
        <v>1</v>
      </c>
      <c r="G2" s="11">
        <v>5</v>
      </c>
      <c r="H2" s="11">
        <v>5</v>
      </c>
      <c r="I2" s="11">
        <v>50</v>
      </c>
      <c r="J2" s="11">
        <v>5</v>
      </c>
      <c r="K2" s="11">
        <v>10</v>
      </c>
      <c r="L2" s="11">
        <v>15</v>
      </c>
      <c r="M2" s="11">
        <v>15</v>
      </c>
      <c r="N2" s="11">
        <v>15</v>
      </c>
      <c r="O2" s="11">
        <v>15</v>
      </c>
      <c r="P2" s="12">
        <v>15</v>
      </c>
      <c r="Q2" s="11">
        <v>1</v>
      </c>
      <c r="R2" s="11">
        <v>1</v>
      </c>
      <c r="S2" s="11">
        <v>1</v>
      </c>
      <c r="T2" s="11">
        <v>1</v>
      </c>
      <c r="U2" s="11">
        <v>1</v>
      </c>
      <c r="V2" s="11">
        <v>1</v>
      </c>
      <c r="W2" s="11">
        <v>1</v>
      </c>
      <c r="X2" s="11">
        <v>1</v>
      </c>
      <c r="Y2" s="11">
        <v>10</v>
      </c>
    </row>
    <row r="3" spans="1:25" s="17" customFormat="1" ht="255" x14ac:dyDescent="0.2">
      <c r="A3" s="13">
        <v>1</v>
      </c>
      <c r="B3" s="13" t="s">
        <v>131</v>
      </c>
      <c r="C3" s="13" t="str">
        <f>IF(B3="", "", B3 &amp; IF(F3="", " (no year)", " (" &amp; F3 &amp; ")"))</f>
        <v>Abraham and Kearney (2020)</v>
      </c>
      <c r="D3" s="14" t="s">
        <v>234</v>
      </c>
      <c r="E3" s="15" t="s">
        <v>130</v>
      </c>
      <c r="F3" s="16">
        <v>2020</v>
      </c>
      <c r="G3" s="13" t="s">
        <v>21</v>
      </c>
      <c r="H3" s="13" t="s">
        <v>15</v>
      </c>
      <c r="I3" s="15" t="s">
        <v>190</v>
      </c>
      <c r="J3" s="14" t="s">
        <v>253</v>
      </c>
      <c r="K3" s="14" t="s">
        <v>406</v>
      </c>
      <c r="L3" s="14"/>
      <c r="M3" s="14"/>
      <c r="N3" s="14" t="s">
        <v>409</v>
      </c>
      <c r="O3" s="14" t="s">
        <v>376</v>
      </c>
      <c r="P3" s="14"/>
      <c r="Q3" s="13" t="s">
        <v>45</v>
      </c>
      <c r="R3" s="14"/>
      <c r="S3" s="14"/>
      <c r="T3" s="13" t="s">
        <v>43</v>
      </c>
      <c r="U3" s="14"/>
      <c r="V3" s="13">
        <v>4</v>
      </c>
      <c r="W3" s="13">
        <v>4</v>
      </c>
      <c r="X3" s="13">
        <v>4</v>
      </c>
      <c r="Y3" s="14" t="s">
        <v>247</v>
      </c>
    </row>
    <row r="4" spans="1:25" s="17" customFormat="1" ht="221" x14ac:dyDescent="0.2">
      <c r="A4" s="13">
        <v>2</v>
      </c>
      <c r="B4" s="13" t="s">
        <v>111</v>
      </c>
      <c r="C4" s="13" t="str">
        <f t="shared" ref="C4:C64" si="0">IF(B4="", "", B4 &amp; IF(F4="", " (no year)", " (" &amp; F4 &amp; ")"))</f>
        <v>Acemoglu et al. (2016)</v>
      </c>
      <c r="D4" s="14" t="s">
        <v>234</v>
      </c>
      <c r="E4" s="15" t="s">
        <v>110</v>
      </c>
      <c r="F4" s="16">
        <v>2016</v>
      </c>
      <c r="G4" s="13" t="s">
        <v>24</v>
      </c>
      <c r="H4" s="13" t="s">
        <v>18</v>
      </c>
      <c r="I4" s="15" t="s">
        <v>200</v>
      </c>
      <c r="J4" s="14" t="s">
        <v>254</v>
      </c>
      <c r="K4" s="14" t="s">
        <v>407</v>
      </c>
      <c r="L4" s="14" t="s">
        <v>411</v>
      </c>
      <c r="M4" s="14"/>
      <c r="N4" s="14" t="s">
        <v>377</v>
      </c>
      <c r="O4" s="14" t="s">
        <v>378</v>
      </c>
      <c r="P4" s="14"/>
      <c r="Q4" s="13" t="s">
        <v>45</v>
      </c>
      <c r="R4" s="14"/>
      <c r="S4" s="14" t="s">
        <v>44</v>
      </c>
      <c r="T4" s="13" t="s">
        <v>43</v>
      </c>
      <c r="U4" s="14"/>
      <c r="V4" s="13">
        <v>4</v>
      </c>
      <c r="W4" s="13">
        <v>4</v>
      </c>
      <c r="X4" s="13">
        <v>4</v>
      </c>
      <c r="Y4" s="14" t="s">
        <v>248</v>
      </c>
    </row>
    <row r="5" spans="1:25" s="17" customFormat="1" ht="136" x14ac:dyDescent="0.2">
      <c r="A5" s="13">
        <v>3</v>
      </c>
      <c r="B5" s="13" t="s">
        <v>102</v>
      </c>
      <c r="C5" s="13" t="str">
        <f t="shared" si="0"/>
        <v>Albouy et al. (2019)</v>
      </c>
      <c r="D5" s="14" t="s">
        <v>234</v>
      </c>
      <c r="E5" s="15" t="s">
        <v>101</v>
      </c>
      <c r="F5" s="16">
        <v>2019</v>
      </c>
      <c r="G5" s="13" t="s">
        <v>24</v>
      </c>
      <c r="H5" s="13" t="s">
        <v>18</v>
      </c>
      <c r="I5" s="15" t="s">
        <v>205</v>
      </c>
      <c r="J5" s="14" t="s">
        <v>251</v>
      </c>
      <c r="K5" s="14" t="s">
        <v>382</v>
      </c>
      <c r="L5" s="14"/>
      <c r="M5" s="14"/>
      <c r="N5" s="14"/>
      <c r="O5" s="14" t="s">
        <v>383</v>
      </c>
      <c r="P5" s="14"/>
      <c r="Q5" s="13" t="s">
        <v>45</v>
      </c>
      <c r="R5" s="14"/>
      <c r="S5" s="14"/>
      <c r="T5" s="13" t="s">
        <v>43</v>
      </c>
      <c r="U5" s="14"/>
      <c r="V5" s="13">
        <v>4</v>
      </c>
      <c r="W5" s="13">
        <v>4</v>
      </c>
      <c r="X5" s="13">
        <v>4</v>
      </c>
      <c r="Y5" s="14" t="s">
        <v>252</v>
      </c>
    </row>
    <row r="6" spans="1:25" s="17" customFormat="1" ht="187" x14ac:dyDescent="0.2">
      <c r="A6" s="13">
        <v>4</v>
      </c>
      <c r="B6" s="13" t="s">
        <v>53</v>
      </c>
      <c r="C6" s="13" t="str">
        <f t="shared" si="0"/>
        <v>Alessandria et al. (2025)</v>
      </c>
      <c r="D6" s="14" t="s">
        <v>234</v>
      </c>
      <c r="E6" s="15" t="s">
        <v>58</v>
      </c>
      <c r="F6" s="16">
        <v>2025</v>
      </c>
      <c r="G6" s="13" t="s">
        <v>17</v>
      </c>
      <c r="H6" s="13" t="s">
        <v>18</v>
      </c>
      <c r="I6" s="15" t="s">
        <v>223</v>
      </c>
      <c r="J6" s="14" t="s">
        <v>249</v>
      </c>
      <c r="K6" s="15" t="s">
        <v>414</v>
      </c>
      <c r="L6" s="13" t="s">
        <v>413</v>
      </c>
      <c r="M6" s="14" t="s">
        <v>424</v>
      </c>
      <c r="N6" s="14" t="s">
        <v>412</v>
      </c>
      <c r="O6" s="14"/>
      <c r="P6" s="14"/>
      <c r="Q6" s="14"/>
      <c r="R6" s="14"/>
      <c r="S6" s="14"/>
      <c r="T6" s="13" t="s">
        <v>43</v>
      </c>
      <c r="U6" s="14"/>
      <c r="V6" s="13" t="s">
        <v>5</v>
      </c>
      <c r="W6" s="13" t="s">
        <v>5</v>
      </c>
      <c r="X6" s="13" t="s">
        <v>5</v>
      </c>
      <c r="Y6" s="14" t="s">
        <v>250</v>
      </c>
    </row>
    <row r="7" spans="1:25" s="17" customFormat="1" ht="153" x14ac:dyDescent="0.2">
      <c r="A7" s="13">
        <v>5</v>
      </c>
      <c r="B7" s="13" t="s">
        <v>53</v>
      </c>
      <c r="C7" s="13" t="str">
        <f t="shared" si="0"/>
        <v>Alessandria et al. (2025)</v>
      </c>
      <c r="D7" s="14" t="s">
        <v>234</v>
      </c>
      <c r="E7" s="15" t="s">
        <v>52</v>
      </c>
      <c r="F7" s="16">
        <v>2025</v>
      </c>
      <c r="G7" s="13" t="s">
        <v>23</v>
      </c>
      <c r="H7" s="13" t="s">
        <v>6</v>
      </c>
      <c r="I7" s="15" t="s">
        <v>227</v>
      </c>
      <c r="J7" s="14" t="s">
        <v>256</v>
      </c>
      <c r="K7" s="15" t="s">
        <v>405</v>
      </c>
      <c r="L7" s="14" t="s">
        <v>403</v>
      </c>
      <c r="M7" s="14"/>
      <c r="N7" s="14" t="s">
        <v>404</v>
      </c>
      <c r="O7" s="14"/>
      <c r="P7" s="14"/>
      <c r="Q7" s="14"/>
      <c r="R7" s="14"/>
      <c r="S7" s="14"/>
      <c r="T7" s="13" t="s">
        <v>43</v>
      </c>
      <c r="U7" s="14"/>
      <c r="V7" s="13">
        <v>4</v>
      </c>
      <c r="W7" s="13">
        <v>4</v>
      </c>
      <c r="X7" s="13">
        <v>4</v>
      </c>
      <c r="Y7" s="14" t="s">
        <v>255</v>
      </c>
    </row>
    <row r="8" spans="1:25" s="17" customFormat="1" ht="238" x14ac:dyDescent="0.2">
      <c r="A8" s="13">
        <v>6</v>
      </c>
      <c r="B8" s="13" t="s">
        <v>117</v>
      </c>
      <c r="C8" s="13" t="str">
        <f t="shared" si="0"/>
        <v>Amiti et al. (2020)</v>
      </c>
      <c r="D8" s="14" t="s">
        <v>234</v>
      </c>
      <c r="E8" s="15" t="s">
        <v>116</v>
      </c>
      <c r="F8" s="16">
        <v>2020</v>
      </c>
      <c r="G8" s="13" t="s">
        <v>23</v>
      </c>
      <c r="H8" s="13" t="s">
        <v>6</v>
      </c>
      <c r="I8" s="15" t="s">
        <v>197</v>
      </c>
      <c r="J8" s="14" t="s">
        <v>257</v>
      </c>
      <c r="K8" s="13" t="s">
        <v>416</v>
      </c>
      <c r="L8" s="14"/>
      <c r="M8" s="14" t="s">
        <v>417</v>
      </c>
      <c r="N8" s="14" t="s">
        <v>418</v>
      </c>
      <c r="O8" s="14" t="s">
        <v>419</v>
      </c>
      <c r="P8" s="14"/>
      <c r="Q8" s="14"/>
      <c r="R8" s="14"/>
      <c r="S8" s="14"/>
      <c r="T8" s="13" t="s">
        <v>43</v>
      </c>
      <c r="U8" s="14"/>
      <c r="V8" s="13">
        <v>4</v>
      </c>
      <c r="W8" s="13">
        <v>4</v>
      </c>
      <c r="X8" s="13">
        <v>4</v>
      </c>
      <c r="Y8" s="14" t="s">
        <v>258</v>
      </c>
    </row>
    <row r="9" spans="1:25" s="17" customFormat="1" ht="221" x14ac:dyDescent="0.2">
      <c r="A9" s="13">
        <v>7</v>
      </c>
      <c r="B9" s="13" t="s">
        <v>123</v>
      </c>
      <c r="C9" s="13" t="str">
        <f t="shared" si="0"/>
        <v>Aslan and Kumar (2021)</v>
      </c>
      <c r="D9" s="14" t="s">
        <v>234</v>
      </c>
      <c r="E9" s="15" t="s">
        <v>122</v>
      </c>
      <c r="F9" s="16">
        <v>2021</v>
      </c>
      <c r="G9" s="13" t="s">
        <v>25</v>
      </c>
      <c r="H9" s="13" t="s">
        <v>6</v>
      </c>
      <c r="I9" s="15" t="s">
        <v>194</v>
      </c>
      <c r="J9" s="14" t="s">
        <v>260</v>
      </c>
      <c r="K9" s="13" t="s">
        <v>423</v>
      </c>
      <c r="L9" s="14"/>
      <c r="M9" s="14"/>
      <c r="N9" s="14" t="s">
        <v>422</v>
      </c>
      <c r="O9" s="14" t="s">
        <v>421</v>
      </c>
      <c r="P9" s="14" t="s">
        <v>420</v>
      </c>
      <c r="Q9" s="13" t="s">
        <v>45</v>
      </c>
      <c r="R9" s="14"/>
      <c r="S9" s="14"/>
      <c r="T9" s="14"/>
      <c r="U9" s="14"/>
      <c r="V9" s="13">
        <v>4</v>
      </c>
      <c r="W9" s="13">
        <v>4</v>
      </c>
      <c r="X9" s="13">
        <v>4</v>
      </c>
      <c r="Y9" s="14" t="s">
        <v>259</v>
      </c>
    </row>
    <row r="10" spans="1:25" s="17" customFormat="1" ht="272" x14ac:dyDescent="0.2">
      <c r="A10" s="13">
        <v>8</v>
      </c>
      <c r="B10" s="13" t="s">
        <v>49</v>
      </c>
      <c r="C10" s="13" t="str">
        <f t="shared" si="0"/>
        <v>Autor et al. (2020)</v>
      </c>
      <c r="D10" s="14" t="s">
        <v>234</v>
      </c>
      <c r="E10" s="15" t="s">
        <v>109</v>
      </c>
      <c r="F10" s="16">
        <v>2020</v>
      </c>
      <c r="G10" s="13" t="s">
        <v>14</v>
      </c>
      <c r="H10" s="13" t="s">
        <v>15</v>
      </c>
      <c r="I10" s="15" t="s">
        <v>201</v>
      </c>
      <c r="J10" s="14" t="s">
        <v>262</v>
      </c>
      <c r="K10" s="13" t="s">
        <v>425</v>
      </c>
      <c r="L10" s="14"/>
      <c r="M10" s="14" t="s">
        <v>426</v>
      </c>
      <c r="N10" s="14"/>
      <c r="O10" s="14" t="s">
        <v>427</v>
      </c>
      <c r="P10" s="14" t="s">
        <v>428</v>
      </c>
      <c r="Q10" s="13" t="s">
        <v>45</v>
      </c>
      <c r="R10" s="14"/>
      <c r="S10" s="14" t="s">
        <v>44</v>
      </c>
      <c r="T10" s="13" t="s">
        <v>43</v>
      </c>
      <c r="U10" s="14"/>
      <c r="V10" s="13" t="s">
        <v>5</v>
      </c>
      <c r="W10" s="13" t="s">
        <v>5</v>
      </c>
      <c r="X10" s="13" t="s">
        <v>5</v>
      </c>
      <c r="Y10" s="14" t="s">
        <v>263</v>
      </c>
    </row>
    <row r="11" spans="1:25" s="17" customFormat="1" ht="170" x14ac:dyDescent="0.2">
      <c r="A11" s="13">
        <v>9</v>
      </c>
      <c r="B11" s="13" t="s">
        <v>49</v>
      </c>
      <c r="C11" s="13" t="str">
        <f t="shared" si="0"/>
        <v>Autor et al. (2015)</v>
      </c>
      <c r="D11" s="14" t="s">
        <v>234</v>
      </c>
      <c r="E11" s="15" t="s">
        <v>48</v>
      </c>
      <c r="F11" s="16">
        <v>2015</v>
      </c>
      <c r="G11" s="13" t="s">
        <v>20</v>
      </c>
      <c r="H11" s="13" t="s">
        <v>7</v>
      </c>
      <c r="I11" s="15" t="s">
        <v>229</v>
      </c>
      <c r="J11" s="14" t="s">
        <v>261</v>
      </c>
      <c r="K11" s="13" t="s">
        <v>429</v>
      </c>
      <c r="L11" s="14"/>
      <c r="M11" s="14" t="s">
        <v>430</v>
      </c>
      <c r="N11" s="14"/>
      <c r="O11" s="14" t="s">
        <v>431</v>
      </c>
      <c r="P11" s="14"/>
      <c r="Q11" s="13" t="s">
        <v>45</v>
      </c>
      <c r="R11" s="14"/>
      <c r="S11" s="14" t="s">
        <v>44</v>
      </c>
      <c r="T11" s="13" t="s">
        <v>43</v>
      </c>
      <c r="U11" s="14"/>
      <c r="V11" s="13">
        <v>4</v>
      </c>
      <c r="W11" s="13">
        <v>4</v>
      </c>
      <c r="X11" s="13">
        <v>4</v>
      </c>
      <c r="Y11" s="14" t="s">
        <v>264</v>
      </c>
    </row>
    <row r="12" spans="1:25" s="17" customFormat="1" ht="204" x14ac:dyDescent="0.2">
      <c r="A12" s="13">
        <v>10</v>
      </c>
      <c r="B12" s="14" t="s">
        <v>139</v>
      </c>
      <c r="C12" s="13" t="str">
        <f t="shared" si="0"/>
        <v>Ballard-Rosa et al. (2022)</v>
      </c>
      <c r="D12" s="14" t="s">
        <v>234</v>
      </c>
      <c r="E12" s="18" t="s">
        <v>138</v>
      </c>
      <c r="F12" s="19">
        <v>2022</v>
      </c>
      <c r="G12" s="13" t="s">
        <v>37</v>
      </c>
      <c r="H12" s="13" t="s">
        <v>13</v>
      </c>
      <c r="I12" s="15" t="s">
        <v>183</v>
      </c>
      <c r="J12" s="14" t="s">
        <v>265</v>
      </c>
      <c r="K12" s="13" t="s">
        <v>435</v>
      </c>
      <c r="L12" s="14"/>
      <c r="M12" s="14" t="s">
        <v>432</v>
      </c>
      <c r="N12" s="14"/>
      <c r="O12" s="14" t="s">
        <v>433</v>
      </c>
      <c r="P12" s="14" t="s">
        <v>434</v>
      </c>
      <c r="Q12" s="14"/>
      <c r="R12" s="14"/>
      <c r="S12" s="14" t="s">
        <v>44</v>
      </c>
      <c r="T12" s="14"/>
      <c r="U12" s="14"/>
      <c r="V12" s="14">
        <v>4</v>
      </c>
      <c r="W12" s="14" t="s">
        <v>40</v>
      </c>
      <c r="X12" s="14" t="s">
        <v>40</v>
      </c>
      <c r="Y12" s="14" t="s">
        <v>266</v>
      </c>
    </row>
    <row r="13" spans="1:25" s="17" customFormat="1" ht="170" x14ac:dyDescent="0.2">
      <c r="A13" s="13">
        <v>11</v>
      </c>
      <c r="B13" s="13" t="s">
        <v>137</v>
      </c>
      <c r="C13" s="13" t="str">
        <f t="shared" si="0"/>
        <v>Benguria and Saffie (2024)</v>
      </c>
      <c r="D13" s="14" t="s">
        <v>234</v>
      </c>
      <c r="E13" s="15" t="s">
        <v>136</v>
      </c>
      <c r="F13" s="16">
        <v>2024</v>
      </c>
      <c r="G13" s="13" t="s">
        <v>23</v>
      </c>
      <c r="H13" s="13" t="s">
        <v>6</v>
      </c>
      <c r="I13" s="15" t="s">
        <v>189</v>
      </c>
      <c r="J13" s="14" t="s">
        <v>268</v>
      </c>
      <c r="K13" s="13" t="s">
        <v>443</v>
      </c>
      <c r="L13" s="14" t="s">
        <v>444</v>
      </c>
      <c r="M13" s="14"/>
      <c r="N13" s="14" t="s">
        <v>445</v>
      </c>
      <c r="O13" s="14"/>
      <c r="P13" s="14"/>
      <c r="Q13" s="14"/>
      <c r="R13" s="14"/>
      <c r="S13" s="14" t="s">
        <v>44</v>
      </c>
      <c r="T13" s="13" t="s">
        <v>43</v>
      </c>
      <c r="U13" s="14"/>
      <c r="V13" s="13">
        <v>4</v>
      </c>
      <c r="W13" s="13">
        <v>4</v>
      </c>
      <c r="X13" s="13">
        <v>4</v>
      </c>
      <c r="Y13" s="14" t="s">
        <v>267</v>
      </c>
    </row>
    <row r="14" spans="1:25" s="17" customFormat="1" ht="238" x14ac:dyDescent="0.2">
      <c r="A14" s="13">
        <v>12</v>
      </c>
      <c r="B14" s="13" t="s">
        <v>160</v>
      </c>
      <c r="C14" s="13" t="str">
        <f t="shared" si="0"/>
        <v>Benguria et al. (2022)</v>
      </c>
      <c r="D14" s="13" t="s">
        <v>234</v>
      </c>
      <c r="E14" s="15" t="s">
        <v>159</v>
      </c>
      <c r="F14" s="16">
        <v>2022</v>
      </c>
      <c r="G14" s="13" t="s">
        <v>23</v>
      </c>
      <c r="H14" s="13" t="s">
        <v>6</v>
      </c>
      <c r="I14" s="15" t="s">
        <v>170</v>
      </c>
      <c r="J14" s="13" t="s">
        <v>237</v>
      </c>
      <c r="K14" s="14" t="s">
        <v>436</v>
      </c>
      <c r="L14" s="14" t="s">
        <v>437</v>
      </c>
      <c r="M14" s="14"/>
      <c r="N14" s="14" t="s">
        <v>438</v>
      </c>
      <c r="O14" s="14"/>
      <c r="P14" s="14"/>
      <c r="Q14" s="13" t="s">
        <v>45</v>
      </c>
      <c r="R14" s="14"/>
      <c r="S14" s="13" t="s">
        <v>44</v>
      </c>
      <c r="T14" s="14"/>
      <c r="U14" s="14"/>
      <c r="V14" s="13">
        <v>4</v>
      </c>
      <c r="W14" s="13">
        <v>4</v>
      </c>
      <c r="X14" s="13">
        <v>4</v>
      </c>
      <c r="Y14" s="14" t="s">
        <v>239</v>
      </c>
    </row>
    <row r="15" spans="1:25" s="17" customFormat="1" ht="170" x14ac:dyDescent="0.2">
      <c r="A15" s="13">
        <v>13</v>
      </c>
      <c r="B15" s="13" t="s">
        <v>142</v>
      </c>
      <c r="C15" s="13" t="str">
        <f t="shared" si="0"/>
        <v>Blanchard et al. (2024)</v>
      </c>
      <c r="D15" s="14" t="s">
        <v>234</v>
      </c>
      <c r="E15" s="15" t="s">
        <v>141</v>
      </c>
      <c r="F15" s="16">
        <v>2024</v>
      </c>
      <c r="G15" s="13" t="s">
        <v>23</v>
      </c>
      <c r="H15" s="13" t="s">
        <v>6</v>
      </c>
      <c r="I15" s="15" t="s">
        <v>181</v>
      </c>
      <c r="J15" s="14" t="s">
        <v>269</v>
      </c>
      <c r="K15" s="17" t="s">
        <v>439</v>
      </c>
      <c r="L15" s="14" t="s">
        <v>440</v>
      </c>
      <c r="N15" s="17" t="s">
        <v>441</v>
      </c>
      <c r="P15" s="14" t="s">
        <v>442</v>
      </c>
      <c r="Q15" s="14"/>
      <c r="R15" s="14"/>
      <c r="S15" s="14"/>
      <c r="T15" s="13" t="s">
        <v>43</v>
      </c>
      <c r="U15" s="14"/>
      <c r="V15" s="13">
        <v>4</v>
      </c>
      <c r="W15" s="13">
        <v>4</v>
      </c>
      <c r="X15" s="13">
        <v>4</v>
      </c>
      <c r="Y15" s="14" t="s">
        <v>270</v>
      </c>
    </row>
    <row r="16" spans="1:25" s="17" customFormat="1" ht="306" x14ac:dyDescent="0.2">
      <c r="A16" s="13">
        <v>14</v>
      </c>
      <c r="B16" s="13" t="s">
        <v>88</v>
      </c>
      <c r="C16" s="13" t="str">
        <f t="shared" si="0"/>
        <v>Bown and Wang (2024)</v>
      </c>
      <c r="D16" s="14" t="s">
        <v>234</v>
      </c>
      <c r="E16" s="15" t="s">
        <v>214</v>
      </c>
      <c r="F16" s="16">
        <v>2024</v>
      </c>
      <c r="G16" s="13" t="s">
        <v>22</v>
      </c>
      <c r="H16" s="13" t="s">
        <v>15</v>
      </c>
      <c r="I16" s="15" t="s">
        <v>213</v>
      </c>
      <c r="J16" s="14" t="s">
        <v>271</v>
      </c>
      <c r="K16" s="14" t="s">
        <v>402</v>
      </c>
      <c r="L16" s="14"/>
      <c r="M16" s="14"/>
      <c r="N16" s="14" t="s">
        <v>401</v>
      </c>
      <c r="O16" s="14"/>
      <c r="P16" s="14" t="s">
        <v>446</v>
      </c>
      <c r="Q16" s="13" t="s">
        <v>45</v>
      </c>
      <c r="R16" s="14"/>
      <c r="S16" s="14"/>
      <c r="T16" s="14"/>
      <c r="U16" s="14"/>
      <c r="V16" s="13">
        <v>4</v>
      </c>
      <c r="W16" s="13">
        <v>4</v>
      </c>
      <c r="X16" s="13">
        <v>4</v>
      </c>
      <c r="Y16" s="14" t="s">
        <v>272</v>
      </c>
    </row>
    <row r="17" spans="1:25" s="17" customFormat="1" ht="221" x14ac:dyDescent="0.2">
      <c r="A17" s="13">
        <v>15</v>
      </c>
      <c r="B17" s="13" t="s">
        <v>133</v>
      </c>
      <c r="C17" s="13" t="str">
        <f t="shared" si="0"/>
        <v>Broz and Werfel (2014)</v>
      </c>
      <c r="D17" s="14" t="s">
        <v>234</v>
      </c>
      <c r="E17" s="15" t="s">
        <v>132</v>
      </c>
      <c r="F17" s="16">
        <v>2014</v>
      </c>
      <c r="G17" s="13" t="s">
        <v>36</v>
      </c>
      <c r="H17" s="13" t="s">
        <v>12</v>
      </c>
      <c r="I17" s="15" t="s">
        <v>188</v>
      </c>
      <c r="J17" s="14" t="s">
        <v>274</v>
      </c>
      <c r="K17" s="14" t="s">
        <v>447</v>
      </c>
      <c r="L17" s="14" t="s">
        <v>448</v>
      </c>
      <c r="M17" s="14"/>
      <c r="N17" s="14" t="s">
        <v>449</v>
      </c>
      <c r="O17" s="14" t="s">
        <v>450</v>
      </c>
      <c r="P17" s="14"/>
      <c r="Q17" s="14"/>
      <c r="R17" s="14"/>
      <c r="S17" s="14"/>
      <c r="T17" s="13" t="s">
        <v>43</v>
      </c>
      <c r="U17" s="14"/>
      <c r="V17" s="13">
        <v>4</v>
      </c>
      <c r="W17" s="13" t="s">
        <v>40</v>
      </c>
      <c r="X17" s="13" t="s">
        <v>40</v>
      </c>
      <c r="Y17" s="14" t="s">
        <v>273</v>
      </c>
    </row>
    <row r="18" spans="1:25" s="17" customFormat="1" ht="221" x14ac:dyDescent="0.2">
      <c r="A18" s="13">
        <v>16</v>
      </c>
      <c r="B18" s="13" t="s">
        <v>379</v>
      </c>
      <c r="C18" s="13" t="str">
        <f t="shared" si="0"/>
        <v>Caliendo et al. (2019)</v>
      </c>
      <c r="D18" s="14" t="s">
        <v>234</v>
      </c>
      <c r="E18" s="15" t="s">
        <v>61</v>
      </c>
      <c r="F18" s="16">
        <v>2019</v>
      </c>
      <c r="G18" s="13" t="s">
        <v>16</v>
      </c>
      <c r="H18" s="13" t="s">
        <v>7</v>
      </c>
      <c r="I18" s="15" t="s">
        <v>225</v>
      </c>
      <c r="J18" s="14" t="s">
        <v>275</v>
      </c>
      <c r="K18" s="14" t="s">
        <v>451</v>
      </c>
      <c r="L18" s="14"/>
      <c r="M18" s="14" t="s">
        <v>452</v>
      </c>
      <c r="N18" s="14" t="s">
        <v>453</v>
      </c>
      <c r="O18" s="14" t="s">
        <v>454</v>
      </c>
      <c r="P18" s="14" t="s">
        <v>455</v>
      </c>
      <c r="Q18" s="14"/>
      <c r="R18" s="14"/>
      <c r="S18" s="14"/>
      <c r="T18" s="14"/>
      <c r="U18" s="13" t="s">
        <v>62</v>
      </c>
      <c r="V18" s="13" t="s">
        <v>5</v>
      </c>
      <c r="W18" s="13" t="s">
        <v>5</v>
      </c>
      <c r="X18" s="13" t="s">
        <v>5</v>
      </c>
      <c r="Y18" s="14" t="s">
        <v>276</v>
      </c>
    </row>
    <row r="19" spans="1:25" s="17" customFormat="1" ht="204" x14ac:dyDescent="0.2">
      <c r="A19" s="13">
        <v>17</v>
      </c>
      <c r="B19" s="14" t="s">
        <v>98</v>
      </c>
      <c r="C19" s="13" t="str">
        <f t="shared" si="0"/>
        <v>Carcelli and Park (2024)</v>
      </c>
      <c r="D19" s="14" t="s">
        <v>234</v>
      </c>
      <c r="E19" s="18" t="s">
        <v>97</v>
      </c>
      <c r="F19" s="19">
        <v>2024</v>
      </c>
      <c r="G19" s="13" t="s">
        <v>37</v>
      </c>
      <c r="H19" s="13" t="s">
        <v>13</v>
      </c>
      <c r="I19" s="15" t="s">
        <v>207</v>
      </c>
      <c r="J19" s="14" t="s">
        <v>278</v>
      </c>
      <c r="K19" s="14" t="s">
        <v>456</v>
      </c>
      <c r="L19" s="14" t="s">
        <v>457</v>
      </c>
      <c r="M19" s="14"/>
      <c r="N19" s="14" t="s">
        <v>458</v>
      </c>
      <c r="O19" s="14" t="s">
        <v>459</v>
      </c>
      <c r="P19" s="14" t="s">
        <v>460</v>
      </c>
      <c r="Q19" s="14"/>
      <c r="R19" s="14"/>
      <c r="S19" s="14" t="s">
        <v>44</v>
      </c>
      <c r="T19" s="14"/>
      <c r="U19" s="14"/>
      <c r="V19" s="14">
        <v>4</v>
      </c>
      <c r="W19" s="14" t="s">
        <v>40</v>
      </c>
      <c r="X19" s="14" t="s">
        <v>40</v>
      </c>
      <c r="Y19" s="14" t="s">
        <v>277</v>
      </c>
    </row>
    <row r="20" spans="1:25" s="17" customFormat="1" ht="238" x14ac:dyDescent="0.2">
      <c r="A20" s="13">
        <v>18</v>
      </c>
      <c r="B20" s="13" t="s">
        <v>100</v>
      </c>
      <c r="C20" s="13" t="str">
        <f t="shared" si="0"/>
        <v>Che et al. (2022)</v>
      </c>
      <c r="D20" s="14" t="s">
        <v>279</v>
      </c>
      <c r="E20" s="15" t="s">
        <v>143</v>
      </c>
      <c r="F20" s="16">
        <v>2022</v>
      </c>
      <c r="G20" s="13" t="s">
        <v>23</v>
      </c>
      <c r="H20" s="13" t="s">
        <v>6</v>
      </c>
      <c r="I20" s="15" t="s">
        <v>180</v>
      </c>
      <c r="J20" s="13" t="s">
        <v>282</v>
      </c>
      <c r="K20" s="17" t="s">
        <v>465</v>
      </c>
      <c r="L20" s="14" t="s">
        <v>466</v>
      </c>
      <c r="M20" s="14"/>
      <c r="N20" s="14" t="s">
        <v>467</v>
      </c>
      <c r="O20" s="14"/>
      <c r="P20" s="14"/>
      <c r="Q20" s="14"/>
      <c r="R20" s="14"/>
      <c r="S20" s="14"/>
      <c r="T20" s="13" t="s">
        <v>43</v>
      </c>
      <c r="U20" s="14"/>
      <c r="V20" s="13">
        <v>4</v>
      </c>
      <c r="W20" s="13">
        <v>4</v>
      </c>
      <c r="X20" s="13">
        <v>4</v>
      </c>
      <c r="Y20" s="14" t="s">
        <v>283</v>
      </c>
    </row>
    <row r="21" spans="1:25" s="17" customFormat="1" ht="255" x14ac:dyDescent="0.2">
      <c r="A21" s="13">
        <v>19</v>
      </c>
      <c r="B21" s="14" t="s">
        <v>100</v>
      </c>
      <c r="C21" s="13" t="str">
        <f t="shared" si="0"/>
        <v>Che et al. (2025)</v>
      </c>
      <c r="D21" s="14" t="s">
        <v>279</v>
      </c>
      <c r="E21" s="18" t="s">
        <v>99</v>
      </c>
      <c r="F21" s="19">
        <v>2025</v>
      </c>
      <c r="G21" s="13" t="s">
        <v>23</v>
      </c>
      <c r="H21" s="13" t="s">
        <v>6</v>
      </c>
      <c r="I21" s="15" t="s">
        <v>206</v>
      </c>
      <c r="J21" s="14" t="s">
        <v>280</v>
      </c>
      <c r="K21" s="14" t="s">
        <v>468</v>
      </c>
      <c r="L21" s="14" t="s">
        <v>461</v>
      </c>
      <c r="M21" s="14"/>
      <c r="N21" s="14" t="s">
        <v>462</v>
      </c>
      <c r="O21" s="14" t="s">
        <v>463</v>
      </c>
      <c r="P21" s="14" t="s">
        <v>464</v>
      </c>
      <c r="Q21" s="14"/>
      <c r="R21" s="14"/>
      <c r="S21" s="14" t="s">
        <v>44</v>
      </c>
      <c r="T21" s="13" t="s">
        <v>43</v>
      </c>
      <c r="U21" s="14"/>
      <c r="V21" s="14">
        <v>4</v>
      </c>
      <c r="W21" s="14">
        <v>4</v>
      </c>
      <c r="X21" s="14">
        <v>4</v>
      </c>
      <c r="Y21" s="14" t="s">
        <v>281</v>
      </c>
    </row>
    <row r="22" spans="1:25" s="17" customFormat="1" ht="221" x14ac:dyDescent="0.2">
      <c r="A22" s="13">
        <v>20</v>
      </c>
      <c r="B22" s="13" t="s">
        <v>104</v>
      </c>
      <c r="C22" s="13" t="str">
        <f t="shared" si="0"/>
        <v>Chetverikov et al. (2016)</v>
      </c>
      <c r="D22" s="14" t="s">
        <v>234</v>
      </c>
      <c r="E22" s="15" t="s">
        <v>103</v>
      </c>
      <c r="F22" s="16">
        <v>2016</v>
      </c>
      <c r="G22" s="13" t="s">
        <v>16</v>
      </c>
      <c r="H22" s="13" t="s">
        <v>7</v>
      </c>
      <c r="I22" s="15" t="s">
        <v>204</v>
      </c>
      <c r="J22" s="14" t="s">
        <v>285</v>
      </c>
      <c r="K22" s="14" t="s">
        <v>469</v>
      </c>
      <c r="L22" s="14"/>
      <c r="M22" s="14" t="s">
        <v>470</v>
      </c>
      <c r="N22" s="14"/>
      <c r="O22" s="14" t="s">
        <v>471</v>
      </c>
      <c r="P22" s="14" t="s">
        <v>472</v>
      </c>
      <c r="Q22" s="13" t="s">
        <v>45</v>
      </c>
      <c r="R22" s="14"/>
      <c r="S22" s="14" t="s">
        <v>44</v>
      </c>
      <c r="T22" s="13" t="s">
        <v>43</v>
      </c>
      <c r="U22" s="13" t="s">
        <v>62</v>
      </c>
      <c r="V22" s="13" t="s">
        <v>5</v>
      </c>
      <c r="W22" s="13" t="s">
        <v>5</v>
      </c>
      <c r="X22" s="13" t="s">
        <v>5</v>
      </c>
      <c r="Y22" s="14" t="s">
        <v>284</v>
      </c>
    </row>
    <row r="23" spans="1:25" s="17" customFormat="1" ht="238" x14ac:dyDescent="0.2">
      <c r="A23" s="13">
        <v>21</v>
      </c>
      <c r="B23" s="13" t="s">
        <v>113</v>
      </c>
      <c r="C23" s="13" t="str">
        <f t="shared" si="0"/>
        <v>Chor and Li (2024)</v>
      </c>
      <c r="D23" s="14" t="s">
        <v>234</v>
      </c>
      <c r="E23" s="15" t="s">
        <v>112</v>
      </c>
      <c r="F23" s="16">
        <v>2024</v>
      </c>
      <c r="G23" s="13" t="s">
        <v>23</v>
      </c>
      <c r="H23" s="13" t="s">
        <v>6</v>
      </c>
      <c r="I23" s="15" t="s">
        <v>199</v>
      </c>
      <c r="J23" s="14" t="s">
        <v>287</v>
      </c>
      <c r="K23" s="14" t="s">
        <v>475</v>
      </c>
      <c r="L23" s="14" t="s">
        <v>476</v>
      </c>
      <c r="M23" s="14"/>
      <c r="N23" s="14" t="s">
        <v>477</v>
      </c>
      <c r="O23" s="14"/>
      <c r="P23" s="14"/>
      <c r="Q23" s="14"/>
      <c r="R23" s="14"/>
      <c r="S23" s="14"/>
      <c r="T23" s="13" t="s">
        <v>43</v>
      </c>
      <c r="U23" s="14"/>
      <c r="V23" s="13">
        <v>4</v>
      </c>
      <c r="W23" s="13">
        <v>4</v>
      </c>
      <c r="X23" s="13">
        <v>4</v>
      </c>
      <c r="Y23" s="14" t="s">
        <v>286</v>
      </c>
    </row>
    <row r="24" spans="1:25" s="17" customFormat="1" ht="204" x14ac:dyDescent="0.2">
      <c r="A24" s="13">
        <v>22</v>
      </c>
      <c r="B24" s="14" t="s">
        <v>158</v>
      </c>
      <c r="C24" s="13" t="str">
        <f t="shared" si="0"/>
        <v>Chyzh and Urbatsch (2021)</v>
      </c>
      <c r="D24" s="14" t="s">
        <v>288</v>
      </c>
      <c r="E24" s="18" t="s">
        <v>157</v>
      </c>
      <c r="F24" s="19">
        <v>2021</v>
      </c>
      <c r="G24" s="13" t="s">
        <v>38</v>
      </c>
      <c r="H24" s="13" t="s">
        <v>18</v>
      </c>
      <c r="I24" s="15" t="s">
        <v>172</v>
      </c>
      <c r="J24" s="14" t="s">
        <v>289</v>
      </c>
      <c r="K24" s="14" t="s">
        <v>478</v>
      </c>
      <c r="L24" s="14"/>
      <c r="M24" s="14"/>
      <c r="N24" s="14" t="s">
        <v>479</v>
      </c>
      <c r="O24" s="14"/>
      <c r="P24" s="14"/>
      <c r="Q24" s="14"/>
      <c r="R24" s="14"/>
      <c r="S24" s="14" t="s">
        <v>44</v>
      </c>
      <c r="T24" s="14"/>
      <c r="U24" s="14"/>
      <c r="V24" s="14">
        <v>4</v>
      </c>
      <c r="W24" s="14" t="s">
        <v>40</v>
      </c>
      <c r="X24" s="14" t="s">
        <v>40</v>
      </c>
      <c r="Y24" s="14" t="s">
        <v>240</v>
      </c>
    </row>
    <row r="25" spans="1:25" s="17" customFormat="1" ht="255" x14ac:dyDescent="0.2">
      <c r="A25" s="13">
        <v>23</v>
      </c>
      <c r="B25" s="13" t="s">
        <v>66</v>
      </c>
      <c r="C25" s="13" t="str">
        <f t="shared" si="0"/>
        <v>Colantone and Stanig (2018)</v>
      </c>
      <c r="D25" s="14" t="s">
        <v>290</v>
      </c>
      <c r="E25" s="15" t="s">
        <v>65</v>
      </c>
      <c r="F25" s="16">
        <v>2018</v>
      </c>
      <c r="G25" s="13" t="s">
        <v>35</v>
      </c>
      <c r="H25" s="13" t="s">
        <v>7</v>
      </c>
      <c r="I25" s="15" t="s">
        <v>217</v>
      </c>
      <c r="J25" s="14" t="s">
        <v>291</v>
      </c>
      <c r="K25" s="14" t="s">
        <v>473</v>
      </c>
      <c r="L25" s="14"/>
      <c r="M25" s="14"/>
      <c r="N25" s="14"/>
      <c r="O25" s="14"/>
      <c r="P25" s="14" t="s">
        <v>474</v>
      </c>
      <c r="Q25" s="13" t="s">
        <v>45</v>
      </c>
      <c r="R25" s="14"/>
      <c r="S25" s="14" t="s">
        <v>44</v>
      </c>
      <c r="T25" s="13" t="s">
        <v>43</v>
      </c>
      <c r="U25" s="13" t="s">
        <v>62</v>
      </c>
      <c r="V25" s="13" t="s">
        <v>5</v>
      </c>
      <c r="W25" s="13" t="s">
        <v>40</v>
      </c>
      <c r="X25" s="13" t="s">
        <v>40</v>
      </c>
      <c r="Y25" s="14" t="s">
        <v>292</v>
      </c>
    </row>
    <row r="26" spans="1:25" s="17" customFormat="1" ht="204" x14ac:dyDescent="0.2">
      <c r="A26" s="13">
        <v>24</v>
      </c>
      <c r="B26" s="13" t="s">
        <v>87</v>
      </c>
      <c r="C26" s="13" t="str">
        <f t="shared" si="0"/>
        <v>Defever et al. (2015)</v>
      </c>
      <c r="D26" s="14" t="s">
        <v>295</v>
      </c>
      <c r="E26" s="15" t="s">
        <v>86</v>
      </c>
      <c r="F26" s="16">
        <v>2015</v>
      </c>
      <c r="G26" s="13" t="s">
        <v>23</v>
      </c>
      <c r="H26" s="13" t="s">
        <v>6</v>
      </c>
      <c r="I26" s="15" t="s">
        <v>215</v>
      </c>
      <c r="J26" s="14" t="s">
        <v>294</v>
      </c>
      <c r="K26" s="14" t="s">
        <v>480</v>
      </c>
      <c r="L26" s="14"/>
      <c r="M26" s="14"/>
      <c r="N26" s="14" t="s">
        <v>481</v>
      </c>
      <c r="O26" s="14"/>
      <c r="P26" s="14" t="s">
        <v>482</v>
      </c>
      <c r="Q26" s="13" t="s">
        <v>45</v>
      </c>
      <c r="R26" s="14"/>
      <c r="S26" s="14" t="s">
        <v>44</v>
      </c>
      <c r="T26" s="13" t="s">
        <v>43</v>
      </c>
      <c r="U26" s="14"/>
      <c r="V26" s="13">
        <v>4</v>
      </c>
      <c r="W26" s="13">
        <v>4</v>
      </c>
      <c r="X26" s="13">
        <v>4</v>
      </c>
      <c r="Y26" s="14" t="s">
        <v>293</v>
      </c>
    </row>
    <row r="27" spans="1:25" s="17" customFormat="1" ht="170" x14ac:dyDescent="0.2">
      <c r="A27" s="13">
        <v>25</v>
      </c>
      <c r="B27" s="13" t="s">
        <v>152</v>
      </c>
      <c r="C27" s="13" t="str">
        <f t="shared" si="0"/>
        <v>DuBois (2023)</v>
      </c>
      <c r="D27" s="14" t="s">
        <v>279</v>
      </c>
      <c r="E27" s="15" t="s">
        <v>151</v>
      </c>
      <c r="F27" s="16">
        <v>2023</v>
      </c>
      <c r="G27" s="13" t="s">
        <v>11</v>
      </c>
      <c r="H27" s="13" t="s">
        <v>9</v>
      </c>
      <c r="I27" s="15" t="s">
        <v>175</v>
      </c>
      <c r="J27" s="14" t="s">
        <v>244</v>
      </c>
      <c r="K27" s="14" t="s">
        <v>399</v>
      </c>
      <c r="L27" s="14"/>
      <c r="M27" s="14"/>
      <c r="N27" s="14"/>
      <c r="O27" s="14"/>
      <c r="P27" s="14" t="s">
        <v>400</v>
      </c>
      <c r="Q27" s="14"/>
      <c r="R27" s="14"/>
      <c r="S27" s="14"/>
      <c r="T27" s="13" t="s">
        <v>43</v>
      </c>
      <c r="U27" s="14"/>
      <c r="V27" s="13">
        <v>4</v>
      </c>
      <c r="W27" s="13">
        <v>4</v>
      </c>
      <c r="X27" s="13">
        <v>3</v>
      </c>
      <c r="Y27" s="14" t="s">
        <v>245</v>
      </c>
    </row>
    <row r="28" spans="1:25" s="17" customFormat="1" ht="153" x14ac:dyDescent="0.2">
      <c r="A28" s="13">
        <v>26</v>
      </c>
      <c r="B28" s="14" t="s">
        <v>119</v>
      </c>
      <c r="C28" s="13" t="str">
        <f t="shared" si="0"/>
        <v>Egger and Erhardt (2024)</v>
      </c>
      <c r="D28" s="14" t="s">
        <v>296</v>
      </c>
      <c r="E28" s="18" t="s">
        <v>118</v>
      </c>
      <c r="F28" s="19">
        <v>2024</v>
      </c>
      <c r="G28" s="13" t="s">
        <v>26</v>
      </c>
      <c r="H28" s="13" t="s">
        <v>7</v>
      </c>
      <c r="I28" s="15" t="s">
        <v>196</v>
      </c>
      <c r="J28" s="14" t="s">
        <v>298</v>
      </c>
      <c r="K28" s="14" t="s">
        <v>483</v>
      </c>
      <c r="L28" s="14"/>
      <c r="M28" s="14"/>
      <c r="N28" s="14" t="s">
        <v>484</v>
      </c>
      <c r="O28" s="14"/>
      <c r="P28" s="14"/>
      <c r="Q28" s="14"/>
      <c r="R28" s="14"/>
      <c r="S28" s="14" t="s">
        <v>44</v>
      </c>
      <c r="T28" s="14"/>
      <c r="U28" s="14"/>
      <c r="V28" s="14">
        <v>4</v>
      </c>
      <c r="W28" s="14">
        <v>4</v>
      </c>
      <c r="X28" s="14">
        <v>3</v>
      </c>
      <c r="Y28" s="14" t="s">
        <v>297</v>
      </c>
    </row>
    <row r="29" spans="1:25" s="17" customFormat="1" ht="238" x14ac:dyDescent="0.2">
      <c r="A29" s="13">
        <v>27</v>
      </c>
      <c r="B29" s="13" t="s">
        <v>162</v>
      </c>
      <c r="C29" s="13" t="str">
        <f t="shared" si="0"/>
        <v>Eugeni (2015)</v>
      </c>
      <c r="D29" s="14" t="s">
        <v>295</v>
      </c>
      <c r="E29" s="15" t="s">
        <v>161</v>
      </c>
      <c r="F29" s="16">
        <v>2015</v>
      </c>
      <c r="G29" s="13" t="s">
        <v>23</v>
      </c>
      <c r="H29" s="13" t="s">
        <v>6</v>
      </c>
      <c r="I29" s="15" t="s">
        <v>169</v>
      </c>
      <c r="J29" s="14" t="s">
        <v>236</v>
      </c>
      <c r="K29" s="14" t="s">
        <v>486</v>
      </c>
      <c r="L29" s="14"/>
      <c r="M29" s="14"/>
      <c r="N29" s="14"/>
      <c r="O29" s="14"/>
      <c r="P29" s="14" t="s">
        <v>487</v>
      </c>
      <c r="Q29" s="13" t="s">
        <v>45</v>
      </c>
      <c r="R29" s="14"/>
      <c r="S29" s="14"/>
      <c r="T29" s="13" t="s">
        <v>43</v>
      </c>
      <c r="U29" s="14"/>
      <c r="V29" s="13">
        <v>4</v>
      </c>
      <c r="W29" s="13">
        <v>4</v>
      </c>
      <c r="X29" s="13">
        <v>4</v>
      </c>
      <c r="Y29" s="14" t="s">
        <v>238</v>
      </c>
    </row>
    <row r="30" spans="1:25" s="17" customFormat="1" ht="204" x14ac:dyDescent="0.2">
      <c r="A30" s="13">
        <v>28</v>
      </c>
      <c r="B30" s="13" t="s">
        <v>92</v>
      </c>
      <c r="C30" s="13" t="str">
        <f t="shared" si="0"/>
        <v>Fan et al. (2020)</v>
      </c>
      <c r="D30" s="14" t="s">
        <v>279</v>
      </c>
      <c r="E30" s="15" t="s">
        <v>91</v>
      </c>
      <c r="F30" s="16">
        <v>2020</v>
      </c>
      <c r="G30" s="13" t="s">
        <v>23</v>
      </c>
      <c r="H30" s="13" t="s">
        <v>6</v>
      </c>
      <c r="I30" s="15" t="s">
        <v>209</v>
      </c>
      <c r="J30" s="14" t="s">
        <v>299</v>
      </c>
      <c r="K30" s="14" t="s">
        <v>488</v>
      </c>
      <c r="L30" s="14"/>
      <c r="M30" s="14"/>
      <c r="N30" s="14" t="s">
        <v>489</v>
      </c>
      <c r="O30" s="14"/>
      <c r="P30" s="14"/>
      <c r="Q30" s="13" t="s">
        <v>45</v>
      </c>
      <c r="R30" s="14"/>
      <c r="S30" s="14"/>
      <c r="T30" s="14"/>
      <c r="U30" s="14"/>
      <c r="V30" s="13">
        <v>4</v>
      </c>
      <c r="W30" s="13">
        <v>4</v>
      </c>
      <c r="X30" s="13">
        <v>4</v>
      </c>
      <c r="Y30" s="14" t="s">
        <v>300</v>
      </c>
    </row>
    <row r="31" spans="1:25" s="17" customFormat="1" ht="187" x14ac:dyDescent="0.2">
      <c r="A31" s="13">
        <v>29</v>
      </c>
      <c r="B31" s="13" t="s">
        <v>156</v>
      </c>
      <c r="C31" s="13" t="str">
        <f t="shared" si="0"/>
        <v>Fatum et al. (2018)</v>
      </c>
      <c r="D31" s="14" t="s">
        <v>301</v>
      </c>
      <c r="E31" s="15" t="s">
        <v>155</v>
      </c>
      <c r="F31" s="16">
        <v>2018</v>
      </c>
      <c r="G31" s="13" t="s">
        <v>23</v>
      </c>
      <c r="H31" s="13" t="s">
        <v>6</v>
      </c>
      <c r="I31" s="15" t="s">
        <v>173</v>
      </c>
      <c r="J31" s="14" t="s">
        <v>241</v>
      </c>
      <c r="K31" s="14" t="s">
        <v>492</v>
      </c>
      <c r="L31" s="14"/>
      <c r="M31" s="14" t="s">
        <v>491</v>
      </c>
      <c r="N31" s="14"/>
      <c r="O31" s="14"/>
      <c r="P31" s="14" t="s">
        <v>490</v>
      </c>
      <c r="Q31" s="13" t="s">
        <v>45</v>
      </c>
      <c r="R31" s="14"/>
      <c r="S31" s="13" t="s">
        <v>44</v>
      </c>
      <c r="T31" s="13" t="s">
        <v>43</v>
      </c>
      <c r="U31" s="14"/>
      <c r="V31" s="13">
        <v>4</v>
      </c>
      <c r="W31" s="13">
        <v>4</v>
      </c>
      <c r="X31" s="13">
        <v>4</v>
      </c>
      <c r="Y31" s="14" t="s">
        <v>242</v>
      </c>
    </row>
    <row r="32" spans="1:25" s="17" customFormat="1" ht="187" x14ac:dyDescent="0.2">
      <c r="A32" s="13">
        <v>30</v>
      </c>
      <c r="B32" s="13" t="s">
        <v>47</v>
      </c>
      <c r="C32" s="13" t="str">
        <f t="shared" si="0"/>
        <v>Feenstra et al. (2019)</v>
      </c>
      <c r="D32" s="14" t="s">
        <v>234</v>
      </c>
      <c r="E32" s="15" t="s">
        <v>46</v>
      </c>
      <c r="F32" s="16">
        <v>2019</v>
      </c>
      <c r="G32" s="13" t="s">
        <v>23</v>
      </c>
      <c r="H32" s="13" t="s">
        <v>6</v>
      </c>
      <c r="I32" s="15" t="s">
        <v>230</v>
      </c>
      <c r="J32" s="14" t="s">
        <v>302</v>
      </c>
      <c r="K32" s="14" t="s">
        <v>493</v>
      </c>
      <c r="L32" s="14"/>
      <c r="M32" s="14" t="s">
        <v>494</v>
      </c>
      <c r="N32" s="14" t="s">
        <v>495</v>
      </c>
      <c r="O32" s="14" t="s">
        <v>496</v>
      </c>
      <c r="P32" s="14"/>
      <c r="Q32" s="14"/>
      <c r="R32" s="14"/>
      <c r="S32" s="14" t="s">
        <v>44</v>
      </c>
      <c r="T32" s="13" t="s">
        <v>43</v>
      </c>
      <c r="U32" s="14"/>
      <c r="V32" s="13">
        <v>4</v>
      </c>
      <c r="W32" s="13">
        <v>4</v>
      </c>
      <c r="X32" s="13">
        <v>4</v>
      </c>
      <c r="Y32" s="14" t="s">
        <v>303</v>
      </c>
    </row>
    <row r="33" spans="1:25" s="17" customFormat="1" ht="255" x14ac:dyDescent="0.2">
      <c r="A33" s="13">
        <v>31</v>
      </c>
      <c r="B33" s="13" t="s">
        <v>115</v>
      </c>
      <c r="C33" s="13" t="str">
        <f t="shared" si="0"/>
        <v>Feigenbaum and Hall (2015)</v>
      </c>
      <c r="D33" s="14" t="s">
        <v>234</v>
      </c>
      <c r="E33" s="15" t="s">
        <v>114</v>
      </c>
      <c r="F33" s="16">
        <v>2015</v>
      </c>
      <c r="G33" s="13" t="s">
        <v>38</v>
      </c>
      <c r="H33" s="13" t="s">
        <v>18</v>
      </c>
      <c r="I33" s="15" t="s">
        <v>198</v>
      </c>
      <c r="J33" s="14" t="s">
        <v>305</v>
      </c>
      <c r="K33" s="17" t="s">
        <v>502</v>
      </c>
      <c r="M33" s="17" t="s">
        <v>503</v>
      </c>
      <c r="N33" s="17" t="s">
        <v>504</v>
      </c>
      <c r="P33" s="14"/>
      <c r="Q33" s="14"/>
      <c r="R33" s="14"/>
      <c r="S33" s="14" t="s">
        <v>44</v>
      </c>
      <c r="T33" s="13" t="s">
        <v>43</v>
      </c>
      <c r="U33" s="14"/>
      <c r="V33" s="13">
        <v>4</v>
      </c>
      <c r="W33" s="13" t="s">
        <v>40</v>
      </c>
      <c r="X33" s="13" t="s">
        <v>40</v>
      </c>
      <c r="Y33" s="14" t="s">
        <v>304</v>
      </c>
    </row>
    <row r="34" spans="1:25" s="17" customFormat="1" ht="187" x14ac:dyDescent="0.2">
      <c r="A34" s="13">
        <v>32</v>
      </c>
      <c r="B34" s="13" t="s">
        <v>57</v>
      </c>
      <c r="C34" s="13" t="str">
        <f t="shared" si="0"/>
        <v>Feng et al. (2017)</v>
      </c>
      <c r="D34" s="14" t="s">
        <v>279</v>
      </c>
      <c r="E34" s="15" t="s">
        <v>56</v>
      </c>
      <c r="F34" s="16">
        <v>2017</v>
      </c>
      <c r="G34" s="13" t="s">
        <v>23</v>
      </c>
      <c r="H34" s="13" t="s">
        <v>6</v>
      </c>
      <c r="I34" s="15" t="s">
        <v>222</v>
      </c>
      <c r="J34" s="14" t="s">
        <v>306</v>
      </c>
      <c r="K34" s="14" t="s">
        <v>493</v>
      </c>
      <c r="L34" s="14"/>
      <c r="M34" s="14" t="s">
        <v>494</v>
      </c>
      <c r="N34" s="14" t="s">
        <v>495</v>
      </c>
      <c r="O34" s="14" t="s">
        <v>496</v>
      </c>
      <c r="P34" s="14"/>
      <c r="Q34" s="13" t="s">
        <v>45</v>
      </c>
      <c r="R34" s="14"/>
      <c r="S34" s="14" t="s">
        <v>44</v>
      </c>
      <c r="T34" s="13" t="s">
        <v>43</v>
      </c>
      <c r="U34" s="14"/>
      <c r="V34" s="13">
        <v>4</v>
      </c>
      <c r="W34" s="13">
        <v>4</v>
      </c>
      <c r="X34" s="13">
        <v>4</v>
      </c>
      <c r="Y34" s="14" t="s">
        <v>307</v>
      </c>
    </row>
    <row r="35" spans="1:25" s="17" customFormat="1" ht="306" x14ac:dyDescent="0.2">
      <c r="A35" s="13">
        <v>33</v>
      </c>
      <c r="B35" s="14" t="s">
        <v>74</v>
      </c>
      <c r="C35" s="13" t="str">
        <f t="shared" si="0"/>
        <v>Flaaen et al. (2020)</v>
      </c>
      <c r="D35" s="14" t="s">
        <v>234</v>
      </c>
      <c r="E35" s="18" t="s">
        <v>73</v>
      </c>
      <c r="F35" s="19">
        <v>2020</v>
      </c>
      <c r="G35" s="13" t="s">
        <v>14</v>
      </c>
      <c r="H35" s="13" t="s">
        <v>15</v>
      </c>
      <c r="I35" s="15" t="s">
        <v>211</v>
      </c>
      <c r="J35" s="14" t="s">
        <v>308</v>
      </c>
      <c r="K35" s="14" t="s">
        <v>498</v>
      </c>
      <c r="L35" s="14" t="s">
        <v>499</v>
      </c>
      <c r="M35" s="14"/>
      <c r="N35" s="14" t="s">
        <v>500</v>
      </c>
      <c r="O35" s="14" t="s">
        <v>501</v>
      </c>
      <c r="P35" s="14"/>
      <c r="Q35" s="13" t="s">
        <v>45</v>
      </c>
      <c r="R35" s="14"/>
      <c r="S35" s="14" t="s">
        <v>44</v>
      </c>
      <c r="T35" s="13" t="s">
        <v>43</v>
      </c>
      <c r="U35" s="14"/>
      <c r="V35" s="14" t="s">
        <v>5</v>
      </c>
      <c r="W35" s="14" t="s">
        <v>5</v>
      </c>
      <c r="X35" s="14" t="s">
        <v>5</v>
      </c>
      <c r="Y35" s="14" t="s">
        <v>309</v>
      </c>
    </row>
    <row r="36" spans="1:25" s="17" customFormat="1" ht="153" x14ac:dyDescent="0.2">
      <c r="A36" s="13">
        <v>34</v>
      </c>
      <c r="B36" s="13" t="s">
        <v>106</v>
      </c>
      <c r="C36" s="13" t="str">
        <f t="shared" si="0"/>
        <v>Freund et al. (2024)</v>
      </c>
      <c r="D36" s="14" t="s">
        <v>234</v>
      </c>
      <c r="E36" s="15" t="s">
        <v>105</v>
      </c>
      <c r="F36" s="16">
        <v>2024</v>
      </c>
      <c r="G36" s="13" t="s">
        <v>23</v>
      </c>
      <c r="H36" s="13" t="s">
        <v>6</v>
      </c>
      <c r="I36" s="15" t="s">
        <v>203</v>
      </c>
      <c r="J36" s="14" t="s">
        <v>310</v>
      </c>
      <c r="K36" s="14"/>
      <c r="L36" s="14"/>
      <c r="M36" s="14"/>
      <c r="N36" s="14"/>
      <c r="O36" s="14"/>
      <c r="P36" s="14"/>
      <c r="Q36" s="14"/>
      <c r="R36" s="14"/>
      <c r="S36" s="14" t="s">
        <v>44</v>
      </c>
      <c r="T36" s="13" t="s">
        <v>43</v>
      </c>
      <c r="U36" s="14"/>
      <c r="V36" s="13">
        <v>4</v>
      </c>
      <c r="W36" s="13">
        <v>4</v>
      </c>
      <c r="X36" s="13">
        <v>4</v>
      </c>
      <c r="Y36" s="14" t="s">
        <v>309</v>
      </c>
    </row>
    <row r="37" spans="1:25" s="17" customFormat="1" ht="204" x14ac:dyDescent="0.2">
      <c r="A37" s="13">
        <v>35</v>
      </c>
      <c r="B37" s="13" t="s">
        <v>72</v>
      </c>
      <c r="C37" s="13" t="str">
        <f t="shared" si="0"/>
        <v>Galantucci (2015)</v>
      </c>
      <c r="D37" s="14" t="s">
        <v>234</v>
      </c>
      <c r="E37" s="15" t="s">
        <v>71</v>
      </c>
      <c r="F37" s="16">
        <v>2015</v>
      </c>
      <c r="G37" s="13" t="s">
        <v>37</v>
      </c>
      <c r="H37" s="13" t="s">
        <v>13</v>
      </c>
      <c r="I37" s="15" t="s">
        <v>212</v>
      </c>
      <c r="J37" s="14" t="s">
        <v>312</v>
      </c>
      <c r="K37" s="14"/>
      <c r="L37" s="14"/>
      <c r="M37" s="14"/>
      <c r="N37" s="14"/>
      <c r="O37" s="14"/>
      <c r="P37" s="14"/>
      <c r="Q37" s="13" t="s">
        <v>45</v>
      </c>
      <c r="R37" s="14"/>
      <c r="S37" s="14" t="s">
        <v>44</v>
      </c>
      <c r="T37" s="13" t="s">
        <v>43</v>
      </c>
      <c r="U37" s="14"/>
      <c r="V37" s="13">
        <v>4</v>
      </c>
      <c r="W37" s="13" t="s">
        <v>40</v>
      </c>
      <c r="X37" s="13" t="s">
        <v>40</v>
      </c>
      <c r="Y37" s="14" t="s">
        <v>311</v>
      </c>
    </row>
    <row r="38" spans="1:25" s="17" customFormat="1" ht="153" x14ac:dyDescent="0.2">
      <c r="A38" s="13">
        <v>36</v>
      </c>
      <c r="B38" s="13" t="s">
        <v>64</v>
      </c>
      <c r="C38" s="13" t="str">
        <f t="shared" si="0"/>
        <v>Galle and Lorentzen (2024)</v>
      </c>
      <c r="D38" s="14" t="s">
        <v>314</v>
      </c>
      <c r="E38" s="15" t="s">
        <v>63</v>
      </c>
      <c r="F38" s="16">
        <v>2024</v>
      </c>
      <c r="G38" s="13" t="s">
        <v>23</v>
      </c>
      <c r="H38" s="13" t="s">
        <v>6</v>
      </c>
      <c r="I38" s="15" t="s">
        <v>221</v>
      </c>
      <c r="J38" s="14" t="s">
        <v>315</v>
      </c>
      <c r="K38" s="14"/>
      <c r="L38" s="14"/>
      <c r="M38" s="14"/>
      <c r="N38" s="14"/>
      <c r="O38" s="14"/>
      <c r="P38" s="14"/>
      <c r="Q38" s="14"/>
      <c r="R38" s="14"/>
      <c r="S38" s="14"/>
      <c r="T38" s="13" t="s">
        <v>43</v>
      </c>
      <c r="U38" s="14"/>
      <c r="V38" s="13">
        <v>4</v>
      </c>
      <c r="W38" s="13">
        <v>4</v>
      </c>
      <c r="X38" s="13">
        <v>4</v>
      </c>
      <c r="Y38" s="14" t="s">
        <v>313</v>
      </c>
    </row>
    <row r="39" spans="1:25" s="17" customFormat="1" ht="272" x14ac:dyDescent="0.2">
      <c r="A39" s="13">
        <v>37</v>
      </c>
      <c r="B39" s="13" t="s">
        <v>146</v>
      </c>
      <c r="C39" s="13" t="str">
        <f t="shared" si="0"/>
        <v>Gaupp et al. (2017)</v>
      </c>
      <c r="D39" s="14" t="s">
        <v>295</v>
      </c>
      <c r="E39" s="15" t="s">
        <v>145</v>
      </c>
      <c r="F39" s="16">
        <v>2017</v>
      </c>
      <c r="G39" s="13" t="s">
        <v>39</v>
      </c>
      <c r="H39" s="13" t="s">
        <v>7</v>
      </c>
      <c r="I39" s="15" t="s">
        <v>178</v>
      </c>
      <c r="J39" s="14" t="s">
        <v>317</v>
      </c>
      <c r="K39" s="14"/>
      <c r="L39" s="14"/>
      <c r="M39" s="14"/>
      <c r="N39" s="14"/>
      <c r="O39" s="14"/>
      <c r="P39" s="14"/>
      <c r="Q39" s="14"/>
      <c r="R39" s="14"/>
      <c r="S39" s="14"/>
      <c r="T39" s="14"/>
      <c r="U39" s="13" t="s">
        <v>62</v>
      </c>
      <c r="V39" s="13">
        <v>4</v>
      </c>
      <c r="W39" s="13">
        <v>4</v>
      </c>
      <c r="X39" s="13">
        <v>4</v>
      </c>
      <c r="Y39" s="14" t="s">
        <v>316</v>
      </c>
    </row>
    <row r="40" spans="1:25" s="17" customFormat="1" ht="119" x14ac:dyDescent="0.2">
      <c r="A40" s="13">
        <v>38</v>
      </c>
      <c r="B40" s="14" t="s">
        <v>42</v>
      </c>
      <c r="C40" s="13" t="str">
        <f t="shared" si="0"/>
        <v>Grossman et al. (2024)</v>
      </c>
      <c r="D40" s="14" t="s">
        <v>234</v>
      </c>
      <c r="E40" s="18" t="s">
        <v>41</v>
      </c>
      <c r="F40" s="19">
        <v>2024</v>
      </c>
      <c r="G40" s="13" t="s">
        <v>14</v>
      </c>
      <c r="H40" s="13" t="s">
        <v>15</v>
      </c>
      <c r="I40" s="15" t="s">
        <v>231</v>
      </c>
      <c r="J40" s="14" t="s">
        <v>318</v>
      </c>
      <c r="K40" s="14"/>
      <c r="L40" s="14"/>
      <c r="M40" s="14"/>
      <c r="N40" s="14"/>
      <c r="O40" s="14"/>
      <c r="P40" s="14"/>
      <c r="Q40" s="13" t="s">
        <v>45</v>
      </c>
      <c r="R40" s="14"/>
      <c r="S40" s="14" t="s">
        <v>44</v>
      </c>
      <c r="T40" s="13" t="s">
        <v>43</v>
      </c>
      <c r="U40" s="14"/>
      <c r="V40" s="14" t="s">
        <v>5</v>
      </c>
      <c r="W40" s="14" t="s">
        <v>5</v>
      </c>
      <c r="X40" s="14" t="s">
        <v>5</v>
      </c>
      <c r="Y40" s="14" t="s">
        <v>319</v>
      </c>
    </row>
    <row r="41" spans="1:25" s="17" customFormat="1" ht="170" x14ac:dyDescent="0.2">
      <c r="A41" s="13">
        <v>39</v>
      </c>
      <c r="B41" s="13" t="s">
        <v>96</v>
      </c>
      <c r="C41" s="13" t="str">
        <f t="shared" si="0"/>
        <v>Handley and Limão (2017)</v>
      </c>
      <c r="D41" s="14" t="s">
        <v>234</v>
      </c>
      <c r="E41" s="15" t="s">
        <v>95</v>
      </c>
      <c r="F41" s="16">
        <v>2017</v>
      </c>
      <c r="G41" s="13" t="s">
        <v>14</v>
      </c>
      <c r="H41" s="13" t="s">
        <v>15</v>
      </c>
      <c r="I41" s="15" t="s">
        <v>208</v>
      </c>
      <c r="J41" s="14" t="s">
        <v>320</v>
      </c>
      <c r="K41" s="14"/>
      <c r="L41" s="14"/>
      <c r="M41" s="14"/>
      <c r="N41" s="14"/>
      <c r="O41" s="14"/>
      <c r="P41" s="14"/>
      <c r="Q41" s="14"/>
      <c r="R41" s="14"/>
      <c r="S41" s="14" t="s">
        <v>44</v>
      </c>
      <c r="T41" s="13" t="s">
        <v>43</v>
      </c>
      <c r="U41" s="14"/>
      <c r="V41" s="13" t="s">
        <v>5</v>
      </c>
      <c r="W41" s="13" t="s">
        <v>5</v>
      </c>
      <c r="X41" s="13" t="s">
        <v>5</v>
      </c>
      <c r="Y41" s="14" t="s">
        <v>321</v>
      </c>
    </row>
    <row r="42" spans="1:25" s="17" customFormat="1" ht="323" x14ac:dyDescent="0.2">
      <c r="A42" s="13">
        <v>40</v>
      </c>
      <c r="B42" s="13" t="s">
        <v>380</v>
      </c>
      <c r="C42" s="13" t="str">
        <f t="shared" si="0"/>
        <v>Heilmann (2016)</v>
      </c>
      <c r="D42" s="14" t="s">
        <v>234</v>
      </c>
      <c r="E42" s="15" t="s">
        <v>140</v>
      </c>
      <c r="F42" s="16">
        <v>2016</v>
      </c>
      <c r="G42" s="13" t="s">
        <v>23</v>
      </c>
      <c r="H42" s="13" t="s">
        <v>6</v>
      </c>
      <c r="I42" s="15" t="s">
        <v>182</v>
      </c>
      <c r="J42" s="14" t="s">
        <v>322</v>
      </c>
      <c r="K42" s="14"/>
      <c r="L42" s="14"/>
      <c r="M42" s="14"/>
      <c r="N42" s="14"/>
      <c r="O42" s="14"/>
      <c r="P42" s="14"/>
      <c r="Q42" s="13" t="s">
        <v>45</v>
      </c>
      <c r="R42" s="14"/>
      <c r="S42" s="14"/>
      <c r="T42" s="13" t="s">
        <v>43</v>
      </c>
      <c r="U42" s="14"/>
      <c r="V42" s="13">
        <v>4</v>
      </c>
      <c r="W42" s="13">
        <v>4</v>
      </c>
      <c r="X42" s="13">
        <v>4</v>
      </c>
      <c r="Y42" s="14" t="s">
        <v>323</v>
      </c>
    </row>
    <row r="43" spans="1:25" s="17" customFormat="1" ht="255" x14ac:dyDescent="0.2">
      <c r="A43" s="13">
        <v>41</v>
      </c>
      <c r="B43" s="13" t="s">
        <v>80</v>
      </c>
      <c r="C43" s="13" t="str">
        <f t="shared" si="0"/>
        <v>Jakubik and Stolzenburg (2021)</v>
      </c>
      <c r="D43" s="14" t="s">
        <v>296</v>
      </c>
      <c r="E43" s="15" t="s">
        <v>79</v>
      </c>
      <c r="F43" s="16">
        <v>2021</v>
      </c>
      <c r="G43" s="13" t="s">
        <v>33</v>
      </c>
      <c r="H43" s="13" t="s">
        <v>13</v>
      </c>
      <c r="I43" s="15" t="s">
        <v>185</v>
      </c>
      <c r="J43" s="14" t="s">
        <v>325</v>
      </c>
      <c r="K43" s="14"/>
      <c r="L43" s="14"/>
      <c r="M43" s="14"/>
      <c r="N43" s="14"/>
      <c r="O43" s="14"/>
      <c r="P43" s="14"/>
      <c r="Q43" s="13" t="s">
        <v>45</v>
      </c>
      <c r="R43" s="14"/>
      <c r="S43" s="14" t="s">
        <v>44</v>
      </c>
      <c r="T43" s="13" t="s">
        <v>43</v>
      </c>
      <c r="U43" s="14"/>
      <c r="V43" s="13">
        <v>4</v>
      </c>
      <c r="W43" s="13">
        <v>4</v>
      </c>
      <c r="X43" s="13">
        <v>4</v>
      </c>
      <c r="Y43" s="14" t="s">
        <v>324</v>
      </c>
    </row>
    <row r="44" spans="1:25" s="17" customFormat="1" ht="136" x14ac:dyDescent="0.2">
      <c r="A44" s="13">
        <v>42</v>
      </c>
      <c r="B44" s="13" t="s">
        <v>90</v>
      </c>
      <c r="C44" s="13" t="str">
        <f t="shared" si="0"/>
        <v>Jiang et al. (2023)</v>
      </c>
      <c r="D44" s="14" t="s">
        <v>279</v>
      </c>
      <c r="E44" s="15" t="s">
        <v>89</v>
      </c>
      <c r="F44" s="16">
        <v>2023</v>
      </c>
      <c r="G44" s="13" t="s">
        <v>23</v>
      </c>
      <c r="H44" s="13" t="s">
        <v>6</v>
      </c>
      <c r="I44" s="15" t="s">
        <v>210</v>
      </c>
      <c r="J44" s="14" t="s">
        <v>327</v>
      </c>
      <c r="K44" s="14"/>
      <c r="L44" s="14"/>
      <c r="M44" s="14"/>
      <c r="N44" s="14"/>
      <c r="O44" s="14"/>
      <c r="P44" s="14"/>
      <c r="Q44" s="14"/>
      <c r="R44" s="14"/>
      <c r="S44" s="14" t="s">
        <v>44</v>
      </c>
      <c r="T44" s="13" t="s">
        <v>43</v>
      </c>
      <c r="U44" s="14"/>
      <c r="V44" s="13">
        <v>4</v>
      </c>
      <c r="W44" s="13">
        <v>4</v>
      </c>
      <c r="X44" s="13">
        <v>4</v>
      </c>
      <c r="Y44" s="14" t="s">
        <v>326</v>
      </c>
    </row>
    <row r="45" spans="1:25" s="17" customFormat="1" ht="119" x14ac:dyDescent="0.2">
      <c r="A45" s="13">
        <v>43</v>
      </c>
      <c r="B45" s="14" t="s">
        <v>76</v>
      </c>
      <c r="C45" s="13" t="str">
        <f t="shared" si="0"/>
        <v>Jiao et al. (2024)</v>
      </c>
      <c r="D45" s="14" t="s">
        <v>279</v>
      </c>
      <c r="E45" s="18" t="s">
        <v>75</v>
      </c>
      <c r="F45" s="19">
        <v>2024</v>
      </c>
      <c r="G45" s="13" t="s">
        <v>27</v>
      </c>
      <c r="H45" s="13" t="s">
        <v>28</v>
      </c>
      <c r="I45" s="15" t="s">
        <v>186</v>
      </c>
      <c r="J45" s="14" t="s">
        <v>328</v>
      </c>
      <c r="K45" s="14"/>
      <c r="L45" s="14"/>
      <c r="M45" s="14"/>
      <c r="N45" s="14"/>
      <c r="O45" s="14"/>
      <c r="P45" s="14"/>
      <c r="Q45" s="14"/>
      <c r="R45" s="14"/>
      <c r="S45" s="14" t="s">
        <v>44</v>
      </c>
      <c r="T45" s="13" t="s">
        <v>43</v>
      </c>
      <c r="U45" s="14"/>
      <c r="V45" s="14">
        <v>4</v>
      </c>
      <c r="W45" s="14">
        <v>4</v>
      </c>
      <c r="X45" s="14">
        <v>4</v>
      </c>
      <c r="Y45" s="14" t="s">
        <v>235</v>
      </c>
    </row>
    <row r="46" spans="1:25" s="17" customFormat="1" ht="187" x14ac:dyDescent="0.2">
      <c r="A46" s="13">
        <v>44</v>
      </c>
      <c r="B46" s="13" t="s">
        <v>51</v>
      </c>
      <c r="C46" s="13" t="str">
        <f t="shared" si="0"/>
        <v>Ju et al. (2024)</v>
      </c>
      <c r="D46" s="14" t="s">
        <v>279</v>
      </c>
      <c r="E46" s="15" t="s">
        <v>50</v>
      </c>
      <c r="F46" s="16">
        <v>2024</v>
      </c>
      <c r="G46" s="13" t="s">
        <v>25</v>
      </c>
      <c r="H46" s="13" t="s">
        <v>6</v>
      </c>
      <c r="I46" s="15" t="s">
        <v>228</v>
      </c>
      <c r="J46" s="14" t="s">
        <v>329</v>
      </c>
      <c r="K46" s="14"/>
      <c r="L46" s="14"/>
      <c r="M46" s="14"/>
      <c r="N46" s="14"/>
      <c r="O46" s="14"/>
      <c r="P46" s="14"/>
      <c r="Q46" s="13" t="s">
        <v>45</v>
      </c>
      <c r="R46" s="14"/>
      <c r="S46" s="14" t="s">
        <v>44</v>
      </c>
      <c r="T46" s="13" t="s">
        <v>43</v>
      </c>
      <c r="U46" s="14"/>
      <c r="V46" s="13">
        <v>4</v>
      </c>
      <c r="W46" s="13">
        <v>4</v>
      </c>
      <c r="X46" s="13">
        <v>4</v>
      </c>
      <c r="Y46" s="14" t="s">
        <v>330</v>
      </c>
    </row>
    <row r="47" spans="1:25" s="17" customFormat="1" ht="136" x14ac:dyDescent="0.2">
      <c r="A47" s="13">
        <v>45</v>
      </c>
      <c r="B47" s="13" t="s">
        <v>381</v>
      </c>
      <c r="C47" s="13" t="str">
        <f t="shared" si="0"/>
        <v>Kalouptsidi (2018)</v>
      </c>
      <c r="D47" s="14" t="s">
        <v>234</v>
      </c>
      <c r="E47" s="15" t="s">
        <v>144</v>
      </c>
      <c r="F47" s="16">
        <v>2018</v>
      </c>
      <c r="G47" s="13" t="s">
        <v>19</v>
      </c>
      <c r="H47" s="13" t="s">
        <v>13</v>
      </c>
      <c r="I47" s="15" t="s">
        <v>179</v>
      </c>
      <c r="J47" s="14" t="s">
        <v>332</v>
      </c>
      <c r="K47" s="14"/>
      <c r="L47" s="14"/>
      <c r="M47" s="14"/>
      <c r="N47" s="14"/>
      <c r="O47" s="14"/>
      <c r="P47" s="14"/>
      <c r="Q47" s="13" t="s">
        <v>45</v>
      </c>
      <c r="R47" s="14"/>
      <c r="S47" s="14"/>
      <c r="T47" s="13" t="s">
        <v>43</v>
      </c>
      <c r="U47" s="14"/>
      <c r="V47" s="13" t="s">
        <v>5</v>
      </c>
      <c r="W47" s="13" t="s">
        <v>5</v>
      </c>
      <c r="X47" s="13" t="s">
        <v>5</v>
      </c>
      <c r="Y47" s="14" t="s">
        <v>331</v>
      </c>
    </row>
    <row r="48" spans="1:25" s="17" customFormat="1" ht="187" x14ac:dyDescent="0.2">
      <c r="A48" s="13">
        <v>46</v>
      </c>
      <c r="B48" s="14" t="s">
        <v>82</v>
      </c>
      <c r="C48" s="13" t="str">
        <f t="shared" si="0"/>
        <v>Kim and Margalit (2021)</v>
      </c>
      <c r="D48" s="14" t="s">
        <v>335</v>
      </c>
      <c r="E48" s="18" t="s">
        <v>81</v>
      </c>
      <c r="F48" s="19">
        <v>2021</v>
      </c>
      <c r="G48" s="13" t="s">
        <v>36</v>
      </c>
      <c r="H48" s="13" t="s">
        <v>12</v>
      </c>
      <c r="I48" s="15" t="s">
        <v>219</v>
      </c>
      <c r="J48" s="14" t="s">
        <v>334</v>
      </c>
      <c r="K48" s="14"/>
      <c r="L48" s="14"/>
      <c r="M48" s="14"/>
      <c r="N48" s="14"/>
      <c r="O48" s="14"/>
      <c r="P48" s="14"/>
      <c r="Q48" s="14"/>
      <c r="R48" s="14"/>
      <c r="S48" s="14" t="s">
        <v>44</v>
      </c>
      <c r="T48" s="14"/>
      <c r="U48" s="14"/>
      <c r="V48" s="14">
        <v>4</v>
      </c>
      <c r="W48" s="14" t="s">
        <v>40</v>
      </c>
      <c r="X48" s="14" t="s">
        <v>40</v>
      </c>
      <c r="Y48" s="14" t="s">
        <v>333</v>
      </c>
    </row>
    <row r="49" spans="1:25" s="17" customFormat="1" ht="170" x14ac:dyDescent="0.2">
      <c r="A49" s="13">
        <v>47</v>
      </c>
      <c r="B49" s="13" t="s">
        <v>60</v>
      </c>
      <c r="C49" s="13" t="str">
        <f t="shared" si="0"/>
        <v>Kim and Pelc (2021)</v>
      </c>
      <c r="D49" s="14" t="s">
        <v>335</v>
      </c>
      <c r="E49" s="15" t="s">
        <v>59</v>
      </c>
      <c r="F49" s="16">
        <v>2021</v>
      </c>
      <c r="G49" s="13" t="s">
        <v>37</v>
      </c>
      <c r="H49" s="13" t="s">
        <v>13</v>
      </c>
      <c r="I49" s="15" t="s">
        <v>224</v>
      </c>
      <c r="J49" s="14" t="s">
        <v>336</v>
      </c>
      <c r="K49" s="14"/>
      <c r="L49" s="14"/>
      <c r="M49" s="14"/>
      <c r="N49" s="14"/>
      <c r="O49" s="14"/>
      <c r="P49" s="14"/>
      <c r="Q49" s="13" t="s">
        <v>45</v>
      </c>
      <c r="R49" s="14"/>
      <c r="S49" s="14"/>
      <c r="T49" s="13" t="s">
        <v>43</v>
      </c>
      <c r="U49" s="14"/>
      <c r="V49" s="13">
        <v>4</v>
      </c>
      <c r="W49" s="13" t="s">
        <v>40</v>
      </c>
      <c r="X49" s="13" t="s">
        <v>40</v>
      </c>
      <c r="Y49" s="14" t="s">
        <v>337</v>
      </c>
    </row>
    <row r="50" spans="1:25" s="17" customFormat="1" ht="119" x14ac:dyDescent="0.2">
      <c r="A50" s="13">
        <v>48</v>
      </c>
      <c r="B50" s="14" t="s">
        <v>55</v>
      </c>
      <c r="C50" s="13" t="str">
        <f t="shared" si="0"/>
        <v>Liang and Zeng (2017)</v>
      </c>
      <c r="D50" s="14" t="s">
        <v>234</v>
      </c>
      <c r="E50" s="18" t="s">
        <v>54</v>
      </c>
      <c r="F50" s="19">
        <v>2017</v>
      </c>
      <c r="G50" s="13" t="s">
        <v>34</v>
      </c>
      <c r="H50" s="13" t="s">
        <v>9</v>
      </c>
      <c r="I50" s="15" t="s">
        <v>226</v>
      </c>
      <c r="J50" s="14" t="s">
        <v>339</v>
      </c>
      <c r="K50" s="14"/>
      <c r="L50" s="14"/>
      <c r="M50" s="14"/>
      <c r="N50" s="14"/>
      <c r="O50" s="14"/>
      <c r="P50" s="14"/>
      <c r="Q50" s="13" t="s">
        <v>45</v>
      </c>
      <c r="R50" s="14"/>
      <c r="S50" s="14" t="s">
        <v>44</v>
      </c>
      <c r="T50" s="13" t="s">
        <v>43</v>
      </c>
      <c r="U50" s="14"/>
      <c r="V50" s="14">
        <v>4</v>
      </c>
      <c r="W50" s="14">
        <v>4</v>
      </c>
      <c r="X50" s="14">
        <v>3</v>
      </c>
      <c r="Y50" s="14" t="s">
        <v>338</v>
      </c>
    </row>
    <row r="51" spans="1:25" s="17" customFormat="1" ht="238" x14ac:dyDescent="0.2">
      <c r="A51" s="13">
        <v>49</v>
      </c>
      <c r="B51" s="13" t="s">
        <v>135</v>
      </c>
      <c r="C51" s="13" t="str">
        <f t="shared" si="0"/>
        <v>Lu and Zhou (2023)</v>
      </c>
      <c r="D51" s="14" t="s">
        <v>340</v>
      </c>
      <c r="E51" s="15" t="s">
        <v>134</v>
      </c>
      <c r="F51" s="16">
        <v>2023</v>
      </c>
      <c r="G51" s="13" t="s">
        <v>29</v>
      </c>
      <c r="H51" s="13" t="s">
        <v>10</v>
      </c>
      <c r="I51" s="15" t="s">
        <v>187</v>
      </c>
      <c r="J51" s="14" t="s">
        <v>341</v>
      </c>
      <c r="K51" s="14"/>
      <c r="L51" s="14"/>
      <c r="M51" s="14"/>
      <c r="N51" s="14"/>
      <c r="O51" s="14"/>
      <c r="P51" s="14"/>
      <c r="Q51" s="14"/>
      <c r="R51" s="13" t="s">
        <v>85</v>
      </c>
      <c r="S51" s="14"/>
      <c r="T51" s="14"/>
      <c r="U51" s="14"/>
      <c r="V51" s="13" t="s">
        <v>5</v>
      </c>
      <c r="W51" s="13" t="s">
        <v>5</v>
      </c>
      <c r="X51" s="13" t="s">
        <v>5</v>
      </c>
      <c r="Y51" s="14" t="s">
        <v>342</v>
      </c>
    </row>
    <row r="52" spans="1:25" s="17" customFormat="1" ht="102" x14ac:dyDescent="0.2">
      <c r="A52" s="13">
        <v>50</v>
      </c>
      <c r="B52" s="14" t="s">
        <v>129</v>
      </c>
      <c r="C52" s="13" t="str">
        <f t="shared" si="0"/>
        <v>Lu et al. (2018)</v>
      </c>
      <c r="D52" s="14" t="s">
        <v>279</v>
      </c>
      <c r="E52" s="18" t="s">
        <v>128</v>
      </c>
      <c r="F52" s="19">
        <v>2018</v>
      </c>
      <c r="G52" s="13" t="s">
        <v>23</v>
      </c>
      <c r="H52" s="13" t="s">
        <v>6</v>
      </c>
      <c r="I52" s="15" t="s">
        <v>191</v>
      </c>
      <c r="J52" s="14" t="s">
        <v>344</v>
      </c>
      <c r="K52" s="14"/>
      <c r="L52" s="14"/>
      <c r="M52" s="14"/>
      <c r="N52" s="14"/>
      <c r="O52" s="14"/>
      <c r="P52" s="14"/>
      <c r="Q52" s="14"/>
      <c r="R52" s="14"/>
      <c r="S52" s="14" t="s">
        <v>44</v>
      </c>
      <c r="T52" s="14"/>
      <c r="U52" s="14"/>
      <c r="V52" s="14">
        <v>4</v>
      </c>
      <c r="W52" s="14">
        <v>4</v>
      </c>
      <c r="X52" s="14">
        <v>4</v>
      </c>
      <c r="Y52" s="14" t="s">
        <v>343</v>
      </c>
    </row>
    <row r="53" spans="1:25" s="17" customFormat="1" ht="238" x14ac:dyDescent="0.2">
      <c r="A53" s="13">
        <v>51</v>
      </c>
      <c r="B53" s="13" t="s">
        <v>70</v>
      </c>
      <c r="C53" s="13" t="str">
        <f t="shared" si="0"/>
        <v>Luo and Van Assche (2023)</v>
      </c>
      <c r="D53" s="14" t="s">
        <v>234</v>
      </c>
      <c r="E53" s="15" t="s">
        <v>69</v>
      </c>
      <c r="F53" s="16">
        <v>2023</v>
      </c>
      <c r="G53" s="13" t="s">
        <v>30</v>
      </c>
      <c r="H53" s="13" t="s">
        <v>8</v>
      </c>
      <c r="I53" s="15" t="s">
        <v>220</v>
      </c>
      <c r="J53" s="14" t="s">
        <v>346</v>
      </c>
      <c r="K53" s="14"/>
      <c r="L53" s="14"/>
      <c r="M53" s="14"/>
      <c r="N53" s="14"/>
      <c r="O53" s="14"/>
      <c r="P53" s="14"/>
      <c r="Q53" s="14"/>
      <c r="R53" s="14"/>
      <c r="S53" s="14"/>
      <c r="T53" s="13" t="s">
        <v>43</v>
      </c>
      <c r="U53" s="14"/>
      <c r="V53" s="13" t="s">
        <v>5</v>
      </c>
      <c r="W53" s="13" t="s">
        <v>5</v>
      </c>
      <c r="X53" s="13" t="s">
        <v>5</v>
      </c>
      <c r="Y53" s="14" t="s">
        <v>345</v>
      </c>
    </row>
    <row r="54" spans="1:25" s="17" customFormat="1" ht="153" x14ac:dyDescent="0.2">
      <c r="A54" s="13">
        <v>52</v>
      </c>
      <c r="B54" s="14" t="s">
        <v>94</v>
      </c>
      <c r="C54" s="13" t="str">
        <f t="shared" si="0"/>
        <v>Mansfield and Solodoch (2024)</v>
      </c>
      <c r="D54" s="14" t="s">
        <v>234</v>
      </c>
      <c r="E54" s="18" t="s">
        <v>93</v>
      </c>
      <c r="F54" s="19">
        <v>2024</v>
      </c>
      <c r="G54" s="13" t="s">
        <v>38</v>
      </c>
      <c r="H54" s="13" t="s">
        <v>18</v>
      </c>
      <c r="I54" s="15" t="s">
        <v>171</v>
      </c>
      <c r="J54" s="14" t="s">
        <v>348</v>
      </c>
      <c r="K54" s="14"/>
      <c r="L54" s="14"/>
      <c r="M54" s="14"/>
      <c r="N54" s="14"/>
      <c r="O54" s="14"/>
      <c r="P54" s="14"/>
      <c r="Q54" s="14"/>
      <c r="R54" s="14"/>
      <c r="S54" s="14" t="s">
        <v>44</v>
      </c>
      <c r="T54" s="13" t="s">
        <v>43</v>
      </c>
      <c r="U54" s="14"/>
      <c r="V54" s="14">
        <v>4</v>
      </c>
      <c r="W54" s="14" t="s">
        <v>40</v>
      </c>
      <c r="X54" s="14" t="s">
        <v>40</v>
      </c>
      <c r="Y54" s="14" t="s">
        <v>347</v>
      </c>
    </row>
    <row r="55" spans="1:25" s="17" customFormat="1" ht="187" x14ac:dyDescent="0.2">
      <c r="A55" s="13">
        <v>53</v>
      </c>
      <c r="B55" s="13" t="s">
        <v>78</v>
      </c>
      <c r="C55" s="13" t="str">
        <f t="shared" si="0"/>
        <v>McManus and Schaur (2016)</v>
      </c>
      <c r="D55" s="14" t="s">
        <v>234</v>
      </c>
      <c r="E55" s="15" t="s">
        <v>77</v>
      </c>
      <c r="F55" s="16">
        <v>2016</v>
      </c>
      <c r="G55" s="13" t="s">
        <v>23</v>
      </c>
      <c r="H55" s="13" t="s">
        <v>6</v>
      </c>
      <c r="I55" s="15" t="s">
        <v>184</v>
      </c>
      <c r="J55" s="14" t="s">
        <v>349</v>
      </c>
      <c r="K55" s="14"/>
      <c r="L55" s="14"/>
      <c r="M55" s="14"/>
      <c r="N55" s="14"/>
      <c r="O55" s="14"/>
      <c r="P55" s="14"/>
      <c r="Q55" s="13" t="s">
        <v>45</v>
      </c>
      <c r="R55" s="14"/>
      <c r="S55" s="14" t="s">
        <v>44</v>
      </c>
      <c r="T55" s="13" t="s">
        <v>43</v>
      </c>
      <c r="U55" s="14"/>
      <c r="V55" s="13">
        <v>4</v>
      </c>
      <c r="W55" s="13">
        <v>4</v>
      </c>
      <c r="X55" s="13">
        <v>4</v>
      </c>
      <c r="Y55" s="14" t="s">
        <v>350</v>
      </c>
    </row>
    <row r="56" spans="1:25" s="17" customFormat="1" ht="153" x14ac:dyDescent="0.2">
      <c r="A56" s="13">
        <v>54</v>
      </c>
      <c r="B56" s="13" t="s">
        <v>125</v>
      </c>
      <c r="C56" s="13" t="str">
        <f t="shared" si="0"/>
        <v>Niemeläinen (2021)</v>
      </c>
      <c r="D56" s="14" t="s">
        <v>353</v>
      </c>
      <c r="E56" s="15" t="s">
        <v>124</v>
      </c>
      <c r="F56" s="16">
        <v>2021</v>
      </c>
      <c r="G56" s="13" t="s">
        <v>23</v>
      </c>
      <c r="H56" s="13" t="s">
        <v>6</v>
      </c>
      <c r="I56" s="15" t="s">
        <v>192</v>
      </c>
      <c r="J56" s="14" t="s">
        <v>352</v>
      </c>
      <c r="K56" s="14"/>
      <c r="L56" s="14"/>
      <c r="M56" s="14"/>
      <c r="N56" s="14"/>
      <c r="O56" s="14"/>
      <c r="P56" s="14"/>
      <c r="Q56" s="14"/>
      <c r="R56" s="14"/>
      <c r="S56" s="14"/>
      <c r="T56" s="13" t="s">
        <v>43</v>
      </c>
      <c r="U56" s="14"/>
      <c r="V56" s="13">
        <v>4</v>
      </c>
      <c r="W56" s="13">
        <v>4</v>
      </c>
      <c r="X56" s="13">
        <v>4</v>
      </c>
      <c r="Y56" s="14" t="s">
        <v>351</v>
      </c>
    </row>
    <row r="57" spans="1:25" s="17" customFormat="1" ht="289" x14ac:dyDescent="0.2">
      <c r="A57" s="13">
        <v>55</v>
      </c>
      <c r="B57" s="13" t="s">
        <v>108</v>
      </c>
      <c r="C57" s="13" t="str">
        <f t="shared" si="0"/>
        <v>Osman and El‐Gendy (2025)</v>
      </c>
      <c r="D57" s="14" t="s">
        <v>295</v>
      </c>
      <c r="E57" s="15" t="s">
        <v>107</v>
      </c>
      <c r="F57" s="16">
        <v>2025</v>
      </c>
      <c r="G57" s="13" t="s">
        <v>39</v>
      </c>
      <c r="H57" s="13" t="s">
        <v>7</v>
      </c>
      <c r="I57" s="15" t="s">
        <v>202</v>
      </c>
      <c r="J57" s="14" t="s">
        <v>355</v>
      </c>
      <c r="K57" s="14"/>
      <c r="L57" s="14"/>
      <c r="M57" s="14"/>
      <c r="N57" s="14"/>
      <c r="O57" s="14"/>
      <c r="P57" s="14"/>
      <c r="Q57" s="14"/>
      <c r="R57" s="14"/>
      <c r="S57" s="14"/>
      <c r="T57" s="14"/>
      <c r="U57" s="13" t="s">
        <v>62</v>
      </c>
      <c r="V57" s="13">
        <v>4</v>
      </c>
      <c r="W57" s="13">
        <v>4</v>
      </c>
      <c r="X57" s="13">
        <v>4</v>
      </c>
      <c r="Y57" s="14" t="s">
        <v>354</v>
      </c>
    </row>
    <row r="58" spans="1:25" s="17" customFormat="1" ht="170" x14ac:dyDescent="0.2">
      <c r="A58" s="13">
        <v>56</v>
      </c>
      <c r="B58" s="13" t="s">
        <v>68</v>
      </c>
      <c r="C58" s="13" t="str">
        <f t="shared" si="0"/>
        <v>Pierce and Schott (2016)</v>
      </c>
      <c r="D58" s="14" t="s">
        <v>234</v>
      </c>
      <c r="E58" s="15" t="s">
        <v>67</v>
      </c>
      <c r="F58" s="16">
        <v>2016</v>
      </c>
      <c r="G58" s="13" t="s">
        <v>14</v>
      </c>
      <c r="H58" s="13" t="s">
        <v>15</v>
      </c>
      <c r="I58" s="15" t="s">
        <v>216</v>
      </c>
      <c r="J58" s="14" t="s">
        <v>357</v>
      </c>
      <c r="K58" s="14"/>
      <c r="L58" s="14"/>
      <c r="M58" s="14"/>
      <c r="N58" s="14"/>
      <c r="O58" s="14"/>
      <c r="P58" s="14"/>
      <c r="Q58" s="13" t="s">
        <v>45</v>
      </c>
      <c r="R58" s="14"/>
      <c r="S58" s="14" t="s">
        <v>44</v>
      </c>
      <c r="T58" s="13" t="s">
        <v>43</v>
      </c>
      <c r="U58" s="14"/>
      <c r="V58" s="13" t="s">
        <v>5</v>
      </c>
      <c r="W58" s="13" t="s">
        <v>5</v>
      </c>
      <c r="X58" s="13" t="s">
        <v>5</v>
      </c>
      <c r="Y58" s="14" t="s">
        <v>356</v>
      </c>
    </row>
    <row r="59" spans="1:25" s="17" customFormat="1" ht="187" x14ac:dyDescent="0.2">
      <c r="A59" s="13">
        <v>57</v>
      </c>
      <c r="B59" s="13" t="s">
        <v>148</v>
      </c>
      <c r="C59" s="13" t="str">
        <f t="shared" si="0"/>
        <v>Rahaman (2016)</v>
      </c>
      <c r="D59" s="14" t="s">
        <v>288</v>
      </c>
      <c r="E59" s="15" t="s">
        <v>147</v>
      </c>
      <c r="F59" s="16">
        <v>2016</v>
      </c>
      <c r="G59" s="13" t="s">
        <v>30</v>
      </c>
      <c r="H59" s="13" t="s">
        <v>8</v>
      </c>
      <c r="I59" s="15" t="s">
        <v>177</v>
      </c>
      <c r="J59" s="14" t="s">
        <v>359</v>
      </c>
      <c r="K59" s="14"/>
      <c r="L59" s="14"/>
      <c r="M59" s="14"/>
      <c r="N59" s="14"/>
      <c r="O59" s="14"/>
      <c r="P59" s="14"/>
      <c r="Q59" s="14"/>
      <c r="R59" s="14"/>
      <c r="S59" s="13" t="s">
        <v>44</v>
      </c>
      <c r="T59" s="13" t="s">
        <v>43</v>
      </c>
      <c r="U59" s="14"/>
      <c r="V59" s="13" t="s">
        <v>5</v>
      </c>
      <c r="W59" s="13" t="s">
        <v>5</v>
      </c>
      <c r="X59" s="13" t="s">
        <v>5</v>
      </c>
      <c r="Y59" s="14" t="s">
        <v>358</v>
      </c>
    </row>
    <row r="60" spans="1:25" s="17" customFormat="1" ht="204" x14ac:dyDescent="0.2">
      <c r="A60" s="13">
        <v>58</v>
      </c>
      <c r="B60" s="13" t="s">
        <v>127</v>
      </c>
      <c r="C60" s="13" t="str">
        <f t="shared" si="0"/>
        <v>Ramani (2025)</v>
      </c>
      <c r="D60" s="14" t="s">
        <v>234</v>
      </c>
      <c r="E60" s="15" t="s">
        <v>126</v>
      </c>
      <c r="F60" s="16">
        <v>2025</v>
      </c>
      <c r="G60" s="13" t="s">
        <v>31</v>
      </c>
      <c r="H60" s="13" t="s">
        <v>10</v>
      </c>
      <c r="I60" s="15" t="s">
        <v>193</v>
      </c>
      <c r="J60" s="14" t="s">
        <v>361</v>
      </c>
      <c r="K60" s="14" t="s">
        <v>360</v>
      </c>
      <c r="L60" s="14"/>
      <c r="M60" s="14"/>
      <c r="N60" s="14"/>
      <c r="O60" s="14"/>
      <c r="P60" s="14"/>
      <c r="Q60" s="14"/>
      <c r="R60" s="13" t="s">
        <v>85</v>
      </c>
      <c r="S60" s="14"/>
      <c r="T60" s="14"/>
      <c r="U60" s="14"/>
      <c r="V60" s="13" t="s">
        <v>5</v>
      </c>
      <c r="W60" s="13" t="s">
        <v>5</v>
      </c>
      <c r="X60" s="13" t="s">
        <v>5</v>
      </c>
      <c r="Y60" s="14" t="s">
        <v>246</v>
      </c>
    </row>
    <row r="61" spans="1:25" s="17" customFormat="1" ht="255" x14ac:dyDescent="0.2">
      <c r="A61" s="13">
        <v>59</v>
      </c>
      <c r="B61" s="14" t="s">
        <v>154</v>
      </c>
      <c r="C61" s="13" t="str">
        <f t="shared" si="0"/>
        <v>Ren (2024)</v>
      </c>
      <c r="D61" s="14" t="s">
        <v>234</v>
      </c>
      <c r="E61" s="18" t="s">
        <v>153</v>
      </c>
      <c r="F61" s="19">
        <v>2024</v>
      </c>
      <c r="G61" s="13" t="s">
        <v>11</v>
      </c>
      <c r="H61" s="13" t="s">
        <v>9</v>
      </c>
      <c r="I61" s="15" t="s">
        <v>174</v>
      </c>
      <c r="J61" s="14" t="s">
        <v>362</v>
      </c>
      <c r="K61" s="14" t="s">
        <v>415</v>
      </c>
      <c r="L61" s="14"/>
      <c r="M61" s="14"/>
      <c r="N61" s="14"/>
      <c r="O61" s="14"/>
      <c r="P61" s="14" t="s">
        <v>397</v>
      </c>
      <c r="Q61" s="14"/>
      <c r="R61" s="14"/>
      <c r="S61" s="13" t="s">
        <v>44</v>
      </c>
      <c r="T61" s="14"/>
      <c r="U61" s="14"/>
      <c r="V61" s="14">
        <v>4</v>
      </c>
      <c r="W61" s="14">
        <v>4</v>
      </c>
      <c r="X61" s="14">
        <v>3</v>
      </c>
      <c r="Y61" s="14" t="s">
        <v>243</v>
      </c>
    </row>
    <row r="62" spans="1:25" s="17" customFormat="1" ht="187" x14ac:dyDescent="0.2">
      <c r="A62" s="13">
        <v>60</v>
      </c>
      <c r="B62" s="13" t="s">
        <v>121</v>
      </c>
      <c r="C62" s="13" t="str">
        <f t="shared" si="0"/>
        <v>Wang (2021)</v>
      </c>
      <c r="D62" s="14" t="s">
        <v>279</v>
      </c>
      <c r="E62" s="15" t="s">
        <v>120</v>
      </c>
      <c r="F62" s="16">
        <v>2021</v>
      </c>
      <c r="G62" s="13" t="s">
        <v>23</v>
      </c>
      <c r="H62" s="13" t="s">
        <v>6</v>
      </c>
      <c r="I62" s="15" t="s">
        <v>195</v>
      </c>
      <c r="J62" s="14" t="s">
        <v>366</v>
      </c>
      <c r="K62" s="14"/>
      <c r="L62" s="14"/>
      <c r="M62" s="14"/>
      <c r="N62" s="14"/>
      <c r="O62" s="14"/>
      <c r="P62" s="14"/>
      <c r="Q62" s="14"/>
      <c r="R62" s="14"/>
      <c r="S62" s="14" t="s">
        <v>44</v>
      </c>
      <c r="T62" s="13" t="s">
        <v>43</v>
      </c>
      <c r="U62" s="14"/>
      <c r="V62" s="13">
        <v>4</v>
      </c>
      <c r="W62" s="13">
        <v>4</v>
      </c>
      <c r="X62" s="13">
        <v>4</v>
      </c>
      <c r="Y62" s="14" t="s">
        <v>363</v>
      </c>
    </row>
    <row r="63" spans="1:25" s="17" customFormat="1" ht="340" x14ac:dyDescent="0.2">
      <c r="A63" s="13">
        <v>61</v>
      </c>
      <c r="B63" s="13" t="s">
        <v>84</v>
      </c>
      <c r="C63" s="13" t="str">
        <f t="shared" si="0"/>
        <v>Wu et al. (2024)</v>
      </c>
      <c r="D63" s="14" t="s">
        <v>279</v>
      </c>
      <c r="E63" s="15" t="s">
        <v>83</v>
      </c>
      <c r="F63" s="16">
        <v>2024</v>
      </c>
      <c r="G63" s="13" t="s">
        <v>32</v>
      </c>
      <c r="H63" s="13" t="s">
        <v>10</v>
      </c>
      <c r="I63" s="15" t="s">
        <v>218</v>
      </c>
      <c r="J63" s="14" t="s">
        <v>367</v>
      </c>
      <c r="K63" s="14"/>
      <c r="L63" s="14"/>
      <c r="M63" s="14"/>
      <c r="N63" s="14"/>
      <c r="O63" s="14"/>
      <c r="P63" s="14"/>
      <c r="Q63" s="14"/>
      <c r="R63" s="13" t="s">
        <v>85</v>
      </c>
      <c r="S63" s="14"/>
      <c r="T63" s="14"/>
      <c r="U63" s="14"/>
      <c r="V63" s="13">
        <v>4</v>
      </c>
      <c r="W63" s="13">
        <v>4</v>
      </c>
      <c r="X63" s="13">
        <v>4</v>
      </c>
      <c r="Y63" s="14" t="s">
        <v>364</v>
      </c>
    </row>
    <row r="64" spans="1:25" s="17" customFormat="1" ht="238" x14ac:dyDescent="0.2">
      <c r="A64" s="13">
        <v>62</v>
      </c>
      <c r="B64" s="13" t="s">
        <v>150</v>
      </c>
      <c r="C64" s="13" t="str">
        <f t="shared" si="0"/>
        <v>Zeng and Kim (2024)</v>
      </c>
      <c r="D64" s="14" t="s">
        <v>234</v>
      </c>
      <c r="E64" s="15" t="s">
        <v>149</v>
      </c>
      <c r="F64" s="16">
        <v>2024</v>
      </c>
      <c r="G64" s="13" t="s">
        <v>37</v>
      </c>
      <c r="H64" s="13" t="s">
        <v>13</v>
      </c>
      <c r="I64" s="15" t="s">
        <v>176</v>
      </c>
      <c r="J64" s="14" t="s">
        <v>368</v>
      </c>
      <c r="K64" s="14" t="s">
        <v>393</v>
      </c>
      <c r="L64" s="14" t="s">
        <v>394</v>
      </c>
      <c r="M64" s="14" t="s">
        <v>410</v>
      </c>
      <c r="N64" s="14"/>
      <c r="O64" s="14" t="s">
        <v>395</v>
      </c>
      <c r="P64" s="14"/>
      <c r="Q64" s="13" t="s">
        <v>45</v>
      </c>
      <c r="R64" s="14"/>
      <c r="S64" s="13" t="s">
        <v>44</v>
      </c>
      <c r="T64" s="13" t="s">
        <v>43</v>
      </c>
      <c r="U64" s="14"/>
      <c r="V64" s="13">
        <v>4</v>
      </c>
      <c r="W64" s="13" t="s">
        <v>40</v>
      </c>
      <c r="X64" s="13" t="s">
        <v>40</v>
      </c>
      <c r="Y64" s="14" t="s">
        <v>365</v>
      </c>
    </row>
  </sheetData>
  <autoFilter ref="A1:U64" xr:uid="{01BDA490-D3D2-8642-8D77-C5B5F4413C49}"/>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C5EF4-D7BB-A440-A0CC-D9338E97B403}">
  <dimension ref="A1:L63"/>
  <sheetViews>
    <sheetView topLeftCell="A7" zoomScaleNormal="100" workbookViewId="0">
      <selection activeCell="J24" sqref="J24"/>
    </sheetView>
  </sheetViews>
  <sheetFormatPr baseColWidth="10" defaultRowHeight="16" x14ac:dyDescent="0.2"/>
  <cols>
    <col min="1" max="1" width="12.5" style="1" customWidth="1"/>
    <col min="2" max="2" width="5.6640625" style="3" customWidth="1"/>
    <col min="12" max="12" width="0" hidden="1" customWidth="1"/>
  </cols>
  <sheetData>
    <row r="1" spans="1:7" ht="17" x14ac:dyDescent="0.2">
      <c r="A1" s="5" t="s">
        <v>165</v>
      </c>
      <c r="B1" s="7" t="s">
        <v>163</v>
      </c>
      <c r="C1" s="10"/>
      <c r="D1" s="10" t="s">
        <v>369</v>
      </c>
      <c r="E1" s="10" t="s">
        <v>370</v>
      </c>
      <c r="F1" s="10" t="s">
        <v>234</v>
      </c>
      <c r="G1" s="10" t="s">
        <v>371</v>
      </c>
    </row>
    <row r="2" spans="1:7" ht="17" x14ac:dyDescent="0.2">
      <c r="A2" s="8" t="s">
        <v>234</v>
      </c>
      <c r="B2" s="7">
        <v>2020</v>
      </c>
      <c r="C2" s="10"/>
      <c r="D2" s="10">
        <v>2014</v>
      </c>
      <c r="E2" s="10">
        <f>COUNTIF(B:B, D2)</f>
        <v>1</v>
      </c>
      <c r="F2" s="10">
        <f t="shared" ref="F2:F13" si="0">COUNTIFS(A:A, $F$1, B:B, D2)</f>
        <v>1</v>
      </c>
      <c r="G2" s="10">
        <f>E2-F2</f>
        <v>0</v>
      </c>
    </row>
    <row r="3" spans="1:7" ht="17" x14ac:dyDescent="0.2">
      <c r="A3" s="8" t="s">
        <v>234</v>
      </c>
      <c r="B3" s="7">
        <v>2016</v>
      </c>
      <c r="C3" s="10"/>
      <c r="D3" s="10">
        <v>2015</v>
      </c>
      <c r="E3" s="10">
        <f t="shared" ref="E3:E12" si="1">COUNTIF(B:B, D3)</f>
        <v>5</v>
      </c>
      <c r="F3" s="10">
        <f t="shared" si="0"/>
        <v>3</v>
      </c>
      <c r="G3" s="10">
        <f t="shared" ref="G3:G13" si="2">E3-F3</f>
        <v>2</v>
      </c>
    </row>
    <row r="4" spans="1:7" ht="17" x14ac:dyDescent="0.2">
      <c r="A4" s="8" t="s">
        <v>234</v>
      </c>
      <c r="B4" s="7">
        <v>2019</v>
      </c>
      <c r="C4" s="10"/>
      <c r="D4" s="10">
        <v>2016</v>
      </c>
      <c r="E4" s="10">
        <f t="shared" si="1"/>
        <v>6</v>
      </c>
      <c r="F4" s="10">
        <f t="shared" si="0"/>
        <v>5</v>
      </c>
      <c r="G4" s="10">
        <f t="shared" si="2"/>
        <v>1</v>
      </c>
    </row>
    <row r="5" spans="1:7" ht="17" x14ac:dyDescent="0.2">
      <c r="A5" s="8" t="s">
        <v>234</v>
      </c>
      <c r="B5" s="7">
        <v>2025</v>
      </c>
      <c r="C5" s="10"/>
      <c r="D5" s="10">
        <v>2017</v>
      </c>
      <c r="E5" s="10">
        <f t="shared" si="1"/>
        <v>4</v>
      </c>
      <c r="F5" s="10">
        <f t="shared" si="0"/>
        <v>2</v>
      </c>
      <c r="G5" s="10">
        <f t="shared" si="2"/>
        <v>2</v>
      </c>
    </row>
    <row r="6" spans="1:7" ht="17" x14ac:dyDescent="0.2">
      <c r="A6" s="8" t="s">
        <v>234</v>
      </c>
      <c r="B6" s="7">
        <v>2025</v>
      </c>
      <c r="C6" s="10"/>
      <c r="D6" s="10">
        <v>2018</v>
      </c>
      <c r="E6" s="10">
        <f t="shared" si="1"/>
        <v>4</v>
      </c>
      <c r="F6" s="10">
        <f t="shared" si="0"/>
        <v>1</v>
      </c>
      <c r="G6" s="10">
        <f t="shared" si="2"/>
        <v>3</v>
      </c>
    </row>
    <row r="7" spans="1:7" ht="17" x14ac:dyDescent="0.2">
      <c r="A7" s="8" t="s">
        <v>234</v>
      </c>
      <c r="B7" s="7">
        <v>2020</v>
      </c>
      <c r="C7" s="10"/>
      <c r="D7" s="10">
        <v>2019</v>
      </c>
      <c r="E7" s="10">
        <f t="shared" si="1"/>
        <v>3</v>
      </c>
      <c r="F7" s="10">
        <f t="shared" si="0"/>
        <v>3</v>
      </c>
      <c r="G7" s="10">
        <f t="shared" si="2"/>
        <v>0</v>
      </c>
    </row>
    <row r="8" spans="1:7" ht="17" x14ac:dyDescent="0.2">
      <c r="A8" s="8" t="s">
        <v>234</v>
      </c>
      <c r="B8" s="7">
        <v>2021</v>
      </c>
      <c r="C8" s="10"/>
      <c r="D8" s="10">
        <v>2020</v>
      </c>
      <c r="E8" s="10">
        <f t="shared" si="1"/>
        <v>5</v>
      </c>
      <c r="F8" s="10">
        <f t="shared" si="0"/>
        <v>4</v>
      </c>
      <c r="G8" s="10">
        <f t="shared" si="2"/>
        <v>1</v>
      </c>
    </row>
    <row r="9" spans="1:7" ht="17" x14ac:dyDescent="0.2">
      <c r="A9" s="8" t="s">
        <v>234</v>
      </c>
      <c r="B9" s="7">
        <v>2020</v>
      </c>
      <c r="C9" s="10"/>
      <c r="D9" s="10">
        <v>2021</v>
      </c>
      <c r="E9" s="10">
        <f t="shared" si="1"/>
        <v>7</v>
      </c>
      <c r="F9" s="10">
        <f t="shared" si="0"/>
        <v>1</v>
      </c>
      <c r="G9" s="10">
        <f t="shared" si="2"/>
        <v>6</v>
      </c>
    </row>
    <row r="10" spans="1:7" ht="17" x14ac:dyDescent="0.2">
      <c r="A10" s="8" t="s">
        <v>234</v>
      </c>
      <c r="B10" s="7">
        <v>2015</v>
      </c>
      <c r="C10" s="10"/>
      <c r="D10" s="10">
        <v>2022</v>
      </c>
      <c r="E10" s="10">
        <f t="shared" si="1"/>
        <v>3</v>
      </c>
      <c r="F10" s="10">
        <f t="shared" si="0"/>
        <v>2</v>
      </c>
      <c r="G10" s="10">
        <f t="shared" si="2"/>
        <v>1</v>
      </c>
    </row>
    <row r="11" spans="1:7" ht="17" x14ac:dyDescent="0.2">
      <c r="A11" s="8" t="s">
        <v>234</v>
      </c>
      <c r="B11" s="9">
        <v>2022</v>
      </c>
      <c r="C11" s="10"/>
      <c r="D11" s="10">
        <v>2023</v>
      </c>
      <c r="E11" s="10">
        <f t="shared" si="1"/>
        <v>4</v>
      </c>
      <c r="F11" s="10">
        <f t="shared" si="0"/>
        <v>1</v>
      </c>
      <c r="G11" s="10">
        <f t="shared" si="2"/>
        <v>3</v>
      </c>
    </row>
    <row r="12" spans="1:7" ht="17" x14ac:dyDescent="0.2">
      <c r="A12" s="8" t="s">
        <v>234</v>
      </c>
      <c r="B12" s="7">
        <v>2024</v>
      </c>
      <c r="C12" s="10"/>
      <c r="D12" s="10">
        <v>2024</v>
      </c>
      <c r="E12" s="10">
        <f t="shared" si="1"/>
        <v>15</v>
      </c>
      <c r="F12" s="10">
        <f t="shared" si="0"/>
        <v>10</v>
      </c>
      <c r="G12" s="10">
        <f t="shared" si="2"/>
        <v>5</v>
      </c>
    </row>
    <row r="13" spans="1:7" ht="17" x14ac:dyDescent="0.2">
      <c r="A13" s="5" t="s">
        <v>234</v>
      </c>
      <c r="B13" s="7">
        <v>2022</v>
      </c>
      <c r="C13" s="10"/>
      <c r="D13" s="10">
        <v>2025</v>
      </c>
      <c r="E13" s="10">
        <f>COUNTIF(B:B, D13)</f>
        <v>5</v>
      </c>
      <c r="F13" s="10">
        <f t="shared" si="0"/>
        <v>3</v>
      </c>
      <c r="G13" s="10">
        <f t="shared" si="2"/>
        <v>2</v>
      </c>
    </row>
    <row r="14" spans="1:7" ht="17" x14ac:dyDescent="0.2">
      <c r="A14" s="8" t="s">
        <v>234</v>
      </c>
      <c r="B14" s="7">
        <v>2024</v>
      </c>
      <c r="C14" s="10"/>
      <c r="D14" s="10"/>
      <c r="E14" s="10"/>
      <c r="F14" s="10"/>
      <c r="G14" s="10"/>
    </row>
    <row r="15" spans="1:7" ht="17" x14ac:dyDescent="0.2">
      <c r="A15" s="8" t="s">
        <v>234</v>
      </c>
      <c r="B15" s="7">
        <v>2024</v>
      </c>
      <c r="C15" s="10"/>
      <c r="D15" s="10"/>
      <c r="E15" s="10"/>
      <c r="F15" s="10"/>
      <c r="G15" s="10"/>
    </row>
    <row r="16" spans="1:7" ht="17" x14ac:dyDescent="0.2">
      <c r="A16" s="8" t="s">
        <v>234</v>
      </c>
      <c r="B16" s="7">
        <v>2014</v>
      </c>
      <c r="C16" s="10"/>
      <c r="D16" s="10"/>
      <c r="E16" s="10"/>
      <c r="F16" s="10"/>
      <c r="G16" s="10"/>
    </row>
    <row r="17" spans="1:12" ht="17" x14ac:dyDescent="0.2">
      <c r="A17" s="8" t="s">
        <v>234</v>
      </c>
      <c r="B17" s="7">
        <v>2019</v>
      </c>
      <c r="C17" s="10"/>
      <c r="D17" s="10"/>
      <c r="E17" s="10"/>
      <c r="F17" s="10"/>
      <c r="G17" s="10"/>
    </row>
    <row r="18" spans="1:12" ht="17" x14ac:dyDescent="0.2">
      <c r="A18" s="8" t="s">
        <v>234</v>
      </c>
      <c r="B18" s="9">
        <v>2024</v>
      </c>
      <c r="C18" s="10"/>
      <c r="D18" s="10"/>
      <c r="E18" s="10"/>
      <c r="F18" s="10"/>
      <c r="G18" s="10"/>
    </row>
    <row r="19" spans="1:12" ht="17" x14ac:dyDescent="0.2">
      <c r="A19" s="8" t="s">
        <v>279</v>
      </c>
      <c r="B19" s="7">
        <v>2022</v>
      </c>
      <c r="C19" s="10"/>
      <c r="D19" s="10"/>
      <c r="E19" s="10"/>
      <c r="F19" s="10"/>
      <c r="G19" s="10"/>
    </row>
    <row r="20" spans="1:12" ht="17" x14ac:dyDescent="0.2">
      <c r="A20" s="8" t="s">
        <v>279</v>
      </c>
      <c r="B20" s="9">
        <v>2025</v>
      </c>
      <c r="C20" s="10"/>
      <c r="D20" s="10"/>
      <c r="E20" s="10"/>
      <c r="F20" s="10"/>
      <c r="G20" s="10"/>
    </row>
    <row r="21" spans="1:12" ht="17" x14ac:dyDescent="0.2">
      <c r="A21" s="8" t="s">
        <v>234</v>
      </c>
      <c r="B21" s="7">
        <v>2016</v>
      </c>
      <c r="C21" s="10"/>
      <c r="D21" s="10"/>
      <c r="E21" s="10"/>
      <c r="F21" s="10"/>
      <c r="G21" s="10"/>
    </row>
    <row r="22" spans="1:12" ht="17" x14ac:dyDescent="0.2">
      <c r="A22" s="8" t="s">
        <v>234</v>
      </c>
      <c r="B22" s="7">
        <v>2024</v>
      </c>
      <c r="C22" s="10"/>
      <c r="D22" s="10"/>
      <c r="E22" s="10"/>
      <c r="F22" s="10"/>
      <c r="G22" s="10"/>
    </row>
    <row r="23" spans="1:12" ht="17" x14ac:dyDescent="0.2">
      <c r="A23" s="8" t="s">
        <v>288</v>
      </c>
      <c r="B23" s="9">
        <v>2021</v>
      </c>
      <c r="C23" s="10"/>
      <c r="D23" s="10"/>
      <c r="E23" s="10"/>
      <c r="F23" s="10"/>
      <c r="G23" s="10"/>
    </row>
    <row r="24" spans="1:12" ht="17" x14ac:dyDescent="0.2">
      <c r="A24" s="8" t="s">
        <v>290</v>
      </c>
      <c r="B24" s="7">
        <v>2018</v>
      </c>
      <c r="C24" s="10"/>
      <c r="D24" s="10"/>
      <c r="E24" t="s">
        <v>370</v>
      </c>
      <c r="F24" s="10" t="s">
        <v>234</v>
      </c>
      <c r="G24" s="10" t="s">
        <v>279</v>
      </c>
      <c r="H24" s="10" t="s">
        <v>295</v>
      </c>
      <c r="I24" s="10" t="s">
        <v>288</v>
      </c>
      <c r="J24" s="10" t="s">
        <v>497</v>
      </c>
      <c r="K24" s="10" t="s">
        <v>296</v>
      </c>
      <c r="L24" s="10" t="s">
        <v>371</v>
      </c>
    </row>
    <row r="25" spans="1:12" ht="17" x14ac:dyDescent="0.2">
      <c r="A25" s="8" t="s">
        <v>295</v>
      </c>
      <c r="B25" s="7">
        <v>2015</v>
      </c>
      <c r="C25" s="10"/>
      <c r="D25" s="10" t="s">
        <v>485</v>
      </c>
      <c r="E25" s="10">
        <f>SUM(E2:E13)</f>
        <v>62</v>
      </c>
      <c r="F25" s="10">
        <f>COUNTIF(A:A, F24)</f>
        <v>36</v>
      </c>
      <c r="G25" s="10">
        <f>COUNTIF(A:A, G24)</f>
        <v>11</v>
      </c>
      <c r="H25" s="10">
        <f>COUNTIF(A:A, H24)</f>
        <v>4</v>
      </c>
      <c r="I25" s="10">
        <f>COUNTIF(A:A,I24)</f>
        <v>2</v>
      </c>
      <c r="J25" s="10">
        <f>COUNTIF(A:A, J24)</f>
        <v>2</v>
      </c>
      <c r="K25" s="10">
        <f>COUNTIF(A:A,K24)</f>
        <v>2</v>
      </c>
      <c r="L25">
        <f>E25-SUM(F25:K25)</f>
        <v>5</v>
      </c>
    </row>
    <row r="26" spans="1:12" ht="17" x14ac:dyDescent="0.2">
      <c r="A26" s="8" t="s">
        <v>279</v>
      </c>
      <c r="B26" s="7">
        <v>2023</v>
      </c>
      <c r="C26" s="10"/>
      <c r="D26" s="10"/>
      <c r="E26" s="10"/>
      <c r="F26" s="10"/>
      <c r="G26" s="10"/>
    </row>
    <row r="27" spans="1:12" ht="17" x14ac:dyDescent="0.2">
      <c r="A27" s="8" t="s">
        <v>296</v>
      </c>
      <c r="B27" s="9">
        <v>2024</v>
      </c>
      <c r="C27" s="10"/>
      <c r="D27" s="10"/>
      <c r="E27" s="10"/>
      <c r="F27" s="10"/>
      <c r="G27" s="10"/>
    </row>
    <row r="28" spans="1:12" ht="17" x14ac:dyDescent="0.2">
      <c r="A28" s="8" t="s">
        <v>295</v>
      </c>
      <c r="B28" s="7">
        <v>2015</v>
      </c>
      <c r="C28" s="10"/>
      <c r="D28" s="10"/>
      <c r="E28" s="10"/>
      <c r="F28" s="10"/>
      <c r="G28" s="10"/>
    </row>
    <row r="29" spans="1:12" ht="17" x14ac:dyDescent="0.2">
      <c r="A29" s="8" t="s">
        <v>279</v>
      </c>
      <c r="B29" s="7">
        <v>2020</v>
      </c>
      <c r="C29" s="10"/>
      <c r="D29" s="10"/>
      <c r="E29" s="10"/>
      <c r="F29" s="10"/>
      <c r="G29" s="10"/>
    </row>
    <row r="30" spans="1:12" ht="17" x14ac:dyDescent="0.2">
      <c r="A30" s="8" t="s">
        <v>301</v>
      </c>
      <c r="B30" s="7">
        <v>2018</v>
      </c>
      <c r="C30" s="10"/>
      <c r="D30" s="10"/>
      <c r="E30" s="10"/>
      <c r="F30" s="10"/>
      <c r="G30" s="10"/>
    </row>
    <row r="31" spans="1:12" ht="17" x14ac:dyDescent="0.2">
      <c r="A31" s="8" t="s">
        <v>234</v>
      </c>
      <c r="B31" s="7">
        <v>2019</v>
      </c>
      <c r="C31" s="10"/>
      <c r="D31" s="10"/>
      <c r="E31" s="10"/>
      <c r="F31" s="10"/>
      <c r="G31" s="10"/>
    </row>
    <row r="32" spans="1:12" ht="17" x14ac:dyDescent="0.2">
      <c r="A32" s="8" t="s">
        <v>234</v>
      </c>
      <c r="B32" s="7">
        <v>2015</v>
      </c>
      <c r="C32" s="10"/>
      <c r="D32" s="10"/>
      <c r="E32" s="10"/>
      <c r="F32" s="10"/>
      <c r="G32" s="10"/>
    </row>
    <row r="33" spans="1:7" ht="17" x14ac:dyDescent="0.2">
      <c r="A33" s="8" t="s">
        <v>279</v>
      </c>
      <c r="B33" s="7">
        <v>2017</v>
      </c>
      <c r="C33" s="10"/>
      <c r="D33" s="10"/>
      <c r="E33" s="10"/>
      <c r="F33" s="10"/>
      <c r="G33" s="10"/>
    </row>
    <row r="34" spans="1:7" ht="17" x14ac:dyDescent="0.2">
      <c r="A34" s="8" t="s">
        <v>234</v>
      </c>
      <c r="B34" s="9">
        <v>2020</v>
      </c>
      <c r="C34" s="10"/>
      <c r="D34" s="10"/>
      <c r="E34" s="10"/>
      <c r="F34" s="10"/>
      <c r="G34" s="10"/>
    </row>
    <row r="35" spans="1:7" ht="17" x14ac:dyDescent="0.2">
      <c r="A35" s="8" t="s">
        <v>234</v>
      </c>
      <c r="B35" s="7">
        <v>2024</v>
      </c>
      <c r="C35" s="10"/>
      <c r="D35" s="10"/>
      <c r="E35" s="10"/>
      <c r="F35" s="10"/>
      <c r="G35" s="10"/>
    </row>
    <row r="36" spans="1:7" ht="17" x14ac:dyDescent="0.2">
      <c r="A36" s="8" t="s">
        <v>234</v>
      </c>
      <c r="B36" s="7">
        <v>2015</v>
      </c>
      <c r="C36" s="10"/>
      <c r="D36" s="10"/>
      <c r="E36" s="10"/>
      <c r="F36" s="10"/>
      <c r="G36" s="10"/>
    </row>
    <row r="37" spans="1:7" ht="17" x14ac:dyDescent="0.2">
      <c r="A37" s="8" t="s">
        <v>314</v>
      </c>
      <c r="B37" s="7">
        <v>2024</v>
      </c>
      <c r="C37" s="10"/>
      <c r="D37" s="10"/>
      <c r="E37" s="10"/>
      <c r="F37" s="10"/>
      <c r="G37" s="10"/>
    </row>
    <row r="38" spans="1:7" ht="17" x14ac:dyDescent="0.2">
      <c r="A38" s="8" t="s">
        <v>295</v>
      </c>
      <c r="B38" s="7">
        <v>2017</v>
      </c>
      <c r="C38" s="10"/>
      <c r="D38" s="10"/>
      <c r="E38" s="10"/>
      <c r="F38" s="10"/>
      <c r="G38" s="10"/>
    </row>
    <row r="39" spans="1:7" ht="17" x14ac:dyDescent="0.2">
      <c r="A39" s="8" t="s">
        <v>234</v>
      </c>
      <c r="B39" s="9">
        <v>2024</v>
      </c>
      <c r="C39" s="10"/>
      <c r="D39" s="10"/>
      <c r="E39" s="10"/>
      <c r="F39" s="10"/>
      <c r="G39" s="10"/>
    </row>
    <row r="40" spans="1:7" ht="17" x14ac:dyDescent="0.2">
      <c r="A40" s="8" t="s">
        <v>234</v>
      </c>
      <c r="B40" s="7">
        <v>2017</v>
      </c>
      <c r="C40" s="10"/>
      <c r="D40" s="10"/>
      <c r="E40" s="10"/>
      <c r="F40" s="10"/>
      <c r="G40" s="10"/>
    </row>
    <row r="41" spans="1:7" ht="17" x14ac:dyDescent="0.2">
      <c r="A41" s="8" t="s">
        <v>234</v>
      </c>
      <c r="B41" s="7">
        <v>2016</v>
      </c>
      <c r="C41" s="10"/>
      <c r="D41" s="10"/>
      <c r="E41" s="10"/>
      <c r="F41" s="10"/>
      <c r="G41" s="10"/>
    </row>
    <row r="42" spans="1:7" ht="17" x14ac:dyDescent="0.2">
      <c r="A42" s="8" t="s">
        <v>296</v>
      </c>
      <c r="B42" s="7">
        <v>2021</v>
      </c>
      <c r="C42" s="10"/>
      <c r="D42" s="10"/>
      <c r="E42" s="10"/>
      <c r="F42" s="10"/>
      <c r="G42" s="10"/>
    </row>
    <row r="43" spans="1:7" ht="17" x14ac:dyDescent="0.2">
      <c r="A43" s="8" t="s">
        <v>279</v>
      </c>
      <c r="B43" s="7">
        <v>2023</v>
      </c>
      <c r="C43" s="10"/>
      <c r="D43" s="10"/>
      <c r="E43" s="10"/>
      <c r="F43" s="10"/>
      <c r="G43" s="10"/>
    </row>
    <row r="44" spans="1:7" ht="17" x14ac:dyDescent="0.2">
      <c r="A44" s="8" t="s">
        <v>279</v>
      </c>
      <c r="B44" s="9">
        <v>2024</v>
      </c>
      <c r="C44" s="10"/>
      <c r="D44" s="10"/>
      <c r="E44" s="10"/>
      <c r="F44" s="10"/>
      <c r="G44" s="10"/>
    </row>
    <row r="45" spans="1:7" ht="17" x14ac:dyDescent="0.2">
      <c r="A45" s="8" t="s">
        <v>279</v>
      </c>
      <c r="B45" s="7">
        <v>2024</v>
      </c>
      <c r="C45" s="10"/>
      <c r="D45" s="10"/>
      <c r="E45" s="10"/>
      <c r="F45" s="10"/>
      <c r="G45" s="10"/>
    </row>
    <row r="46" spans="1:7" ht="17" x14ac:dyDescent="0.2">
      <c r="A46" s="8" t="s">
        <v>234</v>
      </c>
      <c r="B46" s="7">
        <v>2018</v>
      </c>
      <c r="C46" s="10"/>
      <c r="D46" s="10"/>
      <c r="E46" s="10"/>
      <c r="F46" s="10"/>
      <c r="G46" s="10"/>
    </row>
    <row r="47" spans="1:7" ht="17" x14ac:dyDescent="0.2">
      <c r="A47" s="8" t="s">
        <v>497</v>
      </c>
      <c r="B47" s="9">
        <v>2021</v>
      </c>
      <c r="C47" s="10"/>
      <c r="D47" s="10"/>
      <c r="E47" s="10"/>
      <c r="F47" s="10"/>
      <c r="G47" s="10"/>
    </row>
    <row r="48" spans="1:7" ht="17" x14ac:dyDescent="0.2">
      <c r="A48" s="8" t="s">
        <v>497</v>
      </c>
      <c r="B48" s="7">
        <v>2021</v>
      </c>
      <c r="C48" s="10"/>
      <c r="D48" s="10"/>
      <c r="E48" s="10"/>
      <c r="F48" s="10"/>
      <c r="G48" s="10"/>
    </row>
    <row r="49" spans="1:7" ht="17" x14ac:dyDescent="0.2">
      <c r="A49" s="8" t="s">
        <v>234</v>
      </c>
      <c r="B49" s="9">
        <v>2017</v>
      </c>
      <c r="C49" s="10"/>
      <c r="D49" s="10"/>
      <c r="E49" s="10"/>
      <c r="F49" s="10"/>
      <c r="G49" s="10"/>
    </row>
    <row r="50" spans="1:7" ht="17" x14ac:dyDescent="0.2">
      <c r="A50" s="8" t="s">
        <v>340</v>
      </c>
      <c r="B50" s="7">
        <v>2023</v>
      </c>
      <c r="C50" s="10"/>
      <c r="D50" s="10"/>
      <c r="E50" s="10"/>
      <c r="F50" s="10"/>
      <c r="G50" s="10"/>
    </row>
    <row r="51" spans="1:7" ht="17" x14ac:dyDescent="0.2">
      <c r="A51" s="8" t="s">
        <v>279</v>
      </c>
      <c r="B51" s="9">
        <v>2018</v>
      </c>
      <c r="C51" s="10"/>
      <c r="D51" s="10"/>
      <c r="E51" s="10"/>
      <c r="F51" s="10"/>
      <c r="G51" s="10"/>
    </row>
    <row r="52" spans="1:7" ht="17" x14ac:dyDescent="0.2">
      <c r="A52" s="8" t="s">
        <v>234</v>
      </c>
      <c r="B52" s="7">
        <v>2023</v>
      </c>
      <c r="C52" s="10"/>
      <c r="D52" s="10"/>
      <c r="E52" s="10"/>
      <c r="F52" s="10"/>
      <c r="G52" s="10"/>
    </row>
    <row r="53" spans="1:7" ht="17" x14ac:dyDescent="0.2">
      <c r="A53" s="8" t="s">
        <v>234</v>
      </c>
      <c r="B53" s="9">
        <v>2024</v>
      </c>
      <c r="C53" s="10"/>
      <c r="D53" s="10"/>
      <c r="E53" s="10"/>
      <c r="F53" s="10"/>
      <c r="G53" s="10"/>
    </row>
    <row r="54" spans="1:7" ht="17" x14ac:dyDescent="0.2">
      <c r="A54" s="8" t="s">
        <v>234</v>
      </c>
      <c r="B54" s="7">
        <v>2016</v>
      </c>
      <c r="C54" s="10"/>
      <c r="D54" s="10"/>
      <c r="E54" s="10"/>
      <c r="F54" s="10"/>
      <c r="G54" s="10"/>
    </row>
    <row r="55" spans="1:7" ht="17" x14ac:dyDescent="0.2">
      <c r="A55" s="8" t="s">
        <v>353</v>
      </c>
      <c r="B55" s="7">
        <v>2021</v>
      </c>
      <c r="C55" s="10"/>
      <c r="D55" s="10"/>
      <c r="E55" s="10"/>
      <c r="F55" s="10"/>
      <c r="G55" s="10"/>
    </row>
    <row r="56" spans="1:7" ht="17" x14ac:dyDescent="0.2">
      <c r="A56" s="8" t="s">
        <v>295</v>
      </c>
      <c r="B56" s="7">
        <v>2025</v>
      </c>
      <c r="C56" s="10"/>
      <c r="D56" s="10"/>
      <c r="E56" s="10"/>
      <c r="F56" s="10"/>
      <c r="G56" s="10"/>
    </row>
    <row r="57" spans="1:7" ht="17" x14ac:dyDescent="0.2">
      <c r="A57" s="8" t="s">
        <v>234</v>
      </c>
      <c r="B57" s="7">
        <v>2016</v>
      </c>
      <c r="C57" s="10"/>
      <c r="D57" s="10"/>
      <c r="E57" s="10"/>
      <c r="F57" s="10"/>
      <c r="G57" s="10"/>
    </row>
    <row r="58" spans="1:7" ht="17" x14ac:dyDescent="0.2">
      <c r="A58" s="8" t="s">
        <v>288</v>
      </c>
      <c r="B58" s="7">
        <v>2016</v>
      </c>
      <c r="C58" s="10"/>
      <c r="D58" s="10"/>
      <c r="E58" s="10"/>
      <c r="F58" s="10"/>
      <c r="G58" s="10"/>
    </row>
    <row r="59" spans="1:7" ht="17" x14ac:dyDescent="0.2">
      <c r="A59" s="8" t="s">
        <v>234</v>
      </c>
      <c r="B59" s="7">
        <v>2025</v>
      </c>
      <c r="C59" s="10"/>
      <c r="D59" s="10"/>
      <c r="E59" s="10"/>
      <c r="F59" s="10"/>
      <c r="G59" s="10"/>
    </row>
    <row r="60" spans="1:7" ht="17" x14ac:dyDescent="0.2">
      <c r="A60" s="8" t="s">
        <v>234</v>
      </c>
      <c r="B60" s="9">
        <v>2024</v>
      </c>
      <c r="C60" s="10"/>
      <c r="D60" s="10"/>
      <c r="E60" s="10"/>
      <c r="F60" s="10"/>
      <c r="G60" s="10"/>
    </row>
    <row r="61" spans="1:7" ht="17" x14ac:dyDescent="0.2">
      <c r="A61" s="8" t="s">
        <v>279</v>
      </c>
      <c r="B61" s="7">
        <v>2021</v>
      </c>
      <c r="C61" s="10"/>
      <c r="D61" s="10"/>
      <c r="E61" s="10"/>
      <c r="F61" s="10"/>
      <c r="G61" s="10"/>
    </row>
    <row r="62" spans="1:7" ht="17" x14ac:dyDescent="0.2">
      <c r="A62" s="8" t="s">
        <v>279</v>
      </c>
      <c r="B62" s="7">
        <v>2024</v>
      </c>
      <c r="C62" s="10"/>
      <c r="D62" s="10"/>
      <c r="E62" s="10"/>
      <c r="F62" s="10"/>
      <c r="G62" s="10"/>
    </row>
    <row r="63" spans="1:7" ht="17" x14ac:dyDescent="0.2">
      <c r="A63" s="8" t="s">
        <v>234</v>
      </c>
      <c r="B63" s="7">
        <v>2024</v>
      </c>
      <c r="C63" s="10"/>
      <c r="D63" s="10"/>
      <c r="E63" s="10"/>
      <c r="F63" s="10"/>
      <c r="G63"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5E5A6-5F90-CE4F-BACA-09F424C010D8}">
  <dimension ref="A1:G9"/>
  <sheetViews>
    <sheetView workbookViewId="0">
      <selection activeCell="C4" sqref="C4"/>
    </sheetView>
  </sheetViews>
  <sheetFormatPr baseColWidth="10" defaultRowHeight="16" x14ac:dyDescent="0.2"/>
  <cols>
    <col min="1" max="1" width="3.83203125" style="10" customWidth="1"/>
    <col min="2" max="2" width="38.83203125" style="10" customWidth="1"/>
    <col min="3" max="16384" width="10.83203125" style="10"/>
  </cols>
  <sheetData>
    <row r="1" spans="1:7" x14ac:dyDescent="0.2">
      <c r="A1" s="10" t="s">
        <v>372</v>
      </c>
      <c r="B1" s="10" t="s">
        <v>384</v>
      </c>
    </row>
    <row r="2" spans="1:7" x14ac:dyDescent="0.2">
      <c r="A2" s="10">
        <v>1</v>
      </c>
      <c r="B2" s="10" t="s">
        <v>385</v>
      </c>
      <c r="C2" s="10">
        <v>109</v>
      </c>
      <c r="G2" s="10">
        <f>SUM(C2:F2)</f>
        <v>109</v>
      </c>
    </row>
    <row r="3" spans="1:7" x14ac:dyDescent="0.2">
      <c r="A3" s="10">
        <v>2</v>
      </c>
      <c r="B3" s="10" t="s">
        <v>386</v>
      </c>
      <c r="C3" s="10">
        <v>149</v>
      </c>
      <c r="G3" s="10">
        <f t="shared" ref="G3:G6" si="0">SUM(C3:F3)</f>
        <v>149</v>
      </c>
    </row>
    <row r="4" spans="1:7" x14ac:dyDescent="0.2">
      <c r="A4" s="10">
        <v>3</v>
      </c>
      <c r="B4" s="10" t="s">
        <v>387</v>
      </c>
      <c r="C4" s="10">
        <v>88</v>
      </c>
      <c r="D4" s="10">
        <v>229</v>
      </c>
      <c r="G4" s="10">
        <f t="shared" si="0"/>
        <v>317</v>
      </c>
    </row>
    <row r="5" spans="1:7" x14ac:dyDescent="0.2">
      <c r="A5" s="10">
        <v>4</v>
      </c>
      <c r="B5" s="10" t="s">
        <v>388</v>
      </c>
      <c r="C5" s="10">
        <v>113</v>
      </c>
      <c r="G5" s="10">
        <f t="shared" si="0"/>
        <v>113</v>
      </c>
    </row>
    <row r="6" spans="1:7" x14ac:dyDescent="0.2">
      <c r="A6" s="10">
        <v>5</v>
      </c>
      <c r="B6" s="10" t="s">
        <v>389</v>
      </c>
      <c r="C6" s="10">
        <v>50</v>
      </c>
      <c r="G6" s="10">
        <f t="shared" si="0"/>
        <v>50</v>
      </c>
    </row>
    <row r="7" spans="1:7" x14ac:dyDescent="0.2">
      <c r="A7" s="10">
        <v>6</v>
      </c>
      <c r="B7" s="10" t="s">
        <v>390</v>
      </c>
      <c r="G7" s="10">
        <v>1200</v>
      </c>
    </row>
    <row r="8" spans="1:7" x14ac:dyDescent="0.2">
      <c r="A8" s="10">
        <v>7</v>
      </c>
      <c r="B8" s="10" t="s">
        <v>391</v>
      </c>
      <c r="G8" s="10">
        <v>500</v>
      </c>
    </row>
    <row r="9" spans="1:7" x14ac:dyDescent="0.2">
      <c r="B9" s="10" t="s">
        <v>392</v>
      </c>
      <c r="G9" s="10">
        <f>SUM(G2:G8)</f>
        <v>2438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chart</vt:lpstr>
      <vt:lpstr>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2025-06-01T00:44:18Z</dcterms:modified>
</cp:coreProperties>
</file>