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CAE6E551-1A7F-D149-8D0E-43835490DC20}" xr6:coauthVersionLast="47" xr6:coauthVersionMax="47" xr10:uidLastSave="{00000000-0000-0000-0000-000000000000}"/>
  <bookViews>
    <workbookView xWindow="2020" yWindow="780" windowWidth="43040" windowHeight="29100" activeTab="2" xr2:uid="{EA58F7B1-A336-BA43-B667-67D0190BCF67}"/>
  </bookViews>
  <sheets>
    <sheet name="data" sheetId="3" r:id="rId1"/>
    <sheet name="chart" sheetId="4" r:id="rId2"/>
    <sheet name="count" sheetId="5" r:id="rId3"/>
  </sheets>
  <definedNames>
    <definedName name="_xlnm._FilterDatabase" localSheetId="0" hidden="1">data!$A$1:$V$64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4" l="1"/>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<sst xmlns="http://schemas.openxmlformats.org/spreadsheetml/2006/main" count="1045" uniqueCount="674">
  <si>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</si>
  <si>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</si>
  <si>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</si>
  <si>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</si>
  <si>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</si>
  <si>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</si>
  <si>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</si>
  <si>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</si>
  <si>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</si>
  <si>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</si>
  <si>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</si>
  <si>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</si>
  <si>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</si>
  <si>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</si>
  <si>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</si>
  <si>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</si>
  <si>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</si>
  <si>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</si>
  <si>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</si>
  <si>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</si>
  <si>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</si>
  <si>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</si>
  <si>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</si>
  <si>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</si>
  <si>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</si>
  <si>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</si>
  <si>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</si>
  <si>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</si>
  <si>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</si>
  <si>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</si>
  <si>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</si>
  <si>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</si>
  <si>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</si>
  <si>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</si>
  <si>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</si>
  <si>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</si>
  <si>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</si>
  <si>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</si>
  <si>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</si>
  <si>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</si>
  <si>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</si>
  <si>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</si>
  <si>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</si>
  <si>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</si>
  <si>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</si>
  <si>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</si>
  <si>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</si>
  <si>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</si>
  <si>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</si>
  <si>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</si>
  <si>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</si>
  <si>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</si>
  <si>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</si>
  <si>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</si>
  <si>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</si>
  <si>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</si>
  <si>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</si>
  <si>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</si>
  <si>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</si>
  <si>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</si>
  <si>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</si>
  <si>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</si>
  <si>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</si>
  <si>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</si>
  <si>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</si>
  <si>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</si>
  <si>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</si>
  <si>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</si>
  <si>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</si>
  <si>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</si>
  <si>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</si>
  <si>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</si>
  <si>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</si>
  <si>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</si>
  <si>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</si>
  <si>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</si>
  <si>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</si>
  <si>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</si>
  <si>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</si>
  <si>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</si>
  <si>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</si>
  <si>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</si>
  <si>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</si>
  <si>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</si>
  <si>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</si>
  <si>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</si>
  <si>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</si>
  <si>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</si>
  <si>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</si>
  <si>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</si>
  <si>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</si>
  <si>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</si>
  <si>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</si>
  <si>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</si>
  <si>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</si>
  <si>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</si>
  <si>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</si>
  <si>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</si>
  <si>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</si>
  <si>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</si>
  <si>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</si>
  <si>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</si>
  <si>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</si>
  <si>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</si>
  <si>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</si>
  <si>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</si>
  <si>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</si>
  <si>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</si>
  <si>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</si>
  <si>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</si>
  <si>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</si>
  <si>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</si>
  <si>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</si>
  <si>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</si>
  <si>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</si>
  <si>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</si>
  <si>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</si>
  <si>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</si>
  <si>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</si>
  <si>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</si>
  <si>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</si>
  <si>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</si>
  <si>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</si>
  <si>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</si>
  <si>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</si>
  <si>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</si>
  <si>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</si>
  <si>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</si>
  <si>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</si>
  <si>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</si>
  <si>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</si>
  <si>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</si>
  <si>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</si>
  <si>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</si>
  <si>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</si>
  <si>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</si>
  <si>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</si>
  <si>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</si>
  <si>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</si>
  <si>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</si>
  <si>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</si>
  <si>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</si>
  <si>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</si>
  <si>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</si>
  <si>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</si>
  <si>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</si>
  <si>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</si>
  <si>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</si>
  <si>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</si>
  <si>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</si>
  <si>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</si>
  <si>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</si>
  <si>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</si>
  <si>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</si>
  <si>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</si>
  <si>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</si>
  <si>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</si>
  <si>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</si>
  <si>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</si>
  <si>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</si>
  <si>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</si>
  <si>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</si>
  <si>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</si>
  <si>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</si>
  <si>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</si>
  <si>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</si>
  <si>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</si>
  <si>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</si>
  <si>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</si>
  <si>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</si>
  <si>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</si>
  <si>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</si>
  <si>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</si>
  <si>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</si>
  <si>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</si>
  <si>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</si>
  <si>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</si>
  <si>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</si>
  <si>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</si>
  <si>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</si>
  <si>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</si>
  <si>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</si>
  <si>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</si>
  <si>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</si>
  <si>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</si>
  <si>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</si>
  <si>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</si>
  <si>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</si>
  <si>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</si>
  <si>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</si>
  <si>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</si>
  <si>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</si>
  <si>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</si>
  <si>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</si>
  <si>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</si>
  <si>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</si>
  <si>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</si>
  <si>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</si>
  <si>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</si>
  <si>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</si>
  <si>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</si>
  <si>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</si>
  <si>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</si>
  <si>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</si>
  <si>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</si>
  <si>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</si>
  <si>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</si>
  <si>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</si>
  <si>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</si>
  <si>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</si>
  <si>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</si>
  <si>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</si>
  <si>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</si>
  <si>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</si>
  <si>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</si>
  <si>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</si>
  <si>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</si>
  <si>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</si>
  <si>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</si>
  <si>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</si>
  <si>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</si>
  <si>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</si>
  <si>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</si>
  <si>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</si>
  <si>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</si>
  <si>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</si>
  <si>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</si>
  <si>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</si>
  <si>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</si>
  <si>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</si>
  <si>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</si>
  <si>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</si>
  <si>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</si>
  <si>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</si>
  <si>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</si>
  <si>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</si>
  <si>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</si>
  <si>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</si>
  <si>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</si>
  <si>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</si>
  <si>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</si>
  <si>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</si>
  <si>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</si>
  <si>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</si>
  <si>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</si>
  <si>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</si>
  <si>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</si>
  <si>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</si>
  <si>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</si>
  <si>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</si>
  <si>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</si>
  <si>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</si>
  <si>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</si>
  <si>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</si>
  <si>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</si>
  <si>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</si>
  <si>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</si>
  <si>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</si>
  <si>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</si>
  <si>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</si>
  <si>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</si>
  <si>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</si>
  <si>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</si>
  <si>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</si>
  <si>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</si>
  <si>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</si>
  <si>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</si>
  <si>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</si>
  <si>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</si>
  <si>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</si>
  <si>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</si>
  <si>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</si>
  <si>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</si>
  <si>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</si>
  <si>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</si>
  <si>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</si>
  <si>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</si>
  <si>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</si>
  <si>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</si>
  <si>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</si>
  <si>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</si>
  <si>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</si>
  <si>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</si>
  <si>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</si>
  <si>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</si>
  <si>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</si>
  <si>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</si>
  <si>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</si>
  <si>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</si>
  <si>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</si>
  <si>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</si>
  <si>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</si>
  <si>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</si>
  <si>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</si>
  <si>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</si>
  <si>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</si>
  <si>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</si>
  <si>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</si>
  <si>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</si>
  <si>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</si>
  <si>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</si>
  <si>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</si>
  <si>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</si>
  <si>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</si>
  <si>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</si>
  <si>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</si>
  <si>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</si>
  <si>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</si>
  <si>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</si>
  <si>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</si>
  <si>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</si>
  <si>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</si>
  <si>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</si>
  <si>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</si>
  <si>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</si>
  <si>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</si>
  <si>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</si>
  <si>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</si>
  <si>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</si>
  <si>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</si>
  <si>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</si>
  <si>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</si>
  <si>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</si>
  <si>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</si>
  <si>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</si>
  <si>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</si>
  <si>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</si>
  <si>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</si>
  <si>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</si>
  <si>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</si>
  <si>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</si>
  <si>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</si>
  <si>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</si>
  <si>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</si>
  <si>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</si>
  <si>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</si>
  <si>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</si>
  <si>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</si>
  <si>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</si>
  <si>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</si>
  <si>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</si>
  <si>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</si>
  <si>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</si>
  <si>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</si>
  <si>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</si>
  <si>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</si>
  <si>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</si>
  <si>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</si>
  <si>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</si>
  <si>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</si>
  <si>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</si>
  <si>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</si>
  <si>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</si>
  <si>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</si>
  <si>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</si>
  <si>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</si>
  <si>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</si>
  <si>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</si>
  <si>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</si>
  <si>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</si>
  <si>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</si>
  <si>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</si>
  <si>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</si>
  <si>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</si>
  <si>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</si>
  <si>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</si>
  <si>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</si>
  <si>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</si>
  <si>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</si>
  <si>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</si>
  <si>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</si>
  <si>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</si>
  <si>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</si>
  <si>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</si>
  <si>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</si>
  <si>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</si>
  <si>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</si>
  <si>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</si>
  <si>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</si>
  <si>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</si>
  <si>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</si>
  <si>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</si>
  <si>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</si>
  <si>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</si>
  <si>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</si>
  <si>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</si>
  <si>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</si>
  <si>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</si>
  <si>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</si>
  <si>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</si>
  <si>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</si>
  <si>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</si>
  <si>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</si>
  <si>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</si>
  <si>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</si>
  <si>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</si>
  <si>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</si>
  <si>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</si>
  <si>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</si>
  <si>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</si>
  <si>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</si>
  <si>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</si>
  <si>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</si>
  <si>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</si>
  <si>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</si>
  <si>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</si>
  <si>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</si>
  <si>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</si>
  <si>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</si>
  <si>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</si>
  <si>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</si>
  <si>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</si>
  <si>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</si>
  <si>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</si>
  <si>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</si>
  <si>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</si>
  <si>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</si>
  <si>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</si>
  <si>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</si>
  <si>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</si>
  <si>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</si>
  <si>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</si>
  <si>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</si>
  <si>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</si>
  <si>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</si>
  <si>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</si>
  <si>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</si>
  <si>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</si>
  <si>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</si>
  <si>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</si>
  <si>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</si>
  <si>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</si>
  <si>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</si>
  <si>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</si>
  <si>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</si>
  <si>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</si>
  <si>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</si>
  <si>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</si>
  <si>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</si>
  <si>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</si>
  <si>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</si>
  <si>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</si>
  <si>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</si>
  <si>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</si>
  <si>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</si>
  <si>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</si>
  <si>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</si>
  <si>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</si>
  <si>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</si>
  <si>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</si>
  <si>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</si>
  <si>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</si>
  <si>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</si>
  <si>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</si>
  <si>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</si>
  <si>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</si>
  <si>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</si>
  <si>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</si>
  <si>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</si>
  <si>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</si>
  <si>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</si>
  <si>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</si>
  <si>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</si>
  <si>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</si>
  <si>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</si>
  <si>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</si>
  <si>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</si>
  <si>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</si>
  <si>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</si>
  <si>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</si>
  <si>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</si>
  <si>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</si>
  <si>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</si>
  <si>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</si>
  <si>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</si>
  <si>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</si>
  <si>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</si>
  <si>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</si>
  <si>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</si>
  <si>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</si>
  <si>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</si>
  <si>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</si>
  <si>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</si>
  <si>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</si>
  <si>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</si>
  <si>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</si>
  <si>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</si>
  <si>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</si>
  <si>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</si>
  <si>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</si>
  <si>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</si>
  <si>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</si>
  <si>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</si>
  <si>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</si>
  <si>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</si>
  <si>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</si>
  <si>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</si>
  <si>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</si>
  <si>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</si>
  <si>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</si>
  <si>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</si>
  <si>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</si>
  <si>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</si>
  <si>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</si>
  <si>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</si>
  <si>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</si>
  <si>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</si>
  <si>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</si>
  <si>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</si>
  <si>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</si>
  <si>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</si>
  <si>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</si>
  <si>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</si>
  <si>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</si>
  <si>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</si>
  <si>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</si>
  <si>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</si>
  <si>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</si>
  <si>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</si>
  <si>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</si>
  <si>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</si>
  <si>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</si>
  <si>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</si>
  <si>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</si>
  <si>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</si>
  <si>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</si>
  <si>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</si>
  <si>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</si>
  <si>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</si>
  <si>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</si>
  <si>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</si>
  <si>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</si>
  <si>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</si>
  <si>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</si>
  <si>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</si>
  <si>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</si>
  <si>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</si>
  <si>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</si>
  <si>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</si>
  <si>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</si>
  <si>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</si>
  <si>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</si>
  <si>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</si>
  <si>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</si>
  <si>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</si>
  <si>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</si>
  <si>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</si>
  <si>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</si>
  <si>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</si>
  <si>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</si>
  <si>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</si>
  <si>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</si>
  <si>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</si>
  <si>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</si>
  <si>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</si>
  <si>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</si>
  <si>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</si>
  <si>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</si>
  <si>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</si>
  <si>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</si>
  <si>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</si>
  <si>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</si>
  <si>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</si>
  <si>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</si>
  <si>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</si>
  <si>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</si>
  <si>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</si>
  <si>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</si>
  <si>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</si>
  <si>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</si>
  <si>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</si>
  <si>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</si>
  <si>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</si>
  <si>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</si>
  <si>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</si>
  <si>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</si>
  <si>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</si>
  <si>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</si>
  <si>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</si>
  <si>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</si>
  <si>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</si>
  <si>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</si>
  <si>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</si>
  <si>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</si>
  <si>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</si>
  <si>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</si>
  <si>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</si>
  <si>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t>
  </si>
  <si>
    <t>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</si>
  <si>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</si>
  <si>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Utilising the Moody’s databases of Orbis Crossborder Investment and Orbis Company, Zeng and Kim (2024) investigate how Chinese firms are striving to survive in response to intensifying US-China trade war.</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</si>
  <si>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(MP)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</si>
  <si>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(MP) and are investing more in innovation driven by headquarters gravity (HG).</t>
  </si>
  <si>
    <t>Wang (2021) emphasises that the implications of trade policy have negatively impacted US multinational enterprises, even as their affiliates often hold a greater share of exports than firms from host countries.</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</si>
  <si>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</si>
  <si>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</si>
  <si>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</si>
  <si>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</si>
  <si>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</si>
  <si>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</si>
  <si>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By developing a theoretical model, Wu et al. (2024) investigate the factors influencing multinational firms (MNFs) in establishing new contract manufacturers (CMs) to mitigate risks associated with trade policy implications during the US-China trade war.</t>
  </si>
  <si>
    <t>Wu et al. (2024) emphasise that several determinants influence multinational firms (MNFs)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</si>
  <si>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firms (MFNs)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</si>
  <si>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firms (MNFs) may need to reshore their production lines in other countries.</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</si>
  <si>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</si>
  <si>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</si>
  <si>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</si>
  <si>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</si>
  <si>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</si>
  <si>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</si>
  <si>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</si>
  <si>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</si>
  <si>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</si>
  <si>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</si>
  <si>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</si>
  <si>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</si>
  <si>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</si>
  <si>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</si>
  <si>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</si>
  <si>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</si>
  <si>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</si>
  <si>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</si>
  <si>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</si>
  <si>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</si>
  <si>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</si>
  <si>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</si>
  <si>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</si>
  <si>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</si>
  <si>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</si>
  <si>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</si>
  <si>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</si>
  <si>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</si>
  <si>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</si>
  <si>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</si>
  <si>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</si>
  <si>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</si>
  <si>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</si>
  <si>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</si>
  <si>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</si>
  <si>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Archival Research</t>
  </si>
  <si>
    <t>Economic Modelling</t>
  </si>
  <si>
    <t>General Equilibrium Modelling</t>
  </si>
  <si>
    <t>Structural Modelling</t>
  </si>
  <si>
    <t>Firm-level Data Analysis</t>
  </si>
  <si>
    <t>Data Model Expansion</t>
  </si>
  <si>
    <t>Empirical Analysis of Voting Behaviour</t>
  </si>
  <si>
    <t>Merchandise-level Data Analysis</t>
  </si>
  <si>
    <t>Supply Chain Analysis using Import Data</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</si>
  <si>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</si>
  <si>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</si>
  <si>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</si>
  <si>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</si>
  <si>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</si>
  <si>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</si>
  <si>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Transaction-level Data Analysis</t>
  </si>
  <si>
    <t>Bayesian Statistical Analysis</t>
  </si>
  <si>
    <t>Roll-call Votes Analysis</t>
  </si>
  <si>
    <t>County-level Media Slant Analysis</t>
  </si>
  <si>
    <t>Survey Analysis</t>
  </si>
  <si>
    <t>Plant-level Injury Data Analysis</t>
  </si>
  <si>
    <t>Analysis of Trade Policy and Employment Data</t>
  </si>
  <si>
    <t>Quasi-natural Experiment using Loan Contract Data</t>
  </si>
  <si>
    <t xml:space="preserve">Mixed Quantitative and Qualitative Data Analysis </t>
  </si>
  <si>
    <t>Longitudinal Data Analysis of Greenfield Investment</t>
  </si>
  <si>
    <t>Transaction-level Panel Data Analysis</t>
  </si>
  <si>
    <t>General Equilibrium Modelling with Sectoral Analysis</t>
  </si>
  <si>
    <t>Model-based Empirical Strategy</t>
  </si>
  <si>
    <t>Event Space Analysis</t>
  </si>
  <si>
    <t>Techno-nationalism Strategies Analysis</t>
  </si>
  <si>
    <t>Life-cycle Model Analysis</t>
  </si>
  <si>
    <t>Computable General Equilibrium (CGE) Modelling</t>
  </si>
  <si>
    <t>Historical Analysis of Trade Relations</t>
  </si>
  <si>
    <t>General Equilibrium Modelling with Trade Data</t>
  </si>
  <si>
    <t>Theoretical Modelling of Contract Manufacturer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</si>
</sst>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0</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2</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1</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27</c:v>
                </c:pt>
                <c:pt idx="1">
                  <c:v>29</c:v>
                </c:pt>
                <c:pt idx="2">
                  <c:v>41</c:v>
                </c:pt>
                <c:pt idx="3">
                  <c:v>32</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Z64"/>
  <sheetViews>
    <sheetView zoomScale="141" zoomScaleNormal="100" workbookViewId="0">
      <pane xSplit="5" ySplit="2" topLeftCell="I3" activePane="bottomRight" state="frozen"/>
      <selection pane="topRight" activeCell="I1" sqref="I1"/>
      <selection pane="bottomLeft" activeCell="A3" sqref="A3"/>
      <selection pane="bottomRight" activeCell="J5" sqref="J5"/>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393</v>
      </c>
      <c r="D1" s="5" t="s">
        <v>164</v>
      </c>
      <c r="E1" s="6" t="s">
        <v>163</v>
      </c>
      <c r="F1" s="7" t="s">
        <v>162</v>
      </c>
      <c r="G1" s="5" t="s">
        <v>0</v>
      </c>
      <c r="H1" s="5" t="s">
        <v>1</v>
      </c>
      <c r="I1" s="6" t="s">
        <v>166</v>
      </c>
      <c r="J1" s="5" t="s">
        <v>231</v>
      </c>
      <c r="K1" s="5" t="s">
        <v>619</v>
      </c>
      <c r="L1" s="5" t="s">
        <v>167</v>
      </c>
      <c r="M1" s="5" t="s">
        <v>403</v>
      </c>
      <c r="N1" s="5" t="s">
        <v>370</v>
      </c>
      <c r="O1" s="5" t="s">
        <v>371</v>
      </c>
      <c r="P1" s="5" t="s">
        <v>372</v>
      </c>
      <c r="Q1" s="5" t="s">
        <v>392</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620</v>
      </c>
      <c r="L3" s="14" t="s">
        <v>401</v>
      </c>
      <c r="M3" s="14"/>
      <c r="N3" s="14"/>
      <c r="O3" s="14" t="s">
        <v>404</v>
      </c>
      <c r="P3" s="14" t="s">
        <v>373</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621</v>
      </c>
      <c r="L4" s="14" t="s">
        <v>402</v>
      </c>
      <c r="M4" s="14" t="s">
        <v>406</v>
      </c>
      <c r="N4" s="14"/>
      <c r="O4" s="14" t="s">
        <v>374</v>
      </c>
      <c r="P4" s="14" t="s">
        <v>375</v>
      </c>
      <c r="Q4" s="14"/>
      <c r="R4" s="13" t="s">
        <v>45</v>
      </c>
      <c r="S4" s="14"/>
      <c r="T4" s="14" t="s">
        <v>44</v>
      </c>
      <c r="U4" s="13" t="s">
        <v>43</v>
      </c>
      <c r="V4" s="14"/>
      <c r="W4" s="13">
        <v>4</v>
      </c>
      <c r="X4" s="13">
        <v>4</v>
      </c>
      <c r="Y4" s="13">
        <v>4</v>
      </c>
      <c r="Z4" s="14" t="s">
        <v>247</v>
      </c>
    </row>
    <row r="5" spans="1:26"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622</v>
      </c>
      <c r="L5" s="14" t="s">
        <v>379</v>
      </c>
      <c r="M5" s="14"/>
      <c r="N5" s="14"/>
      <c r="O5" s="14"/>
      <c r="P5" s="14" t="s">
        <v>380</v>
      </c>
      <c r="Q5" s="14"/>
      <c r="R5" s="13" t="s">
        <v>45</v>
      </c>
      <c r="S5" s="14"/>
      <c r="T5" s="14"/>
      <c r="U5" s="13" t="s">
        <v>43</v>
      </c>
      <c r="V5" s="14"/>
      <c r="W5" s="13">
        <v>4</v>
      </c>
      <c r="X5" s="13">
        <v>4</v>
      </c>
      <c r="Y5" s="13">
        <v>4</v>
      </c>
      <c r="Z5" s="14" t="s">
        <v>251</v>
      </c>
    </row>
    <row r="6" spans="1:26" s="17" customFormat="1" ht="153" x14ac:dyDescent="0.2">
      <c r="A6" s="13">
        <v>4</v>
      </c>
      <c r="B6" s="13" t="s">
        <v>53</v>
      </c>
      <c r="C6" s="13" t="s">
        <v>614</v>
      </c>
      <c r="D6" s="14" t="s">
        <v>233</v>
      </c>
      <c r="E6" s="15" t="s">
        <v>52</v>
      </c>
      <c r="F6" s="16">
        <v>2025</v>
      </c>
      <c r="G6" s="13" t="s">
        <v>23</v>
      </c>
      <c r="H6" s="13" t="s">
        <v>6</v>
      </c>
      <c r="I6" s="15" t="s">
        <v>226</v>
      </c>
      <c r="J6" s="14" t="s">
        <v>255</v>
      </c>
      <c r="K6" s="14" t="s">
        <v>623</v>
      </c>
      <c r="L6" s="15" t="s">
        <v>400</v>
      </c>
      <c r="M6" s="14" t="s">
        <v>398</v>
      </c>
      <c r="N6" s="14"/>
      <c r="O6" s="14" t="s">
        <v>399</v>
      </c>
      <c r="P6" s="14"/>
      <c r="Q6" s="14"/>
      <c r="R6" s="14"/>
      <c r="S6" s="14"/>
      <c r="T6" s="14"/>
      <c r="U6" s="13" t="s">
        <v>43</v>
      </c>
      <c r="V6" s="14"/>
      <c r="W6" s="13">
        <v>4</v>
      </c>
      <c r="X6" s="13">
        <v>4</v>
      </c>
      <c r="Y6" s="13">
        <v>4</v>
      </c>
      <c r="Z6" s="14" t="s">
        <v>254</v>
      </c>
    </row>
    <row r="7" spans="1:26" s="17" customFormat="1" ht="187" x14ac:dyDescent="0.2">
      <c r="A7" s="13">
        <v>5</v>
      </c>
      <c r="B7" s="13" t="s">
        <v>53</v>
      </c>
      <c r="C7" s="13" t="s">
        <v>615</v>
      </c>
      <c r="D7" s="14" t="s">
        <v>233</v>
      </c>
      <c r="E7" s="15" t="s">
        <v>57</v>
      </c>
      <c r="F7" s="16">
        <v>2025</v>
      </c>
      <c r="G7" s="13" t="s">
        <v>17</v>
      </c>
      <c r="H7" s="13" t="s">
        <v>18</v>
      </c>
      <c r="I7" s="15" t="s">
        <v>222</v>
      </c>
      <c r="J7" s="14" t="s">
        <v>248</v>
      </c>
      <c r="K7" s="14" t="s">
        <v>621</v>
      </c>
      <c r="L7" s="15" t="s">
        <v>409</v>
      </c>
      <c r="M7" s="13" t="s">
        <v>408</v>
      </c>
      <c r="N7" s="14" t="s">
        <v>418</v>
      </c>
      <c r="O7" s="14" t="s">
        <v>407</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627</v>
      </c>
      <c r="L8" s="13" t="s">
        <v>410</v>
      </c>
      <c r="M8" s="14"/>
      <c r="N8" s="14" t="s">
        <v>411</v>
      </c>
      <c r="O8" s="14" t="s">
        <v>412</v>
      </c>
      <c r="P8" s="14" t="s">
        <v>413</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624</v>
      </c>
      <c r="L9" s="13" t="s">
        <v>417</v>
      </c>
      <c r="M9" s="14"/>
      <c r="N9" s="14"/>
      <c r="O9" s="14" t="s">
        <v>416</v>
      </c>
      <c r="P9" s="14" t="s">
        <v>415</v>
      </c>
      <c r="Q9" s="14" t="s">
        <v>414</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625</v>
      </c>
      <c r="L10" s="13" t="s">
        <v>419</v>
      </c>
      <c r="M10" s="14"/>
      <c r="N10" s="14" t="s">
        <v>420</v>
      </c>
      <c r="O10" s="14"/>
      <c r="P10" s="14" t="s">
        <v>421</v>
      </c>
      <c r="Q10" s="14" t="s">
        <v>422</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628</v>
      </c>
      <c r="L11" s="13" t="s">
        <v>423</v>
      </c>
      <c r="M11" s="14"/>
      <c r="N11" s="14" t="s">
        <v>424</v>
      </c>
      <c r="O11" s="14"/>
      <c r="P11" s="14" t="s">
        <v>425</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626</v>
      </c>
      <c r="L12" s="13" t="s">
        <v>429</v>
      </c>
      <c r="M12" s="14"/>
      <c r="N12" s="14" t="s">
        <v>426</v>
      </c>
      <c r="O12" s="14"/>
      <c r="P12" s="14" t="s">
        <v>427</v>
      </c>
      <c r="Q12" s="14" t="s">
        <v>428</v>
      </c>
      <c r="R12" s="14"/>
      <c r="S12" s="14"/>
      <c r="T12" s="14" t="s">
        <v>44</v>
      </c>
      <c r="U12" s="14"/>
      <c r="V12" s="14"/>
      <c r="W12" s="14">
        <v>4</v>
      </c>
      <c r="X12" s="14" t="s">
        <v>40</v>
      </c>
      <c r="Y12" s="14" t="s">
        <v>40</v>
      </c>
      <c r="Z12" s="14" t="s">
        <v>265</v>
      </c>
    </row>
    <row r="13" spans="1:26"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629</v>
      </c>
      <c r="L13" s="13" t="s">
        <v>437</v>
      </c>
      <c r="M13" s="14" t="s">
        <v>438</v>
      </c>
      <c r="N13" s="14"/>
      <c r="O13" s="14" t="s">
        <v>439</v>
      </c>
      <c r="P13" s="14"/>
      <c r="Q13" s="14"/>
      <c r="R13" s="14"/>
      <c r="S13" s="14"/>
      <c r="T13" s="14" t="s">
        <v>44</v>
      </c>
      <c r="U13" s="13" t="s">
        <v>43</v>
      </c>
      <c r="V13" s="14"/>
      <c r="W13" s="13">
        <v>4</v>
      </c>
      <c r="X13" s="13">
        <v>4</v>
      </c>
      <c r="Y13" s="13">
        <v>4</v>
      </c>
      <c r="Z13" s="14" t="s">
        <v>266</v>
      </c>
    </row>
    <row r="14" spans="1:26"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3" t="s">
        <v>630</v>
      </c>
      <c r="L14" s="14" t="s">
        <v>430</v>
      </c>
      <c r="M14" s="14" t="s">
        <v>431</v>
      </c>
      <c r="N14" s="14"/>
      <c r="O14" s="14" t="s">
        <v>432</v>
      </c>
      <c r="P14" s="14"/>
      <c r="Q14" s="14"/>
      <c r="R14" s="13" t="s">
        <v>45</v>
      </c>
      <c r="S14" s="14"/>
      <c r="T14" s="13" t="s">
        <v>44</v>
      </c>
      <c r="U14" s="14"/>
      <c r="V14" s="14"/>
      <c r="W14" s="13">
        <v>4</v>
      </c>
      <c r="X14" s="13">
        <v>4</v>
      </c>
      <c r="Y14" s="13">
        <v>4</v>
      </c>
      <c r="Z14" s="14" t="s">
        <v>238</v>
      </c>
    </row>
    <row r="15" spans="1:26"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4" t="s">
        <v>631</v>
      </c>
      <c r="L15" s="17" t="s">
        <v>433</v>
      </c>
      <c r="M15" s="14" t="s">
        <v>434</v>
      </c>
      <c r="O15" s="17" t="s">
        <v>435</v>
      </c>
      <c r="Q15" s="14" t="s">
        <v>436</v>
      </c>
      <c r="R15" s="14"/>
      <c r="S15" s="14"/>
      <c r="T15" s="14"/>
      <c r="U15" s="13" t="s">
        <v>43</v>
      </c>
      <c r="V15" s="14"/>
      <c r="W15" s="13">
        <v>4</v>
      </c>
      <c r="X15" s="13">
        <v>4</v>
      </c>
      <c r="Y15" s="13">
        <v>4</v>
      </c>
      <c r="Z15" s="14" t="s">
        <v>269</v>
      </c>
    </row>
    <row r="16" spans="1:26"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632</v>
      </c>
      <c r="L16" s="14" t="s">
        <v>397</v>
      </c>
      <c r="M16" s="14"/>
      <c r="N16" s="14"/>
      <c r="O16" s="14" t="s">
        <v>396</v>
      </c>
      <c r="P16" s="14"/>
      <c r="Q16" s="14" t="s">
        <v>440</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621</v>
      </c>
      <c r="L17" s="14" t="s">
        <v>441</v>
      </c>
      <c r="M17" s="14" t="s">
        <v>442</v>
      </c>
      <c r="N17" s="14"/>
      <c r="O17" s="14" t="s">
        <v>443</v>
      </c>
      <c r="P17" s="14" t="s">
        <v>444</v>
      </c>
      <c r="Q17" s="14"/>
      <c r="R17" s="14"/>
      <c r="S17" s="14"/>
      <c r="T17" s="14"/>
      <c r="U17" s="13" t="s">
        <v>43</v>
      </c>
      <c r="V17" s="14"/>
      <c r="W17" s="13">
        <v>4</v>
      </c>
      <c r="X17" s="13" t="s">
        <v>40</v>
      </c>
      <c r="Y17" s="13" t="s">
        <v>40</v>
      </c>
      <c r="Z17" s="14" t="s">
        <v>272</v>
      </c>
    </row>
    <row r="18" spans="1:26" s="17" customFormat="1" ht="221" x14ac:dyDescent="0.2">
      <c r="A18" s="13">
        <v>16</v>
      </c>
      <c r="B18" s="13" t="s">
        <v>376</v>
      </c>
      <c r="C18" s="13" t="str">
        <f t="shared" si="0"/>
        <v>Caliendo et al. (2019)</v>
      </c>
      <c r="D18" s="14" t="s">
        <v>233</v>
      </c>
      <c r="E18" s="15" t="s">
        <v>60</v>
      </c>
      <c r="F18" s="16">
        <v>2019</v>
      </c>
      <c r="G18" s="13" t="s">
        <v>16</v>
      </c>
      <c r="H18" s="13" t="s">
        <v>7</v>
      </c>
      <c r="I18" s="15" t="s">
        <v>224</v>
      </c>
      <c r="J18" s="14" t="s">
        <v>274</v>
      </c>
      <c r="K18" s="14" t="s">
        <v>633</v>
      </c>
      <c r="L18" s="14" t="s">
        <v>445</v>
      </c>
      <c r="M18" s="14"/>
      <c r="N18" s="14" t="s">
        <v>446</v>
      </c>
      <c r="O18" s="14" t="s">
        <v>447</v>
      </c>
      <c r="P18" s="14" t="s">
        <v>448</v>
      </c>
      <c r="Q18" s="14" t="s">
        <v>449</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634</v>
      </c>
      <c r="L19" s="14" t="s">
        <v>450</v>
      </c>
      <c r="M19" s="14" t="s">
        <v>451</v>
      </c>
      <c r="N19" s="14"/>
      <c r="O19" s="14" t="s">
        <v>452</v>
      </c>
      <c r="P19" s="14" t="s">
        <v>453</v>
      </c>
      <c r="Q19" s="14" t="s">
        <v>454</v>
      </c>
      <c r="R19" s="14"/>
      <c r="S19" s="14"/>
      <c r="T19" s="14" t="s">
        <v>44</v>
      </c>
      <c r="U19" s="14"/>
      <c r="V19" s="14"/>
      <c r="W19" s="14">
        <v>4</v>
      </c>
      <c r="X19" s="14" t="s">
        <v>40</v>
      </c>
      <c r="Y19" s="14" t="s">
        <v>40</v>
      </c>
      <c r="Z19" s="14" t="s">
        <v>276</v>
      </c>
    </row>
    <row r="20" spans="1:26"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3" t="s">
        <v>635</v>
      </c>
      <c r="L20" s="17" t="s">
        <v>459</v>
      </c>
      <c r="M20" s="14" t="s">
        <v>460</v>
      </c>
      <c r="N20" s="14"/>
      <c r="O20" s="14" t="s">
        <v>461</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621</v>
      </c>
      <c r="L21" s="14" t="s">
        <v>462</v>
      </c>
      <c r="M21" s="14" t="s">
        <v>455</v>
      </c>
      <c r="N21" s="14"/>
      <c r="O21" s="14" t="s">
        <v>456</v>
      </c>
      <c r="P21" s="14" t="s">
        <v>457</v>
      </c>
      <c r="Q21" s="14" t="s">
        <v>458</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636</v>
      </c>
      <c r="L22" s="14" t="s">
        <v>463</v>
      </c>
      <c r="M22" s="14"/>
      <c r="N22" s="14" t="s">
        <v>464</v>
      </c>
      <c r="O22" s="14"/>
      <c r="P22" s="14" t="s">
        <v>465</v>
      </c>
      <c r="Q22" s="14" t="s">
        <v>466</v>
      </c>
      <c r="R22" s="13" t="s">
        <v>45</v>
      </c>
      <c r="S22" s="14"/>
      <c r="T22" s="14" t="s">
        <v>44</v>
      </c>
      <c r="U22" s="13" t="s">
        <v>43</v>
      </c>
      <c r="V22" s="13" t="s">
        <v>61</v>
      </c>
      <c r="W22" s="13" t="s">
        <v>5</v>
      </c>
      <c r="X22" s="13" t="s">
        <v>5</v>
      </c>
      <c r="Y22" s="13" t="s">
        <v>5</v>
      </c>
      <c r="Z22" s="14" t="s">
        <v>283</v>
      </c>
    </row>
    <row r="23" spans="1:26"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637</v>
      </c>
      <c r="L23" s="14" t="s">
        <v>469</v>
      </c>
      <c r="M23" s="14" t="s">
        <v>470</v>
      </c>
      <c r="N23" s="14"/>
      <c r="O23" s="14" t="s">
        <v>471</v>
      </c>
      <c r="P23" s="14"/>
      <c r="Q23" s="14"/>
      <c r="R23" s="14"/>
      <c r="S23" s="14"/>
      <c r="T23" s="14"/>
      <c r="U23" s="13" t="s">
        <v>43</v>
      </c>
      <c r="V23" s="14"/>
      <c r="W23" s="13">
        <v>4</v>
      </c>
      <c r="X23" s="13">
        <v>4</v>
      </c>
      <c r="Y23" s="13">
        <v>4</v>
      </c>
      <c r="Z23" s="14" t="s">
        <v>285</v>
      </c>
    </row>
    <row r="24" spans="1:26"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631</v>
      </c>
      <c r="L24" s="14" t="s">
        <v>472</v>
      </c>
      <c r="M24" s="14"/>
      <c r="N24" s="14"/>
      <c r="O24" s="14" t="s">
        <v>473</v>
      </c>
      <c r="P24" s="14"/>
      <c r="Q24" s="14"/>
      <c r="R24" s="14"/>
      <c r="S24" s="14"/>
      <c r="T24" s="14" t="s">
        <v>44</v>
      </c>
      <c r="U24" s="14"/>
      <c r="V24" s="14"/>
      <c r="W24" s="14">
        <v>4</v>
      </c>
      <c r="X24" s="14" t="s">
        <v>40</v>
      </c>
      <c r="Y24" s="14" t="s">
        <v>40</v>
      </c>
      <c r="Z24" s="14" t="s">
        <v>239</v>
      </c>
    </row>
    <row r="25" spans="1:26"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638</v>
      </c>
      <c r="L25" s="14" t="s">
        <v>467</v>
      </c>
      <c r="M25" s="14"/>
      <c r="N25" s="14"/>
      <c r="O25" s="14"/>
      <c r="P25" s="14"/>
      <c r="Q25" s="14" t="s">
        <v>468</v>
      </c>
      <c r="R25" s="13" t="s">
        <v>45</v>
      </c>
      <c r="S25" s="14"/>
      <c r="T25" s="14" t="s">
        <v>44</v>
      </c>
      <c r="U25" s="13" t="s">
        <v>43</v>
      </c>
      <c r="V25" s="13" t="s">
        <v>61</v>
      </c>
      <c r="W25" s="13" t="s">
        <v>5</v>
      </c>
      <c r="X25" s="13" t="s">
        <v>40</v>
      </c>
      <c r="Y25" s="13" t="s">
        <v>40</v>
      </c>
      <c r="Z25" s="14" t="s">
        <v>291</v>
      </c>
    </row>
    <row r="26" spans="1:26"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664</v>
      </c>
      <c r="L26" s="14" t="s">
        <v>474</v>
      </c>
      <c r="M26" s="14"/>
      <c r="N26" s="14"/>
      <c r="O26" s="14" t="s">
        <v>475</v>
      </c>
      <c r="P26" s="14"/>
      <c r="Q26" s="14" t="s">
        <v>476</v>
      </c>
      <c r="R26" s="13" t="s">
        <v>45</v>
      </c>
      <c r="S26" s="14"/>
      <c r="T26" s="14" t="s">
        <v>44</v>
      </c>
      <c r="U26" s="13" t="s">
        <v>43</v>
      </c>
      <c r="V26" s="14"/>
      <c r="W26" s="13">
        <v>4</v>
      </c>
      <c r="X26" s="13">
        <v>4</v>
      </c>
      <c r="Y26" s="13">
        <v>4</v>
      </c>
      <c r="Z26" s="14" t="s">
        <v>292</v>
      </c>
    </row>
    <row r="27" spans="1:26"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639</v>
      </c>
      <c r="L27" s="14" t="s">
        <v>394</v>
      </c>
      <c r="M27" s="14"/>
      <c r="N27" s="14"/>
      <c r="O27" s="14"/>
      <c r="P27" s="14"/>
      <c r="Q27" s="14" t="s">
        <v>395</v>
      </c>
      <c r="R27" s="14"/>
      <c r="S27" s="14"/>
      <c r="T27" s="14"/>
      <c r="U27" s="13" t="s">
        <v>43</v>
      </c>
      <c r="V27" s="14"/>
      <c r="W27" s="13">
        <v>4</v>
      </c>
      <c r="X27" s="13">
        <v>4</v>
      </c>
      <c r="Y27" s="13">
        <v>3</v>
      </c>
      <c r="Z27" s="14" t="s">
        <v>244</v>
      </c>
    </row>
    <row r="28" spans="1:26"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642</v>
      </c>
      <c r="L28" s="14" t="s">
        <v>477</v>
      </c>
      <c r="M28" s="14"/>
      <c r="N28" s="14"/>
      <c r="O28" s="14" t="s">
        <v>478</v>
      </c>
      <c r="P28" s="14"/>
      <c r="Q28" s="14"/>
      <c r="R28" s="14"/>
      <c r="S28" s="14"/>
      <c r="T28" s="14" t="s">
        <v>44</v>
      </c>
      <c r="U28" s="14"/>
      <c r="V28" s="14"/>
      <c r="W28" s="14">
        <v>4</v>
      </c>
      <c r="X28" s="14">
        <v>4</v>
      </c>
      <c r="Y28" s="14">
        <v>3</v>
      </c>
      <c r="Z28" s="14" t="s">
        <v>296</v>
      </c>
    </row>
    <row r="29" spans="1:26"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640</v>
      </c>
      <c r="L29" s="14" t="s">
        <v>480</v>
      </c>
      <c r="M29" s="14"/>
      <c r="N29" s="14"/>
      <c r="O29" s="14"/>
      <c r="P29" s="14"/>
      <c r="Q29" s="14" t="s">
        <v>481</v>
      </c>
      <c r="R29" s="13" t="s">
        <v>45</v>
      </c>
      <c r="S29" s="14"/>
      <c r="T29" s="14"/>
      <c r="U29" s="13" t="s">
        <v>43</v>
      </c>
      <c r="V29" s="14"/>
      <c r="W29" s="13">
        <v>4</v>
      </c>
      <c r="X29" s="13">
        <v>4</v>
      </c>
      <c r="Y29" s="13">
        <v>4</v>
      </c>
      <c r="Z29" s="14" t="s">
        <v>237</v>
      </c>
    </row>
    <row r="30" spans="1:26"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641</v>
      </c>
      <c r="L30" s="14" t="s">
        <v>498</v>
      </c>
      <c r="M30" s="14"/>
      <c r="N30" s="14"/>
      <c r="O30" s="14" t="s">
        <v>482</v>
      </c>
      <c r="P30" s="14"/>
      <c r="Q30" s="14"/>
      <c r="R30" s="13" t="s">
        <v>45</v>
      </c>
      <c r="S30" s="14"/>
      <c r="T30" s="14"/>
      <c r="U30" s="14"/>
      <c r="V30" s="14"/>
      <c r="W30" s="13">
        <v>4</v>
      </c>
      <c r="X30" s="13">
        <v>4</v>
      </c>
      <c r="Y30" s="13">
        <v>4</v>
      </c>
      <c r="Z30" s="14" t="s">
        <v>299</v>
      </c>
    </row>
    <row r="31" spans="1:26"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643</v>
      </c>
      <c r="L31" s="14" t="s">
        <v>485</v>
      </c>
      <c r="M31" s="14"/>
      <c r="N31" s="14" t="s">
        <v>484</v>
      </c>
      <c r="O31" s="14"/>
      <c r="P31" s="14"/>
      <c r="Q31" s="14" t="s">
        <v>483</v>
      </c>
      <c r="R31" s="13" t="s">
        <v>45</v>
      </c>
      <c r="S31" s="14"/>
      <c r="T31" s="13" t="s">
        <v>44</v>
      </c>
      <c r="U31" s="13" t="s">
        <v>43</v>
      </c>
      <c r="V31" s="14"/>
      <c r="W31" s="13">
        <v>4</v>
      </c>
      <c r="X31" s="13">
        <v>4</v>
      </c>
      <c r="Y31" s="13">
        <v>4</v>
      </c>
      <c r="Z31" s="14" t="s">
        <v>241</v>
      </c>
    </row>
    <row r="32" spans="1:26"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644</v>
      </c>
      <c r="L32" s="14" t="s">
        <v>486</v>
      </c>
      <c r="M32" s="14"/>
      <c r="N32" s="14" t="s">
        <v>487</v>
      </c>
      <c r="O32" s="14" t="s">
        <v>488</v>
      </c>
      <c r="P32" s="14" t="s">
        <v>489</v>
      </c>
      <c r="Q32" s="14"/>
      <c r="R32" s="14"/>
      <c r="S32" s="14"/>
      <c r="T32" s="14" t="s">
        <v>44</v>
      </c>
      <c r="U32" s="13" t="s">
        <v>43</v>
      </c>
      <c r="V32" s="14"/>
      <c r="W32" s="13">
        <v>4</v>
      </c>
      <c r="X32" s="13">
        <v>4</v>
      </c>
      <c r="Y32" s="13">
        <v>4</v>
      </c>
      <c r="Z32" s="14" t="s">
        <v>302</v>
      </c>
    </row>
    <row r="33" spans="1:26"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645</v>
      </c>
      <c r="L33" s="17" t="s">
        <v>495</v>
      </c>
      <c r="N33" s="17" t="s">
        <v>496</v>
      </c>
      <c r="O33" s="17" t="s">
        <v>497</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654</v>
      </c>
      <c r="L34" s="14" t="s">
        <v>486</v>
      </c>
      <c r="M34" s="14"/>
      <c r="N34" s="14" t="s">
        <v>487</v>
      </c>
      <c r="O34" s="14" t="s">
        <v>488</v>
      </c>
      <c r="P34" s="14" t="s">
        <v>489</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646</v>
      </c>
      <c r="L35" s="14" t="s">
        <v>491</v>
      </c>
      <c r="M35" s="14" t="s">
        <v>492</v>
      </c>
      <c r="N35" s="14"/>
      <c r="O35" s="14" t="s">
        <v>493</v>
      </c>
      <c r="P35" s="14" t="s">
        <v>494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647</v>
      </c>
      <c r="L36" s="14" t="s">
        <v>502</v>
      </c>
      <c r="M36" s="17" t="s">
        <v>503</v>
      </c>
      <c r="N36" s="14" t="s">
        <v>499</v>
      </c>
      <c r="O36" s="14" t="s">
        <v>500</v>
      </c>
      <c r="P36" s="14" t="s">
        <v>501</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655</v>
      </c>
      <c r="L37" s="14" t="s">
        <v>504</v>
      </c>
      <c r="M37" s="14" t="s">
        <v>505</v>
      </c>
      <c r="N37" s="14"/>
      <c r="O37" s="14" t="s">
        <v>506</v>
      </c>
      <c r="P37" s="14" t="s">
        <v>507</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648</v>
      </c>
      <c r="L38" s="14" t="s">
        <v>508</v>
      </c>
      <c r="M38" s="14"/>
      <c r="N38" s="14" t="s">
        <v>509</v>
      </c>
      <c r="O38" s="14"/>
      <c r="P38" s="14" t="s">
        <v>510</v>
      </c>
      <c r="Q38" s="14"/>
      <c r="R38" s="14"/>
      <c r="S38" s="14"/>
      <c r="T38" s="14"/>
      <c r="U38" s="13" t="s">
        <v>43</v>
      </c>
      <c r="V38" s="14"/>
      <c r="W38" s="13">
        <v>4</v>
      </c>
      <c r="X38" s="13">
        <v>4</v>
      </c>
      <c r="Y38" s="13">
        <v>4</v>
      </c>
      <c r="Z38" s="14" t="s">
        <v>312</v>
      </c>
    </row>
    <row r="39" spans="1:26"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649</v>
      </c>
      <c r="L39" s="14" t="s">
        <v>511</v>
      </c>
      <c r="M39" s="14"/>
      <c r="N39" s="14"/>
      <c r="O39" s="14"/>
      <c r="P39" s="14"/>
      <c r="Q39" s="14" t="s">
        <v>512</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635</v>
      </c>
      <c r="L40" s="14" t="s">
        <v>513</v>
      </c>
      <c r="M40" s="14" t="s">
        <v>514</v>
      </c>
      <c r="N40" s="14"/>
      <c r="O40" s="14" t="s">
        <v>515</v>
      </c>
      <c r="P40" s="14" t="s">
        <v>516</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650</v>
      </c>
      <c r="L41" s="14" t="s">
        <v>517</v>
      </c>
      <c r="M41" s="14" t="s">
        <v>518</v>
      </c>
      <c r="N41" s="14"/>
      <c r="O41" s="14" t="s">
        <v>519</v>
      </c>
      <c r="P41" s="14" t="s">
        <v>520</v>
      </c>
      <c r="Q41" s="14"/>
      <c r="R41" s="14"/>
      <c r="S41" s="14"/>
      <c r="T41" s="14" t="s">
        <v>44</v>
      </c>
      <c r="U41" s="13" t="s">
        <v>43</v>
      </c>
      <c r="V41" s="14"/>
      <c r="W41" s="13" t="s">
        <v>5</v>
      </c>
      <c r="X41" s="13" t="s">
        <v>5</v>
      </c>
      <c r="Y41" s="13" t="s">
        <v>5</v>
      </c>
      <c r="Z41" s="14" t="s">
        <v>320</v>
      </c>
    </row>
    <row r="42" spans="1:26" s="17" customFormat="1" ht="404" x14ac:dyDescent="0.2">
      <c r="A42" s="13">
        <v>40</v>
      </c>
      <c r="B42" s="13" t="s">
        <v>377</v>
      </c>
      <c r="C42" s="13" t="str">
        <f t="shared" si="0"/>
        <v>Heilmann (2016)</v>
      </c>
      <c r="D42" s="14" t="s">
        <v>233</v>
      </c>
      <c r="E42" s="15" t="s">
        <v>139</v>
      </c>
      <c r="F42" s="16">
        <v>2016</v>
      </c>
      <c r="G42" s="13" t="s">
        <v>23</v>
      </c>
      <c r="H42" s="13" t="s">
        <v>6</v>
      </c>
      <c r="I42" s="15" t="s">
        <v>181</v>
      </c>
      <c r="J42" s="14" t="s">
        <v>321</v>
      </c>
      <c r="K42" s="14" t="s">
        <v>635</v>
      </c>
      <c r="L42" s="14" t="s">
        <v>521</v>
      </c>
      <c r="M42" s="14"/>
      <c r="N42" s="14"/>
      <c r="O42" s="14"/>
      <c r="P42" s="14"/>
      <c r="Q42" s="14" t="s">
        <v>522</v>
      </c>
      <c r="R42" s="13" t="s">
        <v>45</v>
      </c>
      <c r="S42" s="14"/>
      <c r="T42" s="14"/>
      <c r="U42" s="13" t="s">
        <v>43</v>
      </c>
      <c r="V42" s="14"/>
      <c r="W42" s="13">
        <v>4</v>
      </c>
      <c r="X42" s="13">
        <v>4</v>
      </c>
      <c r="Y42" s="13">
        <v>4</v>
      </c>
      <c r="Z42" s="14" t="s">
        <v>322</v>
      </c>
    </row>
    <row r="43" spans="1:26"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651</v>
      </c>
      <c r="L43" s="14" t="s">
        <v>523</v>
      </c>
      <c r="M43" s="14"/>
      <c r="N43" s="14" t="s">
        <v>524</v>
      </c>
      <c r="O43" s="14" t="s">
        <v>525</v>
      </c>
      <c r="P43" s="14" t="s">
        <v>526</v>
      </c>
      <c r="Q43" s="14"/>
      <c r="R43" s="13" t="s">
        <v>45</v>
      </c>
      <c r="S43" s="14"/>
      <c r="T43" s="14" t="s">
        <v>44</v>
      </c>
      <c r="U43" s="13" t="s">
        <v>43</v>
      </c>
      <c r="V43" s="14"/>
      <c r="W43" s="13">
        <v>4</v>
      </c>
      <c r="X43" s="13">
        <v>4</v>
      </c>
      <c r="Y43" s="13">
        <v>4</v>
      </c>
      <c r="Z43" s="14" t="s">
        <v>323</v>
      </c>
    </row>
    <row r="44" spans="1:26"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652</v>
      </c>
      <c r="L44" s="14" t="s">
        <v>527</v>
      </c>
      <c r="M44" s="14" t="s">
        <v>528</v>
      </c>
      <c r="N44" s="14"/>
      <c r="O44" s="14" t="s">
        <v>529</v>
      </c>
      <c r="P44" s="14"/>
      <c r="Q44" s="14"/>
      <c r="R44" s="14"/>
      <c r="S44" s="14"/>
      <c r="T44" s="14" t="s">
        <v>44</v>
      </c>
      <c r="U44" s="13" t="s">
        <v>43</v>
      </c>
      <c r="V44" s="14"/>
      <c r="W44" s="13">
        <v>4</v>
      </c>
      <c r="X44" s="13">
        <v>4</v>
      </c>
      <c r="Y44" s="13">
        <v>4</v>
      </c>
      <c r="Z44" s="14" t="s">
        <v>325</v>
      </c>
    </row>
    <row r="45" spans="1:26"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653</v>
      </c>
      <c r="L45" s="14" t="s">
        <v>535</v>
      </c>
      <c r="M45" s="14" t="s">
        <v>536</v>
      </c>
      <c r="N45" s="14"/>
      <c r="O45" s="14" t="s">
        <v>537</v>
      </c>
      <c r="P45" s="14"/>
      <c r="Q45" s="14"/>
      <c r="R45" s="14"/>
      <c r="S45" s="14"/>
      <c r="T45" s="14" t="s">
        <v>44</v>
      </c>
      <c r="U45" s="13" t="s">
        <v>43</v>
      </c>
      <c r="V45" s="14"/>
      <c r="W45" s="14">
        <v>4</v>
      </c>
      <c r="X45" s="14">
        <v>4</v>
      </c>
      <c r="Y45" s="14">
        <v>4</v>
      </c>
      <c r="Z45" s="14" t="s">
        <v>234</v>
      </c>
    </row>
    <row r="46" spans="1:26"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665</v>
      </c>
      <c r="L46" s="14" t="s">
        <v>530</v>
      </c>
      <c r="M46" s="14" t="s">
        <v>531</v>
      </c>
      <c r="N46" s="14" t="s">
        <v>532</v>
      </c>
      <c r="O46" s="14" t="s">
        <v>534</v>
      </c>
      <c r="P46" s="14"/>
      <c r="Q46" s="14" t="s">
        <v>533</v>
      </c>
      <c r="R46" s="13" t="s">
        <v>45</v>
      </c>
      <c r="S46" s="14"/>
      <c r="T46" s="14" t="s">
        <v>44</v>
      </c>
      <c r="U46" s="13" t="s">
        <v>43</v>
      </c>
      <c r="V46" s="14"/>
      <c r="W46" s="13">
        <v>4</v>
      </c>
      <c r="X46" s="13">
        <v>4</v>
      </c>
      <c r="Y46" s="13">
        <v>4</v>
      </c>
      <c r="Z46" s="14" t="s">
        <v>329</v>
      </c>
    </row>
    <row r="47" spans="1:26" s="17" customFormat="1" ht="255" x14ac:dyDescent="0.2">
      <c r="A47" s="13">
        <v>45</v>
      </c>
      <c r="B47" s="13" t="s">
        <v>378</v>
      </c>
      <c r="C47" s="13" t="str">
        <f t="shared" si="0"/>
        <v>Kalouptsidi (2018)</v>
      </c>
      <c r="D47" s="14" t="s">
        <v>233</v>
      </c>
      <c r="E47" s="15" t="s">
        <v>143</v>
      </c>
      <c r="F47" s="16">
        <v>2018</v>
      </c>
      <c r="G47" s="13" t="s">
        <v>19</v>
      </c>
      <c r="H47" s="13" t="s">
        <v>13</v>
      </c>
      <c r="I47" s="15" t="s">
        <v>178</v>
      </c>
      <c r="J47" s="14" t="s">
        <v>331</v>
      </c>
      <c r="K47" s="14" t="s">
        <v>666</v>
      </c>
      <c r="L47" s="14" t="s">
        <v>538</v>
      </c>
      <c r="M47" s="14"/>
      <c r="N47" s="14" t="s">
        <v>539</v>
      </c>
      <c r="O47" s="14"/>
      <c r="P47" s="14"/>
      <c r="Q47" s="14" t="s">
        <v>540</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490</v>
      </c>
      <c r="E48" s="18" t="s">
        <v>80</v>
      </c>
      <c r="F48" s="19">
        <v>2021</v>
      </c>
      <c r="G48" s="13" t="s">
        <v>36</v>
      </c>
      <c r="H48" s="13" t="s">
        <v>12</v>
      </c>
      <c r="I48" s="15" t="s">
        <v>218</v>
      </c>
      <c r="J48" s="14" t="s">
        <v>333</v>
      </c>
      <c r="K48" s="14" t="s">
        <v>631</v>
      </c>
      <c r="L48" s="14" t="s">
        <v>542</v>
      </c>
      <c r="M48" s="17" t="s">
        <v>543</v>
      </c>
      <c r="N48" s="14" t="s">
        <v>541</v>
      </c>
      <c r="O48" s="14" t="s">
        <v>544</v>
      </c>
      <c r="P48" s="14" t="s">
        <v>545</v>
      </c>
      <c r="Q48" s="14" t="s">
        <v>546</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490</v>
      </c>
      <c r="E49" s="15" t="s">
        <v>58</v>
      </c>
      <c r="F49" s="16">
        <v>2021</v>
      </c>
      <c r="G49" s="13" t="s">
        <v>37</v>
      </c>
      <c r="H49" s="13" t="s">
        <v>13</v>
      </c>
      <c r="I49" s="15" t="s">
        <v>223</v>
      </c>
      <c r="J49" s="14" t="s">
        <v>334</v>
      </c>
      <c r="K49" s="14" t="s">
        <v>656</v>
      </c>
      <c r="L49" s="14" t="s">
        <v>548</v>
      </c>
      <c r="N49" s="14" t="s">
        <v>549</v>
      </c>
      <c r="O49" s="14" t="s">
        <v>550</v>
      </c>
      <c r="P49" s="14" t="s">
        <v>551</v>
      </c>
      <c r="Q49" s="14" t="s">
        <v>552</v>
      </c>
      <c r="R49" s="13" t="s">
        <v>45</v>
      </c>
      <c r="S49" s="14"/>
      <c r="T49" s="14"/>
      <c r="U49" s="13" t="s">
        <v>43</v>
      </c>
      <c r="V49" s="14"/>
      <c r="W49" s="13">
        <v>4</v>
      </c>
      <c r="X49" s="13" t="s">
        <v>40</v>
      </c>
      <c r="Y49" s="13" t="s">
        <v>40</v>
      </c>
      <c r="Z49" s="14" t="s">
        <v>335</v>
      </c>
    </row>
    <row r="50" spans="1:26" s="17" customFormat="1" ht="255" x14ac:dyDescent="0.2">
      <c r="A50" s="13">
        <v>48</v>
      </c>
      <c r="B50" s="14" t="s">
        <v>547</v>
      </c>
      <c r="C50" s="13" t="str">
        <f t="shared" si="0"/>
        <v>Liang (2017)</v>
      </c>
      <c r="D50" s="14" t="s">
        <v>233</v>
      </c>
      <c r="E50" s="18" t="s">
        <v>54</v>
      </c>
      <c r="F50" s="19">
        <v>2017</v>
      </c>
      <c r="G50" s="13" t="s">
        <v>34</v>
      </c>
      <c r="H50" s="13" t="s">
        <v>9</v>
      </c>
      <c r="I50" s="15" t="s">
        <v>225</v>
      </c>
      <c r="J50" s="14" t="s">
        <v>337</v>
      </c>
      <c r="K50" s="14" t="s">
        <v>631</v>
      </c>
      <c r="L50" s="14" t="s">
        <v>553</v>
      </c>
      <c r="M50" s="14"/>
      <c r="N50" s="14" t="s">
        <v>554</v>
      </c>
      <c r="O50" s="14" t="s">
        <v>555</v>
      </c>
      <c r="P50" s="14" t="s">
        <v>556</v>
      </c>
      <c r="Q50" s="14"/>
      <c r="R50" s="13" t="s">
        <v>45</v>
      </c>
      <c r="S50" s="14"/>
      <c r="T50" s="14" t="s">
        <v>44</v>
      </c>
      <c r="U50" s="13" t="s">
        <v>43</v>
      </c>
      <c r="V50" s="14"/>
      <c r="W50" s="14">
        <v>4</v>
      </c>
      <c r="X50" s="14">
        <v>4</v>
      </c>
      <c r="Y50" s="14">
        <v>3</v>
      </c>
      <c r="Z50" s="14" t="s">
        <v>336</v>
      </c>
    </row>
    <row r="51" spans="1:26" s="17" customFormat="1" ht="388" x14ac:dyDescent="0.2">
      <c r="A51" s="13">
        <v>49</v>
      </c>
      <c r="B51" s="13" t="s">
        <v>134</v>
      </c>
      <c r="C51" s="13" t="str">
        <f t="shared" si="0"/>
        <v>Lu and Zhou (2023)</v>
      </c>
      <c r="D51" s="14" t="s">
        <v>338</v>
      </c>
      <c r="E51" s="15" t="s">
        <v>133</v>
      </c>
      <c r="F51" s="16">
        <v>2023</v>
      </c>
      <c r="G51" s="13" t="s">
        <v>29</v>
      </c>
      <c r="H51" s="13" t="s">
        <v>10</v>
      </c>
      <c r="I51" s="15" t="s">
        <v>186</v>
      </c>
      <c r="J51" s="14" t="s">
        <v>339</v>
      </c>
      <c r="K51" s="14" t="s">
        <v>667</v>
      </c>
      <c r="L51" s="14" t="s">
        <v>557</v>
      </c>
      <c r="M51" s="14" t="s">
        <v>558</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t="s">
        <v>657</v>
      </c>
      <c r="L52" s="14" t="s">
        <v>559</v>
      </c>
      <c r="M52" s="14"/>
      <c r="N52" s="14" t="s">
        <v>560</v>
      </c>
      <c r="O52" s="14"/>
      <c r="P52" s="14" t="s">
        <v>561</v>
      </c>
      <c r="Q52" s="14" t="s">
        <v>562</v>
      </c>
      <c r="R52" s="14"/>
      <c r="S52" s="14"/>
      <c r="T52" s="14" t="s">
        <v>44</v>
      </c>
      <c r="U52" s="14"/>
      <c r="V52" s="14"/>
      <c r="W52" s="14">
        <v>4</v>
      </c>
      <c r="X52" s="14">
        <v>4</v>
      </c>
      <c r="Y52" s="14">
        <v>4</v>
      </c>
      <c r="Z52" s="14" t="s">
        <v>341</v>
      </c>
    </row>
    <row r="53" spans="1:26"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344</v>
      </c>
      <c r="K53" s="14" t="s">
        <v>668</v>
      </c>
      <c r="L53" s="14" t="s">
        <v>563</v>
      </c>
      <c r="M53" s="14" t="s">
        <v>564</v>
      </c>
      <c r="N53" s="14"/>
      <c r="O53" s="14" t="s">
        <v>565</v>
      </c>
      <c r="P53" s="14"/>
      <c r="Q53" s="14" t="s">
        <v>566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t="s">
        <v>658</v>
      </c>
      <c r="L54" s="14" t="s">
        <v>567</v>
      </c>
      <c r="M54" s="14" t="s">
        <v>568</v>
      </c>
      <c r="N54" s="14" t="s">
        <v>570</v>
      </c>
      <c r="O54" s="17" t="s">
        <v>571</v>
      </c>
      <c r="P54" s="14" t="s">
        <v>569</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t="s">
        <v>659</v>
      </c>
      <c r="L55" s="14" t="s">
        <v>572</v>
      </c>
      <c r="M55" s="14"/>
      <c r="N55" s="14" t="s">
        <v>574</v>
      </c>
      <c r="O55" s="14" t="s">
        <v>575</v>
      </c>
      <c r="P55" s="14" t="s">
        <v>573</v>
      </c>
      <c r="Q55" s="14"/>
      <c r="R55" s="13" t="s">
        <v>45</v>
      </c>
      <c r="S55" s="14"/>
      <c r="T55" s="14" t="s">
        <v>44</v>
      </c>
      <c r="U55" s="13" t="s">
        <v>43</v>
      </c>
      <c r="V55" s="14"/>
      <c r="W55" s="13">
        <v>4</v>
      </c>
      <c r="X55" s="13">
        <v>4</v>
      </c>
      <c r="Y55" s="13">
        <v>4</v>
      </c>
      <c r="Z55" s="14" t="s">
        <v>348</v>
      </c>
    </row>
    <row r="56" spans="1:26" s="17" customFormat="1" ht="409.6" x14ac:dyDescent="0.2">
      <c r="A56" s="13">
        <v>54</v>
      </c>
      <c r="B56" s="13" t="s">
        <v>124</v>
      </c>
      <c r="C56" s="13" t="str">
        <f t="shared" si="0"/>
        <v>Niemeläinen (2021)</v>
      </c>
      <c r="D56" s="14" t="s">
        <v>351</v>
      </c>
      <c r="E56" s="15" t="s">
        <v>123</v>
      </c>
      <c r="F56" s="16">
        <v>2021</v>
      </c>
      <c r="G56" s="13" t="s">
        <v>23</v>
      </c>
      <c r="H56" s="13" t="s">
        <v>6</v>
      </c>
      <c r="I56" s="15" t="s">
        <v>191</v>
      </c>
      <c r="J56" s="14" t="s">
        <v>350</v>
      </c>
      <c r="K56" s="14" t="s">
        <v>669</v>
      </c>
      <c r="L56" s="14" t="s">
        <v>576</v>
      </c>
      <c r="M56" s="14"/>
      <c r="N56" s="14" t="s">
        <v>577</v>
      </c>
      <c r="O56" s="14"/>
      <c r="P56" s="14"/>
      <c r="Q56" s="14" t="s">
        <v>578</v>
      </c>
      <c r="R56" s="14"/>
      <c r="S56" s="14"/>
      <c r="T56" s="14"/>
      <c r="U56" s="13" t="s">
        <v>43</v>
      </c>
      <c r="V56" s="14"/>
      <c r="W56" s="13">
        <v>4</v>
      </c>
      <c r="X56" s="13">
        <v>4</v>
      </c>
      <c r="Y56" s="13">
        <v>4</v>
      </c>
      <c r="Z56" s="14" t="s">
        <v>349</v>
      </c>
    </row>
    <row r="57" spans="1:26"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353</v>
      </c>
      <c r="K57" s="14" t="s">
        <v>670</v>
      </c>
      <c r="L57" s="14" t="s">
        <v>583</v>
      </c>
      <c r="M57" s="14" t="s">
        <v>584</v>
      </c>
      <c r="N57" s="14" t="s">
        <v>585</v>
      </c>
      <c r="P57" s="14"/>
      <c r="Q57" s="14" t="s">
        <v>586</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t="s">
        <v>660</v>
      </c>
      <c r="L58" s="14" t="s">
        <v>579</v>
      </c>
      <c r="M58" s="14"/>
      <c r="N58" s="14" t="s">
        <v>580</v>
      </c>
      <c r="O58" s="14" t="s">
        <v>581</v>
      </c>
      <c r="P58" s="14" t="s">
        <v>582</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t="s">
        <v>661</v>
      </c>
      <c r="L59" s="14" t="s">
        <v>587</v>
      </c>
      <c r="M59" s="14"/>
      <c r="N59" s="14" t="s">
        <v>588</v>
      </c>
      <c r="O59" s="14"/>
      <c r="P59" s="14" t="s">
        <v>589</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t="s">
        <v>662</v>
      </c>
      <c r="L60" s="14" t="s">
        <v>594</v>
      </c>
      <c r="M60" s="14"/>
      <c r="N60" s="14" t="s">
        <v>595</v>
      </c>
      <c r="O60" s="14"/>
      <c r="P60" s="14" t="s">
        <v>596</v>
      </c>
      <c r="Q60" s="14" t="s">
        <v>597</v>
      </c>
      <c r="R60" s="14"/>
      <c r="S60" s="13" t="s">
        <v>84</v>
      </c>
      <c r="T60" s="14"/>
      <c r="U60" s="14"/>
      <c r="V60" s="14"/>
      <c r="W60" s="13" t="s">
        <v>5</v>
      </c>
      <c r="X60" s="13" t="s">
        <v>5</v>
      </c>
      <c r="Y60" s="13" t="s">
        <v>5</v>
      </c>
      <c r="Z60" s="14" t="s">
        <v>245</v>
      </c>
    </row>
    <row r="61" spans="1:26" s="17" customFormat="1" ht="255" x14ac:dyDescent="0.2">
      <c r="A61" s="13">
        <v>59</v>
      </c>
      <c r="B61" s="14" t="s">
        <v>153</v>
      </c>
      <c r="C61" s="13" t="str">
        <f t="shared" si="0"/>
        <v>Ren (2024)</v>
      </c>
      <c r="D61" s="14" t="s">
        <v>233</v>
      </c>
      <c r="E61" s="18" t="s">
        <v>152</v>
      </c>
      <c r="F61" s="19">
        <v>2024</v>
      </c>
      <c r="G61" s="13" t="s">
        <v>11</v>
      </c>
      <c r="H61" s="13" t="s">
        <v>9</v>
      </c>
      <c r="I61" s="15" t="s">
        <v>173</v>
      </c>
      <c r="J61" s="14" t="s">
        <v>359</v>
      </c>
      <c r="K61" s="14" t="s">
        <v>671</v>
      </c>
      <c r="L61" s="14" t="s">
        <v>598</v>
      </c>
      <c r="M61" s="14"/>
      <c r="N61" s="14"/>
      <c r="O61" s="14"/>
      <c r="P61" s="14"/>
      <c r="Q61" s="14" t="s">
        <v>599</v>
      </c>
      <c r="R61" s="14"/>
      <c r="S61" s="14"/>
      <c r="T61" s="13" t="s">
        <v>44</v>
      </c>
      <c r="U61" s="14"/>
      <c r="V61" s="14"/>
      <c r="W61" s="14">
        <v>4</v>
      </c>
      <c r="X61" s="14">
        <v>4</v>
      </c>
      <c r="Y61" s="14">
        <v>3</v>
      </c>
      <c r="Z61" s="14" t="s">
        <v>242</v>
      </c>
    </row>
    <row r="62" spans="1:26" s="17" customFormat="1" ht="372" x14ac:dyDescent="0.2">
      <c r="A62" s="13">
        <v>60</v>
      </c>
      <c r="B62" s="13" t="s">
        <v>120</v>
      </c>
      <c r="C62" s="13" t="str">
        <f t="shared" si="0"/>
        <v>Wang (2021)</v>
      </c>
      <c r="D62" s="14" t="s">
        <v>278</v>
      </c>
      <c r="E62" s="15" t="s">
        <v>119</v>
      </c>
      <c r="F62" s="16">
        <v>2021</v>
      </c>
      <c r="G62" s="13" t="s">
        <v>23</v>
      </c>
      <c r="H62" s="13" t="s">
        <v>6</v>
      </c>
      <c r="I62" s="15" t="s">
        <v>194</v>
      </c>
      <c r="J62" s="14" t="s">
        <v>363</v>
      </c>
      <c r="K62" s="14" t="s">
        <v>672</v>
      </c>
      <c r="L62" s="14" t="s">
        <v>591</v>
      </c>
      <c r="M62" s="14" t="s">
        <v>592</v>
      </c>
      <c r="N62" s="14"/>
      <c r="O62" s="14" t="s">
        <v>593</v>
      </c>
      <c r="P62" s="14"/>
      <c r="Q62" s="14"/>
      <c r="R62" s="14"/>
      <c r="S62" s="14"/>
      <c r="T62" s="14" t="s">
        <v>44</v>
      </c>
      <c r="U62" s="13" t="s">
        <v>43</v>
      </c>
      <c r="V62" s="14"/>
      <c r="W62" s="13">
        <v>4</v>
      </c>
      <c r="X62" s="13">
        <v>4</v>
      </c>
      <c r="Y62" s="13">
        <v>4</v>
      </c>
      <c r="Z62" s="14" t="s">
        <v>360</v>
      </c>
    </row>
    <row r="63" spans="1:26" s="17" customFormat="1" ht="340" x14ac:dyDescent="0.2">
      <c r="A63" s="13">
        <v>61</v>
      </c>
      <c r="B63" s="13" t="s">
        <v>83</v>
      </c>
      <c r="C63" s="13" t="str">
        <f t="shared" si="0"/>
        <v>Wu et al. (2024)</v>
      </c>
      <c r="D63" s="14" t="s">
        <v>278</v>
      </c>
      <c r="E63" s="15" t="s">
        <v>82</v>
      </c>
      <c r="F63" s="16">
        <v>2024</v>
      </c>
      <c r="G63" s="13" t="s">
        <v>32</v>
      </c>
      <c r="H63" s="13" t="s">
        <v>10</v>
      </c>
      <c r="I63" s="15" t="s">
        <v>217</v>
      </c>
      <c r="J63" s="14" t="s">
        <v>364</v>
      </c>
      <c r="K63" s="14" t="s">
        <v>673</v>
      </c>
      <c r="L63" s="14" t="s">
        <v>600</v>
      </c>
      <c r="M63" s="14" t="s">
        <v>601</v>
      </c>
      <c r="N63" s="14" t="s">
        <v>602</v>
      </c>
      <c r="O63" s="14" t="s">
        <v>603</v>
      </c>
      <c r="P63" s="14"/>
      <c r="Q63" s="14"/>
      <c r="R63" s="14"/>
      <c r="S63" s="13" t="s">
        <v>84</v>
      </c>
      <c r="T63" s="14"/>
      <c r="U63" s="14"/>
      <c r="V63" s="14"/>
      <c r="W63" s="13">
        <v>4</v>
      </c>
      <c r="X63" s="13">
        <v>4</v>
      </c>
      <c r="Y63" s="13">
        <v>4</v>
      </c>
      <c r="Z63" s="14" t="s">
        <v>361</v>
      </c>
    </row>
    <row r="64" spans="1:26" s="17" customFormat="1" ht="238" x14ac:dyDescent="0.2">
      <c r="A64" s="13">
        <v>62</v>
      </c>
      <c r="B64" s="13" t="s">
        <v>149</v>
      </c>
      <c r="C64" s="13" t="str">
        <f t="shared" si="0"/>
        <v>Zeng and Kim (2024)</v>
      </c>
      <c r="D64" s="14" t="s">
        <v>233</v>
      </c>
      <c r="E64" s="15" t="s">
        <v>148</v>
      </c>
      <c r="F64" s="16">
        <v>2024</v>
      </c>
      <c r="G64" s="13" t="s">
        <v>37</v>
      </c>
      <c r="H64" s="13" t="s">
        <v>13</v>
      </c>
      <c r="I64" s="15" t="s">
        <v>175</v>
      </c>
      <c r="J64" s="14" t="s">
        <v>365</v>
      </c>
      <c r="K64" s="14" t="s">
        <v>663</v>
      </c>
      <c r="L64" s="14" t="s">
        <v>590</v>
      </c>
      <c r="M64" s="14" t="s">
        <v>390</v>
      </c>
      <c r="N64" s="14" t="s">
        <v>405</v>
      </c>
      <c r="O64" s="14"/>
      <c r="P64" s="14" t="s">
        <v>391</v>
      </c>
      <c r="Q64" s="14"/>
      <c r="R64" s="13" t="s">
        <v>45</v>
      </c>
      <c r="S64" s="14"/>
      <c r="T64" s="13" t="s">
        <v>44</v>
      </c>
      <c r="U64" s="13" t="s">
        <v>43</v>
      </c>
      <c r="V64" s="14"/>
      <c r="W64" s="13">
        <v>4</v>
      </c>
      <c r="X64" s="13" t="s">
        <v>40</v>
      </c>
      <c r="Y64" s="13" t="s">
        <v>40</v>
      </c>
      <c r="Z64" s="14" t="s">
        <v>362</v>
      </c>
    </row>
  </sheetData>
  <autoFilter ref="A1:V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J64" sqref="A3:J64"/>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604</v>
      </c>
      <c r="F1" s="7" t="s">
        <v>605</v>
      </c>
      <c r="G1" s="7" t="s">
        <v>606</v>
      </c>
      <c r="H1" s="7" t="s">
        <v>607</v>
      </c>
      <c r="I1" s="7" t="s">
        <v>608</v>
      </c>
      <c r="J1" s="7" t="s">
        <v>616</v>
      </c>
      <c r="K1" s="7" t="s">
        <v>617</v>
      </c>
      <c r="L1" s="10"/>
      <c r="M1" s="10" t="s">
        <v>366</v>
      </c>
      <c r="N1" s="10" t="s">
        <v>367</v>
      </c>
      <c r="O1" s="10" t="s">
        <v>233</v>
      </c>
      <c r="P1" s="10" t="s">
        <v>368</v>
      </c>
      <c r="Q1" t="str">
        <f>E1</f>
        <v>T1</v>
      </c>
      <c r="R1" t="str">
        <f t="shared" ref="R1:U1" si="0">F1</f>
        <v>T2</v>
      </c>
      <c r="S1" t="str">
        <f t="shared" si="0"/>
        <v>T3</v>
      </c>
      <c r="T1" t="str">
        <f t="shared" si="0"/>
        <v>T4</v>
      </c>
      <c r="U1" t="str">
        <f t="shared" si="0"/>
        <v>T5</v>
      </c>
      <c r="V1" s="4"/>
    </row>
    <row r="2" spans="2:22" x14ac:dyDescent="0.2">
      <c r="J2" s="7"/>
      <c r="K2" s="7"/>
      <c r="L2" s="10"/>
      <c r="M2" s="10">
        <v>2014</v>
      </c>
      <c r="N2" s="10">
        <f>COUNTIFS(D:D, M2, A:A, "")</f>
        <v>1</v>
      </c>
      <c r="O2" s="10">
        <f>COUNTIFS(C:C, $O$1, D:D, M2, A:A,"")</f>
        <v>1</v>
      </c>
      <c r="P2" s="10">
        <f>N2-O2</f>
        <v>0</v>
      </c>
      <c r="Q2">
        <f>COUNTIFS(E:E, $Q$1, $D:$D, $M2, A:A,"")</f>
        <v>1</v>
      </c>
      <c r="R2">
        <f>COUNTIFS(F:F, $R$1, $D:$D, $M2, A:A,"")</f>
        <v>0</v>
      </c>
      <c r="S2">
        <f>COUNTIFS(G:G, $S$1, $D:$D, $M2, A:A,"")</f>
        <v>1</v>
      </c>
      <c r="T2">
        <f>COUNTIFS(H:H, $T$1, $D:$D, $M2, A:A,"")</f>
        <v>1</v>
      </c>
      <c r="U2">
        <f>COUNTIFS(I:I, $U$1, $D:$D, $M2, A:A,"")</f>
        <v>0</v>
      </c>
    </row>
    <row r="3" spans="2:22" ht="17" x14ac:dyDescent="0.2">
      <c r="B3" s="8">
        <f>data!A3</f>
        <v>1</v>
      </c>
      <c r="C3" s="8" t="str">
        <f>data!D3</f>
        <v>US</v>
      </c>
      <c r="D3" s="7">
        <f>data!F3</f>
        <v>2020</v>
      </c>
      <c r="E3" s="7" t="str">
        <f>IF(data!M3&lt;&gt;"", "T1", "")</f>
        <v/>
      </c>
      <c r="F3" s="7" t="str">
        <f>IF(data!N3&lt;&gt;"", "T2", "")</f>
        <v/>
      </c>
      <c r="G3" s="7" t="str">
        <f>IF(data!O3&lt;&gt;"", "T3", "")</f>
        <v>T3</v>
      </c>
      <c r="H3" s="7" t="str">
        <f>IF(data!P3&lt;&gt;"", "T4", "")</f>
        <v>T4</v>
      </c>
      <c r="I3" s="7" t="str">
        <f>IF(data!Q3&lt;&gt;"", "T5", "")</f>
        <v/>
      </c>
      <c r="J3" s="7" t="str">
        <f>data!C3</f>
        <v>Abraham and Kearney (2020)</v>
      </c>
      <c r="K3" s="7" t="s">
        <v>618</v>
      </c>
      <c r="L3" s="10"/>
      <c r="M3" s="10">
        <v>2015</v>
      </c>
      <c r="N3" s="10">
        <f t="shared" ref="N3:N13" si="1">COUNTIFS(D:D, M3, A:A, "")</f>
        <v>5</v>
      </c>
      <c r="O3" s="10">
        <f t="shared" ref="O3:O12" si="2">COUNTIFS(C:C, $O$1, D:D, M3, A:A,"")</f>
        <v>3</v>
      </c>
      <c r="P3" s="10">
        <f t="shared" ref="P3:P13" si="3">N3-O3</f>
        <v>2</v>
      </c>
      <c r="Q3">
        <f t="shared" ref="Q3:Q13" si="4">COUNTIFS(E:E, $Q$1, $D:$D, $M3, A:A,"")</f>
        <v>1</v>
      </c>
      <c r="R3">
        <f t="shared" ref="R3:R13" si="5">COUNTIFS(F:F, $R$1, $D:$D, $M3, A:A,"")</f>
        <v>2</v>
      </c>
      <c r="S3">
        <f t="shared" ref="S3:S13" si="6">COUNTIFS(G:G, $S$1, $D:$D, $M3, A:A,"")</f>
        <v>3</v>
      </c>
      <c r="T3">
        <f t="shared" ref="T3:T13" si="7">COUNTIFS(H:H, $T$1, $D:$D, $M3, A:A,"")</f>
        <v>2</v>
      </c>
      <c r="U3">
        <f t="shared" ref="U3:U13" si="8">COUNTIFS(I:I, $U$1, $D:$D, $M3, A:A,"")</f>
        <v>2</v>
      </c>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618</v>
      </c>
      <c r="L4" s="10"/>
      <c r="M4" s="10">
        <v>2016</v>
      </c>
      <c r="N4" s="10">
        <f t="shared" si="1"/>
        <v>5</v>
      </c>
      <c r="O4" s="10">
        <f t="shared" si="2"/>
        <v>4</v>
      </c>
      <c r="P4" s="10">
        <f t="shared" si="3"/>
        <v>1</v>
      </c>
      <c r="Q4">
        <f t="shared" si="4"/>
        <v>1</v>
      </c>
      <c r="R4">
        <f t="shared" si="5"/>
        <v>4</v>
      </c>
      <c r="S4">
        <f t="shared" si="6"/>
        <v>3</v>
      </c>
      <c r="T4">
        <f t="shared" si="7"/>
        <v>5</v>
      </c>
      <c r="U4">
        <f t="shared" si="8"/>
        <v>1</v>
      </c>
    </row>
    <row r="5" spans="2:22" ht="17" x14ac:dyDescent="0.2">
      <c r="B5" s="8">
        <f>data!A5</f>
        <v>3</v>
      </c>
      <c r="C5" s="8" t="str">
        <f>data!D5</f>
        <v>US</v>
      </c>
      <c r="D5" s="7">
        <f>data!F5</f>
        <v>2019</v>
      </c>
      <c r="E5" s="7" t="str">
        <f>IF(data!M5&lt;&gt;"", "T1", "")</f>
        <v/>
      </c>
      <c r="F5" s="7" t="str">
        <f>IF(data!N5&lt;&gt;"", "T2", "")</f>
        <v/>
      </c>
      <c r="G5" s="7" t="str">
        <f>IF(data!O5&lt;&gt;"", "T3", "")</f>
        <v/>
      </c>
      <c r="H5" s="7" t="str">
        <f>IF(data!P5&lt;&gt;"", "T4", "")</f>
        <v>T4</v>
      </c>
      <c r="I5" s="7" t="str">
        <f>IF(data!Q5&lt;&gt;"", "T5", "")</f>
        <v/>
      </c>
      <c r="J5" s="7" t="str">
        <f>data!C5</f>
        <v>Albouy et al. (2019)</v>
      </c>
      <c r="K5" s="7"/>
      <c r="L5" s="10"/>
      <c r="M5" s="10">
        <v>2017</v>
      </c>
      <c r="N5" s="10">
        <f t="shared" si="1"/>
        <v>3</v>
      </c>
      <c r="O5" s="10">
        <f t="shared" si="2"/>
        <v>2</v>
      </c>
      <c r="P5" s="10">
        <f t="shared" si="3"/>
        <v>1</v>
      </c>
      <c r="Q5">
        <f t="shared" si="4"/>
        <v>1</v>
      </c>
      <c r="R5">
        <f t="shared" si="5"/>
        <v>2</v>
      </c>
      <c r="S5">
        <f t="shared" si="6"/>
        <v>3</v>
      </c>
      <c r="T5">
        <f t="shared" si="7"/>
        <v>3</v>
      </c>
      <c r="U5">
        <f t="shared" si="8"/>
        <v>0</v>
      </c>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1"/>
        <v>4</v>
      </c>
      <c r="O6" s="10">
        <f t="shared" si="2"/>
        <v>1</v>
      </c>
      <c r="P6" s="10">
        <f t="shared" si="3"/>
        <v>3</v>
      </c>
      <c r="Q6">
        <f t="shared" si="4"/>
        <v>0</v>
      </c>
      <c r="R6">
        <f t="shared" si="5"/>
        <v>3</v>
      </c>
      <c r="S6">
        <f t="shared" si="6"/>
        <v>0</v>
      </c>
      <c r="T6">
        <f t="shared" si="7"/>
        <v>1</v>
      </c>
      <c r="U6">
        <f t="shared" si="8"/>
        <v>4</v>
      </c>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1"/>
        <v>3</v>
      </c>
      <c r="O7" s="10">
        <f t="shared" si="2"/>
        <v>3</v>
      </c>
      <c r="P7" s="10">
        <f t="shared" si="3"/>
        <v>0</v>
      </c>
      <c r="Q7">
        <f t="shared" si="4"/>
        <v>0</v>
      </c>
      <c r="R7">
        <f t="shared" si="5"/>
        <v>2</v>
      </c>
      <c r="S7">
        <f t="shared" si="6"/>
        <v>2</v>
      </c>
      <c r="T7">
        <f t="shared" si="7"/>
        <v>3</v>
      </c>
      <c r="U7">
        <f t="shared" si="8"/>
        <v>1</v>
      </c>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1"/>
        <v>5</v>
      </c>
      <c r="O8" s="10">
        <f t="shared" si="2"/>
        <v>4</v>
      </c>
      <c r="P8" s="10">
        <f>N8-O8</f>
        <v>1</v>
      </c>
      <c r="Q8">
        <f t="shared" si="4"/>
        <v>1</v>
      </c>
      <c r="R8">
        <f t="shared" si="5"/>
        <v>2</v>
      </c>
      <c r="S8">
        <f t="shared" si="6"/>
        <v>4</v>
      </c>
      <c r="T8">
        <f t="shared" si="7"/>
        <v>4</v>
      </c>
      <c r="U8">
        <f t="shared" si="8"/>
        <v>1</v>
      </c>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1"/>
        <v>7</v>
      </c>
      <c r="O9" s="10">
        <f t="shared" si="2"/>
        <v>1</v>
      </c>
      <c r="P9" s="10">
        <f t="shared" si="3"/>
        <v>6</v>
      </c>
      <c r="Q9">
        <f t="shared" si="4"/>
        <v>2</v>
      </c>
      <c r="R9">
        <f t="shared" si="5"/>
        <v>4</v>
      </c>
      <c r="S9">
        <f t="shared" si="6"/>
        <v>6</v>
      </c>
      <c r="T9">
        <f t="shared" si="7"/>
        <v>4</v>
      </c>
      <c r="U9">
        <f t="shared" si="8"/>
        <v>4</v>
      </c>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618</v>
      </c>
      <c r="L10" s="10"/>
      <c r="M10" s="10">
        <v>2022</v>
      </c>
      <c r="N10" s="10">
        <f t="shared" si="1"/>
        <v>3</v>
      </c>
      <c r="O10" s="10">
        <f t="shared" si="2"/>
        <v>2</v>
      </c>
      <c r="P10" s="10">
        <f t="shared" si="3"/>
        <v>1</v>
      </c>
      <c r="Q10">
        <f t="shared" si="4"/>
        <v>2</v>
      </c>
      <c r="R10">
        <f t="shared" si="5"/>
        <v>1</v>
      </c>
      <c r="S10">
        <f t="shared" si="6"/>
        <v>2</v>
      </c>
      <c r="T10">
        <f t="shared" si="7"/>
        <v>1</v>
      </c>
      <c r="U10">
        <f t="shared" si="8"/>
        <v>1</v>
      </c>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618</v>
      </c>
      <c r="L11" s="10"/>
      <c r="M11" s="10">
        <v>2023</v>
      </c>
      <c r="N11" s="10">
        <f t="shared" si="1"/>
        <v>3</v>
      </c>
      <c r="O11" s="10">
        <f t="shared" si="2"/>
        <v>1</v>
      </c>
      <c r="P11" s="10">
        <f t="shared" si="3"/>
        <v>2</v>
      </c>
      <c r="Q11">
        <f t="shared" si="4"/>
        <v>3</v>
      </c>
      <c r="R11">
        <f t="shared" si="5"/>
        <v>0</v>
      </c>
      <c r="S11">
        <f t="shared" si="6"/>
        <v>2</v>
      </c>
      <c r="T11">
        <f t="shared" si="7"/>
        <v>0</v>
      </c>
      <c r="U11">
        <f t="shared" si="8"/>
        <v>1</v>
      </c>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618</v>
      </c>
      <c r="L12" s="10"/>
      <c r="M12" s="10">
        <v>2024</v>
      </c>
      <c r="N12" s="10">
        <f t="shared" si="1"/>
        <v>14</v>
      </c>
      <c r="O12" s="10">
        <f t="shared" si="2"/>
        <v>9</v>
      </c>
      <c r="P12" s="10">
        <f t="shared" si="3"/>
        <v>5</v>
      </c>
      <c r="Q12">
        <f t="shared" si="4"/>
        <v>11</v>
      </c>
      <c r="R12">
        <f t="shared" si="5"/>
        <v>6</v>
      </c>
      <c r="S12">
        <f t="shared" si="6"/>
        <v>12</v>
      </c>
      <c r="T12">
        <f t="shared" si="7"/>
        <v>6</v>
      </c>
      <c r="U12">
        <f t="shared" si="8"/>
        <v>4</v>
      </c>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1"/>
        <v>5</v>
      </c>
      <c r="O13" s="10">
        <f>COUNTIFS(C:C, $O$1, D:D, M13, A:A,"")</f>
        <v>3</v>
      </c>
      <c r="P13" s="10">
        <f t="shared" si="3"/>
        <v>2</v>
      </c>
      <c r="Q13">
        <f t="shared" si="4"/>
        <v>4</v>
      </c>
      <c r="R13">
        <f t="shared" si="5"/>
        <v>3</v>
      </c>
      <c r="S13">
        <f t="shared" si="6"/>
        <v>3</v>
      </c>
      <c r="T13">
        <f t="shared" si="7"/>
        <v>2</v>
      </c>
      <c r="U13">
        <f t="shared" si="8"/>
        <v>3</v>
      </c>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618</v>
      </c>
      <c r="L15" s="10"/>
      <c r="M15" s="10"/>
      <c r="N15" t="s">
        <v>367</v>
      </c>
      <c r="O15" s="10" t="s">
        <v>233</v>
      </c>
      <c r="P15" s="10" t="s">
        <v>278</v>
      </c>
      <c r="Q15" s="10" t="s">
        <v>294</v>
      </c>
      <c r="R15" s="10" t="s">
        <v>287</v>
      </c>
      <c r="S15" s="10" t="s">
        <v>490</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479</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610</v>
      </c>
      <c r="P18" s="10" t="s">
        <v>611</v>
      </c>
      <c r="Q18" s="10" t="s">
        <v>612</v>
      </c>
      <c r="R18" s="10" t="s">
        <v>613</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618</v>
      </c>
      <c r="L19" s="10"/>
      <c r="M19" s="10" t="s">
        <v>479</v>
      </c>
      <c r="N19" s="10">
        <f>SUM(Q2:U13)</f>
        <v>151</v>
      </c>
      <c r="O19" s="10">
        <f>SUM(Q2:Q13)</f>
        <v>27</v>
      </c>
      <c r="P19" s="10">
        <f t="shared" ref="P19:S19" si="9">SUM(R2:R13)</f>
        <v>29</v>
      </c>
      <c r="Q19" s="10">
        <f t="shared" si="9"/>
        <v>41</v>
      </c>
      <c r="R19" s="10">
        <f t="shared" si="9"/>
        <v>32</v>
      </c>
      <c r="S19" s="10">
        <f t="shared" si="9"/>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618</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618</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
      </c>
      <c r="I25" s="7" t="str">
        <f>IF(data!Q25&lt;&gt;"", "T5", "")</f>
        <v>T5</v>
      </c>
      <c r="J25" s="7" t="str">
        <f>data!C25</f>
        <v>Colantone and Stanig (2018)</v>
      </c>
      <c r="K25" s="7" t="s">
        <v>618</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609</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618</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618</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618</v>
      </c>
      <c r="L38" s="10"/>
      <c r="M38" s="10"/>
      <c r="N38" s="10"/>
      <c r="O38" s="10"/>
      <c r="P38" s="10"/>
    </row>
    <row r="39" spans="1:16" ht="17" x14ac:dyDescent="0.2">
      <c r="A39" t="s">
        <v>609</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618</v>
      </c>
      <c r="L41" s="10"/>
      <c r="M41" s="10"/>
      <c r="N41" s="10"/>
      <c r="O41" s="10"/>
      <c r="P41" s="10"/>
    </row>
    <row r="42" spans="1:16" ht="17" x14ac:dyDescent="0.2">
      <c r="A42" t="s">
        <v>609</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618</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618</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618</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618</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618</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618</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618</v>
      </c>
      <c r="L60" s="10"/>
      <c r="M60" s="10"/>
      <c r="N60" s="10"/>
      <c r="O60" s="10"/>
      <c r="P60" s="10"/>
    </row>
    <row r="61" spans="1:16" ht="17" x14ac:dyDescent="0.2">
      <c r="A61" t="s">
        <v>609</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tabSelected="1" workbookViewId="0">
      <selection activeCell="G8" sqref="G8"/>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381</v>
      </c>
    </row>
    <row r="2" spans="1:7" x14ac:dyDescent="0.2">
      <c r="A2" s="10">
        <v>1</v>
      </c>
      <c r="B2" s="10" t="s">
        <v>382</v>
      </c>
      <c r="C2" s="10">
        <v>109</v>
      </c>
      <c r="G2" s="10">
        <f>SUM(C2:F2)</f>
        <v>109</v>
      </c>
    </row>
    <row r="3" spans="1:7" x14ac:dyDescent="0.2">
      <c r="A3" s="10">
        <v>2</v>
      </c>
      <c r="B3" s="10" t="s">
        <v>383</v>
      </c>
      <c r="C3" s="10">
        <v>137</v>
      </c>
      <c r="G3" s="10">
        <f t="shared" ref="G3:G6" si="0">SUM(C3:F3)</f>
        <v>137</v>
      </c>
    </row>
    <row r="4" spans="1:7" x14ac:dyDescent="0.2">
      <c r="A4" s="10">
        <v>3</v>
      </c>
      <c r="B4" s="10" t="s">
        <v>384</v>
      </c>
      <c r="C4" s="10">
        <v>99</v>
      </c>
      <c r="D4" s="10">
        <v>229</v>
      </c>
      <c r="G4" s="10">
        <f t="shared" si="0"/>
        <v>328</v>
      </c>
    </row>
    <row r="5" spans="1:7" x14ac:dyDescent="0.2">
      <c r="A5" s="10">
        <v>4</v>
      </c>
      <c r="B5" s="10" t="s">
        <v>385</v>
      </c>
      <c r="C5" s="10">
        <v>116</v>
      </c>
      <c r="D5" s="10">
        <v>58</v>
      </c>
      <c r="G5" s="10">
        <f t="shared" si="0"/>
        <v>174</v>
      </c>
    </row>
    <row r="6" spans="1:7" x14ac:dyDescent="0.2">
      <c r="A6" s="10">
        <v>5</v>
      </c>
      <c r="B6" s="10" t="s">
        <v>386</v>
      </c>
      <c r="C6" s="10">
        <v>129</v>
      </c>
      <c r="D6" s="10">
        <v>57</v>
      </c>
      <c r="G6" s="10">
        <f t="shared" si="0"/>
        <v>186</v>
      </c>
    </row>
    <row r="7" spans="1:7" x14ac:dyDescent="0.2">
      <c r="A7" s="10">
        <v>6</v>
      </c>
      <c r="B7" s="10" t="s">
        <v>387</v>
      </c>
      <c r="G7" s="10">
        <v>1300</v>
      </c>
    </row>
    <row r="8" spans="1:7" x14ac:dyDescent="0.2">
      <c r="A8" s="10">
        <v>7</v>
      </c>
      <c r="B8" s="10" t="s">
        <v>388</v>
      </c>
      <c r="G8" s="10">
        <v>510</v>
      </c>
    </row>
    <row r="9" spans="1:7" x14ac:dyDescent="0.2">
      <c r="B9" s="10" t="s">
        <v>389</v>
      </c>
      <c r="G9" s="10">
        <f>SUM(G2:G8)</f>
        <v>2744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2025-06-22T06:46:08Z</dcterms:modified>
</cp:coreProperties>
</file>