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816FA230-F013-E646-A58D-5A46B77E63B6}" xr6:coauthVersionLast="47" xr6:coauthVersionMax="47" xr10:uidLastSave="{00000000-0000-0000-0000-000000000000}"/>
  <bookViews>
    <workbookView xWindow="3920" yWindow="974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4" l="1"/>
  <c r="K25" i="4"/>
  <c r="I25" i="4"/>
  <c r="J25" i="4"/>
  <c r="H25" i="4"/>
  <c r="G25" i="4"/>
  <c r="F25" i="4"/>
  <c r="L25" i="4"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3" i="5"/>
  <c r="G4" i="5"/>
  <c r="G5" i="5"/>
  <c r="G6" i="5"/>
  <c r="G2" i="5"/>
  <c r="F3" i="4"/>
  <c r="G3" i="4" s="1"/>
  <c r="F4" i="4"/>
  <c r="G4" i="4" s="1"/>
  <c r="F5" i="4"/>
  <c r="G5" i="4" s="1"/>
  <c r="F6" i="4"/>
  <c r="G6" i="4" s="1"/>
  <c r="F7" i="4"/>
  <c r="G7" i="4" s="1"/>
  <c r="F8" i="4"/>
  <c r="G8" i="4" s="1"/>
  <c r="F9" i="4"/>
  <c r="G9" i="4" s="1"/>
  <c r="F10" i="4"/>
  <c r="G10" i="4" s="1"/>
  <c r="F11" i="4"/>
  <c r="G11" i="4" s="1"/>
  <c r="F12" i="4"/>
  <c r="G12" i="4" s="1"/>
  <c r="F13" i="4"/>
  <c r="G13" i="4" s="1"/>
  <c r="F2" i="4"/>
  <c r="G2" i="4" s="1"/>
  <c r="E13" i="4"/>
  <c r="E3" i="4"/>
  <c r="E4" i="4"/>
  <c r="E5" i="4"/>
  <c r="E6" i="4"/>
  <c r="E7" i="4"/>
  <c r="E8" i="4"/>
  <c r="E9" i="4"/>
  <c r="E10" i="4"/>
  <c r="E11" i="4"/>
  <c r="E12" i="4"/>
  <c r="E2" i="4"/>
  <c r="G9" i="5" l="1"/>
</calcChain>
</file>

<file path=xl/sharedStrings.xml><?xml version="1.0" encoding="utf-8"?>
<sst xmlns="http://schemas.openxmlformats.org/spreadsheetml/2006/main" count="956" uniqueCount="558">
  <si>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</si>
  <si>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</si>
  <si>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</si>
  <si>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</si>
  <si>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</si>
  <si>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</si>
  <si>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</si>
  <si>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</si>
  <si>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</si>
  <si>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</si>
  <si>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</si>
  <si>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</si>
  <si>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</si>
  <si>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</si>
  <si>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</si>
  <si>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</si>
  <si>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</si>
  <si>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</si>
  <si>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</si>
  <si>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</si>
  <si>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</si>
  <si>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</si>
  <si>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</si>
  <si>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</si>
  <si>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</si>
  <si>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</si>
  <si>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</si>
  <si>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</si>
  <si>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</si>
  <si>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</si>
  <si>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</si>
  <si>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</si>
  <si>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</si>
  <si>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</si>
  <si>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</si>
  <si>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</si>
  <si>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</si>
  <si>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</si>
  <si>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</si>
  <si>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</si>
  <si>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</si>
  <si>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</si>
  <si>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</si>
  <si>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</si>
  <si>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</si>
  <si>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</si>
  <si>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</si>
  <si>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</si>
  <si>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</si>
  <si>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</si>
  <si>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</si>
  <si>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</si>
  <si>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</si>
  <si>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</si>
  <si>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</si>
  <si>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</si>
  <si>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</si>
  <si>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</si>
  <si>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</si>
  <si>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</si>
  <si>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</si>
  <si>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</si>
  <si>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</si>
  <si>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</si>
  <si>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</si>
  <si>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</si>
  <si>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</si>
  <si>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</si>
  <si>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</si>
  <si>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</si>
  <si>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</si>
  <si>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</si>
  <si>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</si>
  <si>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</si>
  <si>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</si>
  <si>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</si>
  <si>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</si>
  <si>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</si>
  <si>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</si>
  <si>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</si>
  <si>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</si>
  <si>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</si>
  <si>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</si>
  <si>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</si>
  <si>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</si>
  <si>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</si>
  <si>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</si>
  <si>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</si>
  <si>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</si>
  <si>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</si>
  <si>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</si>
  <si>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</si>
  <si>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</si>
  <si>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</si>
  <si>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</si>
  <si>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</si>
  <si>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</si>
  <si>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</si>
  <si>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</si>
  <si>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</si>
  <si>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</si>
  <si>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</si>
  <si>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</si>
  <si>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</si>
  <si>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</si>
  <si>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</si>
  <si>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</si>
  <si>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</si>
  <si>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</si>
  <si>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</si>
  <si>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</si>
  <si>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</si>
  <si>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</si>
  <si>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</si>
  <si>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</si>
  <si>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</si>
  <si>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</si>
  <si>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</si>
  <si>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</si>
  <si>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</si>
  <si>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</si>
  <si>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</si>
  <si>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</si>
  <si>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</si>
  <si>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</si>
  <si>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</si>
  <si>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</si>
  <si>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</si>
  <si>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</si>
  <si>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</si>
  <si>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</si>
  <si>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</si>
  <si>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</si>
  <si>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</si>
  <si>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</si>
  <si>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</si>
  <si>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</si>
  <si>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</si>
  <si>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</si>
  <si>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</si>
  <si>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</si>
  <si>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</si>
  <si>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</si>
  <si>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</si>
  <si>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</si>
  <si>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</si>
  <si>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</si>
  <si>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</si>
  <si>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</si>
  <si>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</si>
  <si>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</si>
  <si>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</si>
  <si>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</si>
  <si>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</si>
  <si>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</si>
  <si>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</si>
  <si>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</si>
  <si>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</si>
  <si>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</si>
  <si>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</si>
  <si>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</si>
  <si>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</si>
  <si>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</si>
  <si>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</si>
  <si>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</si>
  <si>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</si>
  <si>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</si>
  <si>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</si>
  <si>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</si>
  <si>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</si>
  <si>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</si>
  <si>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</si>
  <si>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</si>
  <si>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</si>
  <si>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</si>
  <si>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</si>
  <si>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</si>
  <si>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</si>
  <si>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</si>
  <si>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</si>
  <si>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</si>
  <si>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</si>
  <si>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</si>
  <si>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</si>
  <si>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</si>
  <si>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</si>
  <si>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</si>
  <si>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</si>
  <si>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</si>
  <si>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</si>
  <si>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</si>
  <si>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</si>
  <si>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</si>
  <si>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</si>
  <si>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</si>
  <si>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</si>
  <si>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</si>
  <si>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</si>
  <si>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</si>
  <si>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</si>
  <si>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</si>
  <si>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</si>
  <si>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</si>
  <si>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</si>
  <si>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</si>
  <si>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</si>
  <si>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</si>
  <si>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</si>
  <si>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</si>
  <si>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</si>
  <si>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</si>
  <si>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</si>
  <si>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</si>
  <si>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</si>
  <si>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</si>
  <si>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</si>
  <si>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</si>
  <si>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</si>
  <si>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</si>
  <si>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</si>
  <si>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</si>
  <si>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</si>
  <si>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</si>
  <si>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</si>
  <si>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</si>
  <si>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</si>
  <si>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</si>
  <si>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</si>
  <si>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</si>
  <si>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</si>
  <si>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</si>
  <si>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</si>
  <si>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</si>
  <si>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</si>
  <si>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</si>
  <si>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</si>
  <si>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</si>
  <si>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</si>
  <si>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</si>
  <si>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</si>
  <si>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</si>
  <si>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</si>
  <si>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</si>
  <si>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</si>
  <si>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</si>
  <si>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</si>
  <si>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</si>
  <si>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</si>
  <si>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</si>
  <si>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</si>
  <si>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</si>
  <si>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</si>
  <si>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</si>
  <si>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</si>
  <si>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</si>
  <si>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</si>
  <si>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</si>
  <si>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</si>
  <si>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</si>
  <si>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</si>
  <si>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</si>
  <si>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</si>
  <si>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</si>
  <si>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</si>
  <si>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</si>
  <si>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</si>
  <si>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</si>
  <si>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</si>
  <si>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</si>
  <si>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</si>
  <si>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</si>
  <si>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</si>
  <si>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</si>
  <si>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</si>
  <si>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</si>
  <si>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</si>
  <si>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</si>
  <si>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</si>
  <si>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</si>
  <si>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</si>
  <si>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</si>
  <si>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</si>
  <si>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</si>
  <si>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</si>
  <si>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</si>
  <si>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</si>
  <si>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</si>
  <si>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</si>
  <si>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</si>
  <si>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</si>
  <si>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</si>
  <si>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</si>
  <si>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</si>
  <si>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</si>
  <si>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</si>
  <si>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</si>
  <si>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</si>
  <si>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</si>
  <si>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</si>
  <si>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</si>
  <si>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</si>
  <si>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</si>
  <si>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</si>
  <si>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</si>
  <si>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</si>
  <si>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</si>
  <si>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</si>
  <si>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</si>
  <si>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</si>
  <si>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</si>
  <si>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</si>
  <si>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</si>
  <si>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</si>
  <si>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</si>
  <si>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</si>
  <si>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</si>
  <si>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</si>
  <si>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</si>
  <si>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</si>
  <si>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</si>
  <si>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</si>
  <si>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</si>
  <si>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</si>
  <si>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</si>
  <si>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</si>
  <si>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</si>
  <si>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</si>
  <si>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</si>
  <si>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</si>
  <si>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</si>
  <si>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</si>
  <si>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</si>
  <si>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</si>
  <si>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</si>
  <si>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</si>
  <si>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</si>
  <si>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</si>
  <si>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</si>
  <si>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</si>
  <si>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</si>
  <si>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</si>
  <si>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</si>
  <si>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</si>
  <si>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</si>
  <si>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</si>
  <si>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</si>
  <si>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</si>
  <si>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</si>
  <si>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</si>
  <si>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</si>
  <si>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</si>
  <si>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</si>
  <si>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</si>
  <si>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</si>
  <si>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</si>
  <si>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</si>
  <si>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</si>
  <si>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</si>
  <si>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</si>
  <si>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</si>
  <si>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</si>
  <si>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</si>
  <si>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</si>
  <si>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</si>
  <si>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</si>
  <si>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</si>
  <si>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</si>
  <si>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</si>
  <si>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</si>
  <si>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</si>
  <si>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</si>
  <si>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</si>
  <si>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</si>
  <si>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</si>
  <si>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</si>
  <si>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</si>
  <si>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</si>
  <si>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</si>
  <si>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</si>
  <si>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</si>
  <si>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</si>
  <si>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</si>
  <si>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</si>
  <si>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</si>
  <si>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</si>
  <si>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</si>
  <si>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</si>
  <si>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</si>
  <si>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</si>
  <si>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</si>
  <si>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</si>
  <si>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</si>
  <si>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</si>
  <si>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</si>
  <si>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</si>
  <si>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</si>
  <si>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</si>
  <si>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</si>
  <si>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</si>
  <si>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</si>
  <si>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</si>
  <si>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</si>
  <si>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</si>
  <si>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</si>
  <si>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</si>
  <si>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</si>
  <si>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</si>
  <si>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</si>
  <si>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</si>
  <si>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</si>
  <si>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</si>
  <si>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</si>
  <si>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</si>
  <si>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</si>
  <si>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</si>
  <si>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</si>
  <si>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</si>
  <si>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</si>
  <si>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</si>
  <si>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</si>
  <si>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</si>
  <si>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</si>
  <si>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</si>
  <si>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</si>
  <si>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</si>
  <si>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</si>
  <si>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</si>
  <si>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</si>
  <si>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</si>
  <si>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</si>
  <si>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</si>
  <si>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</si>
  <si>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</si>
  <si>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</si>
  <si>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</si>
  <si>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</si>
  <si>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</si>
  <si>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</si>
  <si>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</si>
  <si>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</si>
  <si>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</si>
  <si>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</si>
  <si>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</si>
  <si>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</si>
  <si>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</si>
  <si>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</si>
  <si>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</si>
  <si>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</si>
  <si>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</si>
  <si>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</si>
  <si>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</si>
  <si>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</si>
  <si>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</si>
  <si>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</si>
  <si>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</si>
  <si>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</si>
  <si>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</si>
  <si>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</si>
  <si>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</si>
  <si>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</si>
  <si>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</si>
  <si>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</si>
  <si>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</si>
  <si>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</si>
  <si>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</si>
  <si>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</si>
  <si>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</si>
  <si>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</si>
  <si>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</si>
  <si>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</si>
  <si>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</si>
  <si>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</si>
  <si>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</si>
  <si>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</si>
  <si>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</si>
  <si>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</si>
  <si>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</si>
  <si>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</si>
  <si>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</si>
  <si>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</si>
  <si>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</si>
  <si>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</si>
  <si>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</si>
  <si>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</si>
  <si>
    <t>2014-2025</t>
  </si>
  <si>
    <t>Using databases of World Bank Pensions, IMF World Economic Outlook, and the World Bank, Eugeni (2015) analyses economic data from seven East Asian countries to examine the trade imbalance between the US and China.</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</si>
  <si>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</si>
  <si>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</si>
  <si>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</si>
  <si>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</si>
  <si>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 xml:space="preserve">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	</t>
  </si>
  <si>
    <t>Utilising transaction-level exports data from China Customs (2000-2006) with a focus on the US and EU countries, along with the tariffs for imports from and exports to these countries sourced from WTO Tariff database and used by Feenstra et al. (2002), Feng et el. (2017) conduct their analysis.</t>
  </si>
  <si>
    <t>Feng et al. (2017) emphasise that the reduction in uncertainty surrounding trade policy, particularly related to China’s accession to the WTO, has led to the “China shock”, resulting in higher quality goods at reduced prices.  This dynamic has prompted a reallocation of employment in the US due to the competition between new exporters and existing firms.</t>
  </si>
  <si>
    <t>Feng et al. (2017) provide empirical evidence indicating that the trade policy uncertainty constrains the decision-making of China firms regarding international trade and highlighting that China firms are more likely to export higher-quality goods at lower prices.</t>
  </si>
  <si>
    <t>Feng et al. (2017) point out that job dynamics in US manufacturing have been influenced not only by trade competition from imports but also by the competitive pressures between new exporters and established firms.</t>
  </si>
  <si>
    <t>South Korea</t>
  </si>
  <si>
    <t>Utilising the merchandise-level import data from the US International Trade Commission (ITC), Korea Customs Service, and the Canadian International Merchandise Trade Database over a decade (2010-2019), along with a confidential dataset from the Bill of Lading (2012-2019) from the Port Input/Export Reporting Service (PIERS), Flaaen et al. (2020) analyse the impacts of antidumping tariffs on the reallocation of manufacturing and export countries, as well as changes in prices of both washing machines and non-tariff-related dryers.</t>
  </si>
  <si>
    <t>In 2018, the Trump administration imposed significant tariffs on various imported goods from China.  Flaaen et al. (2020) argue that these tariffs created trade policy uncertainty, negatively impacting the US economy not only through a decline in the value-added on imports but also due to retaliated tariffs on US exports.</t>
  </si>
  <si>
    <t>Flaaen et al. (2020) suggest that the research on washing machine can provide valuable insights into the effects of specific changes in trade policy with China.  They note a 5% decline in consumer price index (CPI) for laundry equipment following the initial round of antidumping duties in 2012, which affected production in South Korea and Mexico.  Manufacturers subsequently shifted production to China and other Southeast Asian countries.  However, the CPI rebounded by 9% in 2019 when manufacturing returned to the US after another antidumping petition was filed against China in 2016.</t>
  </si>
  <si>
    <t>Annual tariffs collected amounted to approximately USD 82 million; however, these tariffs contributed to a USD 1.5 billion increase in consumer costs.  Flaaen et al. (2020) emphasise that the antidumping duties had minimal economic significance, as they resulted in only about 1,800 new jobs, leading to a cost of approximately USD 815,000 per job to consumers.</t>
  </si>
  <si>
    <t>Utilising multiple datasets spanning two decades (1990-2010), including those used by Autor et al. (2013), voting data from the US House (1990-2010) available from VoteView, and election data collected by Dubin (1998), Ansolabehere and Jones (2000), and Ansolabehere et al. (2010), Feigenbaum and Hall (2015) implement two empirical strategies to analyse the voting behaviours of legislators in response to imports competition from China.</t>
  </si>
  <si>
    <t>Feigenbaum and Hall (2015) argue that there was a shift toward protectionism in roll call votes on trade bills in districts adversely affected by the China shock.</t>
  </si>
  <si>
    <t>Feigenbaum and Hall (2015) provide empirical evidence showing that legislative incumbents in the US House shifted to their roll call votes on trade-related bills to protectionism to avoid facing partisan challenges in the next election.</t>
  </si>
  <si>
    <t>Using transactional-level and annual firm-level export data from China’s General Administration of Customs and National Bureau of Statistics, along with aggregate-level data from the Gravity database of the Centre d’Etudes Prospectives et d’Informations Internationales (CEPII), Fan et al. (2020) analyse the effects of changes in trade policy and trade costs.</t>
  </si>
  <si>
    <t>Freund et al. (2024) note that the “China shock” is characterised by near-shoring and friend-shoring to neighbouring countries, such as Vietnam and Thailand.  These countries are increasingly seeking suppliers from both their immediate neighbours and more distant countries as a strategy to mitigate risk associated with reliance on China.</t>
  </si>
  <si>
    <t>Albeit South Korea and Thailand have benefited from changes in US trade policy, Freund et al. (2024) emphasise that China remains a dominant source of imports for the US.  They note that tariffs imposed by the Trump administration in 2018 led to a 5% reduction in China’s import share compared to 2017.  Their findings also provide evidence of restructuring in global supply chains, with strategic countries increasingly incorporating supply chains from China.</t>
  </si>
  <si>
    <t>Freund et al. (2024) observe that US tariffs not only contribute to reduced export growth but also contract the labour market in the US, resulting in negative effects on economies of the US and China.</t>
  </si>
  <si>
    <t>Employing merchandise-level import data from US Customs over a six-year period (2017-2022), recovering approximately 18,000 products and over 150 countries, and utilising various data  sources, including the GeoDist database of the Centre d’Etudes Prospectives et d’Informations Internationales (CEPII), the World Development Indicators (WDI) from the World Bank, and UN Comtrade, Freund et al. (2024) examine the reshoring and near-shoring of the supply chains from China to other developing countries, from Southeast Asia to Middle America.</t>
  </si>
  <si>
    <t>In the context of the US-China trade war, Freund et al. (2024) highlight that while the decoupling between the US and China has not led to deglobalisation, it has prompted the reshoring of supply chains.  They observe that Chinese manufacturers are increasingly shifting their final production stages to nearby developing countries to avoid US tariffs.  These findings align with Fajgelbaum et al. (2024), indicating that the US-China trade war benefits third countries, resulting in increased manufacturing and exports.</t>
  </si>
  <si>
    <t>In light of the spike in unemployment rates and contraction in US manufacturing in 2008, Galantucci (2015) utilises both district-level and state-level economic data, along with voting preferences from various sources, including from the US House, US Senate, US Census, US Department of Commerce, Voteview, MapLight, Scott, Kondo, and Rhodium.  The study explores the relationships between voting behaviours and financial exposure to businesses dependent on China.</t>
  </si>
  <si>
    <t>Regarding the controversial legislation of currency reforms against RMB, Galantucci (2015) anticipate strong opposition from legislators whose constituents heavily rely on China.  They aim to avoid triggering of a broader trade war, as US-China economic interdependence is a significant concern.</t>
  </si>
  <si>
    <t>By leveraging the Currency Reform for Fair Trade Act (CRFTA) and the Current Exchange Rate Oversight Reform Act (CERORA), Galantucci (2015) emphasises that supporting legislators may use these currency realignment acts as alternative trade barriers to China.  Conversely, opposing legislators express concerns about potential retaliation from China and compliance with WTO regulations.</t>
  </si>
  <si>
    <t>Galantucci (2015) observes that legislators opposing currency reform acts are particularly concerned about potential job losses associated with an avoidable large-scale trade war.</t>
  </si>
  <si>
    <t>Combining datasets from the Integrated Public Use Microdata Series (IPUMS; Ruggles et al., 2019) and the American Community survey (ACS) from the US Census, Galle and Lorentzen (2024) focus on with a focus on non-government employees aged between 25 and 60 over an eight-year period (2000-2007) in US commuting zones (CZs).  They utilise a gravity model to assess quantitative impacts of the “China shock” and the “automation shock” on the labour market, adjusting income to 1999 levels using the consumer price index (CPI).</t>
  </si>
  <si>
    <t>Based on empirical evidence, Galle and Lorentzen (2024) conclude that both the “China shock” and the “automation shock” have negatively affected the labour market; however, the impact of “China shock” has only reached one-third of that by the “automation shock”.</t>
  </si>
  <si>
    <t>Notably, US manufacturing has declined by 3.5 million positions, or over 20%,  Galle and Lorentzen (2024) emphasise that both competition from China and automation have contributed to this contraction in US manufacturing employment.  Their counterfactual model reveals that there was an approximately 4% increase in aggregate income from 2000 to 2017 in the context of the “China shock” and “automation shock”.</t>
  </si>
  <si>
    <t>Utilising historical annual wheat yield data from five major breadbaskets—Argentina (13), the US (3), China (1), India (2), and Australia (8)—over a 45-year period (1967-2012), Gaupp et al. (2017) employ a spatial allocation model (SPAM) using three methodologies: multivariate copula, vine copula, and ordered coupling via a minimax approach to investigate the necessity of interregional risk pooling.</t>
  </si>
  <si>
    <t>In light of significant wheat production losses across various regions, with evidence indicating that these production losses are independent, Gaupp et al. (2017) argue that the interregional risk pooling could effectively alleviate post-disaster liabilities for governments and international organisations.</t>
  </si>
  <si>
    <t>Aligning with the World Bank’s (2020) perspective on global value chains (GVC), Grossman et al. (2024) utilise monthly import data from the US Census during Trump’s first presidency (2016-2019) and employ a difference-in-differences (DiD) methodology to examine the nuanced changes in the supply chains before and after the implementation of tariff in 2018.</t>
  </si>
  <si>
    <t xml:space="preserve">Ornelas and Turner (2012) emphasise that tariffs reducing trade transaction costs can positively impact overall welfare.  In light of unexpected but prolonged tariffs imposed on China in 2018, Grossman et al. (2024) reveal through their model that US-China trade war resulted in a 2% improvement in US terms of trade with China but at the cost of a 0.5% reduction in GDP welfare and an overall 0.4% deterioration in US terms of trade. </t>
  </si>
  <si>
    <t>International manufacturers have increasingly imported goods due to trade liberalisation (Ornelas and Turner, 2008).  However, Grossman et al. (2024) highlight that US tariffs significantly dampened their intention to import.  The tariffs create a wedge favouring domestic manufacturing and vertical integration but discourage international trade investments due to uncertainty in trade policy (Ornelas and Turner, 2012).</t>
  </si>
  <si>
    <t>Grossman et al. (2024) anticipate that these tariffs have led to substantial search costs for supply chain replacement, resulting in suboptimal employment growth.</t>
  </si>
  <si>
    <t>Utilising the systematic consolidation approach proposed by Pierce and Schott (2012), Handley and Limão (2017) analyse multiple trade data sources over past two decades (1990-2010).  These sources include US Imports from the US Census and the Commodity and Country from National Bureau of Economic Research (NBER), US tariffs schedules from the World Bank’s World Integrated Trade Solution (WITS), China exports from UN COMTRADE, and US manufacturing exports from the US International Trade Commission (ITC).  They examine the impacts of trade policy uncertainty on various aspects of general equilibrium, including trade, prices, and actual income, while also comparing and quantifying the effects of reduced trade policy uncertainty following China’s accession to the WTO.</t>
  </si>
  <si>
    <t>Handley and Limão (2017) suggest that China’s accession to the WTO has mitigated US threats of a trade war, as this accession accounted for over 30% growth in US exports.  Albeit the estimated high welfare costs associated with trade wars, they argue that the threats posed by tariff during Trump’s first administration cannot be overlooked, estimating that consumers bore at least one-third of the costs associated with trade autarky.</t>
  </si>
  <si>
    <t>Handley and Limão (2017) highlight that WTO members can leverage tariffs for improved trade negotiations due to their market power, given that WTO’s trade agreements have historically been poorly enforced (Broda et al., 2008; Rose, 2004).</t>
  </si>
  <si>
    <t>Through their counterfactual model, Handley and Limão (2017) conjecture that trade policy uncertainty does not significantly impact employment and wages in the labour market.</t>
  </si>
  <si>
    <t>Heilmann (2016)	Utilising diverse datasets from multiple sources—including Danish exports data from Statistics Denmark, Japanese trade data from UN Comtrade, trade data between the US and France from US Census Foreign Trade database, and trade data between Israel and Turkey from UN Comtrade—Heilmann (2016) employs difference-in-differences (DiD) models to investigate the economic impacts of various global boycotts.  These include Mohammad Cartoon conflicts in Denmark, the Senkaku Island dispute between China and Japan, US-French tensions related to the Middle East, and the tensions between Israel and Turkey related to the Gaza Strip crisis.</t>
  </si>
  <si>
    <t>Heilmann (2016) explores the economic effects stemming from various international conflicts, such as the Islamic boycott of Danish products in 2005, the Sino-Japanese conflicts over the Senkaku Island in 2012, US conservative boycotts of French goods in 2003, and anti-Israel sentiment leading to boycotts in Turkey in 2014.  The study concludes that political conflicts can significantly adversely affect international trade between countries.</t>
  </si>
  <si>
    <t>Jakubik and Stolzenburg (2021) consolidate various trade data from multiple sources, including the Inter-Country Input-Output (ICIO) and Trade in Value Added (TiVA) databases from the Organisation for Economic Co-operation and Development (OECD), as well as the Multi-Regional Input-Output (MRIO) data from Asian Development Bank (ADB).  They also incorporate databases of the Country Business Patterns (CBP) and Population Estimates Program (PEP) from the US Census, covering a 15-year period (2000-2014).  Utilising these comprehensive datasets and an extended time frame, they apply the methodology proposed by Autor et al. (2013) to conduct a re-visited analysis.</t>
  </si>
  <si>
    <t>Jakubik and Stolzenburg (2021) differentiate the “China shock” into two components—stemming from China and those from third countries.  They argue that the negative impacts on US manufacturing industries attributed to the “China shock” have been overstated by at least 30%.</t>
  </si>
  <si>
    <t>Addressing the political factors influencing trade policy in the US, Jakubik and Stolzenburg (2021) emphasise that policymakers should consider the dynamics of global value chain (GVC) when implementing changes to trade policy.</t>
  </si>
  <si>
    <t>Jakubik and Stolzenburg (2021) contend that Autor et al. (2013) have overstated the losses in US manufacturing employment attributed to the “China shock” by at least 30%, highlighting the need for a more nuanced understanding of these impacts.</t>
  </si>
  <si>
    <t>Utilising monthly export data from China Customs over a 29-month period (January 2017 to May 2019), Jiang et al. (2023) analyse the nuanced effects of the trade war on manufacturers in China.</t>
  </si>
  <si>
    <t>Through their heterogenous analysis, Jiang et al. (2023) demonstrate that industries with greater comparative advantage—characterised by higher market power—are more responsive to protectionist trade policies, enabling them to redirect their products to other countries.</t>
  </si>
  <si>
    <t>By providing empirical evidence of a consistent reduction in export quantities, Jiang et al. (2023) conclude that China’s exports have been negatively affected by the trade policy implications.  They emphasise, however, that US consumers have suffered the impacts also borne the consequences of US tariffs, as there has been no significant adjustment in the unit price of exported goods.</t>
  </si>
  <si>
    <t>Over an eight-year period (2015-2022), Ju et al. (2024) utilise firm-level data from the China Stock Market and Accounting Research (CSMAR) and the National Tax Survey (NTS).  They analyse 22 tradable sectors using the Inter-Country Input-Output (ICIO) framework developed by the Organisation for Economic Co-operation and Development (OECD).  This analysis incorporates a general equilibrium model as proposed by Caliendo and Parro (2015) and further integrates insights from Bartelme et al. (2021).</t>
  </si>
  <si>
    <t>Given China’s ambitious dominance across various global sectors, Ju et al. (2024) emphasise that the Trump administration aimed to distort the “Made-in-China 2025” initiative by weaponizing tariffs to counter China’s subsidies and punitive tariffs implemented since 2018.  In contrast, the Biden administration has introduced tax reduction incentives to semiconductor manufacturers through the Creating Helpful Incentives to Produce Semiconductors (CHIPS) and Science Act in 2022.</t>
  </si>
  <si>
    <t>Ju et al. (2024) highlight that the implications of Trump’s tariff fail to address the issues of US employment decline associated with “China shock” (Autor el al., 2013) or the US trade deficit.</t>
  </si>
  <si>
    <t>Despite several influential studies not accounting for industrial policies (Amiti et al., 2019; Fajgelbaum et al., 2020), Ju et al. (2024) suggest that the economic implications of US-China relations have evolved from a tariff-based trade war into a broader competition in industrial strategies, driven by China’s ambitious policy “Made-in-China 2025” initiative.</t>
  </si>
  <si>
    <t>Ju et al. (2024) argue that leveraging tariffs policies on imports may potentially address domestic economic misallocation; however, these distortions could hinder economic growth.  They emphasise that such tariffs policies may represent a suboptimal response to the “Made-in-China 2025” initiative (Lashkaripour and Lugovskyy, 2023).</t>
  </si>
  <si>
    <t>Jiao et al. (2024) utilise firm-level data from the local government of an Eastern coastal city in China, complemented by product-level by country from the World Bank’s World Integrated Trade System (WITS).  They also conducted a survey with managers from 600 Chinese export firms to analyse the flexibility that exporters face in response to high tariff challenges.</t>
  </si>
  <si>
    <t>Jiao et al. (2024) provide empirical evidence regarding the implications of globalisation strategies for Chinese exporting firms.  Consistent with existing literature, they find that Trump’s tariffs have slowed China’s imports, adversely affecting US importers and consumers (Hanley et al., 2020).  Conversely, China’s retaliatory tariffs have led to a decline in US consumption (Waugh, 2019).</t>
  </si>
  <si>
    <t>Jiao et al. (2024) highlight that Chinese firms are strategically shifting their products to EU countries to mitigate potential reductions in profit margins.  Most managers reported being constrained in their ability to further reduce prices due to limited profit margins and contractual obligations.  Additionally, they noted that diversifying sales to domestic or other foreign markets presents challenges, such as a lack of sales channels and various issues, including differing standards and specifications, as well as low collection rates.</t>
  </si>
  <si>
    <t>Utilising various datasets from Clarksons Research—including quarterly bulk ship production (2001-2012), shipbuilding agreements and used ship sales transactions (1998-2012), and shipyard characteristics as of 2012—Kalouptsidi (2018) employed these data into a Markov-perfect dynamic model (Hopenhayn, 1992; Ericson and Parkes, 1995) to explore how Chinese governmental subsidies strategically affect the global shipyard industry.</t>
  </si>
  <si>
    <t>Kalouptsidi (2018) suggests the over-expansion of shipyard industries in China is merely the tip of the iceberg, reflecting broader challenges in several sectors dominated by China in recent years.  The author argues that Chinese subsidies severely disrupt various industries, including automotive parts, photovoltaic panels, and raw metals, without considering the implications for the geography of business and manufacturing or the welfare of the consumers.</t>
  </si>
  <si>
    <t>Kalouptsidi (2018) highlights that Chinese governmental subsidies have significantly altered the global shipyard industry’s ecosystem by reducing costs by up to 20%.</t>
  </si>
  <si>
    <t>Kim and Margalit (2021) emphasise that China’s accession to the World Trade Organisation (WTO) has resulted in a “China shock” that has  influenced the global political climate, impacting both the Trump’s presidency and the Brexit referendum in 2016.</t>
  </si>
  <si>
    <t>By compiling a new county-level dataset that examines the relationship between exposure to China’s retaliatory tariffs and election data from their original survey across the US, Kim and Margalit (2021) explore the impacts of these tariffs on US residents, analysing voters’ responses to incumbent politicians across four snapshots in 2018.</t>
  </si>
  <si>
    <t>Amid Trump’s trade war in 2018, Kim and Margalit (2021) argue that the Trump administration’s approach to the US-China trade conflict was largely unsuccessful.  They note that Republican voters felt betrayed, as China implemented a more aggressive retaliatory strategy.</t>
  </si>
  <si>
    <t>Kim and Margalit (2021) highlight that the implications of trade policy have exacerbated US-China tensions, creating a wedge of partisanship.  Incumbent politicians often collaborate more closely with their constituents, as the ruling party bears the responsibility for the complications arising from the trade war.</t>
  </si>
  <si>
    <t>Kim and Margalit (2021) reveal that the China’s retaliatory tariffs have adversely affected over 2 million jobs across both the agricultural and manufacturing sectors.</t>
  </si>
  <si>
    <t>Kim and Margalit (2021) highlight that voters tend to adopt an anti-incumbent stance in response to these economic challenges.</t>
  </si>
  <si>
    <t>Liang</t>
  </si>
  <si>
    <t>Utilising data of roll-call votes and bill sponsorships, and floor speeches in the US House related to the Trade Adjustment Assistance (TAA) over the past two decades (1990-2007), Kim and Pelc (2021) examine the attributes of partisanships regarding TAA.  They analyse district-level data focusing on commuting zones (CZs), encompassing over 36,000 partitions and 3 million jobs.</t>
  </si>
  <si>
    <t>Kim and Pelc (2021) provide empirical evidence that the high levels of trade are reflective of the declining US employment resulting from the China shock.</t>
  </si>
  <si>
    <t>Kim and Pelc (2021) note that the US government has the responsibility to ensure trade compensation effectively reaches the employment positions affected by trade policy implications.</t>
  </si>
  <si>
    <t xml:space="preserve">Kim and Pelc (2021) argue that districts dominated by Republican tend to less favourable toward the Trade Adjustment Assistance (TAA).  However, TAA compensation rates within individual districts significantly influence Republican attitudes. Notably, they emphasise that labour unions generally oppose trade liberalisation </t>
  </si>
  <si>
    <t>Kim and Pelc (2021) reveal that partisan politics drive the levels of trade compensation provided to workers through the Trade Adjustment Assistance (TAA) across various commuting zones (CZ) with similar exposure to the China shock.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</si>
</sst>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chart!$F$24:$L$24</c:f>
              <c:strCache>
                <c:ptCount val="6"/>
                <c:pt idx="0">
                  <c:v>US</c:v>
                </c:pt>
                <c:pt idx="1">
                  <c:v>China</c:v>
                </c:pt>
                <c:pt idx="2">
                  <c:v>UK</c:v>
                </c:pt>
                <c:pt idx="3">
                  <c:v>Canada</c:v>
                </c:pt>
                <c:pt idx="4">
                  <c:v>South Korea</c:v>
                </c:pt>
                <c:pt idx="5">
                  <c:v>Switzerland</c:v>
                </c:pt>
              </c:strCache>
            </c:strRef>
          </c:cat>
          <c:val>
            <c:numRef>
              <c:f>chart!$F$25:$L$25</c:f>
              <c:numCache>
                <c:formatCode>General</c:formatCode>
                <c:ptCount val="6"/>
                <c:pt idx="0">
                  <c:v>36</c:v>
                </c:pt>
                <c:pt idx="1">
                  <c:v>11</c:v>
                </c:pt>
                <c:pt idx="2">
                  <c:v>4</c:v>
                </c:pt>
                <c:pt idx="3">
                  <c:v>2</c:v>
                </c:pt>
                <c:pt idx="4">
                  <c:v>2</c:v>
                </c:pt>
                <c:pt idx="5">
                  <c:v>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25</xdr:row>
      <xdr:rowOff>209550</xdr:rowOff>
    </xdr:from>
    <xdr:to>
      <xdr:col>10</xdr:col>
      <xdr:colOff>577850</xdr:colOff>
      <xdr:row>38</xdr:row>
      <xdr:rowOff>146050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10" zoomScaleNormal="131" workbookViewId="0">
      <pane xSplit="5" ySplit="2" topLeftCell="I49" activePane="bottomRight" state="frozen"/>
      <selection pane="topRight" activeCell="I1" sqref="I1"/>
      <selection pane="bottomLeft" activeCell="A3" sqref="A3"/>
      <selection pane="bottomRight" activeCell="K50" sqref="K50"/>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371</v>
      </c>
      <c r="B1" s="5" t="s">
        <v>165</v>
      </c>
      <c r="C1" s="5" t="s">
        <v>397</v>
      </c>
      <c r="D1" s="5" t="s">
        <v>164</v>
      </c>
      <c r="E1" s="6" t="s">
        <v>163</v>
      </c>
      <c r="F1" s="7" t="s">
        <v>162</v>
      </c>
      <c r="G1" s="5" t="s">
        <v>0</v>
      </c>
      <c r="H1" s="5" t="s">
        <v>1</v>
      </c>
      <c r="I1" s="6" t="s">
        <v>166</v>
      </c>
      <c r="J1" s="5" t="s">
        <v>231</v>
      </c>
      <c r="K1" s="5" t="s">
        <v>167</v>
      </c>
      <c r="L1" s="5" t="s">
        <v>407</v>
      </c>
      <c r="M1" s="5" t="s">
        <v>372</v>
      </c>
      <c r="N1" s="5" t="s">
        <v>373</v>
      </c>
      <c r="O1" s="5" t="s">
        <v>374</v>
      </c>
      <c r="P1" s="5" t="s">
        <v>395</v>
      </c>
      <c r="Q1" s="5" t="s">
        <v>45</v>
      </c>
      <c r="R1" s="5" t="s">
        <v>84</v>
      </c>
      <c r="S1" s="5" t="s">
        <v>44</v>
      </c>
      <c r="T1" s="5" t="s">
        <v>43</v>
      </c>
      <c r="U1" s="5" t="s">
        <v>61</v>
      </c>
      <c r="V1" s="5" t="s">
        <v>2</v>
      </c>
      <c r="W1" s="5" t="s">
        <v>3</v>
      </c>
      <c r="X1" s="5" t="s">
        <v>4</v>
      </c>
      <c r="Y1" s="5" t="s">
        <v>232</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130</v>
      </c>
      <c r="C3" s="13" t="str">
        <f>IF(B3="", "", B3 &amp; IF(F3="", " (no year)", " (" &amp; F3 &amp; ")"))</f>
        <v>Abraham and Kearney (2020)</v>
      </c>
      <c r="D3" s="14" t="s">
        <v>233</v>
      </c>
      <c r="E3" s="15" t="s">
        <v>129</v>
      </c>
      <c r="F3" s="16">
        <v>2020</v>
      </c>
      <c r="G3" s="13" t="s">
        <v>21</v>
      </c>
      <c r="H3" s="13" t="s">
        <v>15</v>
      </c>
      <c r="I3" s="15" t="s">
        <v>189</v>
      </c>
      <c r="J3" s="14" t="s">
        <v>252</v>
      </c>
      <c r="K3" s="14" t="s">
        <v>405</v>
      </c>
      <c r="L3" s="14"/>
      <c r="M3" s="14"/>
      <c r="N3" s="14" t="s">
        <v>408</v>
      </c>
      <c r="O3" s="14" t="s">
        <v>375</v>
      </c>
      <c r="P3" s="14"/>
      <c r="Q3" s="13" t="s">
        <v>45</v>
      </c>
      <c r="R3" s="14"/>
      <c r="S3" s="14"/>
      <c r="T3" s="13" t="s">
        <v>43</v>
      </c>
      <c r="U3" s="14"/>
      <c r="V3" s="13">
        <v>4</v>
      </c>
      <c r="W3" s="13">
        <v>4</v>
      </c>
      <c r="X3" s="13">
        <v>4</v>
      </c>
      <c r="Y3" s="14" t="s">
        <v>246</v>
      </c>
    </row>
    <row r="4" spans="1:25" s="17" customFormat="1" ht="221" x14ac:dyDescent="0.2">
      <c r="A4" s="13">
        <v>2</v>
      </c>
      <c r="B4" s="13" t="s">
        <v>110</v>
      </c>
      <c r="C4" s="13" t="str">
        <f t="shared" ref="C4:C64" si="0">IF(B4="", "", B4 &amp; IF(F4="", " (no year)", " (" &amp; F4 &amp; ")"))</f>
        <v>Acemoglu et al. (2016)</v>
      </c>
      <c r="D4" s="14" t="s">
        <v>233</v>
      </c>
      <c r="E4" s="15" t="s">
        <v>109</v>
      </c>
      <c r="F4" s="16">
        <v>2016</v>
      </c>
      <c r="G4" s="13" t="s">
        <v>24</v>
      </c>
      <c r="H4" s="13" t="s">
        <v>18</v>
      </c>
      <c r="I4" s="15" t="s">
        <v>199</v>
      </c>
      <c r="J4" s="14" t="s">
        <v>253</v>
      </c>
      <c r="K4" s="14" t="s">
        <v>406</v>
      </c>
      <c r="L4" s="14" t="s">
        <v>410</v>
      </c>
      <c r="M4" s="14"/>
      <c r="N4" s="14" t="s">
        <v>376</v>
      </c>
      <c r="O4" s="14" t="s">
        <v>377</v>
      </c>
      <c r="P4" s="14"/>
      <c r="Q4" s="13" t="s">
        <v>45</v>
      </c>
      <c r="R4" s="14"/>
      <c r="S4" s="14" t="s">
        <v>44</v>
      </c>
      <c r="T4" s="13" t="s">
        <v>43</v>
      </c>
      <c r="U4" s="14"/>
      <c r="V4" s="13">
        <v>4</v>
      </c>
      <c r="W4" s="13">
        <v>4</v>
      </c>
      <c r="X4" s="13">
        <v>4</v>
      </c>
      <c r="Y4" s="14" t="s">
        <v>247</v>
      </c>
    </row>
    <row r="5" spans="1:25" s="17" customFormat="1" ht="136" x14ac:dyDescent="0.2">
      <c r="A5" s="13">
        <v>3</v>
      </c>
      <c r="B5" s="13" t="s">
        <v>101</v>
      </c>
      <c r="C5" s="13" t="str">
        <f t="shared" si="0"/>
        <v>Albouy et al. (2019)</v>
      </c>
      <c r="D5" s="14" t="s">
        <v>233</v>
      </c>
      <c r="E5" s="15" t="s">
        <v>100</v>
      </c>
      <c r="F5" s="16">
        <v>2019</v>
      </c>
      <c r="G5" s="13" t="s">
        <v>24</v>
      </c>
      <c r="H5" s="13" t="s">
        <v>18</v>
      </c>
      <c r="I5" s="15" t="s">
        <v>204</v>
      </c>
      <c r="J5" s="14" t="s">
        <v>250</v>
      </c>
      <c r="K5" s="14" t="s">
        <v>381</v>
      </c>
      <c r="L5" s="14"/>
      <c r="M5" s="14"/>
      <c r="N5" s="14"/>
      <c r="O5" s="14" t="s">
        <v>382</v>
      </c>
      <c r="P5" s="14"/>
      <c r="Q5" s="13" t="s">
        <v>45</v>
      </c>
      <c r="R5" s="14"/>
      <c r="S5" s="14"/>
      <c r="T5" s="13" t="s">
        <v>43</v>
      </c>
      <c r="U5" s="14"/>
      <c r="V5" s="13">
        <v>4</v>
      </c>
      <c r="W5" s="13">
        <v>4</v>
      </c>
      <c r="X5" s="13">
        <v>4</v>
      </c>
      <c r="Y5" s="14" t="s">
        <v>251</v>
      </c>
    </row>
    <row r="6" spans="1:25" s="17" customFormat="1" ht="187" x14ac:dyDescent="0.2">
      <c r="A6" s="13">
        <v>4</v>
      </c>
      <c r="B6" s="13" t="s">
        <v>53</v>
      </c>
      <c r="C6" s="13" t="str">
        <f t="shared" si="0"/>
        <v>Alessandria et al. (2025)</v>
      </c>
      <c r="D6" s="14" t="s">
        <v>233</v>
      </c>
      <c r="E6" s="15" t="s">
        <v>57</v>
      </c>
      <c r="F6" s="16">
        <v>2025</v>
      </c>
      <c r="G6" s="13" t="s">
        <v>17</v>
      </c>
      <c r="H6" s="13" t="s">
        <v>18</v>
      </c>
      <c r="I6" s="15" t="s">
        <v>222</v>
      </c>
      <c r="J6" s="14" t="s">
        <v>248</v>
      </c>
      <c r="K6" s="15" t="s">
        <v>413</v>
      </c>
      <c r="L6" s="13" t="s">
        <v>412</v>
      </c>
      <c r="M6" s="14" t="s">
        <v>423</v>
      </c>
      <c r="N6" s="14" t="s">
        <v>411</v>
      </c>
      <c r="O6" s="14"/>
      <c r="P6" s="14"/>
      <c r="Q6" s="14"/>
      <c r="R6" s="14"/>
      <c r="S6" s="14"/>
      <c r="T6" s="13" t="s">
        <v>43</v>
      </c>
      <c r="U6" s="14"/>
      <c r="V6" s="13" t="s">
        <v>5</v>
      </c>
      <c r="W6" s="13" t="s">
        <v>5</v>
      </c>
      <c r="X6" s="13" t="s">
        <v>5</v>
      </c>
      <c r="Y6" s="14" t="s">
        <v>249</v>
      </c>
    </row>
    <row r="7" spans="1:25" s="17" customFormat="1" ht="153" x14ac:dyDescent="0.2">
      <c r="A7" s="13">
        <v>5</v>
      </c>
      <c r="B7" s="13" t="s">
        <v>53</v>
      </c>
      <c r="C7" s="13" t="str">
        <f t="shared" si="0"/>
        <v>Alessandria et al. (2025)</v>
      </c>
      <c r="D7" s="14" t="s">
        <v>233</v>
      </c>
      <c r="E7" s="15" t="s">
        <v>52</v>
      </c>
      <c r="F7" s="16">
        <v>2025</v>
      </c>
      <c r="G7" s="13" t="s">
        <v>23</v>
      </c>
      <c r="H7" s="13" t="s">
        <v>6</v>
      </c>
      <c r="I7" s="15" t="s">
        <v>226</v>
      </c>
      <c r="J7" s="14" t="s">
        <v>255</v>
      </c>
      <c r="K7" s="15" t="s">
        <v>404</v>
      </c>
      <c r="L7" s="14" t="s">
        <v>402</v>
      </c>
      <c r="M7" s="14"/>
      <c r="N7" s="14" t="s">
        <v>403</v>
      </c>
      <c r="O7" s="14"/>
      <c r="P7" s="14"/>
      <c r="Q7" s="14"/>
      <c r="R7" s="14"/>
      <c r="S7" s="14"/>
      <c r="T7" s="13" t="s">
        <v>43</v>
      </c>
      <c r="U7" s="14"/>
      <c r="V7" s="13">
        <v>4</v>
      </c>
      <c r="W7" s="13">
        <v>4</v>
      </c>
      <c r="X7" s="13">
        <v>4</v>
      </c>
      <c r="Y7" s="14" t="s">
        <v>254</v>
      </c>
    </row>
    <row r="8" spans="1:25" s="17" customFormat="1" ht="238" x14ac:dyDescent="0.2">
      <c r="A8" s="13">
        <v>6</v>
      </c>
      <c r="B8" s="13" t="s">
        <v>116</v>
      </c>
      <c r="C8" s="13" t="str">
        <f t="shared" si="0"/>
        <v>Amiti et al. (2020)</v>
      </c>
      <c r="D8" s="14" t="s">
        <v>233</v>
      </c>
      <c r="E8" s="15" t="s">
        <v>115</v>
      </c>
      <c r="F8" s="16">
        <v>2020</v>
      </c>
      <c r="G8" s="13" t="s">
        <v>23</v>
      </c>
      <c r="H8" s="13" t="s">
        <v>6</v>
      </c>
      <c r="I8" s="15" t="s">
        <v>196</v>
      </c>
      <c r="J8" s="14" t="s">
        <v>256</v>
      </c>
      <c r="K8" s="13" t="s">
        <v>415</v>
      </c>
      <c r="L8" s="14"/>
      <c r="M8" s="14" t="s">
        <v>416</v>
      </c>
      <c r="N8" s="14" t="s">
        <v>417</v>
      </c>
      <c r="O8" s="14" t="s">
        <v>418</v>
      </c>
      <c r="P8" s="14"/>
      <c r="Q8" s="14"/>
      <c r="R8" s="14"/>
      <c r="S8" s="14"/>
      <c r="T8" s="13" t="s">
        <v>43</v>
      </c>
      <c r="U8" s="14"/>
      <c r="V8" s="13">
        <v>4</v>
      </c>
      <c r="W8" s="13">
        <v>4</v>
      </c>
      <c r="X8" s="13">
        <v>4</v>
      </c>
      <c r="Y8" s="14" t="s">
        <v>257</v>
      </c>
    </row>
    <row r="9" spans="1:25" s="17" customFormat="1" ht="221" x14ac:dyDescent="0.2">
      <c r="A9" s="13">
        <v>7</v>
      </c>
      <c r="B9" s="13" t="s">
        <v>122</v>
      </c>
      <c r="C9" s="13" t="str">
        <f t="shared" si="0"/>
        <v>Aslan and Kumar (2021)</v>
      </c>
      <c r="D9" s="14" t="s">
        <v>233</v>
      </c>
      <c r="E9" s="15" t="s">
        <v>121</v>
      </c>
      <c r="F9" s="16">
        <v>2021</v>
      </c>
      <c r="G9" s="13" t="s">
        <v>25</v>
      </c>
      <c r="H9" s="13" t="s">
        <v>6</v>
      </c>
      <c r="I9" s="15" t="s">
        <v>193</v>
      </c>
      <c r="J9" s="14" t="s">
        <v>259</v>
      </c>
      <c r="K9" s="13" t="s">
        <v>422</v>
      </c>
      <c r="L9" s="14"/>
      <c r="M9" s="14"/>
      <c r="N9" s="14" t="s">
        <v>421</v>
      </c>
      <c r="O9" s="14" t="s">
        <v>420</v>
      </c>
      <c r="P9" s="14" t="s">
        <v>419</v>
      </c>
      <c r="Q9" s="13" t="s">
        <v>45</v>
      </c>
      <c r="R9" s="14"/>
      <c r="S9" s="14"/>
      <c r="T9" s="14"/>
      <c r="U9" s="14"/>
      <c r="V9" s="13">
        <v>4</v>
      </c>
      <c r="W9" s="13">
        <v>4</v>
      </c>
      <c r="X9" s="13">
        <v>4</v>
      </c>
      <c r="Y9" s="14" t="s">
        <v>258</v>
      </c>
    </row>
    <row r="10" spans="1:25" s="17" customFormat="1" ht="272" x14ac:dyDescent="0.2">
      <c r="A10" s="13">
        <v>8</v>
      </c>
      <c r="B10" s="13" t="s">
        <v>49</v>
      </c>
      <c r="C10" s="13" t="str">
        <f t="shared" si="0"/>
        <v>Autor et al. (2020)</v>
      </c>
      <c r="D10" s="14" t="s">
        <v>233</v>
      </c>
      <c r="E10" s="15" t="s">
        <v>108</v>
      </c>
      <c r="F10" s="16">
        <v>2020</v>
      </c>
      <c r="G10" s="13" t="s">
        <v>14</v>
      </c>
      <c r="H10" s="13" t="s">
        <v>15</v>
      </c>
      <c r="I10" s="15" t="s">
        <v>200</v>
      </c>
      <c r="J10" s="14" t="s">
        <v>261</v>
      </c>
      <c r="K10" s="13" t="s">
        <v>424</v>
      </c>
      <c r="L10" s="14"/>
      <c r="M10" s="14" t="s">
        <v>425</v>
      </c>
      <c r="N10" s="14"/>
      <c r="O10" s="14" t="s">
        <v>426</v>
      </c>
      <c r="P10" s="14" t="s">
        <v>427</v>
      </c>
      <c r="Q10" s="13" t="s">
        <v>45</v>
      </c>
      <c r="R10" s="14"/>
      <c r="S10" s="14" t="s">
        <v>44</v>
      </c>
      <c r="T10" s="13" t="s">
        <v>43</v>
      </c>
      <c r="U10" s="14"/>
      <c r="V10" s="13" t="s">
        <v>5</v>
      </c>
      <c r="W10" s="13" t="s">
        <v>5</v>
      </c>
      <c r="X10" s="13" t="s">
        <v>5</v>
      </c>
      <c r="Y10" s="14" t="s">
        <v>262</v>
      </c>
    </row>
    <row r="11" spans="1:25" s="17" customFormat="1" ht="170" x14ac:dyDescent="0.2">
      <c r="A11" s="13">
        <v>9</v>
      </c>
      <c r="B11" s="13" t="s">
        <v>49</v>
      </c>
      <c r="C11" s="13" t="str">
        <f t="shared" si="0"/>
        <v>Autor et al. (2015)</v>
      </c>
      <c r="D11" s="14" t="s">
        <v>233</v>
      </c>
      <c r="E11" s="15" t="s">
        <v>48</v>
      </c>
      <c r="F11" s="16">
        <v>2015</v>
      </c>
      <c r="G11" s="13" t="s">
        <v>20</v>
      </c>
      <c r="H11" s="13" t="s">
        <v>7</v>
      </c>
      <c r="I11" s="15" t="s">
        <v>228</v>
      </c>
      <c r="J11" s="14" t="s">
        <v>260</v>
      </c>
      <c r="K11" s="13" t="s">
        <v>428</v>
      </c>
      <c r="L11" s="14"/>
      <c r="M11" s="14" t="s">
        <v>429</v>
      </c>
      <c r="N11" s="14"/>
      <c r="O11" s="14" t="s">
        <v>430</v>
      </c>
      <c r="P11" s="14"/>
      <c r="Q11" s="13" t="s">
        <v>45</v>
      </c>
      <c r="R11" s="14"/>
      <c r="S11" s="14" t="s">
        <v>44</v>
      </c>
      <c r="T11" s="13" t="s">
        <v>43</v>
      </c>
      <c r="U11" s="14"/>
      <c r="V11" s="13">
        <v>4</v>
      </c>
      <c r="W11" s="13">
        <v>4</v>
      </c>
      <c r="X11" s="13">
        <v>4</v>
      </c>
      <c r="Y11" s="14" t="s">
        <v>263</v>
      </c>
    </row>
    <row r="12" spans="1:25" s="17" customFormat="1" ht="204" x14ac:dyDescent="0.2">
      <c r="A12" s="13">
        <v>10</v>
      </c>
      <c r="B12" s="14" t="s">
        <v>138</v>
      </c>
      <c r="C12" s="13" t="str">
        <f t="shared" si="0"/>
        <v>Ballard-Rosa et al. (2022)</v>
      </c>
      <c r="D12" s="14" t="s">
        <v>233</v>
      </c>
      <c r="E12" s="18" t="s">
        <v>137</v>
      </c>
      <c r="F12" s="19">
        <v>2022</v>
      </c>
      <c r="G12" s="13" t="s">
        <v>37</v>
      </c>
      <c r="H12" s="13" t="s">
        <v>13</v>
      </c>
      <c r="I12" s="15" t="s">
        <v>182</v>
      </c>
      <c r="J12" s="14" t="s">
        <v>264</v>
      </c>
      <c r="K12" s="13" t="s">
        <v>434</v>
      </c>
      <c r="L12" s="14"/>
      <c r="M12" s="14" t="s">
        <v>431</v>
      </c>
      <c r="N12" s="14"/>
      <c r="O12" s="14" t="s">
        <v>432</v>
      </c>
      <c r="P12" s="14" t="s">
        <v>433</v>
      </c>
      <c r="Q12" s="14"/>
      <c r="R12" s="14"/>
      <c r="S12" s="14" t="s">
        <v>44</v>
      </c>
      <c r="T12" s="14"/>
      <c r="U12" s="14"/>
      <c r="V12" s="14">
        <v>4</v>
      </c>
      <c r="W12" s="14" t="s">
        <v>40</v>
      </c>
      <c r="X12" s="14" t="s">
        <v>40</v>
      </c>
      <c r="Y12" s="14" t="s">
        <v>265</v>
      </c>
    </row>
    <row r="13" spans="1:25" s="17" customFormat="1" ht="170" x14ac:dyDescent="0.2">
      <c r="A13" s="13">
        <v>11</v>
      </c>
      <c r="B13" s="13" t="s">
        <v>136</v>
      </c>
      <c r="C13" s="13" t="str">
        <f t="shared" si="0"/>
        <v>Benguria and Saffie (2024)</v>
      </c>
      <c r="D13" s="14" t="s">
        <v>233</v>
      </c>
      <c r="E13" s="15" t="s">
        <v>135</v>
      </c>
      <c r="F13" s="16">
        <v>2024</v>
      </c>
      <c r="G13" s="13" t="s">
        <v>23</v>
      </c>
      <c r="H13" s="13" t="s">
        <v>6</v>
      </c>
      <c r="I13" s="15" t="s">
        <v>188</v>
      </c>
      <c r="J13" s="14" t="s">
        <v>267</v>
      </c>
      <c r="K13" s="13" t="s">
        <v>442</v>
      </c>
      <c r="L13" s="14" t="s">
        <v>443</v>
      </c>
      <c r="M13" s="14"/>
      <c r="N13" s="14" t="s">
        <v>444</v>
      </c>
      <c r="O13" s="14"/>
      <c r="P13" s="14"/>
      <c r="Q13" s="14"/>
      <c r="R13" s="14"/>
      <c r="S13" s="14" t="s">
        <v>44</v>
      </c>
      <c r="T13" s="13" t="s">
        <v>43</v>
      </c>
      <c r="U13" s="14"/>
      <c r="V13" s="13">
        <v>4</v>
      </c>
      <c r="W13" s="13">
        <v>4</v>
      </c>
      <c r="X13" s="13">
        <v>4</v>
      </c>
      <c r="Y13" s="14" t="s">
        <v>266</v>
      </c>
    </row>
    <row r="14" spans="1:25" s="17" customFormat="1" ht="238" x14ac:dyDescent="0.2">
      <c r="A14" s="13">
        <v>12</v>
      </c>
      <c r="B14" s="13" t="s">
        <v>159</v>
      </c>
      <c r="C14" s="13" t="str">
        <f t="shared" si="0"/>
        <v>Benguria et al. (2022)</v>
      </c>
      <c r="D14" s="13" t="s">
        <v>233</v>
      </c>
      <c r="E14" s="15" t="s">
        <v>158</v>
      </c>
      <c r="F14" s="16">
        <v>2022</v>
      </c>
      <c r="G14" s="13" t="s">
        <v>23</v>
      </c>
      <c r="H14" s="13" t="s">
        <v>6</v>
      </c>
      <c r="I14" s="15" t="s">
        <v>169</v>
      </c>
      <c r="J14" s="13" t="s">
        <v>236</v>
      </c>
      <c r="K14" s="14" t="s">
        <v>435</v>
      </c>
      <c r="L14" s="14" t="s">
        <v>436</v>
      </c>
      <c r="M14" s="14"/>
      <c r="N14" s="14" t="s">
        <v>437</v>
      </c>
      <c r="O14" s="14"/>
      <c r="P14" s="14"/>
      <c r="Q14" s="13" t="s">
        <v>45</v>
      </c>
      <c r="R14" s="14"/>
      <c r="S14" s="13" t="s">
        <v>44</v>
      </c>
      <c r="T14" s="14"/>
      <c r="U14" s="14"/>
      <c r="V14" s="13">
        <v>4</v>
      </c>
      <c r="W14" s="13">
        <v>4</v>
      </c>
      <c r="X14" s="13">
        <v>4</v>
      </c>
      <c r="Y14" s="14" t="s">
        <v>238</v>
      </c>
    </row>
    <row r="15" spans="1:25" s="17" customFormat="1" ht="170" x14ac:dyDescent="0.2">
      <c r="A15" s="13">
        <v>13</v>
      </c>
      <c r="B15" s="13" t="s">
        <v>141</v>
      </c>
      <c r="C15" s="13" t="str">
        <f t="shared" si="0"/>
        <v>Blanchard et al. (2024)</v>
      </c>
      <c r="D15" s="14" t="s">
        <v>233</v>
      </c>
      <c r="E15" s="15" t="s">
        <v>140</v>
      </c>
      <c r="F15" s="16">
        <v>2024</v>
      </c>
      <c r="G15" s="13" t="s">
        <v>23</v>
      </c>
      <c r="H15" s="13" t="s">
        <v>6</v>
      </c>
      <c r="I15" s="15" t="s">
        <v>180</v>
      </c>
      <c r="J15" s="14" t="s">
        <v>268</v>
      </c>
      <c r="K15" s="17" t="s">
        <v>438</v>
      </c>
      <c r="L15" s="14" t="s">
        <v>439</v>
      </c>
      <c r="N15" s="17" t="s">
        <v>440</v>
      </c>
      <c r="P15" s="14" t="s">
        <v>441</v>
      </c>
      <c r="Q15" s="14"/>
      <c r="R15" s="14"/>
      <c r="S15" s="14"/>
      <c r="T15" s="13" t="s">
        <v>43</v>
      </c>
      <c r="U15" s="14"/>
      <c r="V15" s="13">
        <v>4</v>
      </c>
      <c r="W15" s="13">
        <v>4</v>
      </c>
      <c r="X15" s="13">
        <v>4</v>
      </c>
      <c r="Y15" s="14" t="s">
        <v>269</v>
      </c>
    </row>
    <row r="16" spans="1:25" s="17" customFormat="1" ht="306" x14ac:dyDescent="0.2">
      <c r="A16" s="13">
        <v>14</v>
      </c>
      <c r="B16" s="13" t="s">
        <v>87</v>
      </c>
      <c r="C16" s="13" t="str">
        <f t="shared" si="0"/>
        <v>Bown and Wang (2024)</v>
      </c>
      <c r="D16" s="14" t="s">
        <v>233</v>
      </c>
      <c r="E16" s="15" t="s">
        <v>213</v>
      </c>
      <c r="F16" s="16">
        <v>2024</v>
      </c>
      <c r="G16" s="13" t="s">
        <v>22</v>
      </c>
      <c r="H16" s="13" t="s">
        <v>15</v>
      </c>
      <c r="I16" s="15" t="s">
        <v>212</v>
      </c>
      <c r="J16" s="14" t="s">
        <v>270</v>
      </c>
      <c r="K16" s="14" t="s">
        <v>401</v>
      </c>
      <c r="L16" s="14"/>
      <c r="M16" s="14"/>
      <c r="N16" s="14" t="s">
        <v>400</v>
      </c>
      <c r="O16" s="14"/>
      <c r="P16" s="14" t="s">
        <v>445</v>
      </c>
      <c r="Q16" s="13" t="s">
        <v>45</v>
      </c>
      <c r="R16" s="14"/>
      <c r="S16" s="14"/>
      <c r="T16" s="14"/>
      <c r="U16" s="14"/>
      <c r="V16" s="13">
        <v>4</v>
      </c>
      <c r="W16" s="13">
        <v>4</v>
      </c>
      <c r="X16" s="13">
        <v>4</v>
      </c>
      <c r="Y16" s="14" t="s">
        <v>271</v>
      </c>
    </row>
    <row r="17" spans="1:25" s="17" customFormat="1" ht="221" x14ac:dyDescent="0.2">
      <c r="A17" s="13">
        <v>15</v>
      </c>
      <c r="B17" s="13" t="s">
        <v>132</v>
      </c>
      <c r="C17" s="13" t="str">
        <f t="shared" si="0"/>
        <v>Broz and Werfel (2014)</v>
      </c>
      <c r="D17" s="14" t="s">
        <v>233</v>
      </c>
      <c r="E17" s="15" t="s">
        <v>131</v>
      </c>
      <c r="F17" s="16">
        <v>2014</v>
      </c>
      <c r="G17" s="13" t="s">
        <v>36</v>
      </c>
      <c r="H17" s="13" t="s">
        <v>12</v>
      </c>
      <c r="I17" s="15" t="s">
        <v>187</v>
      </c>
      <c r="J17" s="14" t="s">
        <v>273</v>
      </c>
      <c r="K17" s="14" t="s">
        <v>446</v>
      </c>
      <c r="L17" s="14" t="s">
        <v>447</v>
      </c>
      <c r="M17" s="14"/>
      <c r="N17" s="14" t="s">
        <v>448</v>
      </c>
      <c r="O17" s="14" t="s">
        <v>449</v>
      </c>
      <c r="P17" s="14"/>
      <c r="Q17" s="14"/>
      <c r="R17" s="14"/>
      <c r="S17" s="14"/>
      <c r="T17" s="13" t="s">
        <v>43</v>
      </c>
      <c r="U17" s="14"/>
      <c r="V17" s="13">
        <v>4</v>
      </c>
      <c r="W17" s="13" t="s">
        <v>40</v>
      </c>
      <c r="X17" s="13" t="s">
        <v>40</v>
      </c>
      <c r="Y17" s="14" t="s">
        <v>272</v>
      </c>
    </row>
    <row r="18" spans="1:25" s="17" customFormat="1" ht="221" x14ac:dyDescent="0.2">
      <c r="A18" s="13">
        <v>16</v>
      </c>
      <c r="B18" s="13" t="s">
        <v>378</v>
      </c>
      <c r="C18" s="13" t="str">
        <f t="shared" si="0"/>
        <v>Caliendo et al. (2019)</v>
      </c>
      <c r="D18" s="14" t="s">
        <v>233</v>
      </c>
      <c r="E18" s="15" t="s">
        <v>60</v>
      </c>
      <c r="F18" s="16">
        <v>2019</v>
      </c>
      <c r="G18" s="13" t="s">
        <v>16</v>
      </c>
      <c r="H18" s="13" t="s">
        <v>7</v>
      </c>
      <c r="I18" s="15" t="s">
        <v>224</v>
      </c>
      <c r="J18" s="14" t="s">
        <v>274</v>
      </c>
      <c r="K18" s="14" t="s">
        <v>450</v>
      </c>
      <c r="L18" s="14"/>
      <c r="M18" s="14" t="s">
        <v>451</v>
      </c>
      <c r="N18" s="14" t="s">
        <v>452</v>
      </c>
      <c r="O18" s="14" t="s">
        <v>453</v>
      </c>
      <c r="P18" s="14" t="s">
        <v>454</v>
      </c>
      <c r="Q18" s="14"/>
      <c r="R18" s="14"/>
      <c r="S18" s="14"/>
      <c r="T18" s="14"/>
      <c r="U18" s="13" t="s">
        <v>61</v>
      </c>
      <c r="V18" s="13" t="s">
        <v>5</v>
      </c>
      <c r="W18" s="13" t="s">
        <v>5</v>
      </c>
      <c r="X18" s="13" t="s">
        <v>5</v>
      </c>
      <c r="Y18" s="14" t="s">
        <v>275</v>
      </c>
    </row>
    <row r="19" spans="1:25" s="17" customFormat="1" ht="204" x14ac:dyDescent="0.2">
      <c r="A19" s="13">
        <v>17</v>
      </c>
      <c r="B19" s="14" t="s">
        <v>97</v>
      </c>
      <c r="C19" s="13" t="str">
        <f t="shared" si="0"/>
        <v>Carcelli and Park (2024)</v>
      </c>
      <c r="D19" s="14" t="s">
        <v>233</v>
      </c>
      <c r="E19" s="18" t="s">
        <v>96</v>
      </c>
      <c r="F19" s="19">
        <v>2024</v>
      </c>
      <c r="G19" s="13" t="s">
        <v>37</v>
      </c>
      <c r="H19" s="13" t="s">
        <v>13</v>
      </c>
      <c r="I19" s="15" t="s">
        <v>206</v>
      </c>
      <c r="J19" s="14" t="s">
        <v>277</v>
      </c>
      <c r="K19" s="14" t="s">
        <v>455</v>
      </c>
      <c r="L19" s="14" t="s">
        <v>456</v>
      </c>
      <c r="M19" s="14"/>
      <c r="N19" s="14" t="s">
        <v>457</v>
      </c>
      <c r="O19" s="14" t="s">
        <v>458</v>
      </c>
      <c r="P19" s="14" t="s">
        <v>459</v>
      </c>
      <c r="Q19" s="14"/>
      <c r="R19" s="14"/>
      <c r="S19" s="14" t="s">
        <v>44</v>
      </c>
      <c r="T19" s="14"/>
      <c r="U19" s="14"/>
      <c r="V19" s="14">
        <v>4</v>
      </c>
      <c r="W19" s="14" t="s">
        <v>40</v>
      </c>
      <c r="X19" s="14" t="s">
        <v>40</v>
      </c>
      <c r="Y19" s="14" t="s">
        <v>276</v>
      </c>
    </row>
    <row r="20" spans="1:25" s="17" customFormat="1" ht="238" x14ac:dyDescent="0.2">
      <c r="A20" s="13">
        <v>18</v>
      </c>
      <c r="B20" s="13" t="s">
        <v>99</v>
      </c>
      <c r="C20" s="13" t="str">
        <f t="shared" si="0"/>
        <v>Che et al. (2022)</v>
      </c>
      <c r="D20" s="14" t="s">
        <v>278</v>
      </c>
      <c r="E20" s="15" t="s">
        <v>142</v>
      </c>
      <c r="F20" s="16">
        <v>2022</v>
      </c>
      <c r="G20" s="13" t="s">
        <v>23</v>
      </c>
      <c r="H20" s="13" t="s">
        <v>6</v>
      </c>
      <c r="I20" s="15" t="s">
        <v>179</v>
      </c>
      <c r="J20" s="13" t="s">
        <v>281</v>
      </c>
      <c r="K20" s="17" t="s">
        <v>464</v>
      </c>
      <c r="L20" s="14" t="s">
        <v>465</v>
      </c>
      <c r="M20" s="14"/>
      <c r="N20" s="14" t="s">
        <v>466</v>
      </c>
      <c r="O20" s="14"/>
      <c r="P20" s="14"/>
      <c r="Q20" s="14"/>
      <c r="R20" s="14"/>
      <c r="S20" s="14"/>
      <c r="T20" s="13" t="s">
        <v>43</v>
      </c>
      <c r="U20" s="14"/>
      <c r="V20" s="13">
        <v>4</v>
      </c>
      <c r="W20" s="13">
        <v>4</v>
      </c>
      <c r="X20" s="13">
        <v>4</v>
      </c>
      <c r="Y20" s="14" t="s">
        <v>282</v>
      </c>
    </row>
    <row r="21" spans="1:25" s="17" customFormat="1" ht="255" x14ac:dyDescent="0.2">
      <c r="A21" s="13">
        <v>19</v>
      </c>
      <c r="B21" s="14" t="s">
        <v>99</v>
      </c>
      <c r="C21" s="13" t="str">
        <f t="shared" si="0"/>
        <v>Che et al. (2025)</v>
      </c>
      <c r="D21" s="14" t="s">
        <v>278</v>
      </c>
      <c r="E21" s="18" t="s">
        <v>98</v>
      </c>
      <c r="F21" s="19">
        <v>2025</v>
      </c>
      <c r="G21" s="13" t="s">
        <v>23</v>
      </c>
      <c r="H21" s="13" t="s">
        <v>6</v>
      </c>
      <c r="I21" s="15" t="s">
        <v>205</v>
      </c>
      <c r="J21" s="14" t="s">
        <v>279</v>
      </c>
      <c r="K21" s="14" t="s">
        <v>467</v>
      </c>
      <c r="L21" s="14" t="s">
        <v>460</v>
      </c>
      <c r="M21" s="14"/>
      <c r="N21" s="14" t="s">
        <v>461</v>
      </c>
      <c r="O21" s="14" t="s">
        <v>462</v>
      </c>
      <c r="P21" s="14" t="s">
        <v>463</v>
      </c>
      <c r="Q21" s="14"/>
      <c r="R21" s="14"/>
      <c r="S21" s="14" t="s">
        <v>44</v>
      </c>
      <c r="T21" s="13" t="s">
        <v>43</v>
      </c>
      <c r="U21" s="14"/>
      <c r="V21" s="14">
        <v>4</v>
      </c>
      <c r="W21" s="14">
        <v>4</v>
      </c>
      <c r="X21" s="14">
        <v>4</v>
      </c>
      <c r="Y21" s="14" t="s">
        <v>280</v>
      </c>
    </row>
    <row r="22" spans="1:25" s="17" customFormat="1" ht="221" x14ac:dyDescent="0.2">
      <c r="A22" s="13">
        <v>20</v>
      </c>
      <c r="B22" s="13" t="s">
        <v>103</v>
      </c>
      <c r="C22" s="13" t="str">
        <f t="shared" si="0"/>
        <v>Chetverikov et al. (2016)</v>
      </c>
      <c r="D22" s="14" t="s">
        <v>233</v>
      </c>
      <c r="E22" s="15" t="s">
        <v>102</v>
      </c>
      <c r="F22" s="16">
        <v>2016</v>
      </c>
      <c r="G22" s="13" t="s">
        <v>16</v>
      </c>
      <c r="H22" s="13" t="s">
        <v>7</v>
      </c>
      <c r="I22" s="15" t="s">
        <v>203</v>
      </c>
      <c r="J22" s="14" t="s">
        <v>284</v>
      </c>
      <c r="K22" s="14" t="s">
        <v>468</v>
      </c>
      <c r="L22" s="14"/>
      <c r="M22" s="14" t="s">
        <v>469</v>
      </c>
      <c r="N22" s="14"/>
      <c r="O22" s="14" t="s">
        <v>470</v>
      </c>
      <c r="P22" s="14" t="s">
        <v>471</v>
      </c>
      <c r="Q22" s="13" t="s">
        <v>45</v>
      </c>
      <c r="R22" s="14"/>
      <c r="S22" s="14" t="s">
        <v>44</v>
      </c>
      <c r="T22" s="13" t="s">
        <v>43</v>
      </c>
      <c r="U22" s="13" t="s">
        <v>61</v>
      </c>
      <c r="V22" s="13" t="s">
        <v>5</v>
      </c>
      <c r="W22" s="13" t="s">
        <v>5</v>
      </c>
      <c r="X22" s="13" t="s">
        <v>5</v>
      </c>
      <c r="Y22" s="14" t="s">
        <v>283</v>
      </c>
    </row>
    <row r="23" spans="1:25" s="17" customFormat="1" ht="238" x14ac:dyDescent="0.2">
      <c r="A23" s="13">
        <v>21</v>
      </c>
      <c r="B23" s="13" t="s">
        <v>112</v>
      </c>
      <c r="C23" s="13" t="str">
        <f t="shared" si="0"/>
        <v>Chor and Li (2024)</v>
      </c>
      <c r="D23" s="14" t="s">
        <v>233</v>
      </c>
      <c r="E23" s="15" t="s">
        <v>111</v>
      </c>
      <c r="F23" s="16">
        <v>2024</v>
      </c>
      <c r="G23" s="13" t="s">
        <v>23</v>
      </c>
      <c r="H23" s="13" t="s">
        <v>6</v>
      </c>
      <c r="I23" s="15" t="s">
        <v>198</v>
      </c>
      <c r="J23" s="14" t="s">
        <v>286</v>
      </c>
      <c r="K23" s="14" t="s">
        <v>474</v>
      </c>
      <c r="L23" s="14" t="s">
        <v>475</v>
      </c>
      <c r="M23" s="14"/>
      <c r="N23" s="14" t="s">
        <v>476</v>
      </c>
      <c r="O23" s="14"/>
      <c r="P23" s="14"/>
      <c r="Q23" s="14"/>
      <c r="R23" s="14"/>
      <c r="S23" s="14"/>
      <c r="T23" s="13" t="s">
        <v>43</v>
      </c>
      <c r="U23" s="14"/>
      <c r="V23" s="13">
        <v>4</v>
      </c>
      <c r="W23" s="13">
        <v>4</v>
      </c>
      <c r="X23" s="13">
        <v>4</v>
      </c>
      <c r="Y23" s="14" t="s">
        <v>285</v>
      </c>
    </row>
    <row r="24" spans="1:25" s="17" customFormat="1" ht="204" x14ac:dyDescent="0.2">
      <c r="A24" s="13">
        <v>22</v>
      </c>
      <c r="B24" s="14" t="s">
        <v>157</v>
      </c>
      <c r="C24" s="13" t="str">
        <f t="shared" si="0"/>
        <v>Chyzh and Urbatsch (2021)</v>
      </c>
      <c r="D24" s="14" t="s">
        <v>287</v>
      </c>
      <c r="E24" s="18" t="s">
        <v>156</v>
      </c>
      <c r="F24" s="19">
        <v>2021</v>
      </c>
      <c r="G24" s="13" t="s">
        <v>38</v>
      </c>
      <c r="H24" s="13" t="s">
        <v>18</v>
      </c>
      <c r="I24" s="15" t="s">
        <v>171</v>
      </c>
      <c r="J24" s="14" t="s">
        <v>288</v>
      </c>
      <c r="K24" s="14" t="s">
        <v>477</v>
      </c>
      <c r="L24" s="14"/>
      <c r="M24" s="14"/>
      <c r="N24" s="14" t="s">
        <v>478</v>
      </c>
      <c r="O24" s="14"/>
      <c r="P24" s="14"/>
      <c r="Q24" s="14"/>
      <c r="R24" s="14"/>
      <c r="S24" s="14" t="s">
        <v>44</v>
      </c>
      <c r="T24" s="14"/>
      <c r="U24" s="14"/>
      <c r="V24" s="14">
        <v>4</v>
      </c>
      <c r="W24" s="14" t="s">
        <v>40</v>
      </c>
      <c r="X24" s="14" t="s">
        <v>40</v>
      </c>
      <c r="Y24" s="14" t="s">
        <v>239</v>
      </c>
    </row>
    <row r="25" spans="1:25" s="17" customFormat="1" ht="255" x14ac:dyDescent="0.2">
      <c r="A25" s="13">
        <v>23</v>
      </c>
      <c r="B25" s="13" t="s">
        <v>65</v>
      </c>
      <c r="C25" s="13" t="str">
        <f t="shared" si="0"/>
        <v>Colantone and Stanig (2018)</v>
      </c>
      <c r="D25" s="14" t="s">
        <v>289</v>
      </c>
      <c r="E25" s="15" t="s">
        <v>64</v>
      </c>
      <c r="F25" s="16">
        <v>2018</v>
      </c>
      <c r="G25" s="13" t="s">
        <v>35</v>
      </c>
      <c r="H25" s="13" t="s">
        <v>7</v>
      </c>
      <c r="I25" s="15" t="s">
        <v>216</v>
      </c>
      <c r="J25" s="14" t="s">
        <v>290</v>
      </c>
      <c r="K25" s="14" t="s">
        <v>472</v>
      </c>
      <c r="L25" s="14"/>
      <c r="M25" s="14"/>
      <c r="N25" s="14"/>
      <c r="O25" s="14"/>
      <c r="P25" s="14" t="s">
        <v>473</v>
      </c>
      <c r="Q25" s="13" t="s">
        <v>45</v>
      </c>
      <c r="R25" s="14"/>
      <c r="S25" s="14" t="s">
        <v>44</v>
      </c>
      <c r="T25" s="13" t="s">
        <v>43</v>
      </c>
      <c r="U25" s="13" t="s">
        <v>61</v>
      </c>
      <c r="V25" s="13" t="s">
        <v>5</v>
      </c>
      <c r="W25" s="13" t="s">
        <v>40</v>
      </c>
      <c r="X25" s="13" t="s">
        <v>40</v>
      </c>
      <c r="Y25" s="14" t="s">
        <v>291</v>
      </c>
    </row>
    <row r="26" spans="1:25" s="17" customFormat="1" ht="204" x14ac:dyDescent="0.2">
      <c r="A26" s="13">
        <v>24</v>
      </c>
      <c r="B26" s="13" t="s">
        <v>86</v>
      </c>
      <c r="C26" s="13" t="str">
        <f t="shared" si="0"/>
        <v>Defever et al. (2015)</v>
      </c>
      <c r="D26" s="14" t="s">
        <v>294</v>
      </c>
      <c r="E26" s="15" t="s">
        <v>85</v>
      </c>
      <c r="F26" s="16">
        <v>2015</v>
      </c>
      <c r="G26" s="13" t="s">
        <v>23</v>
      </c>
      <c r="H26" s="13" t="s">
        <v>6</v>
      </c>
      <c r="I26" s="15" t="s">
        <v>214</v>
      </c>
      <c r="J26" s="14" t="s">
        <v>293</v>
      </c>
      <c r="K26" s="14" t="s">
        <v>479</v>
      </c>
      <c r="L26" s="14"/>
      <c r="M26" s="14"/>
      <c r="N26" s="14" t="s">
        <v>480</v>
      </c>
      <c r="O26" s="14"/>
      <c r="P26" s="14" t="s">
        <v>481</v>
      </c>
      <c r="Q26" s="13" t="s">
        <v>45</v>
      </c>
      <c r="R26" s="14"/>
      <c r="S26" s="14" t="s">
        <v>44</v>
      </c>
      <c r="T26" s="13" t="s">
        <v>43</v>
      </c>
      <c r="U26" s="14"/>
      <c r="V26" s="13">
        <v>4</v>
      </c>
      <c r="W26" s="13">
        <v>4</v>
      </c>
      <c r="X26" s="13">
        <v>4</v>
      </c>
      <c r="Y26" s="14" t="s">
        <v>292</v>
      </c>
    </row>
    <row r="27" spans="1:25" s="17" customFormat="1" ht="170" x14ac:dyDescent="0.2">
      <c r="A27" s="13">
        <v>25</v>
      </c>
      <c r="B27" s="13" t="s">
        <v>151</v>
      </c>
      <c r="C27" s="13" t="str">
        <f t="shared" si="0"/>
        <v>DuBois (2023)</v>
      </c>
      <c r="D27" s="14" t="s">
        <v>278</v>
      </c>
      <c r="E27" s="15" t="s">
        <v>150</v>
      </c>
      <c r="F27" s="16">
        <v>2023</v>
      </c>
      <c r="G27" s="13" t="s">
        <v>11</v>
      </c>
      <c r="H27" s="13" t="s">
        <v>9</v>
      </c>
      <c r="I27" s="15" t="s">
        <v>174</v>
      </c>
      <c r="J27" s="14" t="s">
        <v>243</v>
      </c>
      <c r="K27" s="14" t="s">
        <v>398</v>
      </c>
      <c r="L27" s="14"/>
      <c r="M27" s="14"/>
      <c r="N27" s="14"/>
      <c r="O27" s="14"/>
      <c r="P27" s="14" t="s">
        <v>399</v>
      </c>
      <c r="Q27" s="14"/>
      <c r="R27" s="14"/>
      <c r="S27" s="14"/>
      <c r="T27" s="13" t="s">
        <v>43</v>
      </c>
      <c r="U27" s="14"/>
      <c r="V27" s="13">
        <v>4</v>
      </c>
      <c r="W27" s="13">
        <v>4</v>
      </c>
      <c r="X27" s="13">
        <v>3</v>
      </c>
      <c r="Y27" s="14" t="s">
        <v>244</v>
      </c>
    </row>
    <row r="28" spans="1:25" s="17" customFormat="1" ht="153" x14ac:dyDescent="0.2">
      <c r="A28" s="13">
        <v>26</v>
      </c>
      <c r="B28" s="14" t="s">
        <v>118</v>
      </c>
      <c r="C28" s="13" t="str">
        <f t="shared" si="0"/>
        <v>Egger and Erhardt (2024)</v>
      </c>
      <c r="D28" s="14" t="s">
        <v>295</v>
      </c>
      <c r="E28" s="18" t="s">
        <v>117</v>
      </c>
      <c r="F28" s="19">
        <v>2024</v>
      </c>
      <c r="G28" s="13" t="s">
        <v>26</v>
      </c>
      <c r="H28" s="13" t="s">
        <v>7</v>
      </c>
      <c r="I28" s="15" t="s">
        <v>195</v>
      </c>
      <c r="J28" s="14" t="s">
        <v>297</v>
      </c>
      <c r="K28" s="14" t="s">
        <v>482</v>
      </c>
      <c r="L28" s="14"/>
      <c r="M28" s="14"/>
      <c r="N28" s="14" t="s">
        <v>483</v>
      </c>
      <c r="O28" s="14"/>
      <c r="P28" s="14"/>
      <c r="Q28" s="14"/>
      <c r="R28" s="14"/>
      <c r="S28" s="14" t="s">
        <v>44</v>
      </c>
      <c r="T28" s="14"/>
      <c r="U28" s="14"/>
      <c r="V28" s="14">
        <v>4</v>
      </c>
      <c r="W28" s="14">
        <v>4</v>
      </c>
      <c r="X28" s="14">
        <v>3</v>
      </c>
      <c r="Y28" s="14" t="s">
        <v>296</v>
      </c>
    </row>
    <row r="29" spans="1:25" s="17" customFormat="1" ht="238" x14ac:dyDescent="0.2">
      <c r="A29" s="13">
        <v>27</v>
      </c>
      <c r="B29" s="13" t="s">
        <v>161</v>
      </c>
      <c r="C29" s="13" t="str">
        <f t="shared" si="0"/>
        <v>Eugeni (2015)</v>
      </c>
      <c r="D29" s="14" t="s">
        <v>294</v>
      </c>
      <c r="E29" s="15" t="s">
        <v>160</v>
      </c>
      <c r="F29" s="16">
        <v>2015</v>
      </c>
      <c r="G29" s="13" t="s">
        <v>23</v>
      </c>
      <c r="H29" s="13" t="s">
        <v>6</v>
      </c>
      <c r="I29" s="15" t="s">
        <v>168</v>
      </c>
      <c r="J29" s="14" t="s">
        <v>235</v>
      </c>
      <c r="K29" s="14" t="s">
        <v>485</v>
      </c>
      <c r="L29" s="14"/>
      <c r="M29" s="14"/>
      <c r="N29" s="14"/>
      <c r="O29" s="14"/>
      <c r="P29" s="14" t="s">
        <v>486</v>
      </c>
      <c r="Q29" s="13" t="s">
        <v>45</v>
      </c>
      <c r="R29" s="14"/>
      <c r="S29" s="14"/>
      <c r="T29" s="13" t="s">
        <v>43</v>
      </c>
      <c r="U29" s="14"/>
      <c r="V29" s="13">
        <v>4</v>
      </c>
      <c r="W29" s="13">
        <v>4</v>
      </c>
      <c r="X29" s="13">
        <v>4</v>
      </c>
      <c r="Y29" s="14" t="s">
        <v>237</v>
      </c>
    </row>
    <row r="30" spans="1:25" s="17" customFormat="1" ht="204" x14ac:dyDescent="0.2">
      <c r="A30" s="13">
        <v>28</v>
      </c>
      <c r="B30" s="13" t="s">
        <v>91</v>
      </c>
      <c r="C30" s="13" t="str">
        <f t="shared" si="0"/>
        <v>Fan et al. (2020)</v>
      </c>
      <c r="D30" s="14" t="s">
        <v>278</v>
      </c>
      <c r="E30" s="15" t="s">
        <v>90</v>
      </c>
      <c r="F30" s="16">
        <v>2020</v>
      </c>
      <c r="G30" s="13" t="s">
        <v>23</v>
      </c>
      <c r="H30" s="13" t="s">
        <v>6</v>
      </c>
      <c r="I30" s="15" t="s">
        <v>208</v>
      </c>
      <c r="J30" s="14" t="s">
        <v>298</v>
      </c>
      <c r="K30" s="14" t="s">
        <v>503</v>
      </c>
      <c r="L30" s="14"/>
      <c r="M30" s="14"/>
      <c r="N30" s="14" t="s">
        <v>487</v>
      </c>
      <c r="O30" s="14"/>
      <c r="P30" s="14"/>
      <c r="Q30" s="13" t="s">
        <v>45</v>
      </c>
      <c r="R30" s="14"/>
      <c r="S30" s="14"/>
      <c r="T30" s="14"/>
      <c r="U30" s="14"/>
      <c r="V30" s="13">
        <v>4</v>
      </c>
      <c r="W30" s="13">
        <v>4</v>
      </c>
      <c r="X30" s="13">
        <v>4</v>
      </c>
      <c r="Y30" s="14" t="s">
        <v>299</v>
      </c>
    </row>
    <row r="31" spans="1:25" s="17" customFormat="1" ht="187" x14ac:dyDescent="0.2">
      <c r="A31" s="13">
        <v>29</v>
      </c>
      <c r="B31" s="13" t="s">
        <v>155</v>
      </c>
      <c r="C31" s="13" t="str">
        <f t="shared" si="0"/>
        <v>Fatum et al. (2018)</v>
      </c>
      <c r="D31" s="14" t="s">
        <v>300</v>
      </c>
      <c r="E31" s="15" t="s">
        <v>154</v>
      </c>
      <c r="F31" s="16">
        <v>2018</v>
      </c>
      <c r="G31" s="13" t="s">
        <v>23</v>
      </c>
      <c r="H31" s="13" t="s">
        <v>6</v>
      </c>
      <c r="I31" s="15" t="s">
        <v>172</v>
      </c>
      <c r="J31" s="14" t="s">
        <v>240</v>
      </c>
      <c r="K31" s="14" t="s">
        <v>490</v>
      </c>
      <c r="L31" s="14"/>
      <c r="M31" s="14" t="s">
        <v>489</v>
      </c>
      <c r="N31" s="14"/>
      <c r="O31" s="14"/>
      <c r="P31" s="14" t="s">
        <v>488</v>
      </c>
      <c r="Q31" s="13" t="s">
        <v>45</v>
      </c>
      <c r="R31" s="14"/>
      <c r="S31" s="13" t="s">
        <v>44</v>
      </c>
      <c r="T31" s="13" t="s">
        <v>43</v>
      </c>
      <c r="U31" s="14"/>
      <c r="V31" s="13">
        <v>4</v>
      </c>
      <c r="W31" s="13">
        <v>4</v>
      </c>
      <c r="X31" s="13">
        <v>4</v>
      </c>
      <c r="Y31" s="14" t="s">
        <v>241</v>
      </c>
    </row>
    <row r="32" spans="1:25" s="17" customFormat="1" ht="187" x14ac:dyDescent="0.2">
      <c r="A32" s="13">
        <v>30</v>
      </c>
      <c r="B32" s="13" t="s">
        <v>47</v>
      </c>
      <c r="C32" s="13" t="str">
        <f t="shared" si="0"/>
        <v>Feenstra et al. (2019)</v>
      </c>
      <c r="D32" s="14" t="s">
        <v>233</v>
      </c>
      <c r="E32" s="15" t="s">
        <v>46</v>
      </c>
      <c r="F32" s="16">
        <v>2019</v>
      </c>
      <c r="G32" s="13" t="s">
        <v>23</v>
      </c>
      <c r="H32" s="13" t="s">
        <v>6</v>
      </c>
      <c r="I32" s="15" t="s">
        <v>229</v>
      </c>
      <c r="J32" s="14" t="s">
        <v>301</v>
      </c>
      <c r="K32" s="14" t="s">
        <v>491</v>
      </c>
      <c r="L32" s="14"/>
      <c r="M32" s="14" t="s">
        <v>492</v>
      </c>
      <c r="N32" s="14" t="s">
        <v>493</v>
      </c>
      <c r="O32" s="14" t="s">
        <v>494</v>
      </c>
      <c r="P32" s="14"/>
      <c r="Q32" s="14"/>
      <c r="R32" s="14"/>
      <c r="S32" s="14" t="s">
        <v>44</v>
      </c>
      <c r="T32" s="13" t="s">
        <v>43</v>
      </c>
      <c r="U32" s="14"/>
      <c r="V32" s="13">
        <v>4</v>
      </c>
      <c r="W32" s="13">
        <v>4</v>
      </c>
      <c r="X32" s="13">
        <v>4</v>
      </c>
      <c r="Y32" s="14" t="s">
        <v>302</v>
      </c>
    </row>
    <row r="33" spans="1:25" s="17" customFormat="1" ht="255" x14ac:dyDescent="0.2">
      <c r="A33" s="13">
        <v>31</v>
      </c>
      <c r="B33" s="13" t="s">
        <v>114</v>
      </c>
      <c r="C33" s="13" t="str">
        <f t="shared" si="0"/>
        <v>Feigenbaum and Hall (2015)</v>
      </c>
      <c r="D33" s="14" t="s">
        <v>233</v>
      </c>
      <c r="E33" s="15" t="s">
        <v>113</v>
      </c>
      <c r="F33" s="16">
        <v>2015</v>
      </c>
      <c r="G33" s="13" t="s">
        <v>38</v>
      </c>
      <c r="H33" s="13" t="s">
        <v>18</v>
      </c>
      <c r="I33" s="15" t="s">
        <v>197</v>
      </c>
      <c r="J33" s="14" t="s">
        <v>304</v>
      </c>
      <c r="K33" s="17" t="s">
        <v>500</v>
      </c>
      <c r="M33" s="17" t="s">
        <v>501</v>
      </c>
      <c r="N33" s="17" t="s">
        <v>502</v>
      </c>
      <c r="P33" s="14"/>
      <c r="Q33" s="14"/>
      <c r="R33" s="14"/>
      <c r="S33" s="14" t="s">
        <v>44</v>
      </c>
      <c r="T33" s="13" t="s">
        <v>43</v>
      </c>
      <c r="U33" s="14"/>
      <c r="V33" s="13">
        <v>4</v>
      </c>
      <c r="W33" s="13" t="s">
        <v>40</v>
      </c>
      <c r="X33" s="13" t="s">
        <v>40</v>
      </c>
      <c r="Y33" s="14" t="s">
        <v>303</v>
      </c>
    </row>
    <row r="34" spans="1:25" s="17" customFormat="1" ht="187" x14ac:dyDescent="0.2">
      <c r="A34" s="13">
        <v>32</v>
      </c>
      <c r="B34" s="13" t="s">
        <v>56</v>
      </c>
      <c r="C34" s="13" t="str">
        <f t="shared" si="0"/>
        <v>Feng et al. (2017)</v>
      </c>
      <c r="D34" s="14" t="s">
        <v>278</v>
      </c>
      <c r="E34" s="15" t="s">
        <v>55</v>
      </c>
      <c r="F34" s="16">
        <v>2017</v>
      </c>
      <c r="G34" s="13" t="s">
        <v>23</v>
      </c>
      <c r="H34" s="13" t="s">
        <v>6</v>
      </c>
      <c r="I34" s="15" t="s">
        <v>221</v>
      </c>
      <c r="J34" s="14" t="s">
        <v>305</v>
      </c>
      <c r="K34" s="14" t="s">
        <v>491</v>
      </c>
      <c r="L34" s="14"/>
      <c r="M34" s="14" t="s">
        <v>492</v>
      </c>
      <c r="N34" s="14" t="s">
        <v>493</v>
      </c>
      <c r="O34" s="14" t="s">
        <v>494</v>
      </c>
      <c r="P34" s="14"/>
      <c r="Q34" s="13" t="s">
        <v>45</v>
      </c>
      <c r="R34" s="14"/>
      <c r="S34" s="14" t="s">
        <v>44</v>
      </c>
      <c r="T34" s="13" t="s">
        <v>43</v>
      </c>
      <c r="U34" s="14"/>
      <c r="V34" s="13">
        <v>4</v>
      </c>
      <c r="W34" s="13">
        <v>4</v>
      </c>
      <c r="X34" s="13">
        <v>4</v>
      </c>
      <c r="Y34" s="14" t="s">
        <v>306</v>
      </c>
    </row>
    <row r="35" spans="1:25" s="17" customFormat="1" ht="306" x14ac:dyDescent="0.2">
      <c r="A35" s="13">
        <v>33</v>
      </c>
      <c r="B35" s="14" t="s">
        <v>73</v>
      </c>
      <c r="C35" s="13" t="str">
        <f t="shared" si="0"/>
        <v>Flaaen et al. (2020)</v>
      </c>
      <c r="D35" s="14" t="s">
        <v>233</v>
      </c>
      <c r="E35" s="18" t="s">
        <v>72</v>
      </c>
      <c r="F35" s="19">
        <v>2020</v>
      </c>
      <c r="G35" s="13" t="s">
        <v>14</v>
      </c>
      <c r="H35" s="13" t="s">
        <v>15</v>
      </c>
      <c r="I35" s="15" t="s">
        <v>210</v>
      </c>
      <c r="J35" s="14" t="s">
        <v>307</v>
      </c>
      <c r="K35" s="14" t="s">
        <v>496</v>
      </c>
      <c r="L35" s="14" t="s">
        <v>497</v>
      </c>
      <c r="M35" s="14"/>
      <c r="N35" s="14" t="s">
        <v>498</v>
      </c>
      <c r="O35" s="14" t="s">
        <v>499</v>
      </c>
      <c r="P35" s="14"/>
      <c r="Q35" s="13" t="s">
        <v>45</v>
      </c>
      <c r="R35" s="14"/>
      <c r="S35" s="14" t="s">
        <v>44</v>
      </c>
      <c r="T35" s="13" t="s">
        <v>43</v>
      </c>
      <c r="U35" s="14"/>
      <c r="V35" s="14" t="s">
        <v>5</v>
      </c>
      <c r="W35" s="14" t="s">
        <v>5</v>
      </c>
      <c r="X35" s="14" t="s">
        <v>5</v>
      </c>
      <c r="Y35" s="14" t="s">
        <v>308</v>
      </c>
    </row>
    <row r="36" spans="1:25" s="17" customFormat="1" ht="323" x14ac:dyDescent="0.2">
      <c r="A36" s="13">
        <v>34</v>
      </c>
      <c r="B36" s="13" t="s">
        <v>105</v>
      </c>
      <c r="C36" s="13" t="str">
        <f t="shared" si="0"/>
        <v>Freund et al. (2024)</v>
      </c>
      <c r="D36" s="14" t="s">
        <v>233</v>
      </c>
      <c r="E36" s="15" t="s">
        <v>104</v>
      </c>
      <c r="F36" s="16">
        <v>2024</v>
      </c>
      <c r="G36" s="13" t="s">
        <v>23</v>
      </c>
      <c r="H36" s="13" t="s">
        <v>6</v>
      </c>
      <c r="I36" s="15" t="s">
        <v>202</v>
      </c>
      <c r="J36" s="14" t="s">
        <v>309</v>
      </c>
      <c r="K36" s="14" t="s">
        <v>507</v>
      </c>
      <c r="L36" s="17" t="s">
        <v>508</v>
      </c>
      <c r="M36" s="14" t="s">
        <v>504</v>
      </c>
      <c r="N36" s="14" t="s">
        <v>505</v>
      </c>
      <c r="O36" s="14" t="s">
        <v>506</v>
      </c>
      <c r="P36" s="14"/>
      <c r="Q36" s="14"/>
      <c r="R36" s="14"/>
      <c r="S36" s="14" t="s">
        <v>44</v>
      </c>
      <c r="T36" s="13" t="s">
        <v>43</v>
      </c>
      <c r="U36" s="14"/>
      <c r="V36" s="13">
        <v>4</v>
      </c>
      <c r="W36" s="13">
        <v>4</v>
      </c>
      <c r="X36" s="13">
        <v>4</v>
      </c>
      <c r="Y36" s="14" t="s">
        <v>308</v>
      </c>
    </row>
    <row r="37" spans="1:25" s="17" customFormat="1" ht="272" x14ac:dyDescent="0.2">
      <c r="A37" s="13">
        <v>35</v>
      </c>
      <c r="B37" s="13" t="s">
        <v>71</v>
      </c>
      <c r="C37" s="13" t="str">
        <f t="shared" si="0"/>
        <v>Galantucci (2015)</v>
      </c>
      <c r="D37" s="14" t="s">
        <v>233</v>
      </c>
      <c r="E37" s="15" t="s">
        <v>70</v>
      </c>
      <c r="F37" s="16">
        <v>2015</v>
      </c>
      <c r="G37" s="13" t="s">
        <v>37</v>
      </c>
      <c r="H37" s="13" t="s">
        <v>13</v>
      </c>
      <c r="I37" s="15" t="s">
        <v>211</v>
      </c>
      <c r="J37" s="14" t="s">
        <v>311</v>
      </c>
      <c r="K37" s="14" t="s">
        <v>509</v>
      </c>
      <c r="L37" s="14" t="s">
        <v>510</v>
      </c>
      <c r="M37" s="14"/>
      <c r="N37" s="14" t="s">
        <v>511</v>
      </c>
      <c r="O37" s="14" t="s">
        <v>512</v>
      </c>
      <c r="P37" s="14"/>
      <c r="Q37" s="13" t="s">
        <v>45</v>
      </c>
      <c r="R37" s="14"/>
      <c r="S37" s="14" t="s">
        <v>44</v>
      </c>
      <c r="T37" s="13" t="s">
        <v>43</v>
      </c>
      <c r="U37" s="14"/>
      <c r="V37" s="13">
        <v>4</v>
      </c>
      <c r="W37" s="13" t="s">
        <v>40</v>
      </c>
      <c r="X37" s="13" t="s">
        <v>40</v>
      </c>
      <c r="Y37" s="14" t="s">
        <v>310</v>
      </c>
    </row>
    <row r="38" spans="1:25" s="17" customFormat="1" ht="323" x14ac:dyDescent="0.2">
      <c r="A38" s="13">
        <v>36</v>
      </c>
      <c r="B38" s="13" t="s">
        <v>63</v>
      </c>
      <c r="C38" s="13" t="str">
        <f t="shared" si="0"/>
        <v>Galle and Lorentzen (2024)</v>
      </c>
      <c r="D38" s="14" t="s">
        <v>313</v>
      </c>
      <c r="E38" s="15" t="s">
        <v>62</v>
      </c>
      <c r="F38" s="16">
        <v>2024</v>
      </c>
      <c r="G38" s="13" t="s">
        <v>23</v>
      </c>
      <c r="H38" s="13" t="s">
        <v>6</v>
      </c>
      <c r="I38" s="15" t="s">
        <v>220</v>
      </c>
      <c r="J38" s="14" t="s">
        <v>314</v>
      </c>
      <c r="K38" s="14" t="s">
        <v>513</v>
      </c>
      <c r="L38" s="14"/>
      <c r="M38" s="14" t="s">
        <v>514</v>
      </c>
      <c r="N38" s="14"/>
      <c r="O38" s="14" t="s">
        <v>515</v>
      </c>
      <c r="P38" s="14"/>
      <c r="Q38" s="14"/>
      <c r="R38" s="14"/>
      <c r="S38" s="14"/>
      <c r="T38" s="13" t="s">
        <v>43</v>
      </c>
      <c r="U38" s="14"/>
      <c r="V38" s="13">
        <v>4</v>
      </c>
      <c r="W38" s="13">
        <v>4</v>
      </c>
      <c r="X38" s="13">
        <v>4</v>
      </c>
      <c r="Y38" s="14" t="s">
        <v>312</v>
      </c>
    </row>
    <row r="39" spans="1:25" s="17" customFormat="1" ht="272" x14ac:dyDescent="0.2">
      <c r="A39" s="13">
        <v>37</v>
      </c>
      <c r="B39" s="13" t="s">
        <v>145</v>
      </c>
      <c r="C39" s="13" t="str">
        <f t="shared" si="0"/>
        <v>Gaupp et al. (2017)</v>
      </c>
      <c r="D39" s="14" t="s">
        <v>294</v>
      </c>
      <c r="E39" s="15" t="s">
        <v>144</v>
      </c>
      <c r="F39" s="16">
        <v>2017</v>
      </c>
      <c r="G39" s="13" t="s">
        <v>39</v>
      </c>
      <c r="H39" s="13" t="s">
        <v>7</v>
      </c>
      <c r="I39" s="15" t="s">
        <v>177</v>
      </c>
      <c r="J39" s="14" t="s">
        <v>316</v>
      </c>
      <c r="K39" s="14" t="s">
        <v>516</v>
      </c>
      <c r="L39" s="14"/>
      <c r="M39" s="14"/>
      <c r="N39" s="14"/>
      <c r="O39" s="14"/>
      <c r="P39" s="14" t="s">
        <v>517</v>
      </c>
      <c r="Q39" s="14"/>
      <c r="R39" s="14"/>
      <c r="S39" s="14"/>
      <c r="T39" s="14"/>
      <c r="U39" s="13" t="s">
        <v>61</v>
      </c>
      <c r="V39" s="13">
        <v>4</v>
      </c>
      <c r="W39" s="13">
        <v>4</v>
      </c>
      <c r="X39" s="13">
        <v>4</v>
      </c>
      <c r="Y39" s="14" t="s">
        <v>315</v>
      </c>
    </row>
    <row r="40" spans="1:25" s="17" customFormat="1" ht="238" x14ac:dyDescent="0.2">
      <c r="A40" s="13">
        <v>38</v>
      </c>
      <c r="B40" s="14" t="s">
        <v>42</v>
      </c>
      <c r="C40" s="13" t="str">
        <f t="shared" si="0"/>
        <v>Grossman et al. (2024)</v>
      </c>
      <c r="D40" s="14" t="s">
        <v>233</v>
      </c>
      <c r="E40" s="18" t="s">
        <v>41</v>
      </c>
      <c r="F40" s="19">
        <v>2024</v>
      </c>
      <c r="G40" s="13" t="s">
        <v>14</v>
      </c>
      <c r="H40" s="13" t="s">
        <v>15</v>
      </c>
      <c r="I40" s="15" t="s">
        <v>230</v>
      </c>
      <c r="J40" s="14" t="s">
        <v>317</v>
      </c>
      <c r="K40" s="14" t="s">
        <v>518</v>
      </c>
      <c r="L40" s="14" t="s">
        <v>519</v>
      </c>
      <c r="M40" s="14"/>
      <c r="N40" s="14" t="s">
        <v>520</v>
      </c>
      <c r="O40" s="14" t="s">
        <v>521</v>
      </c>
      <c r="P40" s="14"/>
      <c r="Q40" s="13" t="s">
        <v>45</v>
      </c>
      <c r="R40" s="14"/>
      <c r="S40" s="14" t="s">
        <v>44</v>
      </c>
      <c r="T40" s="13" t="s">
        <v>43</v>
      </c>
      <c r="U40" s="14"/>
      <c r="V40" s="14" t="s">
        <v>5</v>
      </c>
      <c r="W40" s="14" t="s">
        <v>5</v>
      </c>
      <c r="X40" s="14" t="s">
        <v>5</v>
      </c>
      <c r="Y40" s="14" t="s">
        <v>318</v>
      </c>
    </row>
    <row r="41" spans="1:25" s="17" customFormat="1" ht="409.6" x14ac:dyDescent="0.2">
      <c r="A41" s="13">
        <v>39</v>
      </c>
      <c r="B41" s="13" t="s">
        <v>95</v>
      </c>
      <c r="C41" s="13" t="str">
        <f t="shared" si="0"/>
        <v>Handley and Limão (2017)</v>
      </c>
      <c r="D41" s="14" t="s">
        <v>233</v>
      </c>
      <c r="E41" s="15" t="s">
        <v>94</v>
      </c>
      <c r="F41" s="16">
        <v>2017</v>
      </c>
      <c r="G41" s="13" t="s">
        <v>14</v>
      </c>
      <c r="H41" s="13" t="s">
        <v>15</v>
      </c>
      <c r="I41" s="15" t="s">
        <v>207</v>
      </c>
      <c r="J41" s="14" t="s">
        <v>319</v>
      </c>
      <c r="K41" s="14" t="s">
        <v>522</v>
      </c>
      <c r="L41" s="14" t="s">
        <v>523</v>
      </c>
      <c r="M41" s="14"/>
      <c r="N41" s="14" t="s">
        <v>524</v>
      </c>
      <c r="O41" s="14" t="s">
        <v>525</v>
      </c>
      <c r="P41" s="14"/>
      <c r="Q41" s="14"/>
      <c r="R41" s="14"/>
      <c r="S41" s="14" t="s">
        <v>44</v>
      </c>
      <c r="T41" s="13" t="s">
        <v>43</v>
      </c>
      <c r="U41" s="14"/>
      <c r="V41" s="13" t="s">
        <v>5</v>
      </c>
      <c r="W41" s="13" t="s">
        <v>5</v>
      </c>
      <c r="X41" s="13" t="s">
        <v>5</v>
      </c>
      <c r="Y41" s="14" t="s">
        <v>320</v>
      </c>
    </row>
    <row r="42" spans="1:25" s="17" customFormat="1" ht="404" x14ac:dyDescent="0.2">
      <c r="A42" s="13">
        <v>40</v>
      </c>
      <c r="B42" s="13" t="s">
        <v>379</v>
      </c>
      <c r="C42" s="13" t="str">
        <f t="shared" si="0"/>
        <v>Heilmann (2016)</v>
      </c>
      <c r="D42" s="14" t="s">
        <v>233</v>
      </c>
      <c r="E42" s="15" t="s">
        <v>139</v>
      </c>
      <c r="F42" s="16">
        <v>2016</v>
      </c>
      <c r="G42" s="13" t="s">
        <v>23</v>
      </c>
      <c r="H42" s="13" t="s">
        <v>6</v>
      </c>
      <c r="I42" s="15" t="s">
        <v>181</v>
      </c>
      <c r="J42" s="14" t="s">
        <v>321</v>
      </c>
      <c r="K42" s="14" t="s">
        <v>526</v>
      </c>
      <c r="L42" s="14"/>
      <c r="M42" s="14"/>
      <c r="N42" s="14"/>
      <c r="O42" s="14"/>
      <c r="P42" s="14" t="s">
        <v>527</v>
      </c>
      <c r="Q42" s="13" t="s">
        <v>45</v>
      </c>
      <c r="R42" s="14"/>
      <c r="S42" s="14"/>
      <c r="T42" s="13" t="s">
        <v>43</v>
      </c>
      <c r="U42" s="14"/>
      <c r="V42" s="13">
        <v>4</v>
      </c>
      <c r="W42" s="13">
        <v>4</v>
      </c>
      <c r="X42" s="13">
        <v>4</v>
      </c>
      <c r="Y42" s="14" t="s">
        <v>322</v>
      </c>
    </row>
    <row r="43" spans="1:25" s="17" customFormat="1" ht="388" x14ac:dyDescent="0.2">
      <c r="A43" s="13">
        <v>41</v>
      </c>
      <c r="B43" s="13" t="s">
        <v>79</v>
      </c>
      <c r="C43" s="13" t="str">
        <f t="shared" si="0"/>
        <v>Jakubik and Stolzenburg (2021)</v>
      </c>
      <c r="D43" s="14" t="s">
        <v>295</v>
      </c>
      <c r="E43" s="15" t="s">
        <v>78</v>
      </c>
      <c r="F43" s="16">
        <v>2021</v>
      </c>
      <c r="G43" s="13" t="s">
        <v>33</v>
      </c>
      <c r="H43" s="13" t="s">
        <v>13</v>
      </c>
      <c r="I43" s="15" t="s">
        <v>184</v>
      </c>
      <c r="J43" s="14" t="s">
        <v>324</v>
      </c>
      <c r="K43" s="14" t="s">
        <v>528</v>
      </c>
      <c r="L43" s="14"/>
      <c r="M43" s="14" t="s">
        <v>529</v>
      </c>
      <c r="N43" s="14" t="s">
        <v>530</v>
      </c>
      <c r="O43" s="14" t="s">
        <v>531</v>
      </c>
      <c r="P43" s="14"/>
      <c r="Q43" s="13" t="s">
        <v>45</v>
      </c>
      <c r="R43" s="14"/>
      <c r="S43" s="14" t="s">
        <v>44</v>
      </c>
      <c r="T43" s="13" t="s">
        <v>43</v>
      </c>
      <c r="U43" s="14"/>
      <c r="V43" s="13">
        <v>4</v>
      </c>
      <c r="W43" s="13">
        <v>4</v>
      </c>
      <c r="X43" s="13">
        <v>4</v>
      </c>
      <c r="Y43" s="14" t="s">
        <v>323</v>
      </c>
    </row>
    <row r="44" spans="1:25" s="17" customFormat="1" ht="204" x14ac:dyDescent="0.2">
      <c r="A44" s="13">
        <v>42</v>
      </c>
      <c r="B44" s="13" t="s">
        <v>89</v>
      </c>
      <c r="C44" s="13" t="str">
        <f t="shared" si="0"/>
        <v>Jiang et al. (2023)</v>
      </c>
      <c r="D44" s="14" t="s">
        <v>278</v>
      </c>
      <c r="E44" s="15" t="s">
        <v>88</v>
      </c>
      <c r="F44" s="16">
        <v>2023</v>
      </c>
      <c r="G44" s="13" t="s">
        <v>23</v>
      </c>
      <c r="H44" s="13" t="s">
        <v>6</v>
      </c>
      <c r="I44" s="15" t="s">
        <v>209</v>
      </c>
      <c r="J44" s="14" t="s">
        <v>326</v>
      </c>
      <c r="K44" s="14" t="s">
        <v>532</v>
      </c>
      <c r="L44" s="14" t="s">
        <v>533</v>
      </c>
      <c r="M44" s="14"/>
      <c r="N44" s="14" t="s">
        <v>534</v>
      </c>
      <c r="O44" s="14"/>
      <c r="P44" s="14"/>
      <c r="Q44" s="14"/>
      <c r="R44" s="14"/>
      <c r="S44" s="14" t="s">
        <v>44</v>
      </c>
      <c r="T44" s="13" t="s">
        <v>43</v>
      </c>
      <c r="U44" s="14"/>
      <c r="V44" s="13">
        <v>4</v>
      </c>
      <c r="W44" s="13">
        <v>4</v>
      </c>
      <c r="X44" s="13">
        <v>4</v>
      </c>
      <c r="Y44" s="14" t="s">
        <v>325</v>
      </c>
    </row>
    <row r="45" spans="1:25" s="17" customFormat="1" ht="289" x14ac:dyDescent="0.2">
      <c r="A45" s="13">
        <v>43</v>
      </c>
      <c r="B45" s="14" t="s">
        <v>75</v>
      </c>
      <c r="C45" s="13" t="str">
        <f t="shared" si="0"/>
        <v>Jiao et al. (2024)</v>
      </c>
      <c r="D45" s="14" t="s">
        <v>278</v>
      </c>
      <c r="E45" s="18" t="s">
        <v>74</v>
      </c>
      <c r="F45" s="19">
        <v>2024</v>
      </c>
      <c r="G45" s="13" t="s">
        <v>27</v>
      </c>
      <c r="H45" s="13" t="s">
        <v>28</v>
      </c>
      <c r="I45" s="15" t="s">
        <v>185</v>
      </c>
      <c r="J45" s="14" t="s">
        <v>327</v>
      </c>
      <c r="K45" s="14" t="s">
        <v>540</v>
      </c>
      <c r="L45" s="14" t="s">
        <v>541</v>
      </c>
      <c r="M45" s="14"/>
      <c r="N45" s="14" t="s">
        <v>542</v>
      </c>
      <c r="O45" s="14"/>
      <c r="P45" s="14"/>
      <c r="Q45" s="14"/>
      <c r="R45" s="14"/>
      <c r="S45" s="14" t="s">
        <v>44</v>
      </c>
      <c r="T45" s="13" t="s">
        <v>43</v>
      </c>
      <c r="U45" s="14"/>
      <c r="V45" s="14">
        <v>4</v>
      </c>
      <c r="W45" s="14">
        <v>4</v>
      </c>
      <c r="X45" s="14">
        <v>4</v>
      </c>
      <c r="Y45" s="14" t="s">
        <v>234</v>
      </c>
    </row>
    <row r="46" spans="1:25" s="17" customFormat="1" ht="289" x14ac:dyDescent="0.2">
      <c r="A46" s="13">
        <v>44</v>
      </c>
      <c r="B46" s="13" t="s">
        <v>51</v>
      </c>
      <c r="C46" s="13" t="str">
        <f t="shared" si="0"/>
        <v>Ju et al. (2024)</v>
      </c>
      <c r="D46" s="14" t="s">
        <v>278</v>
      </c>
      <c r="E46" s="15" t="s">
        <v>50</v>
      </c>
      <c r="F46" s="16">
        <v>2024</v>
      </c>
      <c r="G46" s="13" t="s">
        <v>25</v>
      </c>
      <c r="H46" s="13" t="s">
        <v>6</v>
      </c>
      <c r="I46" s="15" t="s">
        <v>227</v>
      </c>
      <c r="J46" s="14" t="s">
        <v>328</v>
      </c>
      <c r="K46" s="14" t="s">
        <v>535</v>
      </c>
      <c r="L46" s="14" t="s">
        <v>536</v>
      </c>
      <c r="M46" s="14" t="s">
        <v>537</v>
      </c>
      <c r="N46" s="14" t="s">
        <v>539</v>
      </c>
      <c r="O46" s="14"/>
      <c r="P46" s="14" t="s">
        <v>538</v>
      </c>
      <c r="Q46" s="13" t="s">
        <v>45</v>
      </c>
      <c r="R46" s="14"/>
      <c r="S46" s="14" t="s">
        <v>44</v>
      </c>
      <c r="T46" s="13" t="s">
        <v>43</v>
      </c>
      <c r="U46" s="14"/>
      <c r="V46" s="13">
        <v>4</v>
      </c>
      <c r="W46" s="13">
        <v>4</v>
      </c>
      <c r="X46" s="13">
        <v>4</v>
      </c>
      <c r="Y46" s="14" t="s">
        <v>329</v>
      </c>
    </row>
    <row r="47" spans="1:25" s="17" customFormat="1" ht="255" x14ac:dyDescent="0.2">
      <c r="A47" s="13">
        <v>45</v>
      </c>
      <c r="B47" s="13" t="s">
        <v>380</v>
      </c>
      <c r="C47" s="13" t="str">
        <f t="shared" si="0"/>
        <v>Kalouptsidi (2018)</v>
      </c>
      <c r="D47" s="14" t="s">
        <v>233</v>
      </c>
      <c r="E47" s="15" t="s">
        <v>143</v>
      </c>
      <c r="F47" s="16">
        <v>2018</v>
      </c>
      <c r="G47" s="13" t="s">
        <v>19</v>
      </c>
      <c r="H47" s="13" t="s">
        <v>13</v>
      </c>
      <c r="I47" s="15" t="s">
        <v>178</v>
      </c>
      <c r="J47" s="14" t="s">
        <v>331</v>
      </c>
      <c r="K47" s="14" t="s">
        <v>543</v>
      </c>
      <c r="L47" s="14"/>
      <c r="M47" s="14" t="s">
        <v>544</v>
      </c>
      <c r="N47" s="14"/>
      <c r="O47" s="14"/>
      <c r="P47" s="14" t="s">
        <v>545</v>
      </c>
      <c r="Q47" s="13" t="s">
        <v>45</v>
      </c>
      <c r="R47" s="14"/>
      <c r="S47" s="14"/>
      <c r="T47" s="13" t="s">
        <v>43</v>
      </c>
      <c r="U47" s="14"/>
      <c r="V47" s="13" t="s">
        <v>5</v>
      </c>
      <c r="W47" s="13" t="s">
        <v>5</v>
      </c>
      <c r="X47" s="13" t="s">
        <v>5</v>
      </c>
      <c r="Y47" s="14" t="s">
        <v>330</v>
      </c>
    </row>
    <row r="48" spans="1:25" s="17" customFormat="1" ht="204" x14ac:dyDescent="0.2">
      <c r="A48" s="13">
        <v>46</v>
      </c>
      <c r="B48" s="14" t="s">
        <v>81</v>
      </c>
      <c r="C48" s="13" t="str">
        <f t="shared" si="0"/>
        <v>Kim and Margalit (2021)</v>
      </c>
      <c r="D48" s="14" t="s">
        <v>334</v>
      </c>
      <c r="E48" s="18" t="s">
        <v>80</v>
      </c>
      <c r="F48" s="19">
        <v>2021</v>
      </c>
      <c r="G48" s="13" t="s">
        <v>36</v>
      </c>
      <c r="H48" s="13" t="s">
        <v>12</v>
      </c>
      <c r="I48" s="15" t="s">
        <v>218</v>
      </c>
      <c r="J48" s="14" t="s">
        <v>333</v>
      </c>
      <c r="K48" s="14" t="s">
        <v>547</v>
      </c>
      <c r="L48" s="17" t="s">
        <v>548</v>
      </c>
      <c r="M48" s="14" t="s">
        <v>546</v>
      </c>
      <c r="N48" s="14" t="s">
        <v>549</v>
      </c>
      <c r="O48" s="14" t="s">
        <v>550</v>
      </c>
      <c r="P48" s="14" t="s">
        <v>551</v>
      </c>
      <c r="Q48" s="14"/>
      <c r="R48" s="14"/>
      <c r="S48" s="14" t="s">
        <v>44</v>
      </c>
      <c r="T48" s="14"/>
      <c r="U48" s="14"/>
      <c r="V48" s="14">
        <v>4</v>
      </c>
      <c r="W48" s="14" t="s">
        <v>40</v>
      </c>
      <c r="X48" s="14" t="s">
        <v>40</v>
      </c>
      <c r="Y48" s="14" t="s">
        <v>332</v>
      </c>
    </row>
    <row r="49" spans="1:25" s="17" customFormat="1" ht="221" x14ac:dyDescent="0.2">
      <c r="A49" s="13">
        <v>47</v>
      </c>
      <c r="B49" s="13" t="s">
        <v>59</v>
      </c>
      <c r="C49" s="13" t="str">
        <f t="shared" si="0"/>
        <v>Kim and Pelc (2021)</v>
      </c>
      <c r="D49" s="14" t="s">
        <v>334</v>
      </c>
      <c r="E49" s="15" t="s">
        <v>58</v>
      </c>
      <c r="F49" s="16">
        <v>2021</v>
      </c>
      <c r="G49" s="13" t="s">
        <v>37</v>
      </c>
      <c r="H49" s="13" t="s">
        <v>13</v>
      </c>
      <c r="I49" s="15" t="s">
        <v>223</v>
      </c>
      <c r="J49" s="14" t="s">
        <v>335</v>
      </c>
      <c r="K49" s="14" t="s">
        <v>553</v>
      </c>
      <c r="M49" s="14" t="s">
        <v>554</v>
      </c>
      <c r="N49" s="14" t="s">
        <v>555</v>
      </c>
      <c r="O49" s="14" t="s">
        <v>556</v>
      </c>
      <c r="P49" s="14" t="s">
        <v>557</v>
      </c>
      <c r="Q49" s="13" t="s">
        <v>45</v>
      </c>
      <c r="R49" s="14"/>
      <c r="S49" s="14"/>
      <c r="T49" s="13" t="s">
        <v>43</v>
      </c>
      <c r="U49" s="14"/>
      <c r="V49" s="13">
        <v>4</v>
      </c>
      <c r="W49" s="13" t="s">
        <v>40</v>
      </c>
      <c r="X49" s="13" t="s">
        <v>40</v>
      </c>
      <c r="Y49" s="14" t="s">
        <v>336</v>
      </c>
    </row>
    <row r="50" spans="1:25" s="17" customFormat="1" ht="119" x14ac:dyDescent="0.2">
      <c r="A50" s="13">
        <v>48</v>
      </c>
      <c r="B50" s="14" t="s">
        <v>552</v>
      </c>
      <c r="C50" s="13" t="str">
        <f t="shared" si="0"/>
        <v>Liang (2017)</v>
      </c>
      <c r="D50" s="14" t="s">
        <v>233</v>
      </c>
      <c r="E50" s="18" t="s">
        <v>54</v>
      </c>
      <c r="F50" s="19">
        <v>2017</v>
      </c>
      <c r="G50" s="13" t="s">
        <v>34</v>
      </c>
      <c r="H50" s="13" t="s">
        <v>9</v>
      </c>
      <c r="I50" s="15" t="s">
        <v>225</v>
      </c>
      <c r="J50" s="14" t="s">
        <v>338</v>
      </c>
      <c r="K50" s="14"/>
      <c r="L50" s="14"/>
      <c r="M50" s="14"/>
      <c r="N50" s="14"/>
      <c r="O50" s="14"/>
      <c r="P50" s="14"/>
      <c r="Q50" s="13" t="s">
        <v>45</v>
      </c>
      <c r="R50" s="14"/>
      <c r="S50" s="14" t="s">
        <v>44</v>
      </c>
      <c r="T50" s="13" t="s">
        <v>43</v>
      </c>
      <c r="U50" s="14"/>
      <c r="V50" s="14">
        <v>4</v>
      </c>
      <c r="W50" s="14">
        <v>4</v>
      </c>
      <c r="X50" s="14">
        <v>3</v>
      </c>
      <c r="Y50" s="14" t="s">
        <v>337</v>
      </c>
    </row>
    <row r="51" spans="1:25" s="17" customFormat="1" ht="238" x14ac:dyDescent="0.2">
      <c r="A51" s="13">
        <v>49</v>
      </c>
      <c r="B51" s="13" t="s">
        <v>134</v>
      </c>
      <c r="C51" s="13" t="str">
        <f t="shared" si="0"/>
        <v>Lu and Zhou (2023)</v>
      </c>
      <c r="D51" s="14" t="s">
        <v>339</v>
      </c>
      <c r="E51" s="15" t="s">
        <v>133</v>
      </c>
      <c r="F51" s="16">
        <v>2023</v>
      </c>
      <c r="G51" s="13" t="s">
        <v>29</v>
      </c>
      <c r="H51" s="13" t="s">
        <v>10</v>
      </c>
      <c r="I51" s="15" t="s">
        <v>186</v>
      </c>
      <c r="J51" s="14" t="s">
        <v>340</v>
      </c>
      <c r="K51" s="14"/>
      <c r="L51" s="14"/>
      <c r="M51" s="14"/>
      <c r="N51" s="14"/>
      <c r="O51" s="14"/>
      <c r="P51" s="14"/>
      <c r="Q51" s="14"/>
      <c r="R51" s="13" t="s">
        <v>84</v>
      </c>
      <c r="S51" s="14"/>
      <c r="T51" s="14"/>
      <c r="U51" s="14"/>
      <c r="V51" s="13" t="s">
        <v>5</v>
      </c>
      <c r="W51" s="13" t="s">
        <v>5</v>
      </c>
      <c r="X51" s="13" t="s">
        <v>5</v>
      </c>
      <c r="Y51" s="14" t="s">
        <v>341</v>
      </c>
    </row>
    <row r="52" spans="1:25" s="17" customFormat="1" ht="102" x14ac:dyDescent="0.2">
      <c r="A52" s="13">
        <v>50</v>
      </c>
      <c r="B52" s="14" t="s">
        <v>128</v>
      </c>
      <c r="C52" s="13" t="str">
        <f t="shared" si="0"/>
        <v>Lu et al. (2018)</v>
      </c>
      <c r="D52" s="14" t="s">
        <v>278</v>
      </c>
      <c r="E52" s="18" t="s">
        <v>127</v>
      </c>
      <c r="F52" s="19">
        <v>2018</v>
      </c>
      <c r="G52" s="13" t="s">
        <v>23</v>
      </c>
      <c r="H52" s="13" t="s">
        <v>6</v>
      </c>
      <c r="I52" s="15" t="s">
        <v>190</v>
      </c>
      <c r="J52" s="14" t="s">
        <v>343</v>
      </c>
      <c r="K52" s="14"/>
      <c r="L52" s="14"/>
      <c r="M52" s="14"/>
      <c r="N52" s="14"/>
      <c r="O52" s="14"/>
      <c r="P52" s="14"/>
      <c r="Q52" s="14"/>
      <c r="R52" s="14"/>
      <c r="S52" s="14" t="s">
        <v>44</v>
      </c>
      <c r="T52" s="14"/>
      <c r="U52" s="14"/>
      <c r="V52" s="14">
        <v>4</v>
      </c>
      <c r="W52" s="14">
        <v>4</v>
      </c>
      <c r="X52" s="14">
        <v>4</v>
      </c>
      <c r="Y52" s="14" t="s">
        <v>342</v>
      </c>
    </row>
    <row r="53" spans="1:25" s="17" customFormat="1" ht="238" x14ac:dyDescent="0.2">
      <c r="A53" s="13">
        <v>51</v>
      </c>
      <c r="B53" s="13" t="s">
        <v>69</v>
      </c>
      <c r="C53" s="13" t="str">
        <f t="shared" si="0"/>
        <v>Luo and Van Assche (2023)</v>
      </c>
      <c r="D53" s="14" t="s">
        <v>233</v>
      </c>
      <c r="E53" s="15" t="s">
        <v>68</v>
      </c>
      <c r="F53" s="16">
        <v>2023</v>
      </c>
      <c r="G53" s="13" t="s">
        <v>30</v>
      </c>
      <c r="H53" s="13" t="s">
        <v>8</v>
      </c>
      <c r="I53" s="15" t="s">
        <v>219</v>
      </c>
      <c r="J53" s="14" t="s">
        <v>345</v>
      </c>
      <c r="K53" s="14"/>
      <c r="L53" s="14"/>
      <c r="M53" s="14"/>
      <c r="N53" s="14"/>
      <c r="O53" s="14"/>
      <c r="P53" s="14"/>
      <c r="Q53" s="14"/>
      <c r="R53" s="14"/>
      <c r="S53" s="14"/>
      <c r="T53" s="13" t="s">
        <v>43</v>
      </c>
      <c r="U53" s="14"/>
      <c r="V53" s="13" t="s">
        <v>5</v>
      </c>
      <c r="W53" s="13" t="s">
        <v>5</v>
      </c>
      <c r="X53" s="13" t="s">
        <v>5</v>
      </c>
      <c r="Y53" s="14" t="s">
        <v>344</v>
      </c>
    </row>
    <row r="54" spans="1:25" s="17" customFormat="1" ht="153" x14ac:dyDescent="0.2">
      <c r="A54" s="13">
        <v>52</v>
      </c>
      <c r="B54" s="14" t="s">
        <v>93</v>
      </c>
      <c r="C54" s="13" t="str">
        <f t="shared" si="0"/>
        <v>Mansfield and Solodoch (2024)</v>
      </c>
      <c r="D54" s="14" t="s">
        <v>233</v>
      </c>
      <c r="E54" s="18" t="s">
        <v>92</v>
      </c>
      <c r="F54" s="19">
        <v>2024</v>
      </c>
      <c r="G54" s="13" t="s">
        <v>38</v>
      </c>
      <c r="H54" s="13" t="s">
        <v>18</v>
      </c>
      <c r="I54" s="15" t="s">
        <v>170</v>
      </c>
      <c r="J54" s="14" t="s">
        <v>347</v>
      </c>
      <c r="K54" s="14"/>
      <c r="L54" s="14"/>
      <c r="M54" s="14"/>
      <c r="N54" s="14"/>
      <c r="O54" s="14"/>
      <c r="P54" s="14"/>
      <c r="Q54" s="14"/>
      <c r="R54" s="14"/>
      <c r="S54" s="14" t="s">
        <v>44</v>
      </c>
      <c r="T54" s="13" t="s">
        <v>43</v>
      </c>
      <c r="U54" s="14"/>
      <c r="V54" s="14">
        <v>4</v>
      </c>
      <c r="W54" s="14" t="s">
        <v>40</v>
      </c>
      <c r="X54" s="14" t="s">
        <v>40</v>
      </c>
      <c r="Y54" s="14" t="s">
        <v>346</v>
      </c>
    </row>
    <row r="55" spans="1:25" s="17" customFormat="1" ht="187" x14ac:dyDescent="0.2">
      <c r="A55" s="13">
        <v>53</v>
      </c>
      <c r="B55" s="13" t="s">
        <v>77</v>
      </c>
      <c r="C55" s="13" t="str">
        <f t="shared" si="0"/>
        <v>McManus and Schaur (2016)</v>
      </c>
      <c r="D55" s="14" t="s">
        <v>233</v>
      </c>
      <c r="E55" s="15" t="s">
        <v>76</v>
      </c>
      <c r="F55" s="16">
        <v>2016</v>
      </c>
      <c r="G55" s="13" t="s">
        <v>23</v>
      </c>
      <c r="H55" s="13" t="s">
        <v>6</v>
      </c>
      <c r="I55" s="15" t="s">
        <v>183</v>
      </c>
      <c r="J55" s="14" t="s">
        <v>348</v>
      </c>
      <c r="K55" s="14"/>
      <c r="L55" s="14"/>
      <c r="M55" s="14"/>
      <c r="N55" s="14"/>
      <c r="O55" s="14"/>
      <c r="P55" s="14"/>
      <c r="Q55" s="13" t="s">
        <v>45</v>
      </c>
      <c r="R55" s="14"/>
      <c r="S55" s="14" t="s">
        <v>44</v>
      </c>
      <c r="T55" s="13" t="s">
        <v>43</v>
      </c>
      <c r="U55" s="14"/>
      <c r="V55" s="13">
        <v>4</v>
      </c>
      <c r="W55" s="13">
        <v>4</v>
      </c>
      <c r="X55" s="13">
        <v>4</v>
      </c>
      <c r="Y55" s="14" t="s">
        <v>349</v>
      </c>
    </row>
    <row r="56" spans="1:25" s="17" customFormat="1" ht="153" x14ac:dyDescent="0.2">
      <c r="A56" s="13">
        <v>54</v>
      </c>
      <c r="B56" s="13" t="s">
        <v>124</v>
      </c>
      <c r="C56" s="13" t="str">
        <f t="shared" si="0"/>
        <v>Niemeläinen (2021)</v>
      </c>
      <c r="D56" s="14" t="s">
        <v>352</v>
      </c>
      <c r="E56" s="15" t="s">
        <v>123</v>
      </c>
      <c r="F56" s="16">
        <v>2021</v>
      </c>
      <c r="G56" s="13" t="s">
        <v>23</v>
      </c>
      <c r="H56" s="13" t="s">
        <v>6</v>
      </c>
      <c r="I56" s="15" t="s">
        <v>191</v>
      </c>
      <c r="J56" s="14" t="s">
        <v>351</v>
      </c>
      <c r="K56" s="14"/>
      <c r="L56" s="14"/>
      <c r="M56" s="14"/>
      <c r="N56" s="14"/>
      <c r="O56" s="14"/>
      <c r="P56" s="14"/>
      <c r="Q56" s="14"/>
      <c r="R56" s="14"/>
      <c r="S56" s="14"/>
      <c r="T56" s="13" t="s">
        <v>43</v>
      </c>
      <c r="U56" s="14"/>
      <c r="V56" s="13">
        <v>4</v>
      </c>
      <c r="W56" s="13">
        <v>4</v>
      </c>
      <c r="X56" s="13">
        <v>4</v>
      </c>
      <c r="Y56" s="14" t="s">
        <v>350</v>
      </c>
    </row>
    <row r="57" spans="1:25" s="17" customFormat="1" ht="289" x14ac:dyDescent="0.2">
      <c r="A57" s="13">
        <v>55</v>
      </c>
      <c r="B57" s="13" t="s">
        <v>107</v>
      </c>
      <c r="C57" s="13" t="str">
        <f t="shared" si="0"/>
        <v>Osman and El‐Gendy (2025)</v>
      </c>
      <c r="D57" s="14" t="s">
        <v>294</v>
      </c>
      <c r="E57" s="15" t="s">
        <v>106</v>
      </c>
      <c r="F57" s="16">
        <v>2025</v>
      </c>
      <c r="G57" s="13" t="s">
        <v>39</v>
      </c>
      <c r="H57" s="13" t="s">
        <v>7</v>
      </c>
      <c r="I57" s="15" t="s">
        <v>201</v>
      </c>
      <c r="J57" s="14" t="s">
        <v>354</v>
      </c>
      <c r="K57" s="14"/>
      <c r="L57" s="14"/>
      <c r="M57" s="14"/>
      <c r="N57" s="14"/>
      <c r="O57" s="14"/>
      <c r="P57" s="14"/>
      <c r="Q57" s="14"/>
      <c r="R57" s="14"/>
      <c r="S57" s="14"/>
      <c r="T57" s="14"/>
      <c r="U57" s="13" t="s">
        <v>61</v>
      </c>
      <c r="V57" s="13">
        <v>4</v>
      </c>
      <c r="W57" s="13">
        <v>4</v>
      </c>
      <c r="X57" s="13">
        <v>4</v>
      </c>
      <c r="Y57" s="14" t="s">
        <v>353</v>
      </c>
    </row>
    <row r="58" spans="1:25" s="17" customFormat="1" ht="170" x14ac:dyDescent="0.2">
      <c r="A58" s="13">
        <v>56</v>
      </c>
      <c r="B58" s="13" t="s">
        <v>67</v>
      </c>
      <c r="C58" s="13" t="str">
        <f t="shared" si="0"/>
        <v>Pierce and Schott (2016)</v>
      </c>
      <c r="D58" s="14" t="s">
        <v>233</v>
      </c>
      <c r="E58" s="15" t="s">
        <v>66</v>
      </c>
      <c r="F58" s="16">
        <v>2016</v>
      </c>
      <c r="G58" s="13" t="s">
        <v>14</v>
      </c>
      <c r="H58" s="13" t="s">
        <v>15</v>
      </c>
      <c r="I58" s="15" t="s">
        <v>215</v>
      </c>
      <c r="J58" s="14" t="s">
        <v>356</v>
      </c>
      <c r="K58" s="14"/>
      <c r="L58" s="14"/>
      <c r="M58" s="14"/>
      <c r="N58" s="14"/>
      <c r="O58" s="14"/>
      <c r="P58" s="14"/>
      <c r="Q58" s="13" t="s">
        <v>45</v>
      </c>
      <c r="R58" s="14"/>
      <c r="S58" s="14" t="s">
        <v>44</v>
      </c>
      <c r="T58" s="13" t="s">
        <v>43</v>
      </c>
      <c r="U58" s="14"/>
      <c r="V58" s="13" t="s">
        <v>5</v>
      </c>
      <c r="W58" s="13" t="s">
        <v>5</v>
      </c>
      <c r="X58" s="13" t="s">
        <v>5</v>
      </c>
      <c r="Y58" s="14" t="s">
        <v>355</v>
      </c>
    </row>
    <row r="59" spans="1:25" s="17" customFormat="1" ht="187" x14ac:dyDescent="0.2">
      <c r="A59" s="13">
        <v>57</v>
      </c>
      <c r="B59" s="13" t="s">
        <v>147</v>
      </c>
      <c r="C59" s="13" t="str">
        <f t="shared" si="0"/>
        <v>Rahaman (2016)</v>
      </c>
      <c r="D59" s="14" t="s">
        <v>287</v>
      </c>
      <c r="E59" s="15" t="s">
        <v>146</v>
      </c>
      <c r="F59" s="16">
        <v>2016</v>
      </c>
      <c r="G59" s="13" t="s">
        <v>30</v>
      </c>
      <c r="H59" s="13" t="s">
        <v>8</v>
      </c>
      <c r="I59" s="15" t="s">
        <v>176</v>
      </c>
      <c r="J59" s="14" t="s">
        <v>358</v>
      </c>
      <c r="K59" s="14"/>
      <c r="L59" s="14"/>
      <c r="M59" s="14"/>
      <c r="N59" s="14"/>
      <c r="O59" s="14"/>
      <c r="P59" s="14"/>
      <c r="Q59" s="14"/>
      <c r="R59" s="14"/>
      <c r="S59" s="13" t="s">
        <v>44</v>
      </c>
      <c r="T59" s="13" t="s">
        <v>43</v>
      </c>
      <c r="U59" s="14"/>
      <c r="V59" s="13" t="s">
        <v>5</v>
      </c>
      <c r="W59" s="13" t="s">
        <v>5</v>
      </c>
      <c r="X59" s="13" t="s">
        <v>5</v>
      </c>
      <c r="Y59" s="14" t="s">
        <v>357</v>
      </c>
    </row>
    <row r="60" spans="1:25" s="17" customFormat="1" ht="204" x14ac:dyDescent="0.2">
      <c r="A60" s="13">
        <v>58</v>
      </c>
      <c r="B60" s="13" t="s">
        <v>126</v>
      </c>
      <c r="C60" s="13" t="str">
        <f t="shared" si="0"/>
        <v>Ramani (2025)</v>
      </c>
      <c r="D60" s="14" t="s">
        <v>233</v>
      </c>
      <c r="E60" s="15" t="s">
        <v>125</v>
      </c>
      <c r="F60" s="16">
        <v>2025</v>
      </c>
      <c r="G60" s="13" t="s">
        <v>31</v>
      </c>
      <c r="H60" s="13" t="s">
        <v>10</v>
      </c>
      <c r="I60" s="15" t="s">
        <v>192</v>
      </c>
      <c r="J60" s="14" t="s">
        <v>360</v>
      </c>
      <c r="K60" s="14" t="s">
        <v>359</v>
      </c>
      <c r="L60" s="14"/>
      <c r="M60" s="14"/>
      <c r="N60" s="14"/>
      <c r="O60" s="14"/>
      <c r="P60" s="14"/>
      <c r="Q60" s="14"/>
      <c r="R60" s="13" t="s">
        <v>84</v>
      </c>
      <c r="S60" s="14"/>
      <c r="T60" s="14"/>
      <c r="U60" s="14"/>
      <c r="V60" s="13" t="s">
        <v>5</v>
      </c>
      <c r="W60" s="13" t="s">
        <v>5</v>
      </c>
      <c r="X60" s="13" t="s">
        <v>5</v>
      </c>
      <c r="Y60" s="14" t="s">
        <v>245</v>
      </c>
    </row>
    <row r="61" spans="1:25" s="17" customFormat="1" ht="255" x14ac:dyDescent="0.2">
      <c r="A61" s="13">
        <v>59</v>
      </c>
      <c r="B61" s="14" t="s">
        <v>153</v>
      </c>
      <c r="C61" s="13" t="str">
        <f t="shared" si="0"/>
        <v>Ren (2024)</v>
      </c>
      <c r="D61" s="14" t="s">
        <v>233</v>
      </c>
      <c r="E61" s="18" t="s">
        <v>152</v>
      </c>
      <c r="F61" s="19">
        <v>2024</v>
      </c>
      <c r="G61" s="13" t="s">
        <v>11</v>
      </c>
      <c r="H61" s="13" t="s">
        <v>9</v>
      </c>
      <c r="I61" s="15" t="s">
        <v>173</v>
      </c>
      <c r="J61" s="14" t="s">
        <v>361</v>
      </c>
      <c r="K61" s="14" t="s">
        <v>414</v>
      </c>
      <c r="L61" s="14"/>
      <c r="M61" s="14"/>
      <c r="N61" s="14"/>
      <c r="O61" s="14"/>
      <c r="P61" s="14" t="s">
        <v>396</v>
      </c>
      <c r="Q61" s="14"/>
      <c r="R61" s="14"/>
      <c r="S61" s="13" t="s">
        <v>44</v>
      </c>
      <c r="T61" s="14"/>
      <c r="U61" s="14"/>
      <c r="V61" s="14">
        <v>4</v>
      </c>
      <c r="W61" s="14">
        <v>4</v>
      </c>
      <c r="X61" s="14">
        <v>3</v>
      </c>
      <c r="Y61" s="14" t="s">
        <v>242</v>
      </c>
    </row>
    <row r="62" spans="1:25" s="17" customFormat="1" ht="187" x14ac:dyDescent="0.2">
      <c r="A62" s="13">
        <v>60</v>
      </c>
      <c r="B62" s="13" t="s">
        <v>120</v>
      </c>
      <c r="C62" s="13" t="str">
        <f t="shared" si="0"/>
        <v>Wang (2021)</v>
      </c>
      <c r="D62" s="14" t="s">
        <v>278</v>
      </c>
      <c r="E62" s="15" t="s">
        <v>119</v>
      </c>
      <c r="F62" s="16">
        <v>2021</v>
      </c>
      <c r="G62" s="13" t="s">
        <v>23</v>
      </c>
      <c r="H62" s="13" t="s">
        <v>6</v>
      </c>
      <c r="I62" s="15" t="s">
        <v>194</v>
      </c>
      <c r="J62" s="14" t="s">
        <v>365</v>
      </c>
      <c r="K62" s="14"/>
      <c r="L62" s="14"/>
      <c r="M62" s="14"/>
      <c r="N62" s="14"/>
      <c r="O62" s="14"/>
      <c r="P62" s="14"/>
      <c r="Q62" s="14"/>
      <c r="R62" s="14"/>
      <c r="S62" s="14" t="s">
        <v>44</v>
      </c>
      <c r="T62" s="13" t="s">
        <v>43</v>
      </c>
      <c r="U62" s="14"/>
      <c r="V62" s="13">
        <v>4</v>
      </c>
      <c r="W62" s="13">
        <v>4</v>
      </c>
      <c r="X62" s="13">
        <v>4</v>
      </c>
      <c r="Y62" s="14" t="s">
        <v>362</v>
      </c>
    </row>
    <row r="63" spans="1:25" s="17" customFormat="1" ht="340" x14ac:dyDescent="0.2">
      <c r="A63" s="13">
        <v>61</v>
      </c>
      <c r="B63" s="13" t="s">
        <v>83</v>
      </c>
      <c r="C63" s="13" t="str">
        <f t="shared" si="0"/>
        <v>Wu et al. (2024)</v>
      </c>
      <c r="D63" s="14" t="s">
        <v>278</v>
      </c>
      <c r="E63" s="15" t="s">
        <v>82</v>
      </c>
      <c r="F63" s="16">
        <v>2024</v>
      </c>
      <c r="G63" s="13" t="s">
        <v>32</v>
      </c>
      <c r="H63" s="13" t="s">
        <v>10</v>
      </c>
      <c r="I63" s="15" t="s">
        <v>217</v>
      </c>
      <c r="J63" s="14" t="s">
        <v>366</v>
      </c>
      <c r="K63" s="14"/>
      <c r="L63" s="14"/>
      <c r="M63" s="14"/>
      <c r="N63" s="14"/>
      <c r="O63" s="14"/>
      <c r="P63" s="14"/>
      <c r="Q63" s="14"/>
      <c r="R63" s="13" t="s">
        <v>84</v>
      </c>
      <c r="S63" s="14"/>
      <c r="T63" s="14"/>
      <c r="U63" s="14"/>
      <c r="V63" s="13">
        <v>4</v>
      </c>
      <c r="W63" s="13">
        <v>4</v>
      </c>
      <c r="X63" s="13">
        <v>4</v>
      </c>
      <c r="Y63" s="14" t="s">
        <v>363</v>
      </c>
    </row>
    <row r="64" spans="1:25" s="17" customFormat="1" ht="238" x14ac:dyDescent="0.2">
      <c r="A64" s="13">
        <v>62</v>
      </c>
      <c r="B64" s="13" t="s">
        <v>149</v>
      </c>
      <c r="C64" s="13" t="str">
        <f t="shared" si="0"/>
        <v>Zeng and Kim (2024)</v>
      </c>
      <c r="D64" s="14" t="s">
        <v>233</v>
      </c>
      <c r="E64" s="15" t="s">
        <v>148</v>
      </c>
      <c r="F64" s="16">
        <v>2024</v>
      </c>
      <c r="G64" s="13" t="s">
        <v>37</v>
      </c>
      <c r="H64" s="13" t="s">
        <v>13</v>
      </c>
      <c r="I64" s="15" t="s">
        <v>175</v>
      </c>
      <c r="J64" s="14" t="s">
        <v>367</v>
      </c>
      <c r="K64" s="14" t="s">
        <v>392</v>
      </c>
      <c r="L64" s="14" t="s">
        <v>393</v>
      </c>
      <c r="M64" s="14" t="s">
        <v>409</v>
      </c>
      <c r="N64" s="14"/>
      <c r="O64" s="14" t="s">
        <v>394</v>
      </c>
      <c r="P64" s="14"/>
      <c r="Q64" s="13" t="s">
        <v>45</v>
      </c>
      <c r="R64" s="14"/>
      <c r="S64" s="13" t="s">
        <v>44</v>
      </c>
      <c r="T64" s="13" t="s">
        <v>43</v>
      </c>
      <c r="U64" s="14"/>
      <c r="V64" s="13">
        <v>4</v>
      </c>
      <c r="W64" s="13" t="s">
        <v>40</v>
      </c>
      <c r="X64" s="13" t="s">
        <v>40</v>
      </c>
      <c r="Y64" s="14" t="s">
        <v>364</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L63"/>
  <sheetViews>
    <sheetView topLeftCell="A7" zoomScaleNormal="100" workbookViewId="0">
      <selection activeCell="J24" sqref="J24"/>
    </sheetView>
  </sheetViews>
  <sheetFormatPr baseColWidth="10" defaultRowHeight="16" x14ac:dyDescent="0.2"/>
  <cols>
    <col min="1" max="1" width="12.5" style="1" customWidth="1"/>
    <col min="2" max="2" width="5.6640625" style="3" customWidth="1"/>
    <col min="12" max="12" width="0" hidden="1" customWidth="1"/>
  </cols>
  <sheetData>
    <row r="1" spans="1:7" ht="17" x14ac:dyDescent="0.2">
      <c r="A1" s="5" t="s">
        <v>164</v>
      </c>
      <c r="B1" s="7" t="s">
        <v>162</v>
      </c>
      <c r="C1" s="10"/>
      <c r="D1" s="10" t="s">
        <v>368</v>
      </c>
      <c r="E1" s="10" t="s">
        <v>369</v>
      </c>
      <c r="F1" s="10" t="s">
        <v>233</v>
      </c>
      <c r="G1" s="10" t="s">
        <v>370</v>
      </c>
    </row>
    <row r="2" spans="1:7" ht="17" x14ac:dyDescent="0.2">
      <c r="A2" s="8" t="s">
        <v>233</v>
      </c>
      <c r="B2" s="7">
        <v>2020</v>
      </c>
      <c r="C2" s="10"/>
      <c r="D2" s="10">
        <v>2014</v>
      </c>
      <c r="E2" s="10">
        <f>COUNTIF(B:B, D2)</f>
        <v>1</v>
      </c>
      <c r="F2" s="10">
        <f t="shared" ref="F2:F13" si="0">COUNTIFS(A:A, $F$1, B:B, D2)</f>
        <v>1</v>
      </c>
      <c r="G2" s="10">
        <f>E2-F2</f>
        <v>0</v>
      </c>
    </row>
    <row r="3" spans="1:7" ht="17" x14ac:dyDescent="0.2">
      <c r="A3" s="8" t="s">
        <v>233</v>
      </c>
      <c r="B3" s="7">
        <v>2016</v>
      </c>
      <c r="C3" s="10"/>
      <c r="D3" s="10">
        <v>2015</v>
      </c>
      <c r="E3" s="10">
        <f t="shared" ref="E3:E12" si="1">COUNTIF(B:B, D3)</f>
        <v>5</v>
      </c>
      <c r="F3" s="10">
        <f t="shared" si="0"/>
        <v>3</v>
      </c>
      <c r="G3" s="10">
        <f t="shared" ref="G3:G13" si="2">E3-F3</f>
        <v>2</v>
      </c>
    </row>
    <row r="4" spans="1:7" ht="17" x14ac:dyDescent="0.2">
      <c r="A4" s="8" t="s">
        <v>233</v>
      </c>
      <c r="B4" s="7">
        <v>2019</v>
      </c>
      <c r="C4" s="10"/>
      <c r="D4" s="10">
        <v>2016</v>
      </c>
      <c r="E4" s="10">
        <f t="shared" si="1"/>
        <v>6</v>
      </c>
      <c r="F4" s="10">
        <f t="shared" si="0"/>
        <v>5</v>
      </c>
      <c r="G4" s="10">
        <f t="shared" si="2"/>
        <v>1</v>
      </c>
    </row>
    <row r="5" spans="1:7" ht="17" x14ac:dyDescent="0.2">
      <c r="A5" s="8" t="s">
        <v>233</v>
      </c>
      <c r="B5" s="7">
        <v>2025</v>
      </c>
      <c r="C5" s="10"/>
      <c r="D5" s="10">
        <v>2017</v>
      </c>
      <c r="E5" s="10">
        <f t="shared" si="1"/>
        <v>4</v>
      </c>
      <c r="F5" s="10">
        <f t="shared" si="0"/>
        <v>2</v>
      </c>
      <c r="G5" s="10">
        <f t="shared" si="2"/>
        <v>2</v>
      </c>
    </row>
    <row r="6" spans="1:7" ht="17" x14ac:dyDescent="0.2">
      <c r="A6" s="8" t="s">
        <v>233</v>
      </c>
      <c r="B6" s="7">
        <v>2025</v>
      </c>
      <c r="C6" s="10"/>
      <c r="D6" s="10">
        <v>2018</v>
      </c>
      <c r="E6" s="10">
        <f t="shared" si="1"/>
        <v>4</v>
      </c>
      <c r="F6" s="10">
        <f t="shared" si="0"/>
        <v>1</v>
      </c>
      <c r="G6" s="10">
        <f t="shared" si="2"/>
        <v>3</v>
      </c>
    </row>
    <row r="7" spans="1:7" ht="17" x14ac:dyDescent="0.2">
      <c r="A7" s="8" t="s">
        <v>233</v>
      </c>
      <c r="B7" s="7">
        <v>2020</v>
      </c>
      <c r="C7" s="10"/>
      <c r="D7" s="10">
        <v>2019</v>
      </c>
      <c r="E7" s="10">
        <f t="shared" si="1"/>
        <v>3</v>
      </c>
      <c r="F7" s="10">
        <f t="shared" si="0"/>
        <v>3</v>
      </c>
      <c r="G7" s="10">
        <f t="shared" si="2"/>
        <v>0</v>
      </c>
    </row>
    <row r="8" spans="1:7" ht="17" x14ac:dyDescent="0.2">
      <c r="A8" s="8" t="s">
        <v>233</v>
      </c>
      <c r="B8" s="7">
        <v>2021</v>
      </c>
      <c r="C8" s="10"/>
      <c r="D8" s="10">
        <v>2020</v>
      </c>
      <c r="E8" s="10">
        <f t="shared" si="1"/>
        <v>5</v>
      </c>
      <c r="F8" s="10">
        <f t="shared" si="0"/>
        <v>4</v>
      </c>
      <c r="G8" s="10">
        <f t="shared" si="2"/>
        <v>1</v>
      </c>
    </row>
    <row r="9" spans="1:7" ht="17" x14ac:dyDescent="0.2">
      <c r="A9" s="8" t="s">
        <v>233</v>
      </c>
      <c r="B9" s="7">
        <v>2020</v>
      </c>
      <c r="C9" s="10"/>
      <c r="D9" s="10">
        <v>2021</v>
      </c>
      <c r="E9" s="10">
        <f t="shared" si="1"/>
        <v>7</v>
      </c>
      <c r="F9" s="10">
        <f t="shared" si="0"/>
        <v>1</v>
      </c>
      <c r="G9" s="10">
        <f t="shared" si="2"/>
        <v>6</v>
      </c>
    </row>
    <row r="10" spans="1:7" ht="17" x14ac:dyDescent="0.2">
      <c r="A10" s="8" t="s">
        <v>233</v>
      </c>
      <c r="B10" s="7">
        <v>2015</v>
      </c>
      <c r="C10" s="10"/>
      <c r="D10" s="10">
        <v>2022</v>
      </c>
      <c r="E10" s="10">
        <f t="shared" si="1"/>
        <v>3</v>
      </c>
      <c r="F10" s="10">
        <f t="shared" si="0"/>
        <v>2</v>
      </c>
      <c r="G10" s="10">
        <f t="shared" si="2"/>
        <v>1</v>
      </c>
    </row>
    <row r="11" spans="1:7" ht="17" x14ac:dyDescent="0.2">
      <c r="A11" s="8" t="s">
        <v>233</v>
      </c>
      <c r="B11" s="9">
        <v>2022</v>
      </c>
      <c r="C11" s="10"/>
      <c r="D11" s="10">
        <v>2023</v>
      </c>
      <c r="E11" s="10">
        <f t="shared" si="1"/>
        <v>4</v>
      </c>
      <c r="F11" s="10">
        <f t="shared" si="0"/>
        <v>1</v>
      </c>
      <c r="G11" s="10">
        <f t="shared" si="2"/>
        <v>3</v>
      </c>
    </row>
    <row r="12" spans="1:7" ht="17" x14ac:dyDescent="0.2">
      <c r="A12" s="8" t="s">
        <v>233</v>
      </c>
      <c r="B12" s="7">
        <v>2024</v>
      </c>
      <c r="C12" s="10"/>
      <c r="D12" s="10">
        <v>2024</v>
      </c>
      <c r="E12" s="10">
        <f t="shared" si="1"/>
        <v>15</v>
      </c>
      <c r="F12" s="10">
        <f t="shared" si="0"/>
        <v>10</v>
      </c>
      <c r="G12" s="10">
        <f t="shared" si="2"/>
        <v>5</v>
      </c>
    </row>
    <row r="13" spans="1:7" ht="17" x14ac:dyDescent="0.2">
      <c r="A13" s="5" t="s">
        <v>233</v>
      </c>
      <c r="B13" s="7">
        <v>2022</v>
      </c>
      <c r="C13" s="10"/>
      <c r="D13" s="10">
        <v>2025</v>
      </c>
      <c r="E13" s="10">
        <f>COUNTIF(B:B, D13)</f>
        <v>5</v>
      </c>
      <c r="F13" s="10">
        <f t="shared" si="0"/>
        <v>3</v>
      </c>
      <c r="G13" s="10">
        <f t="shared" si="2"/>
        <v>2</v>
      </c>
    </row>
    <row r="14" spans="1:7" ht="17" x14ac:dyDescent="0.2">
      <c r="A14" s="8" t="s">
        <v>233</v>
      </c>
      <c r="B14" s="7">
        <v>2024</v>
      </c>
      <c r="C14" s="10"/>
      <c r="D14" s="10"/>
      <c r="E14" s="10"/>
      <c r="F14" s="10"/>
      <c r="G14" s="10"/>
    </row>
    <row r="15" spans="1:7" ht="17" x14ac:dyDescent="0.2">
      <c r="A15" s="8" t="s">
        <v>233</v>
      </c>
      <c r="B15" s="7">
        <v>2024</v>
      </c>
      <c r="C15" s="10"/>
      <c r="D15" s="10"/>
      <c r="E15" s="10"/>
      <c r="F15" s="10"/>
      <c r="G15" s="10"/>
    </row>
    <row r="16" spans="1:7" ht="17" x14ac:dyDescent="0.2">
      <c r="A16" s="8" t="s">
        <v>233</v>
      </c>
      <c r="B16" s="7">
        <v>2014</v>
      </c>
      <c r="C16" s="10"/>
      <c r="D16" s="10"/>
      <c r="E16" s="10"/>
      <c r="F16" s="10"/>
      <c r="G16" s="10"/>
    </row>
    <row r="17" spans="1:12" ht="17" x14ac:dyDescent="0.2">
      <c r="A17" s="8" t="s">
        <v>233</v>
      </c>
      <c r="B17" s="7">
        <v>2019</v>
      </c>
      <c r="C17" s="10"/>
      <c r="D17" s="10"/>
      <c r="E17" s="10"/>
      <c r="F17" s="10"/>
      <c r="G17" s="10"/>
    </row>
    <row r="18" spans="1:12" ht="17" x14ac:dyDescent="0.2">
      <c r="A18" s="8" t="s">
        <v>233</v>
      </c>
      <c r="B18" s="9">
        <v>2024</v>
      </c>
      <c r="C18" s="10"/>
      <c r="D18" s="10"/>
      <c r="E18" s="10"/>
      <c r="F18" s="10"/>
      <c r="G18" s="10"/>
    </row>
    <row r="19" spans="1:12" ht="17" x14ac:dyDescent="0.2">
      <c r="A19" s="8" t="s">
        <v>278</v>
      </c>
      <c r="B19" s="7">
        <v>2022</v>
      </c>
      <c r="C19" s="10"/>
      <c r="D19" s="10"/>
      <c r="E19" s="10"/>
      <c r="F19" s="10"/>
      <c r="G19" s="10"/>
    </row>
    <row r="20" spans="1:12" ht="17" x14ac:dyDescent="0.2">
      <c r="A20" s="8" t="s">
        <v>278</v>
      </c>
      <c r="B20" s="9">
        <v>2025</v>
      </c>
      <c r="C20" s="10"/>
      <c r="D20" s="10"/>
      <c r="E20" s="10"/>
      <c r="F20" s="10"/>
      <c r="G20" s="10"/>
    </row>
    <row r="21" spans="1:12" ht="17" x14ac:dyDescent="0.2">
      <c r="A21" s="8" t="s">
        <v>233</v>
      </c>
      <c r="B21" s="7">
        <v>2016</v>
      </c>
      <c r="C21" s="10"/>
      <c r="D21" s="10"/>
      <c r="E21" s="10"/>
      <c r="F21" s="10"/>
      <c r="G21" s="10"/>
    </row>
    <row r="22" spans="1:12" ht="17" x14ac:dyDescent="0.2">
      <c r="A22" s="8" t="s">
        <v>233</v>
      </c>
      <c r="B22" s="7">
        <v>2024</v>
      </c>
      <c r="C22" s="10"/>
      <c r="D22" s="10"/>
      <c r="E22" s="10"/>
      <c r="F22" s="10"/>
      <c r="G22" s="10"/>
    </row>
    <row r="23" spans="1:12" ht="17" x14ac:dyDescent="0.2">
      <c r="A23" s="8" t="s">
        <v>287</v>
      </c>
      <c r="B23" s="9">
        <v>2021</v>
      </c>
      <c r="C23" s="10"/>
      <c r="D23" s="10"/>
      <c r="E23" s="10"/>
      <c r="F23" s="10"/>
      <c r="G23" s="10"/>
    </row>
    <row r="24" spans="1:12" ht="17" x14ac:dyDescent="0.2">
      <c r="A24" s="8" t="s">
        <v>289</v>
      </c>
      <c r="B24" s="7">
        <v>2018</v>
      </c>
      <c r="C24" s="10"/>
      <c r="D24" s="10"/>
      <c r="E24" t="s">
        <v>369</v>
      </c>
      <c r="F24" s="10" t="s">
        <v>233</v>
      </c>
      <c r="G24" s="10" t="s">
        <v>278</v>
      </c>
      <c r="H24" s="10" t="s">
        <v>294</v>
      </c>
      <c r="I24" s="10" t="s">
        <v>287</v>
      </c>
      <c r="J24" s="10" t="s">
        <v>495</v>
      </c>
      <c r="K24" s="10" t="s">
        <v>295</v>
      </c>
      <c r="L24" s="10" t="s">
        <v>370</v>
      </c>
    </row>
    <row r="25" spans="1:12" ht="17" x14ac:dyDescent="0.2">
      <c r="A25" s="8" t="s">
        <v>294</v>
      </c>
      <c r="B25" s="7">
        <v>2015</v>
      </c>
      <c r="C25" s="10"/>
      <c r="D25" s="10" t="s">
        <v>484</v>
      </c>
      <c r="E25" s="10">
        <f>SUM(E2:E13)</f>
        <v>62</v>
      </c>
      <c r="F25" s="10">
        <f>COUNTIF(A:A, F24)</f>
        <v>36</v>
      </c>
      <c r="G25" s="10">
        <f>COUNTIF(A:A, G24)</f>
        <v>11</v>
      </c>
      <c r="H25" s="10">
        <f>COUNTIF(A:A, H24)</f>
        <v>4</v>
      </c>
      <c r="I25" s="10">
        <f>COUNTIF(A:A,I24)</f>
        <v>2</v>
      </c>
      <c r="J25" s="10">
        <f>COUNTIF(A:A, J24)</f>
        <v>2</v>
      </c>
      <c r="K25" s="10">
        <f>COUNTIF(A:A,K24)</f>
        <v>2</v>
      </c>
      <c r="L25">
        <f>E25-SUM(F25:K25)</f>
        <v>5</v>
      </c>
    </row>
    <row r="26" spans="1:12" ht="17" x14ac:dyDescent="0.2">
      <c r="A26" s="8" t="s">
        <v>278</v>
      </c>
      <c r="B26" s="7">
        <v>2023</v>
      </c>
      <c r="C26" s="10"/>
      <c r="D26" s="10"/>
      <c r="E26" s="10"/>
      <c r="F26" s="10"/>
      <c r="G26" s="10"/>
    </row>
    <row r="27" spans="1:12" ht="17" x14ac:dyDescent="0.2">
      <c r="A27" s="8" t="s">
        <v>295</v>
      </c>
      <c r="B27" s="9">
        <v>2024</v>
      </c>
      <c r="C27" s="10"/>
      <c r="D27" s="10"/>
      <c r="E27" s="10"/>
      <c r="F27" s="10"/>
      <c r="G27" s="10"/>
    </row>
    <row r="28" spans="1:12" ht="17" x14ac:dyDescent="0.2">
      <c r="A28" s="8" t="s">
        <v>294</v>
      </c>
      <c r="B28" s="7">
        <v>2015</v>
      </c>
      <c r="C28" s="10"/>
      <c r="D28" s="10"/>
      <c r="E28" s="10"/>
      <c r="F28" s="10"/>
      <c r="G28" s="10"/>
    </row>
    <row r="29" spans="1:12" ht="17" x14ac:dyDescent="0.2">
      <c r="A29" s="8" t="s">
        <v>278</v>
      </c>
      <c r="B29" s="7">
        <v>2020</v>
      </c>
      <c r="C29" s="10"/>
      <c r="D29" s="10"/>
      <c r="E29" s="10"/>
      <c r="F29" s="10"/>
      <c r="G29" s="10"/>
    </row>
    <row r="30" spans="1:12" ht="17" x14ac:dyDescent="0.2">
      <c r="A30" s="8" t="s">
        <v>300</v>
      </c>
      <c r="B30" s="7">
        <v>2018</v>
      </c>
      <c r="C30" s="10"/>
      <c r="D30" s="10"/>
      <c r="E30" s="10"/>
      <c r="F30" s="10"/>
      <c r="G30" s="10"/>
    </row>
    <row r="31" spans="1:12" ht="17" x14ac:dyDescent="0.2">
      <c r="A31" s="8" t="s">
        <v>233</v>
      </c>
      <c r="B31" s="7">
        <v>2019</v>
      </c>
      <c r="C31" s="10"/>
      <c r="D31" s="10"/>
      <c r="E31" s="10"/>
      <c r="F31" s="10"/>
      <c r="G31" s="10"/>
    </row>
    <row r="32" spans="1:12" ht="17" x14ac:dyDescent="0.2">
      <c r="A32" s="8" t="s">
        <v>233</v>
      </c>
      <c r="B32" s="7">
        <v>2015</v>
      </c>
      <c r="C32" s="10"/>
      <c r="D32" s="10"/>
      <c r="E32" s="10"/>
      <c r="F32" s="10"/>
      <c r="G32" s="10"/>
    </row>
    <row r="33" spans="1:7" ht="17" x14ac:dyDescent="0.2">
      <c r="A33" s="8" t="s">
        <v>278</v>
      </c>
      <c r="B33" s="7">
        <v>2017</v>
      </c>
      <c r="C33" s="10"/>
      <c r="D33" s="10"/>
      <c r="E33" s="10"/>
      <c r="F33" s="10"/>
      <c r="G33" s="10"/>
    </row>
    <row r="34" spans="1:7" ht="17" x14ac:dyDescent="0.2">
      <c r="A34" s="8" t="s">
        <v>233</v>
      </c>
      <c r="B34" s="9">
        <v>2020</v>
      </c>
      <c r="C34" s="10"/>
      <c r="D34" s="10"/>
      <c r="E34" s="10"/>
      <c r="F34" s="10"/>
      <c r="G34" s="10"/>
    </row>
    <row r="35" spans="1:7" ht="17" x14ac:dyDescent="0.2">
      <c r="A35" s="8" t="s">
        <v>233</v>
      </c>
      <c r="B35" s="7">
        <v>2024</v>
      </c>
      <c r="C35" s="10"/>
      <c r="D35" s="10"/>
      <c r="E35" s="10"/>
      <c r="F35" s="10"/>
      <c r="G35" s="10"/>
    </row>
    <row r="36" spans="1:7" ht="17" x14ac:dyDescent="0.2">
      <c r="A36" s="8" t="s">
        <v>233</v>
      </c>
      <c r="B36" s="7">
        <v>2015</v>
      </c>
      <c r="C36" s="10"/>
      <c r="D36" s="10"/>
      <c r="E36" s="10"/>
      <c r="F36" s="10"/>
      <c r="G36" s="10"/>
    </row>
    <row r="37" spans="1:7" ht="17" x14ac:dyDescent="0.2">
      <c r="A37" s="8" t="s">
        <v>313</v>
      </c>
      <c r="B37" s="7">
        <v>2024</v>
      </c>
      <c r="C37" s="10"/>
      <c r="D37" s="10"/>
      <c r="E37" s="10"/>
      <c r="F37" s="10"/>
      <c r="G37" s="10"/>
    </row>
    <row r="38" spans="1:7" ht="17" x14ac:dyDescent="0.2">
      <c r="A38" s="8" t="s">
        <v>294</v>
      </c>
      <c r="B38" s="7">
        <v>2017</v>
      </c>
      <c r="C38" s="10"/>
      <c r="D38" s="10"/>
      <c r="E38" s="10"/>
      <c r="F38" s="10"/>
      <c r="G38" s="10"/>
    </row>
    <row r="39" spans="1:7" ht="17" x14ac:dyDescent="0.2">
      <c r="A39" s="8" t="s">
        <v>233</v>
      </c>
      <c r="B39" s="9">
        <v>2024</v>
      </c>
      <c r="C39" s="10"/>
      <c r="D39" s="10"/>
      <c r="E39" s="10"/>
      <c r="F39" s="10"/>
      <c r="G39" s="10"/>
    </row>
    <row r="40" spans="1:7" ht="17" x14ac:dyDescent="0.2">
      <c r="A40" s="8" t="s">
        <v>233</v>
      </c>
      <c r="B40" s="7">
        <v>2017</v>
      </c>
      <c r="C40" s="10"/>
      <c r="D40" s="10"/>
      <c r="E40" s="10"/>
      <c r="F40" s="10"/>
      <c r="G40" s="10"/>
    </row>
    <row r="41" spans="1:7" ht="17" x14ac:dyDescent="0.2">
      <c r="A41" s="8" t="s">
        <v>233</v>
      </c>
      <c r="B41" s="7">
        <v>2016</v>
      </c>
      <c r="C41" s="10"/>
      <c r="D41" s="10"/>
      <c r="E41" s="10"/>
      <c r="F41" s="10"/>
      <c r="G41" s="10"/>
    </row>
    <row r="42" spans="1:7" ht="17" x14ac:dyDescent="0.2">
      <c r="A42" s="8" t="s">
        <v>295</v>
      </c>
      <c r="B42" s="7">
        <v>2021</v>
      </c>
      <c r="C42" s="10"/>
      <c r="D42" s="10"/>
      <c r="E42" s="10"/>
      <c r="F42" s="10"/>
      <c r="G42" s="10"/>
    </row>
    <row r="43" spans="1:7" ht="17" x14ac:dyDescent="0.2">
      <c r="A43" s="8" t="s">
        <v>278</v>
      </c>
      <c r="B43" s="7">
        <v>2023</v>
      </c>
      <c r="C43" s="10"/>
      <c r="D43" s="10"/>
      <c r="E43" s="10"/>
      <c r="F43" s="10"/>
      <c r="G43" s="10"/>
    </row>
    <row r="44" spans="1:7" ht="17" x14ac:dyDescent="0.2">
      <c r="A44" s="8" t="s">
        <v>278</v>
      </c>
      <c r="B44" s="9">
        <v>2024</v>
      </c>
      <c r="C44" s="10"/>
      <c r="D44" s="10"/>
      <c r="E44" s="10"/>
      <c r="F44" s="10"/>
      <c r="G44" s="10"/>
    </row>
    <row r="45" spans="1:7" ht="17" x14ac:dyDescent="0.2">
      <c r="A45" s="8" t="s">
        <v>278</v>
      </c>
      <c r="B45" s="7">
        <v>2024</v>
      </c>
      <c r="C45" s="10"/>
      <c r="D45" s="10"/>
      <c r="E45" s="10"/>
      <c r="F45" s="10"/>
      <c r="G45" s="10"/>
    </row>
    <row r="46" spans="1:7" ht="17" x14ac:dyDescent="0.2">
      <c r="A46" s="8" t="s">
        <v>233</v>
      </c>
      <c r="B46" s="7">
        <v>2018</v>
      </c>
      <c r="C46" s="10"/>
      <c r="D46" s="10"/>
      <c r="E46" s="10"/>
      <c r="F46" s="10"/>
      <c r="G46" s="10"/>
    </row>
    <row r="47" spans="1:7" ht="17" x14ac:dyDescent="0.2">
      <c r="A47" s="8" t="s">
        <v>495</v>
      </c>
      <c r="B47" s="9">
        <v>2021</v>
      </c>
      <c r="C47" s="10"/>
      <c r="D47" s="10"/>
      <c r="E47" s="10"/>
      <c r="F47" s="10"/>
      <c r="G47" s="10"/>
    </row>
    <row r="48" spans="1:7" ht="17" x14ac:dyDescent="0.2">
      <c r="A48" s="8" t="s">
        <v>495</v>
      </c>
      <c r="B48" s="7">
        <v>2021</v>
      </c>
      <c r="C48" s="10"/>
      <c r="D48" s="10"/>
      <c r="E48" s="10"/>
      <c r="F48" s="10"/>
      <c r="G48" s="10"/>
    </row>
    <row r="49" spans="1:7" ht="17" x14ac:dyDescent="0.2">
      <c r="A49" s="8" t="s">
        <v>233</v>
      </c>
      <c r="B49" s="9">
        <v>2017</v>
      </c>
      <c r="C49" s="10"/>
      <c r="D49" s="10"/>
      <c r="E49" s="10"/>
      <c r="F49" s="10"/>
      <c r="G49" s="10"/>
    </row>
    <row r="50" spans="1:7" ht="17" x14ac:dyDescent="0.2">
      <c r="A50" s="8" t="s">
        <v>339</v>
      </c>
      <c r="B50" s="7">
        <v>2023</v>
      </c>
      <c r="C50" s="10"/>
      <c r="D50" s="10"/>
      <c r="E50" s="10"/>
      <c r="F50" s="10"/>
      <c r="G50" s="10"/>
    </row>
    <row r="51" spans="1:7" ht="17" x14ac:dyDescent="0.2">
      <c r="A51" s="8" t="s">
        <v>278</v>
      </c>
      <c r="B51" s="9">
        <v>2018</v>
      </c>
      <c r="C51" s="10"/>
      <c r="D51" s="10"/>
      <c r="E51" s="10"/>
      <c r="F51" s="10"/>
      <c r="G51" s="10"/>
    </row>
    <row r="52" spans="1:7" ht="17" x14ac:dyDescent="0.2">
      <c r="A52" s="8" t="s">
        <v>233</v>
      </c>
      <c r="B52" s="7">
        <v>2023</v>
      </c>
      <c r="C52" s="10"/>
      <c r="D52" s="10"/>
      <c r="E52" s="10"/>
      <c r="F52" s="10"/>
      <c r="G52" s="10"/>
    </row>
    <row r="53" spans="1:7" ht="17" x14ac:dyDescent="0.2">
      <c r="A53" s="8" t="s">
        <v>233</v>
      </c>
      <c r="B53" s="9">
        <v>2024</v>
      </c>
      <c r="C53" s="10"/>
      <c r="D53" s="10"/>
      <c r="E53" s="10"/>
      <c r="F53" s="10"/>
      <c r="G53" s="10"/>
    </row>
    <row r="54" spans="1:7" ht="17" x14ac:dyDescent="0.2">
      <c r="A54" s="8" t="s">
        <v>233</v>
      </c>
      <c r="B54" s="7">
        <v>2016</v>
      </c>
      <c r="C54" s="10"/>
      <c r="D54" s="10"/>
      <c r="E54" s="10"/>
      <c r="F54" s="10"/>
      <c r="G54" s="10"/>
    </row>
    <row r="55" spans="1:7" ht="17" x14ac:dyDescent="0.2">
      <c r="A55" s="8" t="s">
        <v>352</v>
      </c>
      <c r="B55" s="7">
        <v>2021</v>
      </c>
      <c r="C55" s="10"/>
      <c r="D55" s="10"/>
      <c r="E55" s="10"/>
      <c r="F55" s="10"/>
      <c r="G55" s="10"/>
    </row>
    <row r="56" spans="1:7" ht="17" x14ac:dyDescent="0.2">
      <c r="A56" s="8" t="s">
        <v>294</v>
      </c>
      <c r="B56" s="7">
        <v>2025</v>
      </c>
      <c r="C56" s="10"/>
      <c r="D56" s="10"/>
      <c r="E56" s="10"/>
      <c r="F56" s="10"/>
      <c r="G56" s="10"/>
    </row>
    <row r="57" spans="1:7" ht="17" x14ac:dyDescent="0.2">
      <c r="A57" s="8" t="s">
        <v>233</v>
      </c>
      <c r="B57" s="7">
        <v>2016</v>
      </c>
      <c r="C57" s="10"/>
      <c r="D57" s="10"/>
      <c r="E57" s="10"/>
      <c r="F57" s="10"/>
      <c r="G57" s="10"/>
    </row>
    <row r="58" spans="1:7" ht="17" x14ac:dyDescent="0.2">
      <c r="A58" s="8" t="s">
        <v>287</v>
      </c>
      <c r="B58" s="7">
        <v>2016</v>
      </c>
      <c r="C58" s="10"/>
      <c r="D58" s="10"/>
      <c r="E58" s="10"/>
      <c r="F58" s="10"/>
      <c r="G58" s="10"/>
    </row>
    <row r="59" spans="1:7" ht="17" x14ac:dyDescent="0.2">
      <c r="A59" s="8" t="s">
        <v>233</v>
      </c>
      <c r="B59" s="7">
        <v>2025</v>
      </c>
      <c r="C59" s="10"/>
      <c r="D59" s="10"/>
      <c r="E59" s="10"/>
      <c r="F59" s="10"/>
      <c r="G59" s="10"/>
    </row>
    <row r="60" spans="1:7" ht="17" x14ac:dyDescent="0.2">
      <c r="A60" s="8" t="s">
        <v>233</v>
      </c>
      <c r="B60" s="9">
        <v>2024</v>
      </c>
      <c r="C60" s="10"/>
      <c r="D60" s="10"/>
      <c r="E60" s="10"/>
      <c r="F60" s="10"/>
      <c r="G60" s="10"/>
    </row>
    <row r="61" spans="1:7" ht="17" x14ac:dyDescent="0.2">
      <c r="A61" s="8" t="s">
        <v>278</v>
      </c>
      <c r="B61" s="7">
        <v>2021</v>
      </c>
      <c r="C61" s="10"/>
      <c r="D61" s="10"/>
      <c r="E61" s="10"/>
      <c r="F61" s="10"/>
      <c r="G61" s="10"/>
    </row>
    <row r="62" spans="1:7" ht="17" x14ac:dyDescent="0.2">
      <c r="A62" s="8" t="s">
        <v>278</v>
      </c>
      <c r="B62" s="7">
        <v>2024</v>
      </c>
      <c r="C62" s="10"/>
      <c r="D62" s="10"/>
      <c r="E62" s="10"/>
      <c r="F62" s="10"/>
      <c r="G62" s="10"/>
    </row>
    <row r="63" spans="1:7" ht="17" x14ac:dyDescent="0.2">
      <c r="A63" s="8" t="s">
        <v>233</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G6" sqref="G2:G6"/>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371</v>
      </c>
      <c r="B1" s="10" t="s">
        <v>383</v>
      </c>
    </row>
    <row r="2" spans="1:7" x14ac:dyDescent="0.2">
      <c r="A2" s="10">
        <v>1</v>
      </c>
      <c r="B2" s="10" t="s">
        <v>384</v>
      </c>
      <c r="C2" s="10">
        <v>109</v>
      </c>
      <c r="G2" s="10">
        <f>SUM(C2:F2)</f>
        <v>109</v>
      </c>
    </row>
    <row r="3" spans="1:7" x14ac:dyDescent="0.2">
      <c r="A3" s="10">
        <v>2</v>
      </c>
      <c r="B3" s="10" t="s">
        <v>385</v>
      </c>
      <c r="C3" s="10">
        <v>149</v>
      </c>
      <c r="G3" s="10">
        <f t="shared" ref="G3:G6" si="0">SUM(C3:F3)</f>
        <v>149</v>
      </c>
    </row>
    <row r="4" spans="1:7" x14ac:dyDescent="0.2">
      <c r="A4" s="10">
        <v>3</v>
      </c>
      <c r="B4" s="10" t="s">
        <v>386</v>
      </c>
      <c r="C4" s="10">
        <v>88</v>
      </c>
      <c r="D4" s="10">
        <v>229</v>
      </c>
      <c r="G4" s="10">
        <f t="shared" si="0"/>
        <v>317</v>
      </c>
    </row>
    <row r="5" spans="1:7" x14ac:dyDescent="0.2">
      <c r="A5" s="10">
        <v>4</v>
      </c>
      <c r="B5" s="10" t="s">
        <v>387</v>
      </c>
      <c r="C5" s="10">
        <v>113</v>
      </c>
      <c r="D5" s="10">
        <v>49</v>
      </c>
      <c r="G5" s="10">
        <f t="shared" si="0"/>
        <v>162</v>
      </c>
    </row>
    <row r="6" spans="1:7" x14ac:dyDescent="0.2">
      <c r="A6" s="10">
        <v>5</v>
      </c>
      <c r="B6" s="10" t="s">
        <v>388</v>
      </c>
      <c r="C6" s="10">
        <v>60</v>
      </c>
      <c r="D6" s="10">
        <v>22</v>
      </c>
      <c r="G6" s="10">
        <f t="shared" si="0"/>
        <v>82</v>
      </c>
    </row>
    <row r="7" spans="1:7" x14ac:dyDescent="0.2">
      <c r="A7" s="10">
        <v>6</v>
      </c>
      <c r="B7" s="10" t="s">
        <v>389</v>
      </c>
      <c r="G7" s="10">
        <v>1200</v>
      </c>
    </row>
    <row r="8" spans="1:7" x14ac:dyDescent="0.2">
      <c r="A8" s="10">
        <v>7</v>
      </c>
      <c r="B8" s="10" t="s">
        <v>390</v>
      </c>
      <c r="G8" s="10">
        <v>500</v>
      </c>
    </row>
    <row r="9" spans="1:7" x14ac:dyDescent="0.2">
      <c r="B9" s="10" t="s">
        <v>391</v>
      </c>
      <c r="G9" s="10">
        <f>SUM(G2:G8)</f>
        <v>2519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2025-06-08T04:02:54Z</dcterms:modified>
</cp:coreProperties>
</file>