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12A9C261-5E86-8B4F-BEF3-F2B52C2C0C84}" xr6:coauthVersionLast="47" xr6:coauthVersionMax="47" xr10:uidLastSave="{00000000-0000-0000-0000-000000000000}"/>
  <bookViews>
    <workbookView xWindow="640" yWindow="1260" windowWidth="17440" windowHeight="18060" xr2:uid="{EA58F7B1-A336-BA43-B667-67D0190BCF67}"/>
  </bookViews>
  <sheets>
    <sheet name="data" sheetId="3" r:id="rId1"/>
    <sheet name="chart" sheetId="4" r:id="rId2"/>
    <sheet name="count" sheetId="5" r:id="rId3"/>
  </sheets>
  <definedNames>
    <definedName name="_xlnm._FilterDatabase" localSheetId="0" hidden="1">data!$A$1:$V$64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5" l="1"/>
  <c r="G8" i="5"/>
  <c r="B32" i="4"/>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B45" i="4"/>
  <c r="C45" i="4"/>
  <c r="D45" i="4"/>
  <c r="E45" i="4"/>
  <c r="F45" i="4"/>
  <c r="G45" i="4"/>
  <c r="H45" i="4"/>
  <c r="I45" i="4"/>
  <c r="B46" i="4"/>
  <c r="C46" i="4"/>
  <c r="D46" i="4"/>
  <c r="E46" i="4"/>
  <c r="F46" i="4"/>
  <c r="G46" i="4"/>
  <c r="H46" i="4"/>
  <c r="I46" i="4"/>
  <c r="B47" i="4"/>
  <c r="C47" i="4"/>
  <c r="D47" i="4"/>
  <c r="E47" i="4"/>
  <c r="F47" i="4"/>
  <c r="G47" i="4"/>
  <c r="H47" i="4"/>
  <c r="I47" i="4"/>
  <c r="B48" i="4"/>
  <c r="C48" i="4"/>
  <c r="D48" i="4"/>
  <c r="E48" i="4"/>
  <c r="F48" i="4"/>
  <c r="G48" i="4"/>
  <c r="H48" i="4"/>
  <c r="I48" i="4"/>
  <c r="B49" i="4"/>
  <c r="C49" i="4"/>
  <c r="D49" i="4"/>
  <c r="E49" i="4"/>
  <c r="F49" i="4"/>
  <c r="G49" i="4"/>
  <c r="H49" i="4"/>
  <c r="I49" i="4"/>
  <c r="B50" i="4"/>
  <c r="C50" i="4"/>
  <c r="D50" i="4"/>
  <c r="E50" i="4"/>
  <c r="F50" i="4"/>
  <c r="G50" i="4"/>
  <c r="H50" i="4"/>
  <c r="I50" i="4"/>
  <c r="B51" i="4"/>
  <c r="C51" i="4"/>
  <c r="D51" i="4"/>
  <c r="E51" i="4"/>
  <c r="F51" i="4"/>
  <c r="G51" i="4"/>
  <c r="H51" i="4"/>
  <c r="I51" i="4"/>
  <c r="B52" i="4"/>
  <c r="C52" i="4"/>
  <c r="D52" i="4"/>
  <c r="E52" i="4"/>
  <c r="F52" i="4"/>
  <c r="G52" i="4"/>
  <c r="H52" i="4"/>
  <c r="I52" i="4"/>
  <c r="B53" i="4"/>
  <c r="C53" i="4"/>
  <c r="D53" i="4"/>
  <c r="E53" i="4"/>
  <c r="F53" i="4"/>
  <c r="G53" i="4"/>
  <c r="H53" i="4"/>
  <c r="I53" i="4"/>
  <c r="B54" i="4"/>
  <c r="C54" i="4"/>
  <c r="D54" i="4"/>
  <c r="E54" i="4"/>
  <c r="F54" i="4"/>
  <c r="G54" i="4"/>
  <c r="H54" i="4"/>
  <c r="I54" i="4"/>
  <c r="B55" i="4"/>
  <c r="C55" i="4"/>
  <c r="D55" i="4"/>
  <c r="E55" i="4"/>
  <c r="F55" i="4"/>
  <c r="G55" i="4"/>
  <c r="H55" i="4"/>
  <c r="I55" i="4"/>
  <c r="B56" i="4"/>
  <c r="C56" i="4"/>
  <c r="D56" i="4"/>
  <c r="E56" i="4"/>
  <c r="F56" i="4"/>
  <c r="G56" i="4"/>
  <c r="H56" i="4"/>
  <c r="I56" i="4"/>
  <c r="B57" i="4"/>
  <c r="C57" i="4"/>
  <c r="D57" i="4"/>
  <c r="E57" i="4"/>
  <c r="F57" i="4"/>
  <c r="G57" i="4"/>
  <c r="H57" i="4"/>
  <c r="I57" i="4"/>
  <c r="B58" i="4"/>
  <c r="C58" i="4"/>
  <c r="D58" i="4"/>
  <c r="E58" i="4"/>
  <c r="F58" i="4"/>
  <c r="G58" i="4"/>
  <c r="H58" i="4"/>
  <c r="I58" i="4"/>
  <c r="B59" i="4"/>
  <c r="C59" i="4"/>
  <c r="D59" i="4"/>
  <c r="E59" i="4"/>
  <c r="F59" i="4"/>
  <c r="G59" i="4"/>
  <c r="H59" i="4"/>
  <c r="I59" i="4"/>
  <c r="B60" i="4"/>
  <c r="C60" i="4"/>
  <c r="D60" i="4"/>
  <c r="E60" i="4"/>
  <c r="F60" i="4"/>
  <c r="G60" i="4"/>
  <c r="H60" i="4"/>
  <c r="I60" i="4"/>
  <c r="B61" i="4"/>
  <c r="C61" i="4"/>
  <c r="D61" i="4"/>
  <c r="E61" i="4"/>
  <c r="F61" i="4"/>
  <c r="G61" i="4"/>
  <c r="H61" i="4"/>
  <c r="I61" i="4"/>
  <c r="B62" i="4"/>
  <c r="C62" i="4"/>
  <c r="D62" i="4"/>
  <c r="E62" i="4"/>
  <c r="F62" i="4"/>
  <c r="G62" i="4"/>
  <c r="H62" i="4"/>
  <c r="I62" i="4"/>
  <c r="B63" i="4"/>
  <c r="C63" i="4"/>
  <c r="D63" i="4"/>
  <c r="E63" i="4"/>
  <c r="F63" i="4"/>
  <c r="G63" i="4"/>
  <c r="H63" i="4"/>
  <c r="I63" i="4"/>
  <c r="B64" i="4"/>
  <c r="C64" i="4"/>
  <c r="D64" i="4"/>
  <c r="E64" i="4"/>
  <c r="F64" i="4"/>
  <c r="G64" i="4"/>
  <c r="H64" i="4"/>
  <c r="I64" i="4"/>
  <c r="B4" i="4"/>
  <c r="C4" i="4"/>
  <c r="D4" i="4"/>
  <c r="E4" i="4"/>
  <c r="F4" i="4"/>
  <c r="G4" i="4"/>
  <c r="H4" i="4"/>
  <c r="I4" i="4"/>
  <c r="B5" i="4"/>
  <c r="C5" i="4"/>
  <c r="D5" i="4"/>
  <c r="E5" i="4"/>
  <c r="F5" i="4"/>
  <c r="G5" i="4"/>
  <c r="H5" i="4"/>
  <c r="I5" i="4"/>
  <c r="B6" i="4"/>
  <c r="C6" i="4"/>
  <c r="D6" i="4"/>
  <c r="E6" i="4"/>
  <c r="F6" i="4"/>
  <c r="G6" i="4"/>
  <c r="H6" i="4"/>
  <c r="I6" i="4"/>
  <c r="J6" i="4"/>
  <c r="B7" i="4"/>
  <c r="C7" i="4"/>
  <c r="D7" i="4"/>
  <c r="E7" i="4"/>
  <c r="F7" i="4"/>
  <c r="G7" i="4"/>
  <c r="H7" i="4"/>
  <c r="I7" i="4"/>
  <c r="J7" i="4"/>
  <c r="B8" i="4"/>
  <c r="C8" i="4"/>
  <c r="D8" i="4"/>
  <c r="E8" i="4"/>
  <c r="F8" i="4"/>
  <c r="G8" i="4"/>
  <c r="H8" i="4"/>
  <c r="I8" i="4"/>
  <c r="B9" i="4"/>
  <c r="C9" i="4"/>
  <c r="D9" i="4"/>
  <c r="E9" i="4"/>
  <c r="F9" i="4"/>
  <c r="G9" i="4"/>
  <c r="H9" i="4"/>
  <c r="I9" i="4"/>
  <c r="B10" i="4"/>
  <c r="C10" i="4"/>
  <c r="D10" i="4"/>
  <c r="E10" i="4"/>
  <c r="F10" i="4"/>
  <c r="G10" i="4"/>
  <c r="H10" i="4"/>
  <c r="I10" i="4"/>
  <c r="B11" i="4"/>
  <c r="C11" i="4"/>
  <c r="D11" i="4"/>
  <c r="E11" i="4"/>
  <c r="F11" i="4"/>
  <c r="G11" i="4"/>
  <c r="H11" i="4"/>
  <c r="I11" i="4"/>
  <c r="B12" i="4"/>
  <c r="C12" i="4"/>
  <c r="D12" i="4"/>
  <c r="E12" i="4"/>
  <c r="F12" i="4"/>
  <c r="G12" i="4"/>
  <c r="H12" i="4"/>
  <c r="I12" i="4"/>
  <c r="B13" i="4"/>
  <c r="C13" i="4"/>
  <c r="D13" i="4"/>
  <c r="E13" i="4"/>
  <c r="F13" i="4"/>
  <c r="G13" i="4"/>
  <c r="H13" i="4"/>
  <c r="I13" i="4"/>
  <c r="B14" i="4"/>
  <c r="C14" i="4"/>
  <c r="D14" i="4"/>
  <c r="E14" i="4"/>
  <c r="F14" i="4"/>
  <c r="G14" i="4"/>
  <c r="H14" i="4"/>
  <c r="I14" i="4"/>
  <c r="B15" i="4"/>
  <c r="C15" i="4"/>
  <c r="D15" i="4"/>
  <c r="E15" i="4"/>
  <c r="F15" i="4"/>
  <c r="G15" i="4"/>
  <c r="H15" i="4"/>
  <c r="I15" i="4"/>
  <c r="B16" i="4"/>
  <c r="C16" i="4"/>
  <c r="D16" i="4"/>
  <c r="E16" i="4"/>
  <c r="F16" i="4"/>
  <c r="G16" i="4"/>
  <c r="H16" i="4"/>
  <c r="I16" i="4"/>
  <c r="B17" i="4"/>
  <c r="C17" i="4"/>
  <c r="D17" i="4"/>
  <c r="E17" i="4"/>
  <c r="F17" i="4"/>
  <c r="G17" i="4"/>
  <c r="H17" i="4"/>
  <c r="I17" i="4"/>
  <c r="B18" i="4"/>
  <c r="C18" i="4"/>
  <c r="D18" i="4"/>
  <c r="E18" i="4"/>
  <c r="F18" i="4"/>
  <c r="G18" i="4"/>
  <c r="H18" i="4"/>
  <c r="I18" i="4"/>
  <c r="B19" i="4"/>
  <c r="C19" i="4"/>
  <c r="D19" i="4"/>
  <c r="E19" i="4"/>
  <c r="F19" i="4"/>
  <c r="G19" i="4"/>
  <c r="H19" i="4"/>
  <c r="I19" i="4"/>
  <c r="B20" i="4"/>
  <c r="C20" i="4"/>
  <c r="D20" i="4"/>
  <c r="E20" i="4"/>
  <c r="F20" i="4"/>
  <c r="G20" i="4"/>
  <c r="H20" i="4"/>
  <c r="I20" i="4"/>
  <c r="B21" i="4"/>
  <c r="C21" i="4"/>
  <c r="D21" i="4"/>
  <c r="E21" i="4"/>
  <c r="F21" i="4"/>
  <c r="G21" i="4"/>
  <c r="H21" i="4"/>
  <c r="I21" i="4"/>
  <c r="B22" i="4"/>
  <c r="C22" i="4"/>
  <c r="D22" i="4"/>
  <c r="E22" i="4"/>
  <c r="F22" i="4"/>
  <c r="G22" i="4"/>
  <c r="H22" i="4"/>
  <c r="I22" i="4"/>
  <c r="B23" i="4"/>
  <c r="C23" i="4"/>
  <c r="D23" i="4"/>
  <c r="E23" i="4"/>
  <c r="F23" i="4"/>
  <c r="G23" i="4"/>
  <c r="H23" i="4"/>
  <c r="I23" i="4"/>
  <c r="B24" i="4"/>
  <c r="C24" i="4"/>
  <c r="D24" i="4"/>
  <c r="E24" i="4"/>
  <c r="F24" i="4"/>
  <c r="G24" i="4"/>
  <c r="H24" i="4"/>
  <c r="I24" i="4"/>
  <c r="B25" i="4"/>
  <c r="C25" i="4"/>
  <c r="D25" i="4"/>
  <c r="E25" i="4"/>
  <c r="F25" i="4"/>
  <c r="G25" i="4"/>
  <c r="H25" i="4"/>
  <c r="I25" i="4"/>
  <c r="B26" i="4"/>
  <c r="C26" i="4"/>
  <c r="D26" i="4"/>
  <c r="E26" i="4"/>
  <c r="F26" i="4"/>
  <c r="G26" i="4"/>
  <c r="H26" i="4"/>
  <c r="I26" i="4"/>
  <c r="B27" i="4"/>
  <c r="C27" i="4"/>
  <c r="D27" i="4"/>
  <c r="E27" i="4"/>
  <c r="F27" i="4"/>
  <c r="G27" i="4"/>
  <c r="H27" i="4"/>
  <c r="I27" i="4"/>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 i="4"/>
  <c r="I3" i="4"/>
  <c r="H3" i="4"/>
  <c r="G3" i="4"/>
  <c r="F3" i="4"/>
  <c r="E3" i="4"/>
  <c r="R1" i="4"/>
  <c r="S1" i="4"/>
  <c r="T1" i="4"/>
  <c r="U1" i="4"/>
  <c r="Q1"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P2" i="4" s="1"/>
  <c r="O7" i="4"/>
  <c r="N12" i="4"/>
  <c r="N4" i="4"/>
  <c r="O10" i="4"/>
  <c r="N11" i="4"/>
  <c r="P16" i="4"/>
  <c r="R16" i="4"/>
  <c r="Q16" i="4"/>
  <c r="O16" i="4"/>
  <c r="T16" i="4"/>
  <c r="S16" i="4"/>
  <c r="C4" i="3"/>
  <c r="J4" i="4" s="1"/>
  <c r="C5" i="3"/>
  <c r="J5" i="4" s="1"/>
  <c r="C8" i="3"/>
  <c r="J8" i="4" s="1"/>
  <c r="C9" i="3"/>
  <c r="J9" i="4" s="1"/>
  <c r="C10" i="3"/>
  <c r="J10" i="4" s="1"/>
  <c r="C11" i="3"/>
  <c r="J11" i="4" s="1"/>
  <c r="C12" i="3"/>
  <c r="J12" i="4" s="1"/>
  <c r="C13" i="3"/>
  <c r="J13" i="4" s="1"/>
  <c r="C14" i="3"/>
  <c r="J14" i="4" s="1"/>
  <c r="C15" i="3"/>
  <c r="J15" i="4" s="1"/>
  <c r="C16" i="3"/>
  <c r="J16" i="4" s="1"/>
  <c r="C17" i="3"/>
  <c r="J17" i="4" s="1"/>
  <c r="C18" i="3"/>
  <c r="J18" i="4" s="1"/>
  <c r="C19" i="3"/>
  <c r="J19" i="4" s="1"/>
  <c r="C20" i="3"/>
  <c r="J20" i="4" s="1"/>
  <c r="C21" i="3"/>
  <c r="J21" i="4" s="1"/>
  <c r="C22" i="3"/>
  <c r="J22" i="4" s="1"/>
  <c r="C23" i="3"/>
  <c r="J23" i="4" s="1"/>
  <c r="C24" i="3"/>
  <c r="J24" i="4" s="1"/>
  <c r="C25" i="3"/>
  <c r="J25" i="4" s="1"/>
  <c r="C26" i="3"/>
  <c r="J26" i="4" s="1"/>
  <c r="C27" i="3"/>
  <c r="J27" i="4" s="1"/>
  <c r="C28" i="3"/>
  <c r="J28" i="4" s="1"/>
  <c r="C29" i="3"/>
  <c r="J29" i="4" s="1"/>
  <c r="C30" i="3"/>
  <c r="J30" i="4" s="1"/>
  <c r="C31" i="3"/>
  <c r="J31" i="4" s="1"/>
  <c r="C32" i="3"/>
  <c r="J32" i="4" s="1"/>
  <c r="C33" i="3"/>
  <c r="J33" i="4" s="1"/>
  <c r="C34" i="3"/>
  <c r="J34" i="4" s="1"/>
  <c r="C35" i="3"/>
  <c r="J35" i="4" s="1"/>
  <c r="C36" i="3"/>
  <c r="J36" i="4" s="1"/>
  <c r="C37" i="3"/>
  <c r="J37" i="4" s="1"/>
  <c r="C38" i="3"/>
  <c r="J38" i="4" s="1"/>
  <c r="C39" i="3"/>
  <c r="J39" i="4" s="1"/>
  <c r="C40" i="3"/>
  <c r="J40" i="4" s="1"/>
  <c r="C41" i="3"/>
  <c r="J41" i="4" s="1"/>
  <c r="C42" i="3"/>
  <c r="J42" i="4" s="1"/>
  <c r="C43" i="3"/>
  <c r="J43" i="4" s="1"/>
  <c r="C44" i="3"/>
  <c r="J44" i="4" s="1"/>
  <c r="C45" i="3"/>
  <c r="J45" i="4" s="1"/>
  <c r="C46" i="3"/>
  <c r="J46" i="4" s="1"/>
  <c r="C47" i="3"/>
  <c r="J47" i="4" s="1"/>
  <c r="C48" i="3"/>
  <c r="J48" i="4" s="1"/>
  <c r="C49" i="3"/>
  <c r="J49" i="4" s="1"/>
  <c r="C50" i="3"/>
  <c r="J50" i="4" s="1"/>
  <c r="C51" i="3"/>
  <c r="J51" i="4" s="1"/>
  <c r="C52" i="3"/>
  <c r="J52" i="4" s="1"/>
  <c r="C53" i="3"/>
  <c r="J53" i="4" s="1"/>
  <c r="C54" i="3"/>
  <c r="J54" i="4" s="1"/>
  <c r="C55" i="3"/>
  <c r="J55" i="4" s="1"/>
  <c r="C56" i="3"/>
  <c r="J56" i="4" s="1"/>
  <c r="C57" i="3"/>
  <c r="J57" i="4" s="1"/>
  <c r="C58" i="3"/>
  <c r="J58" i="4" s="1"/>
  <c r="C59" i="3"/>
  <c r="J59" i="4" s="1"/>
  <c r="C60" i="3"/>
  <c r="J60" i="4" s="1"/>
  <c r="C61" i="3"/>
  <c r="J61" i="4" s="1"/>
  <c r="C62" i="3"/>
  <c r="J62" i="4" s="1"/>
  <c r="C63" i="3"/>
  <c r="J63" i="4" s="1"/>
  <c r="C64" i="3"/>
  <c r="J64" i="4" s="1"/>
  <c r="C3" i="3"/>
  <c r="J3" i="4" s="1"/>
  <c r="G3" i="5"/>
  <c r="G4" i="5"/>
  <c r="G5" i="5"/>
  <c r="G6" i="5"/>
  <c r="G2" i="5"/>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<sst xmlns="http://schemas.openxmlformats.org/spreadsheetml/2006/main" count="1048" uniqueCount="681">
  <si>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</si>
  <si>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</si>
  <si>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</si>
  <si>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</si>
  <si>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</si>
  <si>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</si>
  <si>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</si>
  <si>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</si>
  <si>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</si>
  <si>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</si>
  <si>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</si>
  <si>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</si>
  <si>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</si>
  <si>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</si>
  <si>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</si>
  <si>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</si>
  <si>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</si>
  <si>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</si>
  <si>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</si>
  <si>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</si>
  <si>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</si>
  <si>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</si>
  <si>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</si>
  <si>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</si>
  <si>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</si>
  <si>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</si>
  <si>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</si>
  <si>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</si>
  <si>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</si>
  <si>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</si>
  <si>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</si>
  <si>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</si>
  <si>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</si>
  <si>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</si>
  <si>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</si>
  <si>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</si>
  <si>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</si>
  <si>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</si>
  <si>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</si>
  <si>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</si>
  <si>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</si>
  <si>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</si>
  <si>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</si>
  <si>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</si>
  <si>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</si>
  <si>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</si>
  <si>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</si>
  <si>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</si>
  <si>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</si>
  <si>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</si>
  <si>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</si>
  <si>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</si>
  <si>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</si>
  <si>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</si>
  <si>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</si>
  <si>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</si>
  <si>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</si>
  <si>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</si>
  <si>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</si>
  <si>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</si>
  <si>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</si>
  <si>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</si>
  <si>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</si>
  <si>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</si>
  <si>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</si>
  <si>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</si>
  <si>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</si>
  <si>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</si>
  <si>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</si>
  <si>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</si>
  <si>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</si>
  <si>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</si>
  <si>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</si>
  <si>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</si>
  <si>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</si>
  <si>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</si>
  <si>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</si>
  <si>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</si>
  <si>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</si>
  <si>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</si>
  <si>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</si>
  <si>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</si>
  <si>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</si>
  <si>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</si>
  <si>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</si>
  <si>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</si>
  <si>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</si>
  <si>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</si>
  <si>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</si>
  <si>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</si>
  <si>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</si>
  <si>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</si>
  <si>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</si>
  <si>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</si>
  <si>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</si>
  <si>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</si>
  <si>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</si>
  <si>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</si>
  <si>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</si>
  <si>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</si>
  <si>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</si>
  <si>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</si>
  <si>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</si>
  <si>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</si>
  <si>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</si>
  <si>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</si>
  <si>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</si>
  <si>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</si>
  <si>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</si>
  <si>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</si>
  <si>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</si>
  <si>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</si>
  <si>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</si>
  <si>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</si>
  <si>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</si>
  <si>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</si>
  <si>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</si>
  <si>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</si>
  <si>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</si>
  <si>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</si>
  <si>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</si>
  <si>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</si>
  <si>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</si>
  <si>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</si>
  <si>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</si>
  <si>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</si>
  <si>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</si>
  <si>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</si>
  <si>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</si>
  <si>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</si>
  <si>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</si>
  <si>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</si>
  <si>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</si>
  <si>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</si>
  <si>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</si>
  <si>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</si>
  <si>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</si>
  <si>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</si>
  <si>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</si>
  <si>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</si>
  <si>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</si>
  <si>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</si>
  <si>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</si>
  <si>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</si>
  <si>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</si>
  <si>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</si>
  <si>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</si>
  <si>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</si>
  <si>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</si>
  <si>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</si>
  <si>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</si>
  <si>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</si>
  <si>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</si>
  <si>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</si>
  <si>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</si>
  <si>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</si>
  <si>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</si>
  <si>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</si>
  <si>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</si>
  <si>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</si>
  <si>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</si>
  <si>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</si>
  <si>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</si>
  <si>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</si>
  <si>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</si>
  <si>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</si>
  <si>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</si>
  <si>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</si>
  <si>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</si>
  <si>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</si>
  <si>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</si>
  <si>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</si>
  <si>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</si>
  <si>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</si>
  <si>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</si>
  <si>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</si>
  <si>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</si>
  <si>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</si>
  <si>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</si>
  <si>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</si>
  <si>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</si>
  <si>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</si>
  <si>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</si>
  <si>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</si>
  <si>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</si>
  <si>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</si>
  <si>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</si>
  <si>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</si>
  <si>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</si>
  <si>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</si>
  <si>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</si>
  <si>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</si>
  <si>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</si>
  <si>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</si>
  <si>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</si>
  <si>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</si>
  <si>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</si>
  <si>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</si>
  <si>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</si>
  <si>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</si>
  <si>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</si>
  <si>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</si>
  <si>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</si>
  <si>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</si>
  <si>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</si>
  <si>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</si>
  <si>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</si>
  <si>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</si>
  <si>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</si>
  <si>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</si>
  <si>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</si>
  <si>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</si>
  <si>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</si>
  <si>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</si>
  <si>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</si>
  <si>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</si>
  <si>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</si>
  <si>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</si>
  <si>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</si>
  <si>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</si>
  <si>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</si>
  <si>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</si>
  <si>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</si>
  <si>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</si>
  <si>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</si>
  <si>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</si>
  <si>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</si>
  <si>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</si>
  <si>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</si>
  <si>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</si>
  <si>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</si>
  <si>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</si>
  <si>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</si>
  <si>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</si>
  <si>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</si>
  <si>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</si>
  <si>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</si>
  <si>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</si>
  <si>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</si>
  <si>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</si>
  <si>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</si>
  <si>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</si>
  <si>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</si>
  <si>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</si>
  <si>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</si>
  <si>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</si>
  <si>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</si>
  <si>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</si>
  <si>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</si>
  <si>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</si>
  <si>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</si>
  <si>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</si>
  <si>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</si>
  <si>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</si>
  <si>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</si>
  <si>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</si>
  <si>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</si>
  <si>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</si>
  <si>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</si>
  <si>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</si>
  <si>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</si>
  <si>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</si>
  <si>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</si>
  <si>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</si>
  <si>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</si>
  <si>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</si>
  <si>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</si>
  <si>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</si>
  <si>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</si>
  <si>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</si>
  <si>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</si>
  <si>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</si>
  <si>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</si>
  <si>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</si>
  <si>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</si>
  <si>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</si>
  <si>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</si>
  <si>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</si>
  <si>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</si>
  <si>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</si>
  <si>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</si>
  <si>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</si>
  <si>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</si>
  <si>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</si>
  <si>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</si>
  <si>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</si>
  <si>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</si>
  <si>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</si>
  <si>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</si>
  <si>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</si>
  <si>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</si>
  <si>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</si>
  <si>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</si>
  <si>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</si>
  <si>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</si>
  <si>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</si>
  <si>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</si>
  <si>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</si>
  <si>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</si>
  <si>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</si>
  <si>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</si>
  <si>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</si>
  <si>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</si>
  <si>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</si>
  <si>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</si>
  <si>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</si>
  <si>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</si>
  <si>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</si>
  <si>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</si>
  <si>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</si>
  <si>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</si>
  <si>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</si>
  <si>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</si>
  <si>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</si>
  <si>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</si>
  <si>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</si>
  <si>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</si>
  <si>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</si>
  <si>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</si>
  <si>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</si>
  <si>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</si>
  <si>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</si>
  <si>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</si>
  <si>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</si>
  <si>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</si>
  <si>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</si>
  <si>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</si>
  <si>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</si>
  <si>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</si>
  <si>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</si>
  <si>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</si>
  <si>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</si>
  <si>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</si>
  <si>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</si>
  <si>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</si>
  <si>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</si>
  <si>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</si>
  <si>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</si>
  <si>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</si>
  <si>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</si>
  <si>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</si>
  <si>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</si>
  <si>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</si>
  <si>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</si>
  <si>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</si>
  <si>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</si>
  <si>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</si>
  <si>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</si>
  <si>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</si>
  <si>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</si>
  <si>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</si>
  <si>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</si>
  <si>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</si>
  <si>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</si>
  <si>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</si>
  <si>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</si>
  <si>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</si>
  <si>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</si>
  <si>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</si>
  <si>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</si>
  <si>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</si>
  <si>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</si>
  <si>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</si>
  <si>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</si>
  <si>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</si>
  <si>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</si>
  <si>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</si>
  <si>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</si>
  <si>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</si>
  <si>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</si>
  <si>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</si>
  <si>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</si>
  <si>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</si>
  <si>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</si>
  <si>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</si>
  <si>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</si>
  <si>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</si>
  <si>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</si>
  <si>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</si>
  <si>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</si>
  <si>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</si>
  <si>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</si>
  <si>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</si>
  <si>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</si>
  <si>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</si>
  <si>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</si>
  <si>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</si>
  <si>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</si>
  <si>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</si>
  <si>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</si>
  <si>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</si>
  <si>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</si>
  <si>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</si>
  <si>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Utilising data from the Census Bureau on imports to the US from 2014 to 2024, Alessandra et al. (2025) conducted an empirical study employing a Markov model to analyse the impact of China trade shock on US manufacturing and its competitors.</t>
  </si>
  <si>
    <t>Theme 1: Trade War</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</si>
  <si>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</si>
  <si>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</si>
  <si>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</si>
  <si>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</si>
  <si>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emphasise that new Chinese firms have aggressively entered the export market, rather than merely introducing new products that disrupt the US market.</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</si>
  <si>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</si>
  <si>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</si>
  <si>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</si>
  <si>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</si>
  <si>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</si>
  <si>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</si>
  <si>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</si>
  <si>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As employment shifts from low-skill to high-skill positions due to technological advancement, Autor et al. (2015) notably conclude that trade competition from China has a detrimental impact on the overall US labour market across all job categories.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</si>
  <si>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</si>
  <si>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</si>
  <si>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</si>
  <si>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</si>
  <si>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</si>
  <si>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Albeit globalisation, Bown and Wang (2024) emphasise that China’s ambition to dominate manufacturing sector is the primary reason the US is striving for reclaim leadership in semi-conductor industry (Holdren et al., 2017).</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</si>
  <si>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</si>
  <si>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</si>
  <si>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</si>
  <si>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Caliendo et al. (2019) suggest that their model provides a method for quantifying the impacts of various scenarios on the US labour market, including changes in trade and migration policies.</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</si>
  <si>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</si>
  <si>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</si>
  <si>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</si>
  <si>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</si>
  <si>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</si>
  <si>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In light of the reversal of protectionism since the 2000s, Che et al. (2022) note that voters in counties with high exposure to China’s import competition tend to support parties advocating for more restrictive trade policies.</t>
  </si>
  <si>
    <t>Building on a longitudinal data model (Hausman and Taylor, 1981), Chetverikov et al. (2016) utilise datasets from Autor et al. (2013) to develop an unbiased estimation algorithm, supported Monte Carlo simulations, to explore micro-level observables.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</si>
  <si>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</si>
  <si>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</si>
  <si>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</si>
  <si>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</si>
  <si>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</si>
  <si>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</si>
  <si>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</si>
  <si>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</si>
  <si>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</si>
  <si>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Egger and Erhardt (2024) conclude from their models that changes in trade policy have ripple effects, emphasising that the US ad valorem tariff on Chinese imports will have nonlinear consequences.</t>
  </si>
  <si>
    <t>2014-2025</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</si>
  <si>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</si>
  <si>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</si>
  <si>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</si>
  <si>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</si>
  <si>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</si>
  <si>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</si>
  <si>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South Korea</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</si>
  <si>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</si>
  <si>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</si>
  <si>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Feigenbaum and Hall (2015) provide empirical evidence showing that legislative incumbents in the US House shifted to their roll call votes on trade-related bills to protectionism to avoid facing partisan challenges in the next election.</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</si>
  <si>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</si>
  <si>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</si>
  <si>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</si>
  <si>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</si>
  <si>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</si>
  <si>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Galantucci (2015) observes that legislators opposing currency reform acts are particularly concerned about potential job losses associated with an avoidable large-scale trade war.</t>
  </si>
  <si>
    <t>Based on empirical evidence, Galle and Lorentzen (2024) conclude that both the “China shock” and the “automation shock” have negatively affected the labour market; however, the impact of “China shock” has only reached one-third of that by the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</si>
  <si>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</si>
  <si>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</si>
  <si>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</si>
  <si>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</si>
  <si>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</si>
  <si>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</si>
  <si>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</si>
  <si>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</si>
  <si>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</si>
  <si>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</si>
  <si>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</si>
  <si>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</si>
  <si>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</si>
  <si>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</si>
  <si>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</si>
  <si>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</si>
  <si>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</si>
  <si>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</si>
  <si>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</si>
  <si>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highlight that voters tend to adopt an anti-incumbent stance in response to these economic challenges.</t>
  </si>
  <si>
    <t>Liang</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</si>
  <si>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</si>
  <si>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</si>
  <si>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</si>
  <si>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</si>
  <si>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</si>
  <si>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</si>
  <si>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</si>
  <si>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</si>
  <si>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</si>
  <si>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</si>
  <si>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</si>
  <si>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Drawing on empirical evidence, McManus and Schaur (2016) observe that the injury rates among US workers have been significantly affected by the implications of trade policy.</t>
  </si>
  <si>
    <t>Niemeläinen (2021) emphasises that China’s rapid demographic transition, coupled with a lack of reform in social welfare, has significantly contributed to its trade surplus with the US.</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</si>
  <si>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</si>
  <si>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</si>
  <si>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</si>
  <si>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</si>
  <si>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Wang (2021) emphasises that the implications of trade policy have negatively impacted US multinational enterprises, even as their affiliates often hold a greater share of exports than firms from host countries.</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</si>
  <si>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</si>
  <si>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</si>
  <si>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</si>
  <si>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</si>
  <si>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T1</t>
  </si>
  <si>
    <t>T2</t>
  </si>
  <si>
    <t>T3</t>
  </si>
  <si>
    <t>T4</t>
  </si>
  <si>
    <t>T5</t>
  </si>
  <si>
    <t>X</t>
  </si>
  <si>
    <t>Trade War</t>
  </si>
  <si>
    <t>China Shock</t>
  </si>
  <si>
    <t>Trade Policy</t>
  </si>
  <si>
    <t>Labour</t>
  </si>
  <si>
    <t>Alessandria et al. (2025a)</t>
  </si>
  <si>
    <t>Alessandria et al. (2025b)</t>
  </si>
  <si>
    <t>citation</t>
  </si>
  <si>
    <t>Autor et al. (2013)</t>
  </si>
  <si>
    <t>Autor, Dorn, and Hanson (2013)</t>
  </si>
  <si>
    <t>Method</t>
  </si>
  <si>
    <t>Literature Review</t>
  </si>
  <si>
    <t>Empirical Analysis</t>
  </si>
  <si>
    <t>Comparative Data Analysis</t>
  </si>
  <si>
    <t>Dynamic Modelling</t>
  </si>
  <si>
    <t>Panel Data Analysis</t>
  </si>
  <si>
    <t>Survey and Media Data Analysis</t>
  </si>
  <si>
    <t>Survey and Data Analysis</t>
  </si>
  <si>
    <t>Empirical Analysis in CES Model</t>
  </si>
  <si>
    <t>Comparative Analysis of Employment Data</t>
  </si>
  <si>
    <t>Firm-level Data Modelling Analysis</t>
  </si>
  <si>
    <t>Textual and Firm-level Data Analysis</t>
  </si>
  <si>
    <t>County-level Data Analysis</t>
  </si>
  <si>
    <t>Historical Analysis</t>
  </si>
  <si>
    <t>Dynamic Trade Modelling</t>
  </si>
  <si>
    <t>Geo-referenced Data Analysis</t>
  </si>
  <si>
    <t>Difference-in-difference (DiD) Analysis</t>
  </si>
  <si>
    <t>Quantile Regression</t>
  </si>
  <si>
    <t>Nighttime Imagery Analysis</t>
  </si>
  <si>
    <t>District-level and individual-level Analysis</t>
  </si>
  <si>
    <t>Archival Research</t>
  </si>
  <si>
    <t>Economic Modelling</t>
  </si>
  <si>
    <t>General Equilibrium Modelling</t>
  </si>
  <si>
    <t>Structural Modelling</t>
  </si>
  <si>
    <t>Firm-level Data Analysis</t>
  </si>
  <si>
    <t>Data Model Expansion</t>
  </si>
  <si>
    <t>Empirical Analysis of Voting Behaviour</t>
  </si>
  <si>
    <t>Merchandise-level Data Analysis</t>
  </si>
  <si>
    <t>Supply Chain Analysis using Import Data</t>
  </si>
  <si>
    <t>Multi-sector Gravity Model Analysis</t>
  </si>
  <si>
    <t>Spatial Allocation Model Using Copula Approaches</t>
  </si>
  <si>
    <t>Systematic Consolidation Approach</t>
  </si>
  <si>
    <t>Decomposition of Trade Flows using Value-added Data</t>
  </si>
  <si>
    <t>Monthly Customs Data Analysis</t>
  </si>
  <si>
    <t>Firm-level Data Analysis with Surveys</t>
  </si>
  <si>
    <t>Transaction-level Data Analysis</t>
  </si>
  <si>
    <t>Bayesian Statistical Analysis</t>
  </si>
  <si>
    <t>Roll-call Votes Analysis</t>
  </si>
  <si>
    <t>County-level Media Slant Analysis</t>
  </si>
  <si>
    <t>Survey Analysis</t>
  </si>
  <si>
    <t>Plant-level Injury Data Analysis</t>
  </si>
  <si>
    <t>Analysis of Trade Policy and Employment Data</t>
  </si>
  <si>
    <t>Quasi-natural Experiment using Loan Contract Data</t>
  </si>
  <si>
    <t xml:space="preserve">Mixed Quantitative and Qualitative Data Analysis </t>
  </si>
  <si>
    <t>Longitudinal Data Analysis of Greenfield Investment</t>
  </si>
  <si>
    <t>Transaction-level Panel Data Analysis</t>
  </si>
  <si>
    <t>General Equilibrium Modelling with Sectoral Analysis</t>
  </si>
  <si>
    <t>Model-based Empirical Strategy</t>
  </si>
  <si>
    <t>Event Space Analysis</t>
  </si>
  <si>
    <t>Techno-nationalism Strategies Analysis</t>
  </si>
  <si>
    <t>Life-cycle Model Analysis</t>
  </si>
  <si>
    <t>Computable General Equilibrium (CGE) Modelling</t>
  </si>
  <si>
    <t>Historical Analysis of Trade Relations</t>
  </si>
  <si>
    <t>General Equilibrium Modelling with Trade Data</t>
  </si>
  <si>
    <t>Theoretical Modelling of Contract Manufacturer Decisions</t>
  </si>
  <si>
    <t>This review examines a range of existing evidence, including literature, data, and policy documents, covering the period from 1990 to 2017, as discussed by Autor et al. (2013).  In addition to China’s import competition, Abraham and Kearney (2020) analyse various factors such as technological advancements, social welfare changes, increase in minimum wages, drugs abuse, immigration, and incarceration.</t>
  </si>
  <si>
    <t xml:space="preserve">Abraham and Kearney (2020) highlight that the “China shock” has been the primary contributor to the decline in the employment-to-population ratio, with the adoption of robotic technology being the second most significant factor. </t>
  </si>
  <si>
    <t>Abraham and Kearney (2020) argue that granting China Permanent Normal Trade Rations (“PNTR”) resulted in significant manufacturing job losses (Pierce and Schott, 2016).  Acemoglu et al. (2016) support this claim, identifying competition from Chinese imports as a key factor in the contraction of US manufacturing following the millennium, a period marked by China’s attainment of normal trade relations (NTR) tariff status.</t>
  </si>
  <si>
    <t xml:space="preserve">Increased import competition from China (Autor et al., 2013) and other developing countries (Bernard et al., 2006) had contributed to rising unemployment rates in manufacturing.  Abraham and Kearney (2020) concluded that the China is the largest contributor to the decline in employment-to-population ratio, accounting for a decrease of 0.92% </t>
  </si>
  <si>
    <t>Utilising empirical data from sources including UN Comtrade, US economy data, US County Business Patterns (“CBP”), and data from the National Bureau of Economic Research (NBER) and Center for Economic Studies (“CES”), Acemoglu et al. (2016) analyse the root causes of manufacturing job contraction.</t>
  </si>
  <si>
    <t>Acemoglu et al. (2016) emphasise that the reduction of tariffs on Chinese goods following China's accession to the WTO and the granting of Most Favoured Nation (“MFN”) status in 2001 contributed to manufacturing contraction (Pierce and Schott, 2016).</t>
  </si>
  <si>
    <t>Incorporating census data from the US and Canada, including the Integrated Public Use Microdata Series (“IPUMS”), American Community Survey, Canadian Master File, and National Household Survey, Albouy et al. (2019) analyse and compare the implications of China imports on US and Canada.</t>
  </si>
  <si>
    <t>"</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</si>
  <si>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</si>
  <si>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Amiti et al. (2020) utilised firm-level export data from China to the US covering the years 2000 to 2006 to investigate the relationship between China’s export growth and trade normalisation, specifically the attainment of Permanent Normal Trade Rations (“PNTR”) status.  To measure the impacts of new product varieties, the authors employed Feenstra’s (1994) model of constant elasticity of substitution (“CES”).</t>
  </si>
  <si>
    <t>Amiti et al. (2020) highlight China capitalised on significantly reduced tariffs following the US granting of Permanent Normal Trade Rations (“PNTR”) status, just after its entry into the WTO</t>
  </si>
  <si>
    <t xml:space="preserve">Aslan and Kumar (2021) utilised individual and household data from the US Census Bureau spanning two decades (1993-2013) to explore the negative impact of Chinese imports on the entrepreneurship in the US. </t>
  </si>
  <si>
    <t>Following significant changes in trade policy with China, Aslan and Kumar (2021) concluded that US consumers benefit from lower import prices from China and other countries.  However, US manufacturing industries have suffered severely, losing competitive advantages and becoming unprofitable.</t>
  </si>
  <si>
    <t>Aslan and Kumar (2021) argue that import competition from China has a significantly negatively effect on employment in the US, especially since entrepreneurship is a key driver of the labour market.  They note that the granting of Permanent Normal Trade Rations (“PNTR”) to China exacerbated these challenges.</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</si>
  <si>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</si>
  <si>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</si>
  <si>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Ballard-Rosa et al. (2022) utilise data of three sources, primary data from a YouGov’s survey conducted in September 2017 with 1,800 respondents, trade data from UN Comtrade (1991-2007), and county-level employment data from US Census covering 366 commuting zones (CZs).</t>
  </si>
  <si>
    <t>Ballard-Rosa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</si>
  <si>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(Ballard-Rosa et al., 2022).</t>
  </si>
  <si>
    <t>Ballard-Rosa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</si>
  <si>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 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</si>
  <si>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</si>
  <si>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 xml:space="preserve">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  </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</si>
  <si>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</si>
  <si>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</si>
  <si>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</si>
  <si>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</si>
  <si>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</si>
  <si>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</si>
  <si>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</si>
  <si>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 xml:space="preserve">Caliendo et al. (2019) highlight that the “China shock” can lead to delayed welfare gains due to resource reallocation among all trading partners.  However, the US benefits little from this reallocation due the high costs involved. </t>
  </si>
  <si>
    <t xml:space="preserve">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 </t>
  </si>
  <si>
    <t xml:space="preserve">In light of severe impacts on the US agricultural industry resulting from China’s retaliatory tariffs in response to trade policy changes in 2018, Carcelli and Park (2024) investigate how partisanship and ideology influence the voting preference of US farmers.  </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</si>
  <si>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</si>
  <si>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Rations (“PNTR”) with China in 2000, Che et al. (2022) argue that the conditions for initiating a US-China trade war became highly unlikely.</t>
  </si>
  <si>
    <t xml:space="preserve">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 </t>
  </si>
  <si>
    <t>Addressing gaps in the literature on tariff evasion, Che et al. (2025) emphasise that Trump’s trade war has failed to reduce US trade deficits.  This China-sponsored research aligns with the perspective of China’s Ministry of Foreign Affairs, which asserts that US importers engage in tariff evasion, despite the absence of empirical evidence.</t>
  </si>
  <si>
    <t xml:space="preserve">Che et al. (2025) argue that the US cannot benefit from the rise of protectionism, which ultimately harms all trade partners due to well-established global supply chain resulting from globalisation. </t>
  </si>
  <si>
    <t>According to their model’s estimations, Chetverikov et al. (2016) note that low-paid workers experience greater impacts from the “China shock” compared to high-paid workers.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</si>
  <si>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</si>
  <si>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Colantone and Stanig (2018) highlight that globalisation creates only final one winner since labour market in these EU countries have experienced slow down due to China’s trade competition.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</si>
  <si>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</si>
  <si>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previously engaged in trade.</t>
  </si>
  <si>
    <t>Utilising empirical data of the Trade Analysis Information System (“TRAINS”) within the World Bank’s World Integrated Trade Solution (“WITS”) for 2011, Egger and Erhardt (2024) employ gravity models to assess the actual effects of US ad valorem tariff on Chinese imports.</t>
  </si>
  <si>
    <t xml:space="preserve">Using databases of World Bank Pensions, World Economic Outlook of the International Monetary Fund (“IMF”), and the World Bank, Eugeni (2015) analyses economic data from seven East Asian countries to examine the trade imbalance between the US and China. </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</si>
  <si>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</si>
  <si>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t>
  </si>
  <si>
    <t>Utilising data from the US Census spanning two decades (1991-2011), Feenstra et al. (2019) re-examine the impacts on US exports by expanding the data model initially developed by Acemoglu et al. (2016) to include datasets from the rest of the world (“ROW”).</t>
  </si>
  <si>
    <t>Feenstra et al. (2019) argue that the “China shock” has two-fold effects: a contraction in US manufacturing due to increased import competition from China, and an expansion in foreign trading firms that import goods.</t>
  </si>
  <si>
    <t>Feenstra et al. (2019) note that tariffs on Chinese imports have decreased by 9% since China’s accession to the WTO in 2001.  Additionally, trade amongst the US, Canada, and Mexico has been stimulated by the North American Free Trade Agreement (NAFTA), as highlighted by Romalis (2007)</t>
  </si>
  <si>
    <t>Feenstra et al. (2019) emphasise a net gain of 379,000 jobs from 1991 to 2011.  This includes a net gain of 497,000 jobs before 1999, contrasted with a net loss of 117,000 jobs after 2000.  During this period, US exports grew from less than USD 600 billion in 1991 to over USD 1.2 trillion in 2011.</t>
  </si>
  <si>
    <t xml:space="preserve">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 </t>
  </si>
  <si>
    <t xml:space="preserve">Feigenbaum and Hall (2015) argue that there was a shift toward protectionism in roll call votes on trade bills in districts adversely affected by the China shock.  </t>
  </si>
  <si>
    <t>Utilising transaction-level exports data from China Customs (2000-2006) with a focus on the US and EU countries, along with the tariffs for imports from and exports to these countries sourced from WTO Tariff database and used by Feenstra et al. (2002), Feng et al. (2017) conduct their analysis.</t>
  </si>
  <si>
    <t xml:space="preserve">Feng et al. (2017) point out that job dynamics in US manufacturing have been influenced not only by trade competition from imports but also by the competitive pressures between new exporters and established firms.  </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</si>
  <si>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</si>
  <si>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</si>
  <si>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 xml:space="preserve">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  </t>
  </si>
  <si>
    <t xml:space="preserve">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  </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</si>
  <si>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</si>
  <si>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</si>
  <si>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 xml:space="preserve">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 </t>
  </si>
  <si>
    <t xml:space="preserve">Aligning with the World Bank’s (2020) perspective on global value chains (“GVCs”), Grossman et al. (2024) utilise monthly import data from the US Census during Trump’s first presidency (2016-2019) and employ a difference-in-differences (“DiD”) methodology to examine the nuanced changes in the supply chains before and after the implementation of tariff in 2018. </t>
  </si>
  <si>
    <t xml:space="preserve">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 </t>
  </si>
  <si>
    <t xml:space="preserve">Through their counterfactual model, Handley and Limão (2017) conjecture that trade policy uncertainty does not significantly impact employment and wages in the labour market. </t>
  </si>
  <si>
    <t>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</si>
  <si>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 xml:space="preserve">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County Business Patterns (“CBP”) and Population Estimates Program (PEP) from the US Census, covering a 15-year period (2000-2014).  Utilising these comprehensive datasets and an extended time frame, they apply the methodology proposed by Autor et al. (2013) to conduct a re-visited analysis. </t>
  </si>
  <si>
    <t xml:space="preserve">Addressing the political factors influencing trade policy in the US, Jakubik and Stolzenburg (2021) emphasise that policymakers should consider the dynamics of global value chains (“GVCs”) when implementing changes to trade policy.  </t>
  </si>
  <si>
    <t>Jiao et al. (2024) utilise firm-level data from the local government of an Eastern coastal city in China, complemented by product-level by country from the World Bank’s World Integrated Trade Solution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</si>
  <si>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(Handley et al., 202[5]).  Conversely, China’s retaliatory tariffs have led to a decline in US consumption (Waugh, 2019).</t>
  </si>
  <si>
    <t>Jiao et al. (2024) highlight that Chinese firms are strategically shifting their products to the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</si>
  <si>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(202[4]).</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</si>
  <si>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</si>
  <si>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 xml:space="preserve">Ju et al. (2024) highlight that the implications of Trump’s tariffs fail to address the issues of US employment decline associated with “China shock” (Autor et al., 2013) or the US trade deficit. </t>
  </si>
  <si>
    <t xml:space="preserve">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  </t>
  </si>
  <si>
    <t xml:space="preserve">Kalouptsidi (2018) highlights that Chinese governmental subsidies have significantly altered the global shipyard industry’s ecosystem by reducing costs by up to 20%. </t>
  </si>
  <si>
    <t>Kim and Margalit (2021) emphasise that China’s accession to the WTO has resulted in a “China shock” that has influenced the global political climate, impacting both the Trump’s presidency and the Brexit referendum in 2016.</t>
  </si>
  <si>
    <t xml:space="preserve">Kim and Margalit (2021) reveal that the China’s retaliatory tariffs have adversely affected over 2 million jobs across both the agricultural and manufacturing sectors. </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</si>
  <si>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</si>
  <si>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</si>
  <si>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(“CZs”)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</si>
  <si>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</si>
  <si>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</si>
  <si>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 xml:space="preserve">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 </t>
  </si>
  <si>
    <t xml:space="preserve">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  </t>
  </si>
  <si>
    <t xml:space="preserve">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 </t>
  </si>
  <si>
    <t>Lu et al. (2018) emphasise that following China’s accession to the WTO, the “China shock” has negatively impacted the globalisation, leading to increased “China-bashing” which corelates with a surge in unemployment and mortality in the US (Autor et al. 2013).</t>
  </si>
  <si>
    <t>In the context of intertwined US-China relationship (Farrell and Newman,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</si>
  <si>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</si>
  <si>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</si>
  <si>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</si>
  <si>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</si>
  <si>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Mansfield and Solodoch (2024) notably observe that districts with high exposure to the “China shock” tend to experience significant impacts on electoral outcomes.</t>
  </si>
  <si>
    <t>In the context of the “China shock” following China’s accession to the WTO, McManus and Schaur (2016) estimate that between 62,000 and 90,000 cases of injuries and illnesses from 2001 to 2007 are associated with this shock.</t>
  </si>
  <si>
    <t xml:space="preserve">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 </t>
  </si>
  <si>
    <t>Through a compositional analysis of the trade balance of both the US and China, Niemeläinen (2021) highlights that fluctuations in the total factor productivity (“TFP”) growth rate have contributed to the volatility in the US trade balance.</t>
  </si>
  <si>
    <t>Utilising a computable general equilibrium (“CGE”) model, Osman and El-Gendy (2025) employ datasets from the Global Trade Analysis Project (GTAP; Aguiar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</si>
  <si>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</si>
  <si>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2019),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</si>
  <si>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In the context of China’s accession to the WTO in 2000, Pierce and Schott (2016) emphasise that the US granted China with Permanent Normal Trade Rations (“PNTR”) status, equivalent to Most Favoured Nation (“MFN”) status.  The authors contend that the anticipated liberalisation has not materialised, citing ongoing import tariffs, export licensing, production subsidies, and barriers to foreign direct investments (“FDI”)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</si>
  <si>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Rations (“PNTR”) status to China after 2000.  While offshoring has become common in both the US and the EU, the US manufacturing sector has suffered from trade policy implications, whereas the EU did not experience similar job losses due to import competition.</t>
  </si>
  <si>
    <t xml:space="preserve">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 </t>
  </si>
  <si>
    <t xml:space="preserve">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 </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</si>
  <si>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</si>
  <si>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 xml:space="preserve">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  </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</si>
  <si>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</si>
  <si>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and are investing more in innovation driven by headquarters gravity (“HG”).</t>
  </si>
  <si>
    <t>By developing a theoretical model, Wu et al. (2024) investigate the factors influencing multinational enterprises (“MNEs”) in establishing new contract manufacturers (“CMs”) to mitigate risks associated with trade policy implications during the US-China trade war.</t>
  </si>
  <si>
    <t>Wu et al. (2024) emphasise that several determinants influence multinational enterprises (“MNEs”)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</si>
  <si>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enterprises (“MNEs”)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</si>
  <si>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enterprises (“MNEs”) may need to reshore their production lines in other countries.</t>
  </si>
  <si>
    <t>Utilising Moody’s Orbis Crossborder Investment and Orbis Company databases, Zeng and Kim (2024) investigate how Chinese firms are striving to survive amid the intensifying US-China trade war.</t>
  </si>
  <si>
    <t>Zeng and Kim (2024) conclude that the data indicates Chinese firms—rather than state-owned enterprises (“SOEs”)—dramatically increased their greenfield foreign direct investments (“FDI”) in the US following the onset of the trade war in 2018.  SOEs were the most adversely affected.  Furthermore, there is no evidence that any firms increased their investments in countries participating in the Belt and Road Initiative (BRI).</t>
  </si>
  <si>
    <t>Zeng and Kim (2024) reveal that state-owned enterprises (“SOEs”) are most impacted, adopting a more cautious political stance that prioritizes supporting the domestic “dual circulation” strategy over outbound investment.</t>
  </si>
  <si>
    <t>Zeng and Kim (2024) conclude that there is evidence of a surge in greenfield investments in the US due to the trade-war, suggesting a positive impact on US 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</si>
</sst>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1</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3</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2</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28</c:v>
                </c:pt>
                <c:pt idx="1">
                  <c:v>30</c:v>
                </c:pt>
                <c:pt idx="2">
                  <c:v>41</c:v>
                </c:pt>
                <c:pt idx="3">
                  <c:v>33</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Z64"/>
  <sheetViews>
    <sheetView tabSelected="1" zoomScaleNormal="100" workbookViewId="0">
      <pane xSplit="5" ySplit="2" topLeftCell="I3" activePane="bottomRight" state="frozen"/>
      <selection pane="topRight" activeCell="I1" sqref="I1"/>
      <selection pane="bottomLeft" activeCell="A3" sqref="A3"/>
      <selection pane="bottomRight" activeCell="B3" sqref="B3"/>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11.83203125" style="1" customWidth="1"/>
    <col min="12" max="12" width="28.6640625" style="5" customWidth="1"/>
    <col min="13" max="13" width="31.1640625" style="5" customWidth="1"/>
    <col min="14" max="17" width="31.1640625" style="1" customWidth="1"/>
    <col min="18" max="25" width="8" style="1" customWidth="1"/>
    <col min="26" max="16384" width="10.83203125" style="1"/>
  </cols>
  <sheetData>
    <row r="1" spans="1:26" ht="34" x14ac:dyDescent="0.2">
      <c r="A1" s="5" t="s">
        <v>369</v>
      </c>
      <c r="B1" s="5" t="s">
        <v>165</v>
      </c>
      <c r="C1" s="5" t="s">
        <v>388</v>
      </c>
      <c r="D1" s="5" t="s">
        <v>164</v>
      </c>
      <c r="E1" s="6" t="s">
        <v>163</v>
      </c>
      <c r="F1" s="7" t="s">
        <v>162</v>
      </c>
      <c r="G1" s="5" t="s">
        <v>0</v>
      </c>
      <c r="H1" s="5" t="s">
        <v>1</v>
      </c>
      <c r="I1" s="6" t="s">
        <v>166</v>
      </c>
      <c r="J1" s="5" t="s">
        <v>231</v>
      </c>
      <c r="K1" s="5" t="s">
        <v>511</v>
      </c>
      <c r="L1" s="5" t="s">
        <v>167</v>
      </c>
      <c r="M1" s="5" t="s">
        <v>394</v>
      </c>
      <c r="N1" s="5" t="s">
        <v>370</v>
      </c>
      <c r="O1" s="5" t="s">
        <v>371</v>
      </c>
      <c r="P1" s="5" t="s">
        <v>372</v>
      </c>
      <c r="Q1" s="5" t="s">
        <v>387</v>
      </c>
      <c r="R1" s="5" t="s">
        <v>45</v>
      </c>
      <c r="S1" s="5" t="s">
        <v>84</v>
      </c>
      <c r="T1" s="5" t="s">
        <v>44</v>
      </c>
      <c r="U1" s="5" t="s">
        <v>43</v>
      </c>
      <c r="V1" s="5" t="s">
        <v>61</v>
      </c>
      <c r="W1" s="5" t="s">
        <v>2</v>
      </c>
      <c r="X1" s="5" t="s">
        <v>3</v>
      </c>
      <c r="Y1" s="5" t="s">
        <v>4</v>
      </c>
      <c r="Z1" s="5" t="s">
        <v>232</v>
      </c>
    </row>
    <row r="2" spans="1:26" s="4" customFormat="1" x14ac:dyDescent="0.2">
      <c r="A2" s="11">
        <v>1</v>
      </c>
      <c r="B2" s="11">
        <v>-1</v>
      </c>
      <c r="C2" s="11">
        <v>5</v>
      </c>
      <c r="D2" s="11">
        <v>1</v>
      </c>
      <c r="E2" s="11">
        <v>10</v>
      </c>
      <c r="F2" s="11">
        <v>1</v>
      </c>
      <c r="G2" s="11">
        <v>5</v>
      </c>
      <c r="H2" s="11">
        <v>5</v>
      </c>
      <c r="I2" s="11">
        <v>40</v>
      </c>
      <c r="J2" s="11">
        <v>5</v>
      </c>
      <c r="K2" s="11">
        <v>1</v>
      </c>
      <c r="L2" s="11">
        <v>10</v>
      </c>
      <c r="M2" s="11">
        <v>15</v>
      </c>
      <c r="N2" s="11">
        <v>15</v>
      </c>
      <c r="O2" s="11">
        <v>15</v>
      </c>
      <c r="P2" s="11">
        <v>15</v>
      </c>
      <c r="Q2" s="12">
        <v>15</v>
      </c>
      <c r="R2" s="11">
        <v>1</v>
      </c>
      <c r="S2" s="11">
        <v>1</v>
      </c>
      <c r="T2" s="11">
        <v>1</v>
      </c>
      <c r="U2" s="11">
        <v>1</v>
      </c>
      <c r="V2" s="11">
        <v>1</v>
      </c>
      <c r="W2" s="11">
        <v>1</v>
      </c>
      <c r="X2" s="11">
        <v>1</v>
      </c>
      <c r="Y2" s="11">
        <v>1</v>
      </c>
      <c r="Z2" s="11">
        <v>10</v>
      </c>
    </row>
    <row r="3" spans="1:26" s="17" customFormat="1" ht="272"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512</v>
      </c>
      <c r="L3" s="14" t="s">
        <v>566</v>
      </c>
      <c r="M3" s="14"/>
      <c r="N3" s="14" t="s">
        <v>567</v>
      </c>
      <c r="O3" s="14" t="s">
        <v>568</v>
      </c>
      <c r="P3" s="14" t="s">
        <v>569</v>
      </c>
      <c r="Q3" s="14"/>
      <c r="R3" s="13" t="s">
        <v>45</v>
      </c>
      <c r="S3" s="14"/>
      <c r="T3" s="14"/>
      <c r="U3" s="13" t="s">
        <v>43</v>
      </c>
      <c r="V3" s="14"/>
      <c r="W3" s="13">
        <v>4</v>
      </c>
      <c r="X3" s="13">
        <v>4</v>
      </c>
      <c r="Y3" s="13">
        <v>4</v>
      </c>
      <c r="Z3" s="14" t="s">
        <v>246</v>
      </c>
    </row>
    <row r="4" spans="1:26" s="17" customFormat="1" ht="221" x14ac:dyDescent="0.2">
      <c r="A4" s="13">
        <v>2</v>
      </c>
      <c r="B4" s="13" t="s">
        <v>110</v>
      </c>
      <c r="C4" s="13" t="str">
        <f t="shared" ref="C4:C64" si="0">IF(B4="", "", B4 &amp; IF(F4="", " (no year)", " (" &amp; F4 &amp; ")"))</f>
        <v>Acemoglu et al. (2016)</v>
      </c>
      <c r="D4" s="14" t="s">
        <v>233</v>
      </c>
      <c r="E4" s="15" t="s">
        <v>109</v>
      </c>
      <c r="F4" s="16">
        <v>2016</v>
      </c>
      <c r="G4" s="13" t="s">
        <v>24</v>
      </c>
      <c r="H4" s="13" t="s">
        <v>18</v>
      </c>
      <c r="I4" s="15" t="s">
        <v>199</v>
      </c>
      <c r="J4" s="14" t="s">
        <v>253</v>
      </c>
      <c r="K4" s="14" t="s">
        <v>513</v>
      </c>
      <c r="L4" s="14" t="s">
        <v>570</v>
      </c>
      <c r="M4" s="14" t="s">
        <v>395</v>
      </c>
      <c r="N4" s="14"/>
      <c r="O4" s="14" t="s">
        <v>571</v>
      </c>
      <c r="P4" s="14" t="s">
        <v>373</v>
      </c>
      <c r="Q4" s="14"/>
      <c r="R4" s="13" t="s">
        <v>45</v>
      </c>
      <c r="S4" s="14"/>
      <c r="T4" s="14" t="s">
        <v>44</v>
      </c>
      <c r="U4" s="13" t="s">
        <v>43</v>
      </c>
      <c r="V4" s="14"/>
      <c r="W4" s="13">
        <v>4</v>
      </c>
      <c r="X4" s="13">
        <v>4</v>
      </c>
      <c r="Y4" s="13">
        <v>4</v>
      </c>
      <c r="Z4" s="14" t="s">
        <v>247</v>
      </c>
    </row>
    <row r="5" spans="1:26" s="17" customFormat="1" ht="170" x14ac:dyDescent="0.2">
      <c r="A5" s="13">
        <v>3</v>
      </c>
      <c r="B5" s="13" t="s">
        <v>101</v>
      </c>
      <c r="C5" s="13" t="str">
        <f t="shared" si="0"/>
        <v>Albouy et al. (2019)</v>
      </c>
      <c r="D5" s="14" t="s">
        <v>233</v>
      </c>
      <c r="E5" s="15" t="s">
        <v>100</v>
      </c>
      <c r="F5" s="16">
        <v>2019</v>
      </c>
      <c r="G5" s="13" t="s">
        <v>24</v>
      </c>
      <c r="H5" s="13" t="s">
        <v>18</v>
      </c>
      <c r="I5" s="15" t="s">
        <v>204</v>
      </c>
      <c r="J5" s="14" t="s">
        <v>250</v>
      </c>
      <c r="K5" s="14" t="s">
        <v>514</v>
      </c>
      <c r="L5" s="14" t="s">
        <v>572</v>
      </c>
      <c r="M5" s="14" t="s">
        <v>573</v>
      </c>
      <c r="N5" s="14"/>
      <c r="O5" s="14"/>
      <c r="P5" s="14" t="s">
        <v>377</v>
      </c>
      <c r="Q5" s="14"/>
      <c r="R5" s="13" t="s">
        <v>45</v>
      </c>
      <c r="S5" s="14"/>
      <c r="T5" s="14"/>
      <c r="U5" s="13" t="s">
        <v>43</v>
      </c>
      <c r="V5" s="14"/>
      <c r="W5" s="13">
        <v>4</v>
      </c>
      <c r="X5" s="13">
        <v>4</v>
      </c>
      <c r="Y5" s="13">
        <v>4</v>
      </c>
      <c r="Z5" s="14" t="s">
        <v>251</v>
      </c>
    </row>
    <row r="6" spans="1:26" s="17" customFormat="1" ht="153" x14ac:dyDescent="0.2">
      <c r="A6" s="13">
        <v>4</v>
      </c>
      <c r="B6" s="13" t="s">
        <v>53</v>
      </c>
      <c r="C6" s="13" t="s">
        <v>506</v>
      </c>
      <c r="D6" s="14" t="s">
        <v>233</v>
      </c>
      <c r="E6" s="15" t="s">
        <v>52</v>
      </c>
      <c r="F6" s="16">
        <v>2025</v>
      </c>
      <c r="G6" s="13" t="s">
        <v>23</v>
      </c>
      <c r="H6" s="13" t="s">
        <v>6</v>
      </c>
      <c r="I6" s="15" t="s">
        <v>226</v>
      </c>
      <c r="J6" s="14" t="s">
        <v>255</v>
      </c>
      <c r="K6" s="14" t="s">
        <v>515</v>
      </c>
      <c r="L6" s="15" t="s">
        <v>393</v>
      </c>
      <c r="M6" s="14" t="s">
        <v>392</v>
      </c>
      <c r="N6" s="14"/>
      <c r="O6" s="14" t="s">
        <v>574</v>
      </c>
      <c r="P6" s="14"/>
      <c r="Q6" s="14"/>
      <c r="R6" s="14"/>
      <c r="S6" s="14"/>
      <c r="T6" s="14"/>
      <c r="U6" s="13" t="s">
        <v>43</v>
      </c>
      <c r="V6" s="14"/>
      <c r="W6" s="13">
        <v>4</v>
      </c>
      <c r="X6" s="13">
        <v>4</v>
      </c>
      <c r="Y6" s="13">
        <v>4</v>
      </c>
      <c r="Z6" s="14" t="s">
        <v>254</v>
      </c>
    </row>
    <row r="7" spans="1:26" s="17" customFormat="1" ht="187" x14ac:dyDescent="0.2">
      <c r="A7" s="13">
        <v>5</v>
      </c>
      <c r="B7" s="13" t="s">
        <v>53</v>
      </c>
      <c r="C7" s="13" t="s">
        <v>507</v>
      </c>
      <c r="D7" s="14" t="s">
        <v>233</v>
      </c>
      <c r="E7" s="15" t="s">
        <v>57</v>
      </c>
      <c r="F7" s="16">
        <v>2025</v>
      </c>
      <c r="G7" s="13" t="s">
        <v>17</v>
      </c>
      <c r="H7" s="13" t="s">
        <v>18</v>
      </c>
      <c r="I7" s="15" t="s">
        <v>222</v>
      </c>
      <c r="J7" s="14" t="s">
        <v>248</v>
      </c>
      <c r="K7" s="14" t="s">
        <v>513</v>
      </c>
      <c r="L7" s="15" t="s">
        <v>398</v>
      </c>
      <c r="M7" s="13" t="s">
        <v>397</v>
      </c>
      <c r="N7" s="14" t="s">
        <v>402</v>
      </c>
      <c r="O7" s="14" t="s">
        <v>396</v>
      </c>
      <c r="P7" s="14"/>
      <c r="Q7" s="14"/>
      <c r="R7" s="14"/>
      <c r="S7" s="14"/>
      <c r="T7" s="14"/>
      <c r="U7" s="13" t="s">
        <v>43</v>
      </c>
      <c r="V7" s="14"/>
      <c r="W7" s="13" t="s">
        <v>5</v>
      </c>
      <c r="X7" s="13" t="s">
        <v>5</v>
      </c>
      <c r="Y7" s="13" t="s">
        <v>5</v>
      </c>
      <c r="Z7" s="14" t="s">
        <v>249</v>
      </c>
    </row>
    <row r="8" spans="1:26" s="17" customFormat="1" ht="238" x14ac:dyDescent="0.2">
      <c r="A8" s="13">
        <v>6</v>
      </c>
      <c r="B8" s="13" t="s">
        <v>116</v>
      </c>
      <c r="C8" s="13" t="str">
        <f t="shared" si="0"/>
        <v>Amiti et al. (2020)</v>
      </c>
      <c r="D8" s="14" t="s">
        <v>233</v>
      </c>
      <c r="E8" s="15" t="s">
        <v>115</v>
      </c>
      <c r="F8" s="16">
        <v>2020</v>
      </c>
      <c r="G8" s="13" t="s">
        <v>23</v>
      </c>
      <c r="H8" s="13" t="s">
        <v>6</v>
      </c>
      <c r="I8" s="15" t="s">
        <v>196</v>
      </c>
      <c r="J8" s="14" t="s">
        <v>256</v>
      </c>
      <c r="K8" s="14" t="s">
        <v>519</v>
      </c>
      <c r="L8" s="13" t="s">
        <v>575</v>
      </c>
      <c r="M8" s="14"/>
      <c r="N8" s="14" t="s">
        <v>399</v>
      </c>
      <c r="O8" s="14" t="s">
        <v>576</v>
      </c>
      <c r="P8" s="14" t="s">
        <v>400</v>
      </c>
      <c r="Q8" s="14"/>
      <c r="R8" s="14"/>
      <c r="S8" s="14"/>
      <c r="T8" s="14"/>
      <c r="U8" s="13" t="s">
        <v>43</v>
      </c>
      <c r="V8" s="14"/>
      <c r="W8" s="13">
        <v>4</v>
      </c>
      <c r="X8" s="13">
        <v>4</v>
      </c>
      <c r="Y8" s="13">
        <v>4</v>
      </c>
      <c r="Z8" s="14" t="s">
        <v>257</v>
      </c>
    </row>
    <row r="9" spans="1:26" s="17" customFormat="1" ht="221" x14ac:dyDescent="0.2">
      <c r="A9" s="13">
        <v>7</v>
      </c>
      <c r="B9" s="13" t="s">
        <v>122</v>
      </c>
      <c r="C9" s="13" t="str">
        <f t="shared" si="0"/>
        <v>Aslan and Kumar (2021)</v>
      </c>
      <c r="D9" s="14" t="s">
        <v>233</v>
      </c>
      <c r="E9" s="15" t="s">
        <v>121</v>
      </c>
      <c r="F9" s="16">
        <v>2021</v>
      </c>
      <c r="G9" s="13" t="s">
        <v>25</v>
      </c>
      <c r="H9" s="13" t="s">
        <v>6</v>
      </c>
      <c r="I9" s="15" t="s">
        <v>193</v>
      </c>
      <c r="J9" s="14" t="s">
        <v>259</v>
      </c>
      <c r="K9" s="14" t="s">
        <v>516</v>
      </c>
      <c r="L9" s="13" t="s">
        <v>577</v>
      </c>
      <c r="M9" s="14"/>
      <c r="N9" s="14"/>
      <c r="O9" s="14" t="s">
        <v>578</v>
      </c>
      <c r="P9" s="14" t="s">
        <v>579</v>
      </c>
      <c r="Q9" s="14" t="s">
        <v>401</v>
      </c>
      <c r="R9" s="13" t="s">
        <v>45</v>
      </c>
      <c r="S9" s="14"/>
      <c r="T9" s="14"/>
      <c r="U9" s="14"/>
      <c r="V9" s="14"/>
      <c r="W9" s="13">
        <v>4</v>
      </c>
      <c r="X9" s="13">
        <v>4</v>
      </c>
      <c r="Y9" s="13">
        <v>4</v>
      </c>
      <c r="Z9" s="14" t="s">
        <v>258</v>
      </c>
    </row>
    <row r="10" spans="1:26" s="17" customFormat="1" ht="272" x14ac:dyDescent="0.2">
      <c r="A10" s="13">
        <v>8</v>
      </c>
      <c r="B10" s="13" t="s">
        <v>49</v>
      </c>
      <c r="C10" s="13" t="str">
        <f t="shared" si="0"/>
        <v>Autor et al. (2020)</v>
      </c>
      <c r="D10" s="14" t="s">
        <v>233</v>
      </c>
      <c r="E10" s="15" t="s">
        <v>108</v>
      </c>
      <c r="F10" s="16">
        <v>2020</v>
      </c>
      <c r="G10" s="13" t="s">
        <v>14</v>
      </c>
      <c r="H10" s="13" t="s">
        <v>15</v>
      </c>
      <c r="I10" s="15" t="s">
        <v>200</v>
      </c>
      <c r="J10" s="14" t="s">
        <v>261</v>
      </c>
      <c r="K10" s="14" t="s">
        <v>517</v>
      </c>
      <c r="L10" s="13" t="s">
        <v>403</v>
      </c>
      <c r="M10" s="14"/>
      <c r="N10" s="14" t="s">
        <v>404</v>
      </c>
      <c r="O10" s="14"/>
      <c r="P10" s="14" t="s">
        <v>405</v>
      </c>
      <c r="Q10" s="14" t="s">
        <v>406</v>
      </c>
      <c r="R10" s="13" t="s">
        <v>45</v>
      </c>
      <c r="S10" s="14"/>
      <c r="T10" s="14" t="s">
        <v>44</v>
      </c>
      <c r="U10" s="13" t="s">
        <v>43</v>
      </c>
      <c r="V10" s="14"/>
      <c r="W10" s="13" t="s">
        <v>5</v>
      </c>
      <c r="X10" s="13" t="s">
        <v>5</v>
      </c>
      <c r="Y10" s="13" t="s">
        <v>5</v>
      </c>
      <c r="Z10" s="14" t="s">
        <v>262</v>
      </c>
    </row>
    <row r="11" spans="1:26" s="17" customFormat="1" ht="170" x14ac:dyDescent="0.2">
      <c r="A11" s="13">
        <v>9</v>
      </c>
      <c r="B11" s="13" t="s">
        <v>49</v>
      </c>
      <c r="C11" s="13" t="str">
        <f t="shared" si="0"/>
        <v>Autor et al. (2015)</v>
      </c>
      <c r="D11" s="14" t="s">
        <v>233</v>
      </c>
      <c r="E11" s="15" t="s">
        <v>48</v>
      </c>
      <c r="F11" s="16">
        <v>2015</v>
      </c>
      <c r="G11" s="13" t="s">
        <v>20</v>
      </c>
      <c r="H11" s="13" t="s">
        <v>7</v>
      </c>
      <c r="I11" s="15" t="s">
        <v>228</v>
      </c>
      <c r="J11" s="14" t="s">
        <v>260</v>
      </c>
      <c r="K11" s="14" t="s">
        <v>520</v>
      </c>
      <c r="L11" s="13" t="s">
        <v>580</v>
      </c>
      <c r="M11" s="14"/>
      <c r="N11" s="14" t="s">
        <v>581</v>
      </c>
      <c r="O11" s="14"/>
      <c r="P11" s="14" t="s">
        <v>407</v>
      </c>
      <c r="Q11" s="14"/>
      <c r="R11" s="13" t="s">
        <v>45</v>
      </c>
      <c r="S11" s="14"/>
      <c r="T11" s="14" t="s">
        <v>44</v>
      </c>
      <c r="U11" s="13" t="s">
        <v>43</v>
      </c>
      <c r="V11" s="14"/>
      <c r="W11" s="13">
        <v>4</v>
      </c>
      <c r="X11" s="13">
        <v>4</v>
      </c>
      <c r="Y11" s="13">
        <v>4</v>
      </c>
      <c r="Z11" s="14" t="s">
        <v>263</v>
      </c>
    </row>
    <row r="12" spans="1:26" s="17" customFormat="1" ht="204" x14ac:dyDescent="0.2">
      <c r="A12" s="13">
        <v>10</v>
      </c>
      <c r="B12" s="14" t="s">
        <v>138</v>
      </c>
      <c r="C12" s="13" t="str">
        <f t="shared" si="0"/>
        <v>Ballard-Rosa et al. (2022)</v>
      </c>
      <c r="D12" s="14" t="s">
        <v>233</v>
      </c>
      <c r="E12" s="18" t="s">
        <v>137</v>
      </c>
      <c r="F12" s="19">
        <v>2022</v>
      </c>
      <c r="G12" s="13" t="s">
        <v>37</v>
      </c>
      <c r="H12" s="13" t="s">
        <v>13</v>
      </c>
      <c r="I12" s="15" t="s">
        <v>182</v>
      </c>
      <c r="J12" s="14" t="s">
        <v>264</v>
      </c>
      <c r="K12" s="14" t="s">
        <v>518</v>
      </c>
      <c r="L12" s="13" t="s">
        <v>582</v>
      </c>
      <c r="M12" s="14"/>
      <c r="N12" s="14" t="s">
        <v>583</v>
      </c>
      <c r="O12" s="14"/>
      <c r="P12" s="14" t="s">
        <v>584</v>
      </c>
      <c r="Q12" s="14" t="s">
        <v>585</v>
      </c>
      <c r="R12" s="14"/>
      <c r="S12" s="14"/>
      <c r="T12" s="14" t="s">
        <v>44</v>
      </c>
      <c r="U12" s="14"/>
      <c r="V12" s="14"/>
      <c r="W12" s="14">
        <v>4</v>
      </c>
      <c r="X12" s="14" t="s">
        <v>40</v>
      </c>
      <c r="Y12" s="14" t="s">
        <v>40</v>
      </c>
      <c r="Z12" s="14" t="s">
        <v>265</v>
      </c>
    </row>
    <row r="13" spans="1:26" s="17" customFormat="1" ht="238" x14ac:dyDescent="0.2">
      <c r="A13" s="13">
        <v>11</v>
      </c>
      <c r="B13" s="13" t="s">
        <v>136</v>
      </c>
      <c r="C13" s="13" t="str">
        <f t="shared" si="0"/>
        <v>Benguria and Saffie (2024)</v>
      </c>
      <c r="D13" s="14" t="s">
        <v>233</v>
      </c>
      <c r="E13" s="15" t="s">
        <v>135</v>
      </c>
      <c r="F13" s="16">
        <v>2024</v>
      </c>
      <c r="G13" s="13" t="s">
        <v>23</v>
      </c>
      <c r="H13" s="13" t="s">
        <v>6</v>
      </c>
      <c r="I13" s="15" t="s">
        <v>188</v>
      </c>
      <c r="J13" s="14" t="s">
        <v>267</v>
      </c>
      <c r="K13" s="14" t="s">
        <v>521</v>
      </c>
      <c r="L13" s="13" t="s">
        <v>586</v>
      </c>
      <c r="M13" s="14" t="s">
        <v>587</v>
      </c>
      <c r="N13" s="14"/>
      <c r="O13" s="14" t="s">
        <v>588</v>
      </c>
      <c r="P13" s="14"/>
      <c r="Q13" s="14"/>
      <c r="R13" s="14"/>
      <c r="S13" s="14"/>
      <c r="T13" s="14" t="s">
        <v>44</v>
      </c>
      <c r="U13" s="13" t="s">
        <v>43</v>
      </c>
      <c r="V13" s="14"/>
      <c r="W13" s="13">
        <v>4</v>
      </c>
      <c r="X13" s="13">
        <v>4</v>
      </c>
      <c r="Y13" s="13">
        <v>4</v>
      </c>
      <c r="Z13" s="14" t="s">
        <v>266</v>
      </c>
    </row>
    <row r="14" spans="1:26" s="17" customFormat="1" ht="187" x14ac:dyDescent="0.2">
      <c r="A14" s="13">
        <v>12</v>
      </c>
      <c r="B14" s="13" t="s">
        <v>159</v>
      </c>
      <c r="C14" s="13" t="str">
        <f t="shared" si="0"/>
        <v>Benguria et al. (2022)</v>
      </c>
      <c r="D14" s="13" t="s">
        <v>233</v>
      </c>
      <c r="E14" s="15" t="s">
        <v>158</v>
      </c>
      <c r="F14" s="16">
        <v>2022</v>
      </c>
      <c r="G14" s="13" t="s">
        <v>23</v>
      </c>
      <c r="H14" s="13" t="s">
        <v>6</v>
      </c>
      <c r="I14" s="15" t="s">
        <v>169</v>
      </c>
      <c r="J14" s="13" t="s">
        <v>236</v>
      </c>
      <c r="K14" s="13" t="s">
        <v>522</v>
      </c>
      <c r="L14" s="14" t="s">
        <v>411</v>
      </c>
      <c r="M14" s="14" t="s">
        <v>412</v>
      </c>
      <c r="N14" s="14"/>
      <c r="O14" s="14" t="s">
        <v>589</v>
      </c>
      <c r="P14" s="14"/>
      <c r="Q14" s="14"/>
      <c r="R14" s="13" t="s">
        <v>45</v>
      </c>
      <c r="S14" s="14"/>
      <c r="T14" s="13" t="s">
        <v>44</v>
      </c>
      <c r="U14" s="14"/>
      <c r="V14" s="14"/>
      <c r="W14" s="13">
        <v>4</v>
      </c>
      <c r="X14" s="13">
        <v>4</v>
      </c>
      <c r="Y14" s="13">
        <v>4</v>
      </c>
      <c r="Z14" s="14" t="s">
        <v>238</v>
      </c>
    </row>
    <row r="15" spans="1:26" s="17" customFormat="1" ht="187" x14ac:dyDescent="0.2">
      <c r="A15" s="13">
        <v>13</v>
      </c>
      <c r="B15" s="13" t="s">
        <v>141</v>
      </c>
      <c r="C15" s="13" t="str">
        <f t="shared" si="0"/>
        <v>Blanchard et al. (2024)</v>
      </c>
      <c r="D15" s="14" t="s">
        <v>233</v>
      </c>
      <c r="E15" s="15" t="s">
        <v>140</v>
      </c>
      <c r="F15" s="16">
        <v>2024</v>
      </c>
      <c r="G15" s="13" t="s">
        <v>23</v>
      </c>
      <c r="H15" s="13" t="s">
        <v>6</v>
      </c>
      <c r="I15" s="15" t="s">
        <v>180</v>
      </c>
      <c r="J15" s="14" t="s">
        <v>268</v>
      </c>
      <c r="K15" s="14" t="s">
        <v>523</v>
      </c>
      <c r="L15" s="17" t="s">
        <v>408</v>
      </c>
      <c r="M15" s="14" t="s">
        <v>409</v>
      </c>
      <c r="O15" s="17" t="s">
        <v>410</v>
      </c>
      <c r="Q15" s="14" t="s">
        <v>590</v>
      </c>
      <c r="R15" s="14"/>
      <c r="S15" s="14"/>
      <c r="T15" s="14"/>
      <c r="U15" s="13" t="s">
        <v>43</v>
      </c>
      <c r="V15" s="14"/>
      <c r="W15" s="13">
        <v>4</v>
      </c>
      <c r="X15" s="13">
        <v>4</v>
      </c>
      <c r="Y15" s="13">
        <v>4</v>
      </c>
      <c r="Z15" s="14" t="s">
        <v>269</v>
      </c>
    </row>
    <row r="16" spans="1:26" s="17" customFormat="1" ht="306" x14ac:dyDescent="0.2">
      <c r="A16" s="13">
        <v>14</v>
      </c>
      <c r="B16" s="13" t="s">
        <v>87</v>
      </c>
      <c r="C16" s="13" t="str">
        <f t="shared" si="0"/>
        <v>Bown and Wang (2024)</v>
      </c>
      <c r="D16" s="14" t="s">
        <v>233</v>
      </c>
      <c r="E16" s="15" t="s">
        <v>213</v>
      </c>
      <c r="F16" s="16">
        <v>2024</v>
      </c>
      <c r="G16" s="13" t="s">
        <v>22</v>
      </c>
      <c r="H16" s="13" t="s">
        <v>15</v>
      </c>
      <c r="I16" s="15" t="s">
        <v>212</v>
      </c>
      <c r="J16" s="14" t="s">
        <v>270</v>
      </c>
      <c r="K16" s="14" t="s">
        <v>524</v>
      </c>
      <c r="L16" s="14" t="s">
        <v>391</v>
      </c>
      <c r="M16" s="14"/>
      <c r="N16" s="14"/>
      <c r="O16" s="14" t="s">
        <v>591</v>
      </c>
      <c r="P16" s="14"/>
      <c r="Q16" s="14" t="s">
        <v>413</v>
      </c>
      <c r="R16" s="13" t="s">
        <v>45</v>
      </c>
      <c r="S16" s="14"/>
      <c r="T16" s="14"/>
      <c r="U16" s="14"/>
      <c r="V16" s="14"/>
      <c r="W16" s="13">
        <v>4</v>
      </c>
      <c r="X16" s="13">
        <v>4</v>
      </c>
      <c r="Y16" s="13">
        <v>4</v>
      </c>
      <c r="Z16" s="14" t="s">
        <v>271</v>
      </c>
    </row>
    <row r="17" spans="1:26" s="17" customFormat="1" ht="221" x14ac:dyDescent="0.2">
      <c r="A17" s="13">
        <v>15</v>
      </c>
      <c r="B17" s="13" t="s">
        <v>132</v>
      </c>
      <c r="C17" s="13" t="str">
        <f t="shared" si="0"/>
        <v>Broz and Werfel (2014)</v>
      </c>
      <c r="D17" s="14" t="s">
        <v>233</v>
      </c>
      <c r="E17" s="15" t="s">
        <v>131</v>
      </c>
      <c r="F17" s="16">
        <v>2014</v>
      </c>
      <c r="G17" s="13" t="s">
        <v>36</v>
      </c>
      <c r="H17" s="13" t="s">
        <v>12</v>
      </c>
      <c r="I17" s="15" t="s">
        <v>187</v>
      </c>
      <c r="J17" s="14" t="s">
        <v>273</v>
      </c>
      <c r="K17" s="14" t="s">
        <v>513</v>
      </c>
      <c r="L17" s="14" t="s">
        <v>592</v>
      </c>
      <c r="M17" s="14" t="s">
        <v>593</v>
      </c>
      <c r="N17" s="14"/>
      <c r="O17" s="14" t="s">
        <v>414</v>
      </c>
      <c r="P17" s="14" t="s">
        <v>415</v>
      </c>
      <c r="Q17" s="14"/>
      <c r="R17" s="14"/>
      <c r="S17" s="14"/>
      <c r="T17" s="14"/>
      <c r="U17" s="13" t="s">
        <v>43</v>
      </c>
      <c r="V17" s="14"/>
      <c r="W17" s="13">
        <v>4</v>
      </c>
      <c r="X17" s="13" t="s">
        <v>40</v>
      </c>
      <c r="Y17" s="13" t="s">
        <v>40</v>
      </c>
      <c r="Z17" s="14" t="s">
        <v>272</v>
      </c>
    </row>
    <row r="18" spans="1:26" s="17" customFormat="1" ht="221" x14ac:dyDescent="0.2">
      <c r="A18" s="13">
        <v>16</v>
      </c>
      <c r="B18" s="13" t="s">
        <v>374</v>
      </c>
      <c r="C18" s="13" t="str">
        <f t="shared" si="0"/>
        <v>Caliendo et al. (2019)</v>
      </c>
      <c r="D18" s="14" t="s">
        <v>233</v>
      </c>
      <c r="E18" s="15" t="s">
        <v>60</v>
      </c>
      <c r="F18" s="16">
        <v>2019</v>
      </c>
      <c r="G18" s="13" t="s">
        <v>16</v>
      </c>
      <c r="H18" s="13" t="s">
        <v>7</v>
      </c>
      <c r="I18" s="15" t="s">
        <v>224</v>
      </c>
      <c r="J18" s="14" t="s">
        <v>274</v>
      </c>
      <c r="K18" s="14" t="s">
        <v>525</v>
      </c>
      <c r="L18" s="14" t="s">
        <v>416</v>
      </c>
      <c r="M18" s="14"/>
      <c r="N18" s="14" t="s">
        <v>594</v>
      </c>
      <c r="O18" s="14" t="s">
        <v>417</v>
      </c>
      <c r="P18" s="14" t="s">
        <v>595</v>
      </c>
      <c r="Q18" s="14" t="s">
        <v>596</v>
      </c>
      <c r="R18" s="14"/>
      <c r="S18" s="14"/>
      <c r="T18" s="14"/>
      <c r="U18" s="14"/>
      <c r="V18" s="13" t="s">
        <v>61</v>
      </c>
      <c r="W18" s="13" t="s">
        <v>5</v>
      </c>
      <c r="X18" s="13" t="s">
        <v>5</v>
      </c>
      <c r="Y18" s="13" t="s">
        <v>5</v>
      </c>
      <c r="Z18" s="14" t="s">
        <v>275</v>
      </c>
    </row>
    <row r="19" spans="1:26" s="17" customFormat="1" ht="204" x14ac:dyDescent="0.2">
      <c r="A19" s="13">
        <v>17</v>
      </c>
      <c r="B19" s="14" t="s">
        <v>97</v>
      </c>
      <c r="C19" s="13" t="str">
        <f t="shared" si="0"/>
        <v>Carcelli and Park (2024)</v>
      </c>
      <c r="D19" s="14" t="s">
        <v>233</v>
      </c>
      <c r="E19" s="18" t="s">
        <v>96</v>
      </c>
      <c r="F19" s="19">
        <v>2024</v>
      </c>
      <c r="G19" s="13" t="s">
        <v>37</v>
      </c>
      <c r="H19" s="13" t="s">
        <v>13</v>
      </c>
      <c r="I19" s="15" t="s">
        <v>206</v>
      </c>
      <c r="J19" s="14" t="s">
        <v>277</v>
      </c>
      <c r="K19" s="14" t="s">
        <v>526</v>
      </c>
      <c r="L19" s="14" t="s">
        <v>597</v>
      </c>
      <c r="M19" s="14" t="s">
        <v>418</v>
      </c>
      <c r="N19" s="14"/>
      <c r="O19" s="14" t="s">
        <v>598</v>
      </c>
      <c r="P19" s="14" t="s">
        <v>419</v>
      </c>
      <c r="Q19" s="14" t="s">
        <v>420</v>
      </c>
      <c r="R19" s="14"/>
      <c r="S19" s="14"/>
      <c r="T19" s="14" t="s">
        <v>44</v>
      </c>
      <c r="U19" s="14"/>
      <c r="V19" s="14"/>
      <c r="W19" s="14">
        <v>4</v>
      </c>
      <c r="X19" s="14" t="s">
        <v>40</v>
      </c>
      <c r="Y19" s="14" t="s">
        <v>40</v>
      </c>
      <c r="Z19" s="14" t="s">
        <v>276</v>
      </c>
    </row>
    <row r="20" spans="1:26" s="17" customFormat="1" ht="238" x14ac:dyDescent="0.2">
      <c r="A20" s="13">
        <v>18</v>
      </c>
      <c r="B20" s="13" t="s">
        <v>99</v>
      </c>
      <c r="C20" s="13" t="str">
        <f t="shared" si="0"/>
        <v>Che et al. (2022)</v>
      </c>
      <c r="D20" s="14" t="s">
        <v>278</v>
      </c>
      <c r="E20" s="15" t="s">
        <v>142</v>
      </c>
      <c r="F20" s="16">
        <v>2022</v>
      </c>
      <c r="G20" s="13" t="s">
        <v>23</v>
      </c>
      <c r="H20" s="13" t="s">
        <v>6</v>
      </c>
      <c r="I20" s="15" t="s">
        <v>179</v>
      </c>
      <c r="J20" s="13" t="s">
        <v>281</v>
      </c>
      <c r="K20" s="13" t="s">
        <v>527</v>
      </c>
      <c r="L20" s="17" t="s">
        <v>599</v>
      </c>
      <c r="M20" s="14" t="s">
        <v>600</v>
      </c>
      <c r="N20" s="14"/>
      <c r="O20" s="14" t="s">
        <v>423</v>
      </c>
      <c r="P20" s="14"/>
      <c r="Q20" s="14"/>
      <c r="R20" s="14"/>
      <c r="S20" s="14"/>
      <c r="T20" s="14"/>
      <c r="U20" s="13" t="s">
        <v>43</v>
      </c>
      <c r="V20" s="14"/>
      <c r="W20" s="13">
        <v>4</v>
      </c>
      <c r="X20" s="13">
        <v>4</v>
      </c>
      <c r="Y20" s="13">
        <v>4</v>
      </c>
      <c r="Z20" s="14" t="s">
        <v>282</v>
      </c>
    </row>
    <row r="21" spans="1:26" s="17" customFormat="1" ht="255" x14ac:dyDescent="0.2">
      <c r="A21" s="13">
        <v>19</v>
      </c>
      <c r="B21" s="14" t="s">
        <v>99</v>
      </c>
      <c r="C21" s="13" t="str">
        <f t="shared" si="0"/>
        <v>Che et al. (2025)</v>
      </c>
      <c r="D21" s="14" t="s">
        <v>278</v>
      </c>
      <c r="E21" s="18" t="s">
        <v>98</v>
      </c>
      <c r="F21" s="19">
        <v>2025</v>
      </c>
      <c r="G21" s="13" t="s">
        <v>23</v>
      </c>
      <c r="H21" s="13" t="s">
        <v>6</v>
      </c>
      <c r="I21" s="15" t="s">
        <v>205</v>
      </c>
      <c r="J21" s="14" t="s">
        <v>279</v>
      </c>
      <c r="K21" s="14" t="s">
        <v>513</v>
      </c>
      <c r="L21" s="14" t="s">
        <v>601</v>
      </c>
      <c r="M21" s="14" t="s">
        <v>602</v>
      </c>
      <c r="N21" s="14"/>
      <c r="O21" s="14" t="s">
        <v>603</v>
      </c>
      <c r="P21" s="14" t="s">
        <v>421</v>
      </c>
      <c r="Q21" s="14" t="s">
        <v>422</v>
      </c>
      <c r="R21" s="14"/>
      <c r="S21" s="14"/>
      <c r="T21" s="14" t="s">
        <v>44</v>
      </c>
      <c r="U21" s="13" t="s">
        <v>43</v>
      </c>
      <c r="V21" s="14"/>
      <c r="W21" s="14">
        <v>4</v>
      </c>
      <c r="X21" s="14">
        <v>4</v>
      </c>
      <c r="Y21" s="14">
        <v>4</v>
      </c>
      <c r="Z21" s="14" t="s">
        <v>280</v>
      </c>
    </row>
    <row r="22" spans="1:26" s="17" customFormat="1" ht="221" x14ac:dyDescent="0.2">
      <c r="A22" s="13">
        <v>20</v>
      </c>
      <c r="B22" s="13" t="s">
        <v>103</v>
      </c>
      <c r="C22" s="13" t="str">
        <f t="shared" si="0"/>
        <v>Chetverikov et al. (2016)</v>
      </c>
      <c r="D22" s="14" t="s">
        <v>233</v>
      </c>
      <c r="E22" s="15" t="s">
        <v>102</v>
      </c>
      <c r="F22" s="16">
        <v>2016</v>
      </c>
      <c r="G22" s="13" t="s">
        <v>16</v>
      </c>
      <c r="H22" s="13" t="s">
        <v>7</v>
      </c>
      <c r="I22" s="15" t="s">
        <v>203</v>
      </c>
      <c r="J22" s="14" t="s">
        <v>284</v>
      </c>
      <c r="K22" s="14" t="s">
        <v>528</v>
      </c>
      <c r="L22" s="14" t="s">
        <v>424</v>
      </c>
      <c r="M22" s="14"/>
      <c r="N22" s="14" t="s">
        <v>604</v>
      </c>
      <c r="O22" s="14"/>
      <c r="P22" s="14" t="s">
        <v>425</v>
      </c>
      <c r="Q22" s="14" t="s">
        <v>426</v>
      </c>
      <c r="R22" s="13" t="s">
        <v>45</v>
      </c>
      <c r="S22" s="14"/>
      <c r="T22" s="14" t="s">
        <v>44</v>
      </c>
      <c r="U22" s="13" t="s">
        <v>43</v>
      </c>
      <c r="V22" s="13" t="s">
        <v>61</v>
      </c>
      <c r="W22" s="13" t="s">
        <v>5</v>
      </c>
      <c r="X22" s="13" t="s">
        <v>5</v>
      </c>
      <c r="Y22" s="13" t="s">
        <v>5</v>
      </c>
      <c r="Z22" s="14" t="s">
        <v>283</v>
      </c>
    </row>
    <row r="23" spans="1:26" s="17" customFormat="1" ht="238" x14ac:dyDescent="0.2">
      <c r="A23" s="13">
        <v>21</v>
      </c>
      <c r="B23" s="13" t="s">
        <v>112</v>
      </c>
      <c r="C23" s="13" t="str">
        <f t="shared" si="0"/>
        <v>Chor and Li (2024)</v>
      </c>
      <c r="D23" s="14" t="s">
        <v>233</v>
      </c>
      <c r="E23" s="15" t="s">
        <v>111</v>
      </c>
      <c r="F23" s="16">
        <v>2024</v>
      </c>
      <c r="G23" s="13" t="s">
        <v>23</v>
      </c>
      <c r="H23" s="13" t="s">
        <v>6</v>
      </c>
      <c r="I23" s="15" t="s">
        <v>198</v>
      </c>
      <c r="J23" s="14" t="s">
        <v>286</v>
      </c>
      <c r="K23" s="14" t="s">
        <v>529</v>
      </c>
      <c r="L23" s="14" t="s">
        <v>429</v>
      </c>
      <c r="M23" s="14" t="s">
        <v>430</v>
      </c>
      <c r="N23" s="14"/>
      <c r="O23" s="14" t="s">
        <v>431</v>
      </c>
      <c r="P23" s="14"/>
      <c r="Q23" s="14"/>
      <c r="R23" s="14"/>
      <c r="S23" s="14"/>
      <c r="T23" s="14"/>
      <c r="U23" s="13" t="s">
        <v>43</v>
      </c>
      <c r="V23" s="14"/>
      <c r="W23" s="13">
        <v>4</v>
      </c>
      <c r="X23" s="13">
        <v>4</v>
      </c>
      <c r="Y23" s="13">
        <v>4</v>
      </c>
      <c r="Z23" s="14" t="s">
        <v>285</v>
      </c>
    </row>
    <row r="24" spans="1:26" s="17" customFormat="1" ht="204" x14ac:dyDescent="0.2">
      <c r="A24" s="13">
        <v>22</v>
      </c>
      <c r="B24" s="14" t="s">
        <v>157</v>
      </c>
      <c r="C24" s="13" t="str">
        <f t="shared" si="0"/>
        <v>Chyzh and Urbatsch (2021)</v>
      </c>
      <c r="D24" s="14" t="s">
        <v>287</v>
      </c>
      <c r="E24" s="18" t="s">
        <v>156</v>
      </c>
      <c r="F24" s="19">
        <v>2021</v>
      </c>
      <c r="G24" s="13" t="s">
        <v>38</v>
      </c>
      <c r="H24" s="13" t="s">
        <v>18</v>
      </c>
      <c r="I24" s="15" t="s">
        <v>171</v>
      </c>
      <c r="J24" s="14" t="s">
        <v>288</v>
      </c>
      <c r="K24" s="14" t="s">
        <v>523</v>
      </c>
      <c r="L24" s="14" t="s">
        <v>605</v>
      </c>
      <c r="M24" s="14"/>
      <c r="N24" s="14"/>
      <c r="O24" s="14" t="s">
        <v>432</v>
      </c>
      <c r="P24" s="14"/>
      <c r="Q24" s="14"/>
      <c r="R24" s="14"/>
      <c r="S24" s="14"/>
      <c r="T24" s="14" t="s">
        <v>44</v>
      </c>
      <c r="U24" s="14"/>
      <c r="V24" s="14"/>
      <c r="W24" s="14">
        <v>4</v>
      </c>
      <c r="X24" s="14" t="s">
        <v>40</v>
      </c>
      <c r="Y24" s="14" t="s">
        <v>40</v>
      </c>
      <c r="Z24" s="14" t="s">
        <v>239</v>
      </c>
    </row>
    <row r="25" spans="1:26" s="17" customFormat="1" ht="255" x14ac:dyDescent="0.2">
      <c r="A25" s="13">
        <v>23</v>
      </c>
      <c r="B25" s="13" t="s">
        <v>65</v>
      </c>
      <c r="C25" s="13" t="str">
        <f t="shared" si="0"/>
        <v>Colantone and Stanig (2018)</v>
      </c>
      <c r="D25" s="14" t="s">
        <v>289</v>
      </c>
      <c r="E25" s="15" t="s">
        <v>64</v>
      </c>
      <c r="F25" s="16">
        <v>2018</v>
      </c>
      <c r="G25" s="13" t="s">
        <v>35</v>
      </c>
      <c r="H25" s="13" t="s">
        <v>7</v>
      </c>
      <c r="I25" s="15" t="s">
        <v>216</v>
      </c>
      <c r="J25" s="14" t="s">
        <v>290</v>
      </c>
      <c r="K25" s="14" t="s">
        <v>530</v>
      </c>
      <c r="L25" s="14" t="s">
        <v>427</v>
      </c>
      <c r="M25" s="14"/>
      <c r="N25" s="14"/>
      <c r="O25" s="14"/>
      <c r="P25" s="14" t="s">
        <v>606</v>
      </c>
      <c r="Q25" s="14" t="s">
        <v>428</v>
      </c>
      <c r="R25" s="13" t="s">
        <v>45</v>
      </c>
      <c r="S25" s="14"/>
      <c r="T25" s="14" t="s">
        <v>44</v>
      </c>
      <c r="U25" s="13" t="s">
        <v>43</v>
      </c>
      <c r="V25" s="13" t="s">
        <v>61</v>
      </c>
      <c r="W25" s="13" t="s">
        <v>5</v>
      </c>
      <c r="X25" s="13" t="s">
        <v>40</v>
      </c>
      <c r="Y25" s="13" t="s">
        <v>40</v>
      </c>
      <c r="Z25" s="14" t="s">
        <v>291</v>
      </c>
    </row>
    <row r="26" spans="1:26" s="17" customFormat="1" ht="204" x14ac:dyDescent="0.2">
      <c r="A26" s="13">
        <v>24</v>
      </c>
      <c r="B26" s="13" t="s">
        <v>86</v>
      </c>
      <c r="C26" s="13" t="str">
        <f t="shared" si="0"/>
        <v>Defever et al. (2015)</v>
      </c>
      <c r="D26" s="14" t="s">
        <v>294</v>
      </c>
      <c r="E26" s="15" t="s">
        <v>85</v>
      </c>
      <c r="F26" s="16">
        <v>2015</v>
      </c>
      <c r="G26" s="13" t="s">
        <v>23</v>
      </c>
      <c r="H26" s="13" t="s">
        <v>6</v>
      </c>
      <c r="I26" s="15" t="s">
        <v>214</v>
      </c>
      <c r="J26" s="14" t="s">
        <v>293</v>
      </c>
      <c r="K26" s="14" t="s">
        <v>556</v>
      </c>
      <c r="L26" s="14" t="s">
        <v>607</v>
      </c>
      <c r="M26" s="14"/>
      <c r="N26" s="14"/>
      <c r="O26" s="14" t="s">
        <v>608</v>
      </c>
      <c r="P26" s="14"/>
      <c r="Q26" s="14" t="s">
        <v>433</v>
      </c>
      <c r="R26" s="13" t="s">
        <v>45</v>
      </c>
      <c r="S26" s="14"/>
      <c r="T26" s="14" t="s">
        <v>44</v>
      </c>
      <c r="U26" s="13" t="s">
        <v>43</v>
      </c>
      <c r="V26" s="14"/>
      <c r="W26" s="13">
        <v>4</v>
      </c>
      <c r="X26" s="13">
        <v>4</v>
      </c>
      <c r="Y26" s="13">
        <v>4</v>
      </c>
      <c r="Z26" s="14" t="s">
        <v>292</v>
      </c>
    </row>
    <row r="27" spans="1:26" s="17" customFormat="1" ht="170" x14ac:dyDescent="0.2">
      <c r="A27" s="13">
        <v>25</v>
      </c>
      <c r="B27" s="13" t="s">
        <v>151</v>
      </c>
      <c r="C27" s="13" t="str">
        <f t="shared" si="0"/>
        <v>DuBois (2023)</v>
      </c>
      <c r="D27" s="14" t="s">
        <v>278</v>
      </c>
      <c r="E27" s="15" t="s">
        <v>150</v>
      </c>
      <c r="F27" s="16">
        <v>2023</v>
      </c>
      <c r="G27" s="13" t="s">
        <v>11</v>
      </c>
      <c r="H27" s="13" t="s">
        <v>9</v>
      </c>
      <c r="I27" s="15" t="s">
        <v>174</v>
      </c>
      <c r="J27" s="14" t="s">
        <v>243</v>
      </c>
      <c r="K27" s="14" t="s">
        <v>531</v>
      </c>
      <c r="L27" s="14" t="s">
        <v>389</v>
      </c>
      <c r="M27" s="14"/>
      <c r="N27" s="14"/>
      <c r="O27" s="14"/>
      <c r="P27" s="14"/>
      <c r="Q27" s="14" t="s">
        <v>390</v>
      </c>
      <c r="R27" s="14"/>
      <c r="S27" s="14"/>
      <c r="T27" s="14"/>
      <c r="U27" s="13" t="s">
        <v>43</v>
      </c>
      <c r="V27" s="14"/>
      <c r="W27" s="13">
        <v>4</v>
      </c>
      <c r="X27" s="13">
        <v>4</v>
      </c>
      <c r="Y27" s="13">
        <v>3</v>
      </c>
      <c r="Z27" s="14" t="s">
        <v>244</v>
      </c>
    </row>
    <row r="28" spans="1:26" s="17" customFormat="1" ht="170" x14ac:dyDescent="0.2">
      <c r="A28" s="13">
        <v>26</v>
      </c>
      <c r="B28" s="14" t="s">
        <v>118</v>
      </c>
      <c r="C28" s="13" t="str">
        <f t="shared" si="0"/>
        <v>Egger and Erhardt (2024)</v>
      </c>
      <c r="D28" s="14" t="s">
        <v>295</v>
      </c>
      <c r="E28" s="18" t="s">
        <v>117</v>
      </c>
      <c r="F28" s="19">
        <v>2024</v>
      </c>
      <c r="G28" s="13" t="s">
        <v>26</v>
      </c>
      <c r="H28" s="13" t="s">
        <v>7</v>
      </c>
      <c r="I28" s="15" t="s">
        <v>195</v>
      </c>
      <c r="J28" s="14" t="s">
        <v>297</v>
      </c>
      <c r="K28" s="14" t="s">
        <v>534</v>
      </c>
      <c r="L28" s="14" t="s">
        <v>609</v>
      </c>
      <c r="M28" s="14"/>
      <c r="N28" s="14"/>
      <c r="O28" s="14" t="s">
        <v>434</v>
      </c>
      <c r="P28" s="14"/>
      <c r="Q28" s="14"/>
      <c r="R28" s="14"/>
      <c r="S28" s="14"/>
      <c r="T28" s="14" t="s">
        <v>44</v>
      </c>
      <c r="U28" s="14"/>
      <c r="V28" s="14"/>
      <c r="W28" s="14">
        <v>4</v>
      </c>
      <c r="X28" s="14">
        <v>4</v>
      </c>
      <c r="Y28" s="14">
        <v>3</v>
      </c>
      <c r="Z28" s="14" t="s">
        <v>296</v>
      </c>
    </row>
    <row r="29" spans="1:26" s="17" customFormat="1" ht="238" x14ac:dyDescent="0.2">
      <c r="A29" s="13">
        <v>27</v>
      </c>
      <c r="B29" s="13" t="s">
        <v>161</v>
      </c>
      <c r="C29" s="13" t="str">
        <f t="shared" si="0"/>
        <v>Eugeni (2015)</v>
      </c>
      <c r="D29" s="14" t="s">
        <v>294</v>
      </c>
      <c r="E29" s="15" t="s">
        <v>160</v>
      </c>
      <c r="F29" s="16">
        <v>2015</v>
      </c>
      <c r="G29" s="13" t="s">
        <v>23</v>
      </c>
      <c r="H29" s="13" t="s">
        <v>6</v>
      </c>
      <c r="I29" s="15" t="s">
        <v>168</v>
      </c>
      <c r="J29" s="14" t="s">
        <v>235</v>
      </c>
      <c r="K29" s="14" t="s">
        <v>532</v>
      </c>
      <c r="L29" s="14" t="s">
        <v>610</v>
      </c>
      <c r="M29" s="14"/>
      <c r="N29" s="14"/>
      <c r="O29" s="14"/>
      <c r="P29" s="14"/>
      <c r="Q29" s="14" t="s">
        <v>436</v>
      </c>
      <c r="R29" s="13" t="s">
        <v>45</v>
      </c>
      <c r="S29" s="14"/>
      <c r="T29" s="14"/>
      <c r="U29" s="13" t="s">
        <v>43</v>
      </c>
      <c r="V29" s="14"/>
      <c r="W29" s="13">
        <v>4</v>
      </c>
      <c r="X29" s="13">
        <v>4</v>
      </c>
      <c r="Y29" s="13">
        <v>4</v>
      </c>
      <c r="Z29" s="14" t="s">
        <v>237</v>
      </c>
    </row>
    <row r="30" spans="1:26" s="17" customFormat="1" ht="204" x14ac:dyDescent="0.2">
      <c r="A30" s="13">
        <v>28</v>
      </c>
      <c r="B30" s="13" t="s">
        <v>91</v>
      </c>
      <c r="C30" s="13" t="str">
        <f t="shared" si="0"/>
        <v>Fan et al. (2020)</v>
      </c>
      <c r="D30" s="14" t="s">
        <v>278</v>
      </c>
      <c r="E30" s="15" t="s">
        <v>90</v>
      </c>
      <c r="F30" s="16">
        <v>2020</v>
      </c>
      <c r="G30" s="13" t="s">
        <v>23</v>
      </c>
      <c r="H30" s="13" t="s">
        <v>6</v>
      </c>
      <c r="I30" s="15" t="s">
        <v>208</v>
      </c>
      <c r="J30" s="14" t="s">
        <v>298</v>
      </c>
      <c r="K30" s="14" t="s">
        <v>533</v>
      </c>
      <c r="L30" s="14" t="s">
        <v>611</v>
      </c>
      <c r="M30" s="14"/>
      <c r="N30" s="14"/>
      <c r="O30" s="14" t="s">
        <v>437</v>
      </c>
      <c r="P30" s="14"/>
      <c r="Q30" s="14"/>
      <c r="R30" s="13" t="s">
        <v>45</v>
      </c>
      <c r="S30" s="14"/>
      <c r="T30" s="14"/>
      <c r="U30" s="14"/>
      <c r="V30" s="14"/>
      <c r="W30" s="13">
        <v>4</v>
      </c>
      <c r="X30" s="13">
        <v>4</v>
      </c>
      <c r="Y30" s="13">
        <v>4</v>
      </c>
      <c r="Z30" s="14" t="s">
        <v>299</v>
      </c>
    </row>
    <row r="31" spans="1:26" s="17" customFormat="1" ht="187" x14ac:dyDescent="0.2">
      <c r="A31" s="13">
        <v>29</v>
      </c>
      <c r="B31" s="13" t="s">
        <v>155</v>
      </c>
      <c r="C31" s="13" t="str">
        <f t="shared" si="0"/>
        <v>Fatum et al. (2018)</v>
      </c>
      <c r="D31" s="14" t="s">
        <v>300</v>
      </c>
      <c r="E31" s="15" t="s">
        <v>154</v>
      </c>
      <c r="F31" s="16">
        <v>2018</v>
      </c>
      <c r="G31" s="13" t="s">
        <v>23</v>
      </c>
      <c r="H31" s="13" t="s">
        <v>6</v>
      </c>
      <c r="I31" s="15" t="s">
        <v>172</v>
      </c>
      <c r="J31" s="14" t="s">
        <v>240</v>
      </c>
      <c r="K31" s="14" t="s">
        <v>535</v>
      </c>
      <c r="L31" s="14" t="s">
        <v>612</v>
      </c>
      <c r="M31" s="14"/>
      <c r="N31" s="14" t="s">
        <v>439</v>
      </c>
      <c r="O31" s="14"/>
      <c r="P31" s="14"/>
      <c r="Q31" s="14" t="s">
        <v>438</v>
      </c>
      <c r="R31" s="13" t="s">
        <v>45</v>
      </c>
      <c r="S31" s="14"/>
      <c r="T31" s="13" t="s">
        <v>44</v>
      </c>
      <c r="U31" s="13" t="s">
        <v>43</v>
      </c>
      <c r="V31" s="14"/>
      <c r="W31" s="13">
        <v>4</v>
      </c>
      <c r="X31" s="13">
        <v>4</v>
      </c>
      <c r="Y31" s="13">
        <v>4</v>
      </c>
      <c r="Z31" s="14" t="s">
        <v>241</v>
      </c>
    </row>
    <row r="32" spans="1:26" s="17" customFormat="1" ht="153" x14ac:dyDescent="0.2">
      <c r="A32" s="13">
        <v>30</v>
      </c>
      <c r="B32" s="13" t="s">
        <v>47</v>
      </c>
      <c r="C32" s="13" t="str">
        <f t="shared" si="0"/>
        <v>Feenstra et al. (2019)</v>
      </c>
      <c r="D32" s="14" t="s">
        <v>233</v>
      </c>
      <c r="E32" s="15" t="s">
        <v>46</v>
      </c>
      <c r="F32" s="16">
        <v>2019</v>
      </c>
      <c r="G32" s="13" t="s">
        <v>23</v>
      </c>
      <c r="H32" s="13" t="s">
        <v>6</v>
      </c>
      <c r="I32" s="15" t="s">
        <v>229</v>
      </c>
      <c r="J32" s="14" t="s">
        <v>301</v>
      </c>
      <c r="K32" s="14" t="s">
        <v>536</v>
      </c>
      <c r="L32" s="14" t="s">
        <v>613</v>
      </c>
      <c r="M32" s="14"/>
      <c r="N32" s="14" t="s">
        <v>614</v>
      </c>
      <c r="O32" s="14" t="s">
        <v>615</v>
      </c>
      <c r="P32" s="14" t="s">
        <v>616</v>
      </c>
      <c r="Q32" s="14"/>
      <c r="R32" s="14"/>
      <c r="S32" s="14"/>
      <c r="T32" s="14" t="s">
        <v>44</v>
      </c>
      <c r="U32" s="13" t="s">
        <v>43</v>
      </c>
      <c r="V32" s="14"/>
      <c r="W32" s="13">
        <v>4</v>
      </c>
      <c r="X32" s="13">
        <v>4</v>
      </c>
      <c r="Y32" s="13">
        <v>4</v>
      </c>
      <c r="Z32" s="14" t="s">
        <v>302</v>
      </c>
    </row>
    <row r="33" spans="1:26" s="17" customFormat="1" ht="255" x14ac:dyDescent="0.2">
      <c r="A33" s="13">
        <v>31</v>
      </c>
      <c r="B33" s="13" t="s">
        <v>114</v>
      </c>
      <c r="C33" s="13" t="str">
        <f t="shared" si="0"/>
        <v>Feigenbaum and Hall (2015)</v>
      </c>
      <c r="D33" s="14" t="s">
        <v>233</v>
      </c>
      <c r="E33" s="15" t="s">
        <v>113</v>
      </c>
      <c r="F33" s="16">
        <v>2015</v>
      </c>
      <c r="G33" s="13" t="s">
        <v>38</v>
      </c>
      <c r="H33" s="13" t="s">
        <v>18</v>
      </c>
      <c r="I33" s="15" t="s">
        <v>197</v>
      </c>
      <c r="J33" s="14" t="s">
        <v>304</v>
      </c>
      <c r="K33" s="14" t="s">
        <v>537</v>
      </c>
      <c r="L33" s="17" t="s">
        <v>617</v>
      </c>
      <c r="N33" s="17" t="s">
        <v>618</v>
      </c>
      <c r="O33" s="17" t="s">
        <v>445</v>
      </c>
      <c r="Q33" s="14"/>
      <c r="R33" s="14"/>
      <c r="S33" s="14"/>
      <c r="T33" s="14" t="s">
        <v>44</v>
      </c>
      <c r="U33" s="13" t="s">
        <v>43</v>
      </c>
      <c r="V33" s="14"/>
      <c r="W33" s="13">
        <v>4</v>
      </c>
      <c r="X33" s="13" t="s">
        <v>40</v>
      </c>
      <c r="Y33" s="13" t="s">
        <v>40</v>
      </c>
      <c r="Z33" s="14" t="s">
        <v>303</v>
      </c>
    </row>
    <row r="34" spans="1:26" s="17" customFormat="1" ht="187" x14ac:dyDescent="0.2">
      <c r="A34" s="13">
        <v>32</v>
      </c>
      <c r="B34" s="13" t="s">
        <v>56</v>
      </c>
      <c r="C34" s="13" t="str">
        <f t="shared" si="0"/>
        <v>Feng et al. (2017)</v>
      </c>
      <c r="D34" s="14" t="s">
        <v>278</v>
      </c>
      <c r="E34" s="15" t="s">
        <v>55</v>
      </c>
      <c r="F34" s="16">
        <v>2017</v>
      </c>
      <c r="G34" s="13" t="s">
        <v>23</v>
      </c>
      <c r="H34" s="13" t="s">
        <v>6</v>
      </c>
      <c r="I34" s="15" t="s">
        <v>221</v>
      </c>
      <c r="J34" s="14" t="s">
        <v>305</v>
      </c>
      <c r="K34" s="14" t="s">
        <v>546</v>
      </c>
      <c r="L34" s="14" t="s">
        <v>619</v>
      </c>
      <c r="M34" s="14"/>
      <c r="N34" s="14" t="s">
        <v>440</v>
      </c>
      <c r="O34" s="14" t="s">
        <v>441</v>
      </c>
      <c r="P34" s="14" t="s">
        <v>620</v>
      </c>
      <c r="Q34" s="14"/>
      <c r="R34" s="13" t="s">
        <v>45</v>
      </c>
      <c r="S34" s="14"/>
      <c r="T34" s="14" t="s">
        <v>44</v>
      </c>
      <c r="U34" s="13" t="s">
        <v>43</v>
      </c>
      <c r="V34" s="14"/>
      <c r="W34" s="13">
        <v>4</v>
      </c>
      <c r="X34" s="13">
        <v>4</v>
      </c>
      <c r="Y34" s="13">
        <v>4</v>
      </c>
      <c r="Z34" s="14" t="s">
        <v>306</v>
      </c>
    </row>
    <row r="35" spans="1:26" s="17" customFormat="1" ht="306" x14ac:dyDescent="0.2">
      <c r="A35" s="13">
        <v>33</v>
      </c>
      <c r="B35" s="14" t="s">
        <v>73</v>
      </c>
      <c r="C35" s="13" t="str">
        <f t="shared" si="0"/>
        <v>Flaaen et al. (2020)</v>
      </c>
      <c r="D35" s="14" t="s">
        <v>233</v>
      </c>
      <c r="E35" s="18" t="s">
        <v>72</v>
      </c>
      <c r="F35" s="19">
        <v>2020</v>
      </c>
      <c r="G35" s="13" t="s">
        <v>14</v>
      </c>
      <c r="H35" s="13" t="s">
        <v>15</v>
      </c>
      <c r="I35" s="15" t="s">
        <v>210</v>
      </c>
      <c r="J35" s="14" t="s">
        <v>307</v>
      </c>
      <c r="K35" s="14" t="s">
        <v>538</v>
      </c>
      <c r="L35" s="14" t="s">
        <v>621</v>
      </c>
      <c r="M35" s="14" t="s">
        <v>443</v>
      </c>
      <c r="N35" s="14"/>
      <c r="O35" s="14" t="s">
        <v>622</v>
      </c>
      <c r="P35" s="14" t="s">
        <v>444</v>
      </c>
      <c r="Q35" s="14"/>
      <c r="R35" s="13" t="s">
        <v>45</v>
      </c>
      <c r="S35" s="14"/>
      <c r="T35" s="14" t="s">
        <v>44</v>
      </c>
      <c r="U35" s="13" t="s">
        <v>43</v>
      </c>
      <c r="V35" s="14"/>
      <c r="W35" s="14" t="s">
        <v>5</v>
      </c>
      <c r="X35" s="14" t="s">
        <v>5</v>
      </c>
      <c r="Y35" s="14" t="s">
        <v>5</v>
      </c>
      <c r="Z35" s="14" t="s">
        <v>308</v>
      </c>
    </row>
    <row r="36" spans="1:26" s="17" customFormat="1" ht="323" x14ac:dyDescent="0.2">
      <c r="A36" s="13">
        <v>34</v>
      </c>
      <c r="B36" s="13" t="s">
        <v>105</v>
      </c>
      <c r="C36" s="13" t="str">
        <f t="shared" si="0"/>
        <v>Freund et al. (2024)</v>
      </c>
      <c r="D36" s="14" t="s">
        <v>233</v>
      </c>
      <c r="E36" s="15" t="s">
        <v>104</v>
      </c>
      <c r="F36" s="16">
        <v>2024</v>
      </c>
      <c r="G36" s="13" t="s">
        <v>23</v>
      </c>
      <c r="H36" s="13" t="s">
        <v>6</v>
      </c>
      <c r="I36" s="15" t="s">
        <v>202</v>
      </c>
      <c r="J36" s="14" t="s">
        <v>309</v>
      </c>
      <c r="K36" s="14" t="s">
        <v>539</v>
      </c>
      <c r="L36" s="14" t="s">
        <v>623</v>
      </c>
      <c r="M36" s="17" t="s">
        <v>624</v>
      </c>
      <c r="N36" s="14" t="s">
        <v>446</v>
      </c>
      <c r="O36" s="14" t="s">
        <v>447</v>
      </c>
      <c r="P36" s="14" t="s">
        <v>448</v>
      </c>
      <c r="Q36" s="14"/>
      <c r="R36" s="14"/>
      <c r="S36" s="14"/>
      <c r="T36" s="14" t="s">
        <v>44</v>
      </c>
      <c r="U36" s="13" t="s">
        <v>43</v>
      </c>
      <c r="V36" s="14"/>
      <c r="W36" s="13">
        <v>4</v>
      </c>
      <c r="X36" s="13">
        <v>4</v>
      </c>
      <c r="Y36" s="13">
        <v>4</v>
      </c>
      <c r="Z36" s="14" t="s">
        <v>308</v>
      </c>
    </row>
    <row r="37" spans="1:26" s="17" customFormat="1" ht="272" x14ac:dyDescent="0.2">
      <c r="A37" s="13">
        <v>35</v>
      </c>
      <c r="B37" s="13" t="s">
        <v>71</v>
      </c>
      <c r="C37" s="13" t="str">
        <f t="shared" si="0"/>
        <v>Galantucci (2015)</v>
      </c>
      <c r="D37" s="14" t="s">
        <v>233</v>
      </c>
      <c r="E37" s="15" t="s">
        <v>70</v>
      </c>
      <c r="F37" s="16">
        <v>2015</v>
      </c>
      <c r="G37" s="13" t="s">
        <v>37</v>
      </c>
      <c r="H37" s="13" t="s">
        <v>13</v>
      </c>
      <c r="I37" s="15" t="s">
        <v>211</v>
      </c>
      <c r="J37" s="14" t="s">
        <v>311</v>
      </c>
      <c r="K37" s="14" t="s">
        <v>547</v>
      </c>
      <c r="L37" s="14" t="s">
        <v>449</v>
      </c>
      <c r="M37" s="14" t="s">
        <v>450</v>
      </c>
      <c r="N37" s="14"/>
      <c r="O37" s="14" t="s">
        <v>625</v>
      </c>
      <c r="P37" s="14" t="s">
        <v>451</v>
      </c>
      <c r="Q37" s="14"/>
      <c r="R37" s="13" t="s">
        <v>45</v>
      </c>
      <c r="S37" s="14"/>
      <c r="T37" s="14" t="s">
        <v>44</v>
      </c>
      <c r="U37" s="13" t="s">
        <v>43</v>
      </c>
      <c r="V37" s="14"/>
      <c r="W37" s="13">
        <v>4</v>
      </c>
      <c r="X37" s="13" t="s">
        <v>40</v>
      </c>
      <c r="Y37" s="13" t="s">
        <v>40</v>
      </c>
      <c r="Z37" s="14" t="s">
        <v>310</v>
      </c>
    </row>
    <row r="38" spans="1:26" s="17" customFormat="1" ht="323" x14ac:dyDescent="0.2">
      <c r="A38" s="13">
        <v>36</v>
      </c>
      <c r="B38" s="13" t="s">
        <v>63</v>
      </c>
      <c r="C38" s="13" t="str">
        <f t="shared" si="0"/>
        <v>Galle and Lorentzen (2024)</v>
      </c>
      <c r="D38" s="14" t="s">
        <v>313</v>
      </c>
      <c r="E38" s="15" t="s">
        <v>62</v>
      </c>
      <c r="F38" s="16">
        <v>2024</v>
      </c>
      <c r="G38" s="13" t="s">
        <v>23</v>
      </c>
      <c r="H38" s="13" t="s">
        <v>6</v>
      </c>
      <c r="I38" s="15" t="s">
        <v>220</v>
      </c>
      <c r="J38" s="14" t="s">
        <v>314</v>
      </c>
      <c r="K38" s="14" t="s">
        <v>540</v>
      </c>
      <c r="L38" s="14" t="s">
        <v>626</v>
      </c>
      <c r="M38" s="14"/>
      <c r="N38" s="14" t="s">
        <v>452</v>
      </c>
      <c r="O38" s="14"/>
      <c r="P38" s="14" t="s">
        <v>627</v>
      </c>
      <c r="Q38" s="14"/>
      <c r="R38" s="14"/>
      <c r="S38" s="14"/>
      <c r="T38" s="14"/>
      <c r="U38" s="13" t="s">
        <v>43</v>
      </c>
      <c r="V38" s="14"/>
      <c r="W38" s="13">
        <v>4</v>
      </c>
      <c r="X38" s="13">
        <v>4</v>
      </c>
      <c r="Y38" s="13">
        <v>4</v>
      </c>
      <c r="Z38" s="14" t="s">
        <v>312</v>
      </c>
    </row>
    <row r="39" spans="1:26" s="17" customFormat="1" ht="272" x14ac:dyDescent="0.2">
      <c r="A39" s="13">
        <v>37</v>
      </c>
      <c r="B39" s="13" t="s">
        <v>145</v>
      </c>
      <c r="C39" s="13" t="str">
        <f t="shared" si="0"/>
        <v>Gaupp et al. (2017)</v>
      </c>
      <c r="D39" s="14" t="s">
        <v>294</v>
      </c>
      <c r="E39" s="15" t="s">
        <v>144</v>
      </c>
      <c r="F39" s="16">
        <v>2017</v>
      </c>
      <c r="G39" s="13" t="s">
        <v>39</v>
      </c>
      <c r="H39" s="13" t="s">
        <v>7</v>
      </c>
      <c r="I39" s="15" t="s">
        <v>177</v>
      </c>
      <c r="J39" s="14" t="s">
        <v>316</v>
      </c>
      <c r="K39" s="14" t="s">
        <v>541</v>
      </c>
      <c r="L39" s="14" t="s">
        <v>453</v>
      </c>
      <c r="M39" s="14"/>
      <c r="N39" s="14"/>
      <c r="O39" s="14"/>
      <c r="P39" s="14"/>
      <c r="Q39" s="14" t="s">
        <v>454</v>
      </c>
      <c r="R39" s="14"/>
      <c r="S39" s="14"/>
      <c r="T39" s="14"/>
      <c r="U39" s="14"/>
      <c r="V39" s="13" t="s">
        <v>61</v>
      </c>
      <c r="W39" s="13">
        <v>4</v>
      </c>
      <c r="X39" s="13">
        <v>4</v>
      </c>
      <c r="Y39" s="13">
        <v>4</v>
      </c>
      <c r="Z39" s="14" t="s">
        <v>315</v>
      </c>
    </row>
    <row r="40" spans="1:26" s="17" customFormat="1" ht="238" x14ac:dyDescent="0.2">
      <c r="A40" s="13">
        <v>38</v>
      </c>
      <c r="B40" s="14" t="s">
        <v>42</v>
      </c>
      <c r="C40" s="13" t="str">
        <f t="shared" si="0"/>
        <v>Grossman et al. (2024)</v>
      </c>
      <c r="D40" s="14" t="s">
        <v>233</v>
      </c>
      <c r="E40" s="18" t="s">
        <v>41</v>
      </c>
      <c r="F40" s="19">
        <v>2024</v>
      </c>
      <c r="G40" s="13" t="s">
        <v>14</v>
      </c>
      <c r="H40" s="13" t="s">
        <v>15</v>
      </c>
      <c r="I40" s="15" t="s">
        <v>230</v>
      </c>
      <c r="J40" s="14" t="s">
        <v>317</v>
      </c>
      <c r="K40" s="14" t="s">
        <v>527</v>
      </c>
      <c r="L40" s="14" t="s">
        <v>628</v>
      </c>
      <c r="M40" s="14" t="s">
        <v>455</v>
      </c>
      <c r="N40" s="14"/>
      <c r="O40" s="14" t="s">
        <v>456</v>
      </c>
      <c r="P40" s="14" t="s">
        <v>457</v>
      </c>
      <c r="Q40" s="14"/>
      <c r="R40" s="13" t="s">
        <v>45</v>
      </c>
      <c r="S40" s="14"/>
      <c r="T40" s="14" t="s">
        <v>44</v>
      </c>
      <c r="U40" s="13" t="s">
        <v>43</v>
      </c>
      <c r="V40" s="14"/>
      <c r="W40" s="14" t="s">
        <v>5</v>
      </c>
      <c r="X40" s="14" t="s">
        <v>5</v>
      </c>
      <c r="Y40" s="14" t="s">
        <v>5</v>
      </c>
      <c r="Z40" s="14" t="s">
        <v>318</v>
      </c>
    </row>
    <row r="41" spans="1:26" s="17" customFormat="1" ht="409.6" x14ac:dyDescent="0.2">
      <c r="A41" s="13">
        <v>39</v>
      </c>
      <c r="B41" s="13" t="s">
        <v>95</v>
      </c>
      <c r="C41" s="13" t="str">
        <f t="shared" si="0"/>
        <v>Handley and Limão (2017)</v>
      </c>
      <c r="D41" s="14" t="s">
        <v>233</v>
      </c>
      <c r="E41" s="15" t="s">
        <v>94</v>
      </c>
      <c r="F41" s="16">
        <v>2017</v>
      </c>
      <c r="G41" s="13" t="s">
        <v>14</v>
      </c>
      <c r="H41" s="13" t="s">
        <v>15</v>
      </c>
      <c r="I41" s="15" t="s">
        <v>207</v>
      </c>
      <c r="J41" s="14" t="s">
        <v>319</v>
      </c>
      <c r="K41" s="14" t="s">
        <v>542</v>
      </c>
      <c r="L41" s="14" t="s">
        <v>629</v>
      </c>
      <c r="M41" s="14" t="s">
        <v>458</v>
      </c>
      <c r="N41" s="14"/>
      <c r="O41" s="14" t="s">
        <v>459</v>
      </c>
      <c r="P41" s="14" t="s">
        <v>630</v>
      </c>
      <c r="Q41" s="14"/>
      <c r="R41" s="14"/>
      <c r="S41" s="14"/>
      <c r="T41" s="14" t="s">
        <v>44</v>
      </c>
      <c r="U41" s="13" t="s">
        <v>43</v>
      </c>
      <c r="V41" s="14"/>
      <c r="W41" s="13" t="s">
        <v>5</v>
      </c>
      <c r="X41" s="13" t="s">
        <v>5</v>
      </c>
      <c r="Y41" s="13" t="s">
        <v>5</v>
      </c>
      <c r="Z41" s="14" t="s">
        <v>320</v>
      </c>
    </row>
    <row r="42" spans="1:26" s="17" customFormat="1" ht="388" x14ac:dyDescent="0.2">
      <c r="A42" s="13">
        <v>40</v>
      </c>
      <c r="B42" s="13" t="s">
        <v>375</v>
      </c>
      <c r="C42" s="13" t="str">
        <f t="shared" si="0"/>
        <v>Heilmann (2016)</v>
      </c>
      <c r="D42" s="14" t="s">
        <v>233</v>
      </c>
      <c r="E42" s="15" t="s">
        <v>139</v>
      </c>
      <c r="F42" s="16">
        <v>2016</v>
      </c>
      <c r="G42" s="13" t="s">
        <v>23</v>
      </c>
      <c r="H42" s="13" t="s">
        <v>6</v>
      </c>
      <c r="I42" s="15" t="s">
        <v>181</v>
      </c>
      <c r="J42" s="14" t="s">
        <v>321</v>
      </c>
      <c r="K42" s="14" t="s">
        <v>527</v>
      </c>
      <c r="L42" s="14" t="s">
        <v>631</v>
      </c>
      <c r="M42" s="14"/>
      <c r="N42" s="14"/>
      <c r="O42" s="14"/>
      <c r="P42" s="14"/>
      <c r="Q42" s="14" t="s">
        <v>460</v>
      </c>
      <c r="R42" s="13" t="s">
        <v>45</v>
      </c>
      <c r="S42" s="14"/>
      <c r="T42" s="14"/>
      <c r="U42" s="13" t="s">
        <v>43</v>
      </c>
      <c r="V42" s="14"/>
      <c r="W42" s="13">
        <v>4</v>
      </c>
      <c r="X42" s="13">
        <v>4</v>
      </c>
      <c r="Y42" s="13">
        <v>4</v>
      </c>
      <c r="Z42" s="14" t="s">
        <v>322</v>
      </c>
    </row>
    <row r="43" spans="1:26" s="17" customFormat="1" ht="404" x14ac:dyDescent="0.2">
      <c r="A43" s="13">
        <v>41</v>
      </c>
      <c r="B43" s="13" t="s">
        <v>79</v>
      </c>
      <c r="C43" s="13" t="str">
        <f t="shared" si="0"/>
        <v>Jakubik and Stolzenburg (2021)</v>
      </c>
      <c r="D43" s="14" t="s">
        <v>295</v>
      </c>
      <c r="E43" s="15" t="s">
        <v>78</v>
      </c>
      <c r="F43" s="16">
        <v>2021</v>
      </c>
      <c r="G43" s="13" t="s">
        <v>33</v>
      </c>
      <c r="H43" s="13" t="s">
        <v>13</v>
      </c>
      <c r="I43" s="15" t="s">
        <v>184</v>
      </c>
      <c r="J43" s="14" t="s">
        <v>324</v>
      </c>
      <c r="K43" s="14" t="s">
        <v>543</v>
      </c>
      <c r="L43" s="14" t="s">
        <v>632</v>
      </c>
      <c r="M43" s="14"/>
      <c r="N43" s="14" t="s">
        <v>461</v>
      </c>
      <c r="O43" s="14" t="s">
        <v>633</v>
      </c>
      <c r="P43" s="14" t="s">
        <v>462</v>
      </c>
      <c r="Q43" s="14"/>
      <c r="R43" s="13" t="s">
        <v>45</v>
      </c>
      <c r="S43" s="14"/>
      <c r="T43" s="14" t="s">
        <v>44</v>
      </c>
      <c r="U43" s="13" t="s">
        <v>43</v>
      </c>
      <c r="V43" s="14"/>
      <c r="W43" s="13">
        <v>4</v>
      </c>
      <c r="X43" s="13">
        <v>4</v>
      </c>
      <c r="Y43" s="13">
        <v>4</v>
      </c>
      <c r="Z43" s="14" t="s">
        <v>323</v>
      </c>
    </row>
    <row r="44" spans="1:26" s="17" customFormat="1" ht="204" x14ac:dyDescent="0.2">
      <c r="A44" s="13">
        <v>42</v>
      </c>
      <c r="B44" s="13" t="s">
        <v>89</v>
      </c>
      <c r="C44" s="13" t="str">
        <f t="shared" si="0"/>
        <v>Jiang et al. (2023)</v>
      </c>
      <c r="D44" s="14" t="s">
        <v>278</v>
      </c>
      <c r="E44" s="15" t="s">
        <v>88</v>
      </c>
      <c r="F44" s="16">
        <v>2023</v>
      </c>
      <c r="G44" s="13" t="s">
        <v>23</v>
      </c>
      <c r="H44" s="13" t="s">
        <v>6</v>
      </c>
      <c r="I44" s="15" t="s">
        <v>209</v>
      </c>
      <c r="J44" s="14" t="s">
        <v>326</v>
      </c>
      <c r="K44" s="14" t="s">
        <v>544</v>
      </c>
      <c r="L44" s="14" t="s">
        <v>463</v>
      </c>
      <c r="M44" s="14" t="s">
        <v>464</v>
      </c>
      <c r="N44" s="14"/>
      <c r="O44" s="14" t="s">
        <v>465</v>
      </c>
      <c r="P44" s="14"/>
      <c r="Q44" s="14"/>
      <c r="R44" s="14"/>
      <c r="S44" s="14"/>
      <c r="T44" s="14" t="s">
        <v>44</v>
      </c>
      <c r="U44" s="13" t="s">
        <v>43</v>
      </c>
      <c r="V44" s="14"/>
      <c r="W44" s="13">
        <v>4</v>
      </c>
      <c r="X44" s="13">
        <v>4</v>
      </c>
      <c r="Y44" s="13">
        <v>4</v>
      </c>
      <c r="Z44" s="14" t="s">
        <v>325</v>
      </c>
    </row>
    <row r="45" spans="1:26" s="17" customFormat="1" ht="289" x14ac:dyDescent="0.2">
      <c r="A45" s="13">
        <v>43</v>
      </c>
      <c r="B45" s="14" t="s">
        <v>75</v>
      </c>
      <c r="C45" s="13" t="str">
        <f t="shared" si="0"/>
        <v>Jiao et al. (2024)</v>
      </c>
      <c r="D45" s="14" t="s">
        <v>278</v>
      </c>
      <c r="E45" s="18" t="s">
        <v>74</v>
      </c>
      <c r="F45" s="19">
        <v>2024</v>
      </c>
      <c r="G45" s="13" t="s">
        <v>27</v>
      </c>
      <c r="H45" s="13" t="s">
        <v>28</v>
      </c>
      <c r="I45" s="15" t="s">
        <v>185</v>
      </c>
      <c r="J45" s="14" t="s">
        <v>327</v>
      </c>
      <c r="K45" s="14" t="s">
        <v>545</v>
      </c>
      <c r="L45" s="14" t="s">
        <v>634</v>
      </c>
      <c r="M45" s="14" t="s">
        <v>635</v>
      </c>
      <c r="N45" s="14"/>
      <c r="O45" s="14" t="s">
        <v>636</v>
      </c>
      <c r="P45" s="14"/>
      <c r="Q45" s="14"/>
      <c r="R45" s="14"/>
      <c r="S45" s="14"/>
      <c r="T45" s="14" t="s">
        <v>44</v>
      </c>
      <c r="U45" s="13" t="s">
        <v>43</v>
      </c>
      <c r="V45" s="14"/>
      <c r="W45" s="14">
        <v>4</v>
      </c>
      <c r="X45" s="14">
        <v>4</v>
      </c>
      <c r="Y45" s="14">
        <v>4</v>
      </c>
      <c r="Z45" s="14" t="s">
        <v>234</v>
      </c>
    </row>
    <row r="46" spans="1:26" s="17" customFormat="1" ht="289" x14ac:dyDescent="0.2">
      <c r="A46" s="13">
        <v>44</v>
      </c>
      <c r="B46" s="13" t="s">
        <v>51</v>
      </c>
      <c r="C46" s="13" t="str">
        <f t="shared" si="0"/>
        <v>Ju et al. (2024)</v>
      </c>
      <c r="D46" s="14" t="s">
        <v>278</v>
      </c>
      <c r="E46" s="15" t="s">
        <v>50</v>
      </c>
      <c r="F46" s="16">
        <v>2024</v>
      </c>
      <c r="G46" s="13" t="s">
        <v>25</v>
      </c>
      <c r="H46" s="13" t="s">
        <v>6</v>
      </c>
      <c r="I46" s="15" t="s">
        <v>227</v>
      </c>
      <c r="J46" s="14" t="s">
        <v>328</v>
      </c>
      <c r="K46" s="14" t="s">
        <v>557</v>
      </c>
      <c r="L46" s="14" t="s">
        <v>637</v>
      </c>
      <c r="M46" s="14" t="s">
        <v>638</v>
      </c>
      <c r="N46" s="14" t="s">
        <v>639</v>
      </c>
      <c r="O46" s="14" t="s">
        <v>467</v>
      </c>
      <c r="P46" s="14"/>
      <c r="Q46" s="14" t="s">
        <v>466</v>
      </c>
      <c r="R46" s="13" t="s">
        <v>45</v>
      </c>
      <c r="S46" s="14"/>
      <c r="T46" s="14" t="s">
        <v>44</v>
      </c>
      <c r="U46" s="13" t="s">
        <v>43</v>
      </c>
      <c r="V46" s="14"/>
      <c r="W46" s="13">
        <v>4</v>
      </c>
      <c r="X46" s="13">
        <v>4</v>
      </c>
      <c r="Y46" s="13">
        <v>4</v>
      </c>
      <c r="Z46" s="14" t="s">
        <v>329</v>
      </c>
    </row>
    <row r="47" spans="1:26" s="17" customFormat="1" ht="255" x14ac:dyDescent="0.2">
      <c r="A47" s="13">
        <v>45</v>
      </c>
      <c r="B47" s="13" t="s">
        <v>376</v>
      </c>
      <c r="C47" s="13" t="str">
        <f t="shared" si="0"/>
        <v>Kalouptsidi (2018)</v>
      </c>
      <c r="D47" s="14" t="s">
        <v>233</v>
      </c>
      <c r="E47" s="15" t="s">
        <v>143</v>
      </c>
      <c r="F47" s="16">
        <v>2018</v>
      </c>
      <c r="G47" s="13" t="s">
        <v>19</v>
      </c>
      <c r="H47" s="13" t="s">
        <v>13</v>
      </c>
      <c r="I47" s="15" t="s">
        <v>178</v>
      </c>
      <c r="J47" s="14" t="s">
        <v>331</v>
      </c>
      <c r="K47" s="14" t="s">
        <v>558</v>
      </c>
      <c r="L47" s="14" t="s">
        <v>468</v>
      </c>
      <c r="M47" s="14"/>
      <c r="N47" s="14" t="s">
        <v>640</v>
      </c>
      <c r="O47" s="14"/>
      <c r="P47" s="14"/>
      <c r="Q47" s="14" t="s">
        <v>641</v>
      </c>
      <c r="R47" s="13" t="s">
        <v>45</v>
      </c>
      <c r="S47" s="14"/>
      <c r="T47" s="14"/>
      <c r="U47" s="13" t="s">
        <v>43</v>
      </c>
      <c r="V47" s="14"/>
      <c r="W47" s="13" t="s">
        <v>5</v>
      </c>
      <c r="X47" s="13" t="s">
        <v>5</v>
      </c>
      <c r="Y47" s="13" t="s">
        <v>5</v>
      </c>
      <c r="Z47" s="14" t="s">
        <v>330</v>
      </c>
    </row>
    <row r="48" spans="1:26" s="17" customFormat="1" ht="204" x14ac:dyDescent="0.2">
      <c r="A48" s="13">
        <v>46</v>
      </c>
      <c r="B48" s="14" t="s">
        <v>81</v>
      </c>
      <c r="C48" s="13" t="str">
        <f t="shared" si="0"/>
        <v>Kim and Margalit (2021)</v>
      </c>
      <c r="D48" s="14" t="s">
        <v>442</v>
      </c>
      <c r="E48" s="18" t="s">
        <v>80</v>
      </c>
      <c r="F48" s="19">
        <v>2021</v>
      </c>
      <c r="G48" s="13" t="s">
        <v>36</v>
      </c>
      <c r="H48" s="13" t="s">
        <v>12</v>
      </c>
      <c r="I48" s="15" t="s">
        <v>218</v>
      </c>
      <c r="J48" s="14" t="s">
        <v>333</v>
      </c>
      <c r="K48" s="14" t="s">
        <v>523</v>
      </c>
      <c r="L48" s="14" t="s">
        <v>469</v>
      </c>
      <c r="M48" s="17" t="s">
        <v>470</v>
      </c>
      <c r="N48" s="14" t="s">
        <v>642</v>
      </c>
      <c r="O48" s="14" t="s">
        <v>471</v>
      </c>
      <c r="P48" s="14" t="s">
        <v>643</v>
      </c>
      <c r="Q48" s="14" t="s">
        <v>472</v>
      </c>
      <c r="R48" s="14"/>
      <c r="S48" s="14"/>
      <c r="T48" s="14" t="s">
        <v>44</v>
      </c>
      <c r="U48" s="14"/>
      <c r="V48" s="14"/>
      <c r="W48" s="14">
        <v>4</v>
      </c>
      <c r="X48" s="14" t="s">
        <v>40</v>
      </c>
      <c r="Y48" s="14" t="s">
        <v>40</v>
      </c>
      <c r="Z48" s="14" t="s">
        <v>332</v>
      </c>
    </row>
    <row r="49" spans="1:26" s="17" customFormat="1" ht="221" x14ac:dyDescent="0.2">
      <c r="A49" s="13">
        <v>47</v>
      </c>
      <c r="B49" s="13" t="s">
        <v>59</v>
      </c>
      <c r="C49" s="13" t="str">
        <f t="shared" si="0"/>
        <v>Kim and Pelc (2021)</v>
      </c>
      <c r="D49" s="14" t="s">
        <v>442</v>
      </c>
      <c r="E49" s="15" t="s">
        <v>58</v>
      </c>
      <c r="F49" s="16">
        <v>2021</v>
      </c>
      <c r="G49" s="13" t="s">
        <v>37</v>
      </c>
      <c r="H49" s="13" t="s">
        <v>13</v>
      </c>
      <c r="I49" s="15" t="s">
        <v>223</v>
      </c>
      <c r="J49" s="14" t="s">
        <v>334</v>
      </c>
      <c r="K49" s="14" t="s">
        <v>548</v>
      </c>
      <c r="L49" s="14" t="s">
        <v>644</v>
      </c>
      <c r="N49" s="14" t="s">
        <v>474</v>
      </c>
      <c r="O49" s="14" t="s">
        <v>475</v>
      </c>
      <c r="P49" s="14" t="s">
        <v>645</v>
      </c>
      <c r="Q49" s="14" t="s">
        <v>646</v>
      </c>
      <c r="R49" s="13" t="s">
        <v>45</v>
      </c>
      <c r="S49" s="14"/>
      <c r="T49" s="14"/>
      <c r="U49" s="13" t="s">
        <v>43</v>
      </c>
      <c r="V49" s="14"/>
      <c r="W49" s="13">
        <v>4</v>
      </c>
      <c r="X49" s="13" t="s">
        <v>40</v>
      </c>
      <c r="Y49" s="13" t="s">
        <v>40</v>
      </c>
      <c r="Z49" s="14" t="s">
        <v>335</v>
      </c>
    </row>
    <row r="50" spans="1:26" s="17" customFormat="1" ht="255" x14ac:dyDescent="0.2">
      <c r="A50" s="13">
        <v>48</v>
      </c>
      <c r="B50" s="14" t="s">
        <v>473</v>
      </c>
      <c r="C50" s="13" t="str">
        <f t="shared" si="0"/>
        <v>Liang (2017)</v>
      </c>
      <c r="D50" s="14" t="s">
        <v>233</v>
      </c>
      <c r="E50" s="18" t="s">
        <v>54</v>
      </c>
      <c r="F50" s="19">
        <v>2017</v>
      </c>
      <c r="G50" s="13" t="s">
        <v>34</v>
      </c>
      <c r="H50" s="13" t="s">
        <v>9</v>
      </c>
      <c r="I50" s="15" t="s">
        <v>225</v>
      </c>
      <c r="J50" s="14" t="s">
        <v>337</v>
      </c>
      <c r="K50" s="14" t="s">
        <v>523</v>
      </c>
      <c r="L50" s="14" t="s">
        <v>647</v>
      </c>
      <c r="M50" s="14"/>
      <c r="N50" s="14" t="s">
        <v>648</v>
      </c>
      <c r="O50" s="14" t="s">
        <v>476</v>
      </c>
      <c r="P50" s="14" t="s">
        <v>477</v>
      </c>
      <c r="Q50" s="14"/>
      <c r="R50" s="13" t="s">
        <v>45</v>
      </c>
      <c r="S50" s="14"/>
      <c r="T50" s="14" t="s">
        <v>44</v>
      </c>
      <c r="U50" s="13" t="s">
        <v>43</v>
      </c>
      <c r="V50" s="14"/>
      <c r="W50" s="14">
        <v>4</v>
      </c>
      <c r="X50" s="14">
        <v>4</v>
      </c>
      <c r="Y50" s="14">
        <v>3</v>
      </c>
      <c r="Z50" s="14" t="s">
        <v>336</v>
      </c>
    </row>
    <row r="51" spans="1:26" s="17" customFormat="1" ht="388" x14ac:dyDescent="0.2">
      <c r="A51" s="13">
        <v>49</v>
      </c>
      <c r="B51" s="13" t="s">
        <v>134</v>
      </c>
      <c r="C51" s="13" t="str">
        <f t="shared" si="0"/>
        <v>Lu and Zhou (2023)</v>
      </c>
      <c r="D51" s="14" t="s">
        <v>338</v>
      </c>
      <c r="E51" s="15" t="s">
        <v>133</v>
      </c>
      <c r="F51" s="16">
        <v>2023</v>
      </c>
      <c r="G51" s="13" t="s">
        <v>29</v>
      </c>
      <c r="H51" s="13" t="s">
        <v>10</v>
      </c>
      <c r="I51" s="15" t="s">
        <v>186</v>
      </c>
      <c r="J51" s="14" t="s">
        <v>339</v>
      </c>
      <c r="K51" s="14" t="s">
        <v>559</v>
      </c>
      <c r="L51" s="14" t="s">
        <v>649</v>
      </c>
      <c r="M51" s="14" t="s">
        <v>650</v>
      </c>
      <c r="N51" s="14"/>
      <c r="O51" s="14"/>
      <c r="P51" s="14"/>
      <c r="Q51" s="14"/>
      <c r="R51" s="14"/>
      <c r="S51" s="13" t="s">
        <v>84</v>
      </c>
      <c r="T51" s="14"/>
      <c r="U51" s="14"/>
      <c r="V51" s="14"/>
      <c r="W51" s="13" t="s">
        <v>5</v>
      </c>
      <c r="X51" s="13" t="s">
        <v>5</v>
      </c>
      <c r="Y51" s="13" t="s">
        <v>5</v>
      </c>
      <c r="Z51" s="14" t="s">
        <v>340</v>
      </c>
    </row>
    <row r="52" spans="1:26" s="17" customFormat="1" ht="404" x14ac:dyDescent="0.2">
      <c r="A52" s="13">
        <v>50</v>
      </c>
      <c r="B52" s="14" t="s">
        <v>128</v>
      </c>
      <c r="C52" s="13" t="str">
        <f t="shared" si="0"/>
        <v>Lu et al. (2018)</v>
      </c>
      <c r="D52" s="14" t="s">
        <v>278</v>
      </c>
      <c r="E52" s="18" t="s">
        <v>127</v>
      </c>
      <c r="F52" s="19">
        <v>2018</v>
      </c>
      <c r="G52" s="13" t="s">
        <v>23</v>
      </c>
      <c r="H52" s="13" t="s">
        <v>6</v>
      </c>
      <c r="I52" s="15" t="s">
        <v>190</v>
      </c>
      <c r="J52" s="14" t="s">
        <v>342</v>
      </c>
      <c r="K52" s="14" t="s">
        <v>549</v>
      </c>
      <c r="L52" s="14" t="s">
        <v>651</v>
      </c>
      <c r="M52" s="14"/>
      <c r="N52" s="14" t="s">
        <v>652</v>
      </c>
      <c r="O52" s="14"/>
      <c r="P52" s="14" t="s">
        <v>478</v>
      </c>
      <c r="Q52" s="14" t="s">
        <v>479</v>
      </c>
      <c r="R52" s="14"/>
      <c r="S52" s="14"/>
      <c r="T52" s="14" t="s">
        <v>44</v>
      </c>
      <c r="U52" s="14"/>
      <c r="V52" s="14"/>
      <c r="W52" s="14">
        <v>4</v>
      </c>
      <c r="X52" s="14">
        <v>4</v>
      </c>
      <c r="Y52" s="14">
        <v>4</v>
      </c>
      <c r="Z52" s="14" t="s">
        <v>341</v>
      </c>
    </row>
    <row r="53" spans="1:26" s="17" customFormat="1" ht="272" x14ac:dyDescent="0.2">
      <c r="A53" s="13">
        <v>51</v>
      </c>
      <c r="B53" s="13" t="s">
        <v>69</v>
      </c>
      <c r="C53" s="13" t="str">
        <f t="shared" si="0"/>
        <v>Luo and Van Assche (2023)</v>
      </c>
      <c r="D53" s="14" t="s">
        <v>233</v>
      </c>
      <c r="E53" s="15" t="s">
        <v>68</v>
      </c>
      <c r="F53" s="16">
        <v>2023</v>
      </c>
      <c r="G53" s="13" t="s">
        <v>30</v>
      </c>
      <c r="H53" s="13" t="s">
        <v>8</v>
      </c>
      <c r="I53" s="15" t="s">
        <v>219</v>
      </c>
      <c r="J53" s="14" t="s">
        <v>344</v>
      </c>
      <c r="K53" s="14" t="s">
        <v>560</v>
      </c>
      <c r="L53" s="14" t="s">
        <v>653</v>
      </c>
      <c r="M53" s="14" t="s">
        <v>654</v>
      </c>
      <c r="N53" s="14"/>
      <c r="O53" s="14" t="s">
        <v>655</v>
      </c>
      <c r="P53" s="14"/>
      <c r="Q53" s="14" t="s">
        <v>656</v>
      </c>
      <c r="R53" s="14"/>
      <c r="S53" s="14"/>
      <c r="T53" s="14"/>
      <c r="U53" s="13" t="s">
        <v>43</v>
      </c>
      <c r="V53" s="14"/>
      <c r="W53" s="13" t="s">
        <v>5</v>
      </c>
      <c r="X53" s="13" t="s">
        <v>5</v>
      </c>
      <c r="Y53" s="13" t="s">
        <v>5</v>
      </c>
      <c r="Z53" s="14" t="s">
        <v>343</v>
      </c>
    </row>
    <row r="54" spans="1:26" s="17" customFormat="1" ht="221" x14ac:dyDescent="0.2">
      <c r="A54" s="13">
        <v>52</v>
      </c>
      <c r="B54" s="14" t="s">
        <v>93</v>
      </c>
      <c r="C54" s="13" t="str">
        <f t="shared" si="0"/>
        <v>Mansfield and Solodoch (2024)</v>
      </c>
      <c r="D54" s="14" t="s">
        <v>233</v>
      </c>
      <c r="E54" s="18" t="s">
        <v>92</v>
      </c>
      <c r="F54" s="19">
        <v>2024</v>
      </c>
      <c r="G54" s="13" t="s">
        <v>38</v>
      </c>
      <c r="H54" s="13" t="s">
        <v>18</v>
      </c>
      <c r="I54" s="15" t="s">
        <v>170</v>
      </c>
      <c r="J54" s="14" t="s">
        <v>346</v>
      </c>
      <c r="K54" s="14" t="s">
        <v>550</v>
      </c>
      <c r="L54" s="14" t="s">
        <v>657</v>
      </c>
      <c r="M54" s="14" t="s">
        <v>480</v>
      </c>
      <c r="N54" s="14" t="s">
        <v>658</v>
      </c>
      <c r="O54" s="17" t="s">
        <v>482</v>
      </c>
      <c r="P54" s="14" t="s">
        <v>481</v>
      </c>
      <c r="Q54" s="14"/>
      <c r="R54" s="14"/>
      <c r="S54" s="14"/>
      <c r="T54" s="14" t="s">
        <v>44</v>
      </c>
      <c r="U54" s="13" t="s">
        <v>43</v>
      </c>
      <c r="V54" s="14"/>
      <c r="W54" s="14">
        <v>4</v>
      </c>
      <c r="X54" s="14" t="s">
        <v>40</v>
      </c>
      <c r="Y54" s="14" t="s">
        <v>40</v>
      </c>
      <c r="Z54" s="14" t="s">
        <v>345</v>
      </c>
    </row>
    <row r="55" spans="1:26" s="17" customFormat="1" ht="306" x14ac:dyDescent="0.2">
      <c r="A55" s="13">
        <v>53</v>
      </c>
      <c r="B55" s="13" t="s">
        <v>77</v>
      </c>
      <c r="C55" s="13" t="str">
        <f t="shared" si="0"/>
        <v>McManus and Schaur (2016)</v>
      </c>
      <c r="D55" s="14" t="s">
        <v>233</v>
      </c>
      <c r="E55" s="15" t="s">
        <v>76</v>
      </c>
      <c r="F55" s="16">
        <v>2016</v>
      </c>
      <c r="G55" s="13" t="s">
        <v>23</v>
      </c>
      <c r="H55" s="13" t="s">
        <v>6</v>
      </c>
      <c r="I55" s="15" t="s">
        <v>183</v>
      </c>
      <c r="J55" s="14" t="s">
        <v>347</v>
      </c>
      <c r="K55" s="14" t="s">
        <v>551</v>
      </c>
      <c r="L55" s="14" t="s">
        <v>483</v>
      </c>
      <c r="M55" s="14"/>
      <c r="N55" s="14" t="s">
        <v>659</v>
      </c>
      <c r="O55" s="14" t="s">
        <v>485</v>
      </c>
      <c r="P55" s="14" t="s">
        <v>484</v>
      </c>
      <c r="Q55" s="14"/>
      <c r="R55" s="13" t="s">
        <v>45</v>
      </c>
      <c r="S55" s="14"/>
      <c r="T55" s="14" t="s">
        <v>44</v>
      </c>
      <c r="U55" s="13" t="s">
        <v>43</v>
      </c>
      <c r="V55" s="14"/>
      <c r="W55" s="13">
        <v>4</v>
      </c>
      <c r="X55" s="13">
        <v>4</v>
      </c>
      <c r="Y55" s="13">
        <v>4</v>
      </c>
      <c r="Z55" s="14" t="s">
        <v>348</v>
      </c>
    </row>
    <row r="56" spans="1:26" s="17" customFormat="1" ht="409.6" x14ac:dyDescent="0.2">
      <c r="A56" s="13">
        <v>54</v>
      </c>
      <c r="B56" s="13" t="s">
        <v>124</v>
      </c>
      <c r="C56" s="13" t="str">
        <f t="shared" si="0"/>
        <v>Niemeläinen (2021)</v>
      </c>
      <c r="D56" s="14" t="s">
        <v>351</v>
      </c>
      <c r="E56" s="15" t="s">
        <v>123</v>
      </c>
      <c r="F56" s="16">
        <v>2021</v>
      </c>
      <c r="G56" s="13" t="s">
        <v>23</v>
      </c>
      <c r="H56" s="13" t="s">
        <v>6</v>
      </c>
      <c r="I56" s="15" t="s">
        <v>191</v>
      </c>
      <c r="J56" s="14" t="s">
        <v>350</v>
      </c>
      <c r="K56" s="14" t="s">
        <v>561</v>
      </c>
      <c r="L56" s="14" t="s">
        <v>660</v>
      </c>
      <c r="M56" s="14"/>
      <c r="N56" s="14" t="s">
        <v>661</v>
      </c>
      <c r="O56" s="14"/>
      <c r="P56" s="14"/>
      <c r="Q56" s="14" t="s">
        <v>486</v>
      </c>
      <c r="R56" s="14"/>
      <c r="S56" s="14"/>
      <c r="T56" s="14"/>
      <c r="U56" s="13" t="s">
        <v>43</v>
      </c>
      <c r="V56" s="14"/>
      <c r="W56" s="13">
        <v>4</v>
      </c>
      <c r="X56" s="13">
        <v>4</v>
      </c>
      <c r="Y56" s="13">
        <v>4</v>
      </c>
      <c r="Z56" s="14" t="s">
        <v>349</v>
      </c>
    </row>
    <row r="57" spans="1:26" s="17" customFormat="1" ht="289" x14ac:dyDescent="0.2">
      <c r="A57" s="13">
        <v>55</v>
      </c>
      <c r="B57" s="13" t="s">
        <v>107</v>
      </c>
      <c r="C57" s="13" t="str">
        <f t="shared" si="0"/>
        <v>Osman and El‐Gendy (2025)</v>
      </c>
      <c r="D57" s="14" t="s">
        <v>294</v>
      </c>
      <c r="E57" s="15" t="s">
        <v>106</v>
      </c>
      <c r="F57" s="16">
        <v>2025</v>
      </c>
      <c r="G57" s="13" t="s">
        <v>39</v>
      </c>
      <c r="H57" s="13" t="s">
        <v>7</v>
      </c>
      <c r="I57" s="15" t="s">
        <v>201</v>
      </c>
      <c r="J57" s="14" t="s">
        <v>353</v>
      </c>
      <c r="K57" s="14" t="s">
        <v>562</v>
      </c>
      <c r="L57" s="14" t="s">
        <v>662</v>
      </c>
      <c r="M57" s="14" t="s">
        <v>663</v>
      </c>
      <c r="N57" s="14" t="s">
        <v>488</v>
      </c>
      <c r="P57" s="14"/>
      <c r="Q57" s="14" t="s">
        <v>489</v>
      </c>
      <c r="R57" s="14"/>
      <c r="S57" s="14"/>
      <c r="T57" s="14"/>
      <c r="U57" s="14"/>
      <c r="V57" s="13" t="s">
        <v>61</v>
      </c>
      <c r="W57" s="13">
        <v>4</v>
      </c>
      <c r="X57" s="13">
        <v>4</v>
      </c>
      <c r="Y57" s="13">
        <v>4</v>
      </c>
      <c r="Z57" s="14" t="s">
        <v>352</v>
      </c>
    </row>
    <row r="58" spans="1:26" s="17" customFormat="1" ht="409.6" x14ac:dyDescent="0.2">
      <c r="A58" s="13">
        <v>56</v>
      </c>
      <c r="B58" s="13" t="s">
        <v>67</v>
      </c>
      <c r="C58" s="13" t="str">
        <f t="shared" si="0"/>
        <v>Pierce and Schott (2016)</v>
      </c>
      <c r="D58" s="14" t="s">
        <v>233</v>
      </c>
      <c r="E58" s="15" t="s">
        <v>66</v>
      </c>
      <c r="F58" s="16">
        <v>2016</v>
      </c>
      <c r="G58" s="13" t="s">
        <v>14</v>
      </c>
      <c r="H58" s="13" t="s">
        <v>15</v>
      </c>
      <c r="I58" s="15" t="s">
        <v>215</v>
      </c>
      <c r="J58" s="14" t="s">
        <v>355</v>
      </c>
      <c r="K58" s="14" t="s">
        <v>552</v>
      </c>
      <c r="L58" s="14" t="s">
        <v>664</v>
      </c>
      <c r="M58" s="14"/>
      <c r="N58" s="14" t="s">
        <v>487</v>
      </c>
      <c r="O58" s="14" t="s">
        <v>665</v>
      </c>
      <c r="P58" s="14" t="s">
        <v>666</v>
      </c>
      <c r="Q58" s="14"/>
      <c r="R58" s="13" t="s">
        <v>45</v>
      </c>
      <c r="S58" s="14"/>
      <c r="T58" s="14" t="s">
        <v>44</v>
      </c>
      <c r="U58" s="13" t="s">
        <v>43</v>
      </c>
      <c r="V58" s="14"/>
      <c r="W58" s="13" t="s">
        <v>5</v>
      </c>
      <c r="X58" s="13" t="s">
        <v>5</v>
      </c>
      <c r="Y58" s="13" t="s">
        <v>5</v>
      </c>
      <c r="Z58" s="14" t="s">
        <v>354</v>
      </c>
    </row>
    <row r="59" spans="1:26" s="17" customFormat="1" ht="272" x14ac:dyDescent="0.2">
      <c r="A59" s="13">
        <v>57</v>
      </c>
      <c r="B59" s="13" t="s">
        <v>147</v>
      </c>
      <c r="C59" s="13" t="str">
        <f t="shared" si="0"/>
        <v>Rahaman (2016)</v>
      </c>
      <c r="D59" s="14" t="s">
        <v>287</v>
      </c>
      <c r="E59" s="15" t="s">
        <v>146</v>
      </c>
      <c r="F59" s="16">
        <v>2016</v>
      </c>
      <c r="G59" s="13" t="s">
        <v>30</v>
      </c>
      <c r="H59" s="13" t="s">
        <v>8</v>
      </c>
      <c r="I59" s="15" t="s">
        <v>176</v>
      </c>
      <c r="J59" s="14" t="s">
        <v>357</v>
      </c>
      <c r="K59" s="14" t="s">
        <v>553</v>
      </c>
      <c r="L59" s="14" t="s">
        <v>667</v>
      </c>
      <c r="M59" s="14"/>
      <c r="N59" s="14" t="s">
        <v>668</v>
      </c>
      <c r="O59" s="14"/>
      <c r="P59" s="14" t="s">
        <v>490</v>
      </c>
      <c r="Q59" s="14"/>
      <c r="R59" s="14"/>
      <c r="S59" s="14"/>
      <c r="T59" s="13" t="s">
        <v>44</v>
      </c>
      <c r="U59" s="13" t="s">
        <v>43</v>
      </c>
      <c r="V59" s="14"/>
      <c r="W59" s="13" t="s">
        <v>5</v>
      </c>
      <c r="X59" s="13" t="s">
        <v>5</v>
      </c>
      <c r="Y59" s="13" t="s">
        <v>5</v>
      </c>
      <c r="Z59" s="14" t="s">
        <v>356</v>
      </c>
    </row>
    <row r="60" spans="1:26" s="17" customFormat="1" ht="409.6" x14ac:dyDescent="0.2">
      <c r="A60" s="13">
        <v>58</v>
      </c>
      <c r="B60" s="13" t="s">
        <v>126</v>
      </c>
      <c r="C60" s="13" t="str">
        <f t="shared" si="0"/>
        <v>Ramani (2025)</v>
      </c>
      <c r="D60" s="14" t="s">
        <v>233</v>
      </c>
      <c r="E60" s="15" t="s">
        <v>125</v>
      </c>
      <c r="F60" s="16">
        <v>2025</v>
      </c>
      <c r="G60" s="13" t="s">
        <v>31</v>
      </c>
      <c r="H60" s="13" t="s">
        <v>10</v>
      </c>
      <c r="I60" s="15" t="s">
        <v>192</v>
      </c>
      <c r="J60" s="14" t="s">
        <v>358</v>
      </c>
      <c r="K60" s="14" t="s">
        <v>554</v>
      </c>
      <c r="L60" s="14" t="s">
        <v>669</v>
      </c>
      <c r="M60" s="14"/>
      <c r="N60" s="14" t="s">
        <v>670</v>
      </c>
      <c r="O60" s="14"/>
      <c r="P60" s="14" t="s">
        <v>492</v>
      </c>
      <c r="Q60" s="14" t="s">
        <v>493</v>
      </c>
      <c r="R60" s="14"/>
      <c r="S60" s="13" t="s">
        <v>84</v>
      </c>
      <c r="T60" s="14"/>
      <c r="U60" s="14"/>
      <c r="V60" s="14"/>
      <c r="W60" s="13" t="s">
        <v>5</v>
      </c>
      <c r="X60" s="13" t="s">
        <v>5</v>
      </c>
      <c r="Y60" s="13" t="s">
        <v>5</v>
      </c>
      <c r="Z60" s="14" t="s">
        <v>245</v>
      </c>
    </row>
    <row r="61" spans="1:26" s="17" customFormat="1" ht="255" x14ac:dyDescent="0.2">
      <c r="A61" s="13">
        <v>59</v>
      </c>
      <c r="B61" s="14" t="s">
        <v>153</v>
      </c>
      <c r="C61" s="13" t="str">
        <f t="shared" si="0"/>
        <v>Ren (2024)</v>
      </c>
      <c r="D61" s="14" t="s">
        <v>233</v>
      </c>
      <c r="E61" s="18" t="s">
        <v>152</v>
      </c>
      <c r="F61" s="19">
        <v>2024</v>
      </c>
      <c r="G61" s="13" t="s">
        <v>11</v>
      </c>
      <c r="H61" s="13" t="s">
        <v>9</v>
      </c>
      <c r="I61" s="15" t="s">
        <v>173</v>
      </c>
      <c r="J61" s="14" t="s">
        <v>359</v>
      </c>
      <c r="K61" s="14" t="s">
        <v>563</v>
      </c>
      <c r="L61" s="14" t="s">
        <v>494</v>
      </c>
      <c r="M61" s="14"/>
      <c r="N61" s="14"/>
      <c r="O61" s="14"/>
      <c r="P61" s="14"/>
      <c r="Q61" s="14" t="s">
        <v>495</v>
      </c>
      <c r="R61" s="14"/>
      <c r="S61" s="14"/>
      <c r="T61" s="13" t="s">
        <v>44</v>
      </c>
      <c r="U61" s="14"/>
      <c r="V61" s="14"/>
      <c r="W61" s="14">
        <v>4</v>
      </c>
      <c r="X61" s="14">
        <v>4</v>
      </c>
      <c r="Y61" s="14">
        <v>3</v>
      </c>
      <c r="Z61" s="14" t="s">
        <v>242</v>
      </c>
    </row>
    <row r="62" spans="1:26" s="17" customFormat="1" ht="372" x14ac:dyDescent="0.2">
      <c r="A62" s="13">
        <v>60</v>
      </c>
      <c r="B62" s="13" t="s">
        <v>120</v>
      </c>
      <c r="C62" s="13" t="str">
        <f t="shared" si="0"/>
        <v>Wang (2021)</v>
      </c>
      <c r="D62" s="14" t="s">
        <v>278</v>
      </c>
      <c r="E62" s="15" t="s">
        <v>119</v>
      </c>
      <c r="F62" s="16">
        <v>2021</v>
      </c>
      <c r="G62" s="13" t="s">
        <v>23</v>
      </c>
      <c r="H62" s="13" t="s">
        <v>6</v>
      </c>
      <c r="I62" s="15" t="s">
        <v>194</v>
      </c>
      <c r="J62" s="14" t="s">
        <v>363</v>
      </c>
      <c r="K62" s="14" t="s">
        <v>564</v>
      </c>
      <c r="L62" s="14" t="s">
        <v>671</v>
      </c>
      <c r="M62" s="14" t="s">
        <v>672</v>
      </c>
      <c r="N62" s="14"/>
      <c r="O62" s="14" t="s">
        <v>491</v>
      </c>
      <c r="P62" s="14"/>
      <c r="Q62" s="14"/>
      <c r="R62" s="14"/>
      <c r="S62" s="14"/>
      <c r="T62" s="14" t="s">
        <v>44</v>
      </c>
      <c r="U62" s="13" t="s">
        <v>43</v>
      </c>
      <c r="V62" s="14"/>
      <c r="W62" s="13">
        <v>4</v>
      </c>
      <c r="X62" s="13">
        <v>4</v>
      </c>
      <c r="Y62" s="13">
        <v>4</v>
      </c>
      <c r="Z62" s="14" t="s">
        <v>360</v>
      </c>
    </row>
    <row r="63" spans="1:26" s="17" customFormat="1" ht="340" x14ac:dyDescent="0.2">
      <c r="A63" s="13">
        <v>61</v>
      </c>
      <c r="B63" s="13" t="s">
        <v>83</v>
      </c>
      <c r="C63" s="13" t="str">
        <f t="shared" si="0"/>
        <v>Wu et al. (2024)</v>
      </c>
      <c r="D63" s="14" t="s">
        <v>278</v>
      </c>
      <c r="E63" s="15" t="s">
        <v>82</v>
      </c>
      <c r="F63" s="16">
        <v>2024</v>
      </c>
      <c r="G63" s="13" t="s">
        <v>32</v>
      </c>
      <c r="H63" s="13" t="s">
        <v>10</v>
      </c>
      <c r="I63" s="15" t="s">
        <v>217</v>
      </c>
      <c r="J63" s="14" t="s">
        <v>364</v>
      </c>
      <c r="K63" s="14" t="s">
        <v>565</v>
      </c>
      <c r="L63" s="14" t="s">
        <v>673</v>
      </c>
      <c r="M63" s="14" t="s">
        <v>674</v>
      </c>
      <c r="N63" s="14" t="s">
        <v>675</v>
      </c>
      <c r="O63" s="14" t="s">
        <v>676</v>
      </c>
      <c r="P63" s="14"/>
      <c r="Q63" s="14"/>
      <c r="R63" s="14"/>
      <c r="S63" s="13" t="s">
        <v>84</v>
      </c>
      <c r="T63" s="14"/>
      <c r="U63" s="14"/>
      <c r="V63" s="14"/>
      <c r="W63" s="13">
        <v>4</v>
      </c>
      <c r="X63" s="13">
        <v>4</v>
      </c>
      <c r="Y63" s="13">
        <v>4</v>
      </c>
      <c r="Z63" s="14" t="s">
        <v>361</v>
      </c>
    </row>
    <row r="64" spans="1:26" s="17" customFormat="1" ht="221" x14ac:dyDescent="0.2">
      <c r="A64" s="13">
        <v>62</v>
      </c>
      <c r="B64" s="13" t="s">
        <v>149</v>
      </c>
      <c r="C64" s="13" t="str">
        <f t="shared" si="0"/>
        <v>Zeng and Kim (2024)</v>
      </c>
      <c r="D64" s="14" t="s">
        <v>233</v>
      </c>
      <c r="E64" s="15" t="s">
        <v>148</v>
      </c>
      <c r="F64" s="16">
        <v>2024</v>
      </c>
      <c r="G64" s="13" t="s">
        <v>37</v>
      </c>
      <c r="H64" s="13" t="s">
        <v>13</v>
      </c>
      <c r="I64" s="15" t="s">
        <v>175</v>
      </c>
      <c r="J64" s="14" t="s">
        <v>365</v>
      </c>
      <c r="K64" s="14" t="s">
        <v>555</v>
      </c>
      <c r="L64" s="14" t="s">
        <v>677</v>
      </c>
      <c r="M64" s="14" t="s">
        <v>678</v>
      </c>
      <c r="N64" s="14" t="s">
        <v>679</v>
      </c>
      <c r="O64" s="14"/>
      <c r="P64" s="14" t="s">
        <v>680</v>
      </c>
      <c r="Q64" s="14"/>
      <c r="R64" s="13" t="s">
        <v>45</v>
      </c>
      <c r="S64" s="14"/>
      <c r="T64" s="13" t="s">
        <v>44</v>
      </c>
      <c r="U64" s="13" t="s">
        <v>43</v>
      </c>
      <c r="V64" s="14"/>
      <c r="W64" s="13">
        <v>4</v>
      </c>
      <c r="X64" s="13" t="s">
        <v>40</v>
      </c>
      <c r="Y64" s="13" t="s">
        <v>40</v>
      </c>
      <c r="Z64" s="14" t="s">
        <v>362</v>
      </c>
    </row>
  </sheetData>
  <autoFilter ref="A1:V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C3" sqref="C3"/>
    </sheetView>
  </sheetViews>
  <sheetFormatPr baseColWidth="10" defaultRowHeight="16" x14ac:dyDescent="0.2"/>
  <cols>
    <col min="1" max="2" width="3.83203125" customWidth="1"/>
    <col min="3" max="3" width="12.5" style="1" customWidth="1"/>
    <col min="4" max="9" width="5.6640625" style="3" customWidth="1"/>
    <col min="10" max="10" width="29.6640625" style="3" customWidth="1"/>
    <col min="11" max="11" width="36" style="3" customWidth="1"/>
    <col min="14" max="22" width="10.5" customWidth="1"/>
  </cols>
  <sheetData>
    <row r="1" spans="2:22" ht="17" x14ac:dyDescent="0.2">
      <c r="C1" s="5" t="s">
        <v>164</v>
      </c>
      <c r="D1" s="7" t="s">
        <v>162</v>
      </c>
      <c r="E1" s="7" t="s">
        <v>496</v>
      </c>
      <c r="F1" s="7" t="s">
        <v>497</v>
      </c>
      <c r="G1" s="7" t="s">
        <v>498</v>
      </c>
      <c r="H1" s="7" t="s">
        <v>499</v>
      </c>
      <c r="I1" s="7" t="s">
        <v>500</v>
      </c>
      <c r="J1" s="7" t="s">
        <v>508</v>
      </c>
      <c r="K1" s="7" t="s">
        <v>509</v>
      </c>
      <c r="L1" s="10"/>
      <c r="M1" s="10" t="s">
        <v>366</v>
      </c>
      <c r="N1" s="10" t="s">
        <v>367</v>
      </c>
      <c r="O1" s="10" t="s">
        <v>233</v>
      </c>
      <c r="P1" s="10" t="s">
        <v>368</v>
      </c>
      <c r="Q1" t="str">
        <f>E1</f>
        <v>T1</v>
      </c>
      <c r="R1" t="str">
        <f t="shared" ref="R1:U1" si="0">F1</f>
        <v>T2</v>
      </c>
      <c r="S1" t="str">
        <f t="shared" si="0"/>
        <v>T3</v>
      </c>
      <c r="T1" t="str">
        <f t="shared" si="0"/>
        <v>T4</v>
      </c>
      <c r="U1" t="str">
        <f t="shared" si="0"/>
        <v>T5</v>
      </c>
      <c r="V1" s="4"/>
    </row>
    <row r="2" spans="2:22" x14ac:dyDescent="0.2">
      <c r="J2" s="7"/>
      <c r="K2" s="7"/>
      <c r="L2" s="10"/>
      <c r="M2" s="10">
        <v>2014</v>
      </c>
      <c r="N2" s="10">
        <f>COUNTIFS(D:D, M2, A:A, "")</f>
        <v>1</v>
      </c>
      <c r="O2" s="10">
        <f>COUNTIFS(C:C, $O$1, D:D, M2, A:A,"")</f>
        <v>1</v>
      </c>
      <c r="P2" s="10">
        <f>N2-O2</f>
        <v>0</v>
      </c>
      <c r="Q2">
        <f>COUNTIFS(E:E, $Q$1, $D:$D, $M2, A:A,"")</f>
        <v>1</v>
      </c>
      <c r="R2">
        <f>COUNTIFS(F:F, $R$1, $D:$D, $M2, A:A,"")</f>
        <v>0</v>
      </c>
      <c r="S2">
        <f>COUNTIFS(G:G, $S$1, $D:$D, $M2, A:A,"")</f>
        <v>1</v>
      </c>
      <c r="T2">
        <f>COUNTIFS(H:H, $T$1, $D:$D, $M2, A:A,"")</f>
        <v>1</v>
      </c>
      <c r="U2">
        <f>COUNTIFS(I:I, $U$1, $D:$D, $M2, A:A,"")</f>
        <v>0</v>
      </c>
    </row>
    <row r="3" spans="2:22" ht="17" x14ac:dyDescent="0.2">
      <c r="B3" s="8">
        <f>data!A3</f>
        <v>1</v>
      </c>
      <c r="C3" s="8" t="str">
        <f>data!D3</f>
        <v>US</v>
      </c>
      <c r="D3" s="7">
        <f>data!F3</f>
        <v>2020</v>
      </c>
      <c r="E3" s="7" t="str">
        <f>IF(data!M3&lt;&gt;"", "T1", "")</f>
        <v/>
      </c>
      <c r="F3" s="7" t="str">
        <f>IF(data!N3&lt;&gt;"", "T2", "")</f>
        <v>T2</v>
      </c>
      <c r="G3" s="7" t="str">
        <f>IF(data!O3&lt;&gt;"", "T3", "")</f>
        <v>T3</v>
      </c>
      <c r="H3" s="7" t="str">
        <f>IF(data!P3&lt;&gt;"", "T4", "")</f>
        <v>T4</v>
      </c>
      <c r="I3" s="7" t="str">
        <f>IF(data!Q3&lt;&gt;"", "T5", "")</f>
        <v/>
      </c>
      <c r="J3" s="7" t="str">
        <f>data!C3</f>
        <v>Abraham and Kearney (2020)</v>
      </c>
      <c r="K3" s="7" t="s">
        <v>510</v>
      </c>
      <c r="L3" s="10"/>
      <c r="M3" s="10">
        <v>2015</v>
      </c>
      <c r="N3" s="10">
        <f t="shared" ref="N3:N13" si="1">COUNTIFS(D:D, M3, A:A, "")</f>
        <v>5</v>
      </c>
      <c r="O3" s="10">
        <f t="shared" ref="O3:O12" si="2">COUNTIFS(C:C, $O$1, D:D, M3, A:A,"")</f>
        <v>3</v>
      </c>
      <c r="P3" s="10">
        <f t="shared" ref="P3:P13" si="3">N3-O3</f>
        <v>2</v>
      </c>
      <c r="Q3">
        <f t="shared" ref="Q3:Q13" si="4">COUNTIFS(E:E, $Q$1, $D:$D, $M3, A:A,"")</f>
        <v>1</v>
      </c>
      <c r="R3">
        <f t="shared" ref="R3:R13" si="5">COUNTIFS(F:F, $R$1, $D:$D, $M3, A:A,"")</f>
        <v>2</v>
      </c>
      <c r="S3">
        <f t="shared" ref="S3:S13" si="6">COUNTIFS(G:G, $S$1, $D:$D, $M3, A:A,"")</f>
        <v>3</v>
      </c>
      <c r="T3">
        <f t="shared" ref="T3:T13" si="7">COUNTIFS(H:H, $T$1, $D:$D, $M3, A:A,"")</f>
        <v>2</v>
      </c>
      <c r="U3">
        <f t="shared" ref="U3:U13" si="8">COUNTIFS(I:I, $U$1, $D:$D, $M3, A:A,"")</f>
        <v>2</v>
      </c>
    </row>
    <row r="4" spans="2:22" ht="17" x14ac:dyDescent="0.2">
      <c r="B4" s="8">
        <f>data!A4</f>
        <v>2</v>
      </c>
      <c r="C4" s="8" t="str">
        <f>data!D4</f>
        <v>US</v>
      </c>
      <c r="D4" s="7">
        <f>data!F4</f>
        <v>2016</v>
      </c>
      <c r="E4" s="7" t="str">
        <f>IF(data!M4&lt;&gt;"", "T1", "")</f>
        <v>T1</v>
      </c>
      <c r="F4" s="7" t="str">
        <f>IF(data!N4&lt;&gt;"", "T2", "")</f>
        <v/>
      </c>
      <c r="G4" s="7" t="str">
        <f>IF(data!O4&lt;&gt;"", "T3", "")</f>
        <v>T3</v>
      </c>
      <c r="H4" s="7" t="str">
        <f>IF(data!P4&lt;&gt;"", "T4", "")</f>
        <v>T4</v>
      </c>
      <c r="I4" s="7" t="str">
        <f>IF(data!Q4&lt;&gt;"", "T5", "")</f>
        <v/>
      </c>
      <c r="J4" s="7" t="str">
        <f>data!C4</f>
        <v>Acemoglu et al. (2016)</v>
      </c>
      <c r="K4" s="7" t="s">
        <v>510</v>
      </c>
      <c r="L4" s="10"/>
      <c r="M4" s="10">
        <v>2016</v>
      </c>
      <c r="N4" s="10">
        <f t="shared" si="1"/>
        <v>5</v>
      </c>
      <c r="O4" s="10">
        <f t="shared" si="2"/>
        <v>4</v>
      </c>
      <c r="P4" s="10">
        <f t="shared" si="3"/>
        <v>1</v>
      </c>
      <c r="Q4">
        <f t="shared" si="4"/>
        <v>1</v>
      </c>
      <c r="R4">
        <f t="shared" si="5"/>
        <v>4</v>
      </c>
      <c r="S4">
        <f t="shared" si="6"/>
        <v>3</v>
      </c>
      <c r="T4">
        <f t="shared" si="7"/>
        <v>5</v>
      </c>
      <c r="U4">
        <f t="shared" si="8"/>
        <v>1</v>
      </c>
    </row>
    <row r="5" spans="2:22" ht="17" x14ac:dyDescent="0.2">
      <c r="B5" s="8">
        <f>data!A5</f>
        <v>3</v>
      </c>
      <c r="C5" s="8" t="str">
        <f>data!D5</f>
        <v>US</v>
      </c>
      <c r="D5" s="7">
        <f>data!F5</f>
        <v>2019</v>
      </c>
      <c r="E5" s="7" t="str">
        <f>IF(data!M5&lt;&gt;"", "T1", "")</f>
        <v>T1</v>
      </c>
      <c r="F5" s="7" t="str">
        <f>IF(data!N5&lt;&gt;"", "T2", "")</f>
        <v/>
      </c>
      <c r="G5" s="7" t="str">
        <f>IF(data!O5&lt;&gt;"", "T3", "")</f>
        <v/>
      </c>
      <c r="H5" s="7" t="str">
        <f>IF(data!P5&lt;&gt;"", "T4", "")</f>
        <v>T4</v>
      </c>
      <c r="I5" s="7" t="str">
        <f>IF(data!Q5&lt;&gt;"", "T5", "")</f>
        <v/>
      </c>
      <c r="J5" s="7" t="str">
        <f>data!C5</f>
        <v>Albouy et al. (2019)</v>
      </c>
      <c r="K5" s="7"/>
      <c r="L5" s="10"/>
      <c r="M5" s="10">
        <v>2017</v>
      </c>
      <c r="N5" s="10">
        <f t="shared" si="1"/>
        <v>3</v>
      </c>
      <c r="O5" s="10">
        <f t="shared" si="2"/>
        <v>2</v>
      </c>
      <c r="P5" s="10">
        <f t="shared" si="3"/>
        <v>1</v>
      </c>
      <c r="Q5">
        <f t="shared" si="4"/>
        <v>1</v>
      </c>
      <c r="R5">
        <f t="shared" si="5"/>
        <v>2</v>
      </c>
      <c r="S5">
        <f t="shared" si="6"/>
        <v>3</v>
      </c>
      <c r="T5">
        <f t="shared" si="7"/>
        <v>3</v>
      </c>
      <c r="U5">
        <f t="shared" si="8"/>
        <v>0</v>
      </c>
    </row>
    <row r="6" spans="2:22" ht="17" x14ac:dyDescent="0.2">
      <c r="B6" s="8">
        <f>data!A6</f>
        <v>4</v>
      </c>
      <c r="C6" s="8" t="str">
        <f>data!D6</f>
        <v>US</v>
      </c>
      <c r="D6" s="7">
        <f>data!F6</f>
        <v>2025</v>
      </c>
      <c r="E6" s="7" t="str">
        <f>IF(data!M6&lt;&gt;"", "T1", "")</f>
        <v>T1</v>
      </c>
      <c r="F6" s="7" t="str">
        <f>IF(data!N6&lt;&gt;"", "T2", "")</f>
        <v/>
      </c>
      <c r="G6" s="7" t="str">
        <f>IF(data!O6&lt;&gt;"", "T3", "")</f>
        <v>T3</v>
      </c>
      <c r="H6" s="7" t="str">
        <f>IF(data!P6&lt;&gt;"", "T4", "")</f>
        <v/>
      </c>
      <c r="I6" s="7" t="str">
        <f>IF(data!Q6&lt;&gt;"", "T5", "")</f>
        <v/>
      </c>
      <c r="J6" s="7" t="str">
        <f>data!C6</f>
        <v>Alessandria et al. (2025a)</v>
      </c>
      <c r="K6" s="7"/>
      <c r="L6" s="10"/>
      <c r="M6" s="10">
        <v>2018</v>
      </c>
      <c r="N6" s="10">
        <f t="shared" si="1"/>
        <v>4</v>
      </c>
      <c r="O6" s="10">
        <f t="shared" si="2"/>
        <v>1</v>
      </c>
      <c r="P6" s="10">
        <f t="shared" si="3"/>
        <v>3</v>
      </c>
      <c r="Q6">
        <f t="shared" si="4"/>
        <v>0</v>
      </c>
      <c r="R6">
        <f t="shared" si="5"/>
        <v>3</v>
      </c>
      <c r="S6">
        <f t="shared" si="6"/>
        <v>0</v>
      </c>
      <c r="T6">
        <f t="shared" si="7"/>
        <v>2</v>
      </c>
      <c r="U6">
        <f t="shared" si="8"/>
        <v>4</v>
      </c>
    </row>
    <row r="7" spans="2:22" ht="17" x14ac:dyDescent="0.2">
      <c r="B7" s="8">
        <f>data!A7</f>
        <v>5</v>
      </c>
      <c r="C7" s="8" t="str">
        <f>data!D7</f>
        <v>US</v>
      </c>
      <c r="D7" s="7">
        <f>data!F7</f>
        <v>2025</v>
      </c>
      <c r="E7" s="7" t="str">
        <f>IF(data!M7&lt;&gt;"", "T1", "")</f>
        <v>T1</v>
      </c>
      <c r="F7" s="7" t="str">
        <f>IF(data!N7&lt;&gt;"", "T2", "")</f>
        <v>T2</v>
      </c>
      <c r="G7" s="7" t="str">
        <f>IF(data!O7&lt;&gt;"", "T3", "")</f>
        <v>T3</v>
      </c>
      <c r="H7" s="7" t="str">
        <f>IF(data!P7&lt;&gt;"", "T4", "")</f>
        <v/>
      </c>
      <c r="I7" s="7" t="str">
        <f>IF(data!Q7&lt;&gt;"", "T5", "")</f>
        <v/>
      </c>
      <c r="J7" s="7" t="str">
        <f>data!C7</f>
        <v>Alessandria et al. (2025b)</v>
      </c>
      <c r="K7" s="7"/>
      <c r="L7" s="10"/>
      <c r="M7" s="10">
        <v>2019</v>
      </c>
      <c r="N7" s="10">
        <f t="shared" si="1"/>
        <v>3</v>
      </c>
      <c r="O7" s="10">
        <f t="shared" si="2"/>
        <v>3</v>
      </c>
      <c r="P7" s="10">
        <f t="shared" si="3"/>
        <v>0</v>
      </c>
      <c r="Q7">
        <f t="shared" si="4"/>
        <v>1</v>
      </c>
      <c r="R7">
        <f t="shared" si="5"/>
        <v>2</v>
      </c>
      <c r="S7">
        <f t="shared" si="6"/>
        <v>2</v>
      </c>
      <c r="T7">
        <f t="shared" si="7"/>
        <v>3</v>
      </c>
      <c r="U7">
        <f t="shared" si="8"/>
        <v>1</v>
      </c>
    </row>
    <row r="8" spans="2:22" ht="17" x14ac:dyDescent="0.2">
      <c r="B8" s="8">
        <f>data!A8</f>
        <v>6</v>
      </c>
      <c r="C8" s="8" t="str">
        <f>data!D8</f>
        <v>US</v>
      </c>
      <c r="D8" s="7">
        <f>data!F8</f>
        <v>2020</v>
      </c>
      <c r="E8" s="7" t="str">
        <f>IF(data!M8&lt;&gt;"", "T1", "")</f>
        <v/>
      </c>
      <c r="F8" s="7" t="str">
        <f>IF(data!N8&lt;&gt;"", "T2", "")</f>
        <v>T2</v>
      </c>
      <c r="G8" s="7" t="str">
        <f>IF(data!O8&lt;&gt;"", "T3", "")</f>
        <v>T3</v>
      </c>
      <c r="H8" s="7" t="str">
        <f>IF(data!P8&lt;&gt;"", "T4", "")</f>
        <v>T4</v>
      </c>
      <c r="I8" s="7" t="str">
        <f>IF(data!Q8&lt;&gt;"", "T5", "")</f>
        <v/>
      </c>
      <c r="J8" s="7" t="str">
        <f>data!C8</f>
        <v>Amiti et al. (2020)</v>
      </c>
      <c r="K8" s="7"/>
      <c r="L8" s="10"/>
      <c r="M8" s="10">
        <v>2020</v>
      </c>
      <c r="N8" s="10">
        <f t="shared" si="1"/>
        <v>5</v>
      </c>
      <c r="O8" s="10">
        <f t="shared" si="2"/>
        <v>4</v>
      </c>
      <c r="P8" s="10">
        <f>N8-O8</f>
        <v>1</v>
      </c>
      <c r="Q8">
        <f t="shared" si="4"/>
        <v>1</v>
      </c>
      <c r="R8">
        <f t="shared" si="5"/>
        <v>3</v>
      </c>
      <c r="S8">
        <f t="shared" si="6"/>
        <v>4</v>
      </c>
      <c r="T8">
        <f t="shared" si="7"/>
        <v>4</v>
      </c>
      <c r="U8">
        <f t="shared" si="8"/>
        <v>1</v>
      </c>
    </row>
    <row r="9" spans="2:22" ht="17" x14ac:dyDescent="0.2">
      <c r="B9" s="8">
        <f>data!A9</f>
        <v>7</v>
      </c>
      <c r="C9" s="8" t="str">
        <f>data!D9</f>
        <v>US</v>
      </c>
      <c r="D9" s="7">
        <f>data!F9</f>
        <v>2021</v>
      </c>
      <c r="E9" s="7" t="str">
        <f>IF(data!M9&lt;&gt;"", "T1", "")</f>
        <v/>
      </c>
      <c r="F9" s="7" t="str">
        <f>IF(data!N9&lt;&gt;"", "T2", "")</f>
        <v/>
      </c>
      <c r="G9" s="7" t="str">
        <f>IF(data!O9&lt;&gt;"", "T3", "")</f>
        <v>T3</v>
      </c>
      <c r="H9" s="7" t="str">
        <f>IF(data!P9&lt;&gt;"", "T4", "")</f>
        <v>T4</v>
      </c>
      <c r="I9" s="7" t="str">
        <f>IF(data!Q9&lt;&gt;"", "T5", "")</f>
        <v>T5</v>
      </c>
      <c r="J9" s="7" t="str">
        <f>data!C9</f>
        <v>Aslan and Kumar (2021)</v>
      </c>
      <c r="K9" s="7"/>
      <c r="L9" s="10"/>
      <c r="M9" s="10">
        <v>2021</v>
      </c>
      <c r="N9" s="10">
        <f t="shared" si="1"/>
        <v>7</v>
      </c>
      <c r="O9" s="10">
        <f t="shared" si="2"/>
        <v>1</v>
      </c>
      <c r="P9" s="10">
        <f t="shared" si="3"/>
        <v>6</v>
      </c>
      <c r="Q9">
        <f t="shared" si="4"/>
        <v>2</v>
      </c>
      <c r="R9">
        <f t="shared" si="5"/>
        <v>4</v>
      </c>
      <c r="S9">
        <f t="shared" si="6"/>
        <v>6</v>
      </c>
      <c r="T9">
        <f t="shared" si="7"/>
        <v>4</v>
      </c>
      <c r="U9">
        <f t="shared" si="8"/>
        <v>4</v>
      </c>
    </row>
    <row r="10" spans="2:22" ht="17" x14ac:dyDescent="0.2">
      <c r="B10" s="8">
        <f>data!A10</f>
        <v>8</v>
      </c>
      <c r="C10" s="8" t="str">
        <f>data!D10</f>
        <v>US</v>
      </c>
      <c r="D10" s="7">
        <f>data!F10</f>
        <v>2020</v>
      </c>
      <c r="E10" s="7" t="str">
        <f>IF(data!M10&lt;&gt;"", "T1", "")</f>
        <v/>
      </c>
      <c r="F10" s="7" t="str">
        <f>IF(data!N10&lt;&gt;"", "T2", "")</f>
        <v>T2</v>
      </c>
      <c r="G10" s="7" t="str">
        <f>IF(data!O10&lt;&gt;"", "T3", "")</f>
        <v/>
      </c>
      <c r="H10" s="7" t="str">
        <f>IF(data!P10&lt;&gt;"", "T4", "")</f>
        <v>T4</v>
      </c>
      <c r="I10" s="7" t="str">
        <f>IF(data!Q10&lt;&gt;"", "T5", "")</f>
        <v>T5</v>
      </c>
      <c r="J10" s="7" t="str">
        <f>data!C10</f>
        <v>Autor et al. (2020)</v>
      </c>
      <c r="K10" s="7" t="s">
        <v>510</v>
      </c>
      <c r="L10" s="10"/>
      <c r="M10" s="10">
        <v>2022</v>
      </c>
      <c r="N10" s="10">
        <f t="shared" si="1"/>
        <v>3</v>
      </c>
      <c r="O10" s="10">
        <f t="shared" si="2"/>
        <v>2</v>
      </c>
      <c r="P10" s="10">
        <f t="shared" si="3"/>
        <v>1</v>
      </c>
      <c r="Q10">
        <f t="shared" si="4"/>
        <v>2</v>
      </c>
      <c r="R10">
        <f t="shared" si="5"/>
        <v>1</v>
      </c>
      <c r="S10">
        <f t="shared" si="6"/>
        <v>2</v>
      </c>
      <c r="T10">
        <f t="shared" si="7"/>
        <v>1</v>
      </c>
      <c r="U10">
        <f t="shared" si="8"/>
        <v>1</v>
      </c>
    </row>
    <row r="11" spans="2:22" ht="17" x14ac:dyDescent="0.2">
      <c r="B11" s="8">
        <f>data!A11</f>
        <v>9</v>
      </c>
      <c r="C11" s="8" t="str">
        <f>data!D11</f>
        <v>US</v>
      </c>
      <c r="D11" s="7">
        <f>data!F11</f>
        <v>2015</v>
      </c>
      <c r="E11" s="7" t="str">
        <f>IF(data!M11&lt;&gt;"", "T1", "")</f>
        <v/>
      </c>
      <c r="F11" s="7" t="str">
        <f>IF(data!N11&lt;&gt;"", "T2", "")</f>
        <v>T2</v>
      </c>
      <c r="G11" s="7" t="str">
        <f>IF(data!O11&lt;&gt;"", "T3", "")</f>
        <v/>
      </c>
      <c r="H11" s="7" t="str">
        <f>IF(data!P11&lt;&gt;"", "T4", "")</f>
        <v>T4</v>
      </c>
      <c r="I11" s="7" t="str">
        <f>IF(data!Q11&lt;&gt;"", "T5", "")</f>
        <v/>
      </c>
      <c r="J11" s="7" t="str">
        <f>data!C11</f>
        <v>Autor et al. (2015)</v>
      </c>
      <c r="K11" s="9" t="s">
        <v>510</v>
      </c>
      <c r="L11" s="10"/>
      <c r="M11" s="10">
        <v>2023</v>
      </c>
      <c r="N11" s="10">
        <f t="shared" si="1"/>
        <v>3</v>
      </c>
      <c r="O11" s="10">
        <f t="shared" si="2"/>
        <v>1</v>
      </c>
      <c r="P11" s="10">
        <f t="shared" si="3"/>
        <v>2</v>
      </c>
      <c r="Q11">
        <f t="shared" si="4"/>
        <v>3</v>
      </c>
      <c r="R11">
        <f t="shared" si="5"/>
        <v>0</v>
      </c>
      <c r="S11">
        <f t="shared" si="6"/>
        <v>2</v>
      </c>
      <c r="T11">
        <f t="shared" si="7"/>
        <v>0</v>
      </c>
      <c r="U11">
        <f t="shared" si="8"/>
        <v>1</v>
      </c>
    </row>
    <row r="12" spans="2:22" ht="17" x14ac:dyDescent="0.2">
      <c r="B12" s="8">
        <f>data!A12</f>
        <v>10</v>
      </c>
      <c r="C12" s="8" t="str">
        <f>data!D12</f>
        <v>US</v>
      </c>
      <c r="D12" s="7">
        <f>data!F12</f>
        <v>2022</v>
      </c>
      <c r="E12" s="7" t="str">
        <f>IF(data!M12&lt;&gt;"", "T1", "")</f>
        <v/>
      </c>
      <c r="F12" s="7" t="str">
        <f>IF(data!N12&lt;&gt;"", "T2", "")</f>
        <v>T2</v>
      </c>
      <c r="G12" s="7" t="str">
        <f>IF(data!O12&lt;&gt;"", "T3", "")</f>
        <v/>
      </c>
      <c r="H12" s="7" t="str">
        <f>IF(data!P12&lt;&gt;"", "T4", "")</f>
        <v>T4</v>
      </c>
      <c r="I12" s="7" t="str">
        <f>IF(data!Q12&lt;&gt;"", "T5", "")</f>
        <v>T5</v>
      </c>
      <c r="J12" s="7" t="str">
        <f>data!C12</f>
        <v>Ballard-Rosa et al. (2022)</v>
      </c>
      <c r="K12" s="7" t="s">
        <v>510</v>
      </c>
      <c r="L12" s="10"/>
      <c r="M12" s="10">
        <v>2024</v>
      </c>
      <c r="N12" s="10">
        <f t="shared" si="1"/>
        <v>14</v>
      </c>
      <c r="O12" s="10">
        <f t="shared" si="2"/>
        <v>9</v>
      </c>
      <c r="P12" s="10">
        <f t="shared" si="3"/>
        <v>5</v>
      </c>
      <c r="Q12">
        <f t="shared" si="4"/>
        <v>11</v>
      </c>
      <c r="R12">
        <f t="shared" si="5"/>
        <v>6</v>
      </c>
      <c r="S12">
        <f t="shared" si="6"/>
        <v>12</v>
      </c>
      <c r="T12">
        <f t="shared" si="7"/>
        <v>6</v>
      </c>
      <c r="U12">
        <f t="shared" si="8"/>
        <v>4</v>
      </c>
    </row>
    <row r="13" spans="2:22" ht="17" x14ac:dyDescent="0.2">
      <c r="B13" s="8">
        <f>data!A13</f>
        <v>11</v>
      </c>
      <c r="C13" s="8" t="str">
        <f>data!D13</f>
        <v>US</v>
      </c>
      <c r="D13" s="7">
        <f>data!F13</f>
        <v>2024</v>
      </c>
      <c r="E13" s="7" t="str">
        <f>IF(data!M13&lt;&gt;"", "T1", "")</f>
        <v>T1</v>
      </c>
      <c r="F13" s="7" t="str">
        <f>IF(data!N13&lt;&gt;"", "T2", "")</f>
        <v/>
      </c>
      <c r="G13" s="7" t="str">
        <f>IF(data!O13&lt;&gt;"", "T3", "")</f>
        <v>T3</v>
      </c>
      <c r="H13" s="7" t="str">
        <f>IF(data!P13&lt;&gt;"", "T4", "")</f>
        <v/>
      </c>
      <c r="I13" s="7" t="str">
        <f>IF(data!Q13&lt;&gt;"", "T5", "")</f>
        <v/>
      </c>
      <c r="J13" s="7" t="str">
        <f>data!C13</f>
        <v>Benguria and Saffie (2024)</v>
      </c>
      <c r="K13" s="7"/>
      <c r="L13" s="10"/>
      <c r="M13" s="10">
        <v>2025</v>
      </c>
      <c r="N13" s="10">
        <f t="shared" si="1"/>
        <v>5</v>
      </c>
      <c r="O13" s="10">
        <f>COUNTIFS(C:C, $O$1, D:D, M13, A:A,"")</f>
        <v>3</v>
      </c>
      <c r="P13" s="10">
        <f t="shared" si="3"/>
        <v>2</v>
      </c>
      <c r="Q13">
        <f t="shared" si="4"/>
        <v>4</v>
      </c>
      <c r="R13">
        <f t="shared" si="5"/>
        <v>3</v>
      </c>
      <c r="S13">
        <f t="shared" si="6"/>
        <v>3</v>
      </c>
      <c r="T13">
        <f t="shared" si="7"/>
        <v>2</v>
      </c>
      <c r="U13">
        <f t="shared" si="8"/>
        <v>3</v>
      </c>
    </row>
    <row r="14" spans="2:22" ht="17" x14ac:dyDescent="0.2">
      <c r="B14" s="8">
        <f>data!A14</f>
        <v>12</v>
      </c>
      <c r="C14" s="8" t="str">
        <f>data!D14</f>
        <v>US</v>
      </c>
      <c r="D14" s="7">
        <f>data!F14</f>
        <v>2022</v>
      </c>
      <c r="E14" s="7" t="str">
        <f>IF(data!M14&lt;&gt;"", "T1", "")</f>
        <v>T1</v>
      </c>
      <c r="F14" s="7" t="str">
        <f>IF(data!N14&lt;&gt;"", "T2", "")</f>
        <v/>
      </c>
      <c r="G14" s="7" t="str">
        <f>IF(data!O14&lt;&gt;"", "T3", "")</f>
        <v>T3</v>
      </c>
      <c r="H14" s="7" t="str">
        <f>IF(data!P14&lt;&gt;"", "T4", "")</f>
        <v/>
      </c>
      <c r="I14" s="7" t="str">
        <f>IF(data!Q14&lt;&gt;"", "T5", "")</f>
        <v/>
      </c>
      <c r="J14" s="7" t="str">
        <f>data!C14</f>
        <v>Benguria et al. (2022)</v>
      </c>
      <c r="K14" s="7"/>
      <c r="L14" s="10"/>
      <c r="M14" s="10"/>
      <c r="N14" s="10"/>
      <c r="O14" s="10"/>
      <c r="P14" s="10"/>
    </row>
    <row r="15" spans="2:22" ht="17" x14ac:dyDescent="0.2">
      <c r="B15" s="8">
        <f>data!A15</f>
        <v>13</v>
      </c>
      <c r="C15" s="8" t="str">
        <f>data!D15</f>
        <v>US</v>
      </c>
      <c r="D15" s="7">
        <f>data!F15</f>
        <v>2024</v>
      </c>
      <c r="E15" s="7" t="str">
        <f>IF(data!M15&lt;&gt;"", "T1", "")</f>
        <v>T1</v>
      </c>
      <c r="F15" s="7" t="str">
        <f>IF(data!N15&lt;&gt;"", "T2", "")</f>
        <v/>
      </c>
      <c r="G15" s="7" t="str">
        <f>IF(data!O15&lt;&gt;"", "T3", "")</f>
        <v>T3</v>
      </c>
      <c r="H15" s="7" t="str">
        <f>IF(data!P15&lt;&gt;"", "T4", "")</f>
        <v/>
      </c>
      <c r="I15" s="7" t="str">
        <f>IF(data!Q15&lt;&gt;"", "T5", "")</f>
        <v>T5</v>
      </c>
      <c r="J15" s="7" t="str">
        <f>data!C15</f>
        <v>Blanchard et al. (2024)</v>
      </c>
      <c r="K15" s="7" t="s">
        <v>510</v>
      </c>
      <c r="L15" s="10"/>
      <c r="M15" s="10"/>
      <c r="N15" t="s">
        <v>367</v>
      </c>
      <c r="O15" s="10" t="s">
        <v>233</v>
      </c>
      <c r="P15" s="10" t="s">
        <v>278</v>
      </c>
      <c r="Q15" s="10" t="s">
        <v>294</v>
      </c>
      <c r="R15" s="10" t="s">
        <v>287</v>
      </c>
      <c r="S15" s="10" t="s">
        <v>442</v>
      </c>
      <c r="T15" s="10" t="s">
        <v>295</v>
      </c>
      <c r="U15" s="10" t="s">
        <v>368</v>
      </c>
    </row>
    <row r="16" spans="2:22" ht="17" x14ac:dyDescent="0.2">
      <c r="B16" s="8">
        <f>data!A16</f>
        <v>14</v>
      </c>
      <c r="C16" s="8" t="str">
        <f>data!D16</f>
        <v>US</v>
      </c>
      <c r="D16" s="7">
        <f>data!F16</f>
        <v>2024</v>
      </c>
      <c r="E16" s="7" t="str">
        <f>IF(data!M16&lt;&gt;"", "T1", "")</f>
        <v/>
      </c>
      <c r="F16" s="7" t="str">
        <f>IF(data!N16&lt;&gt;"", "T2", "")</f>
        <v/>
      </c>
      <c r="G16" s="7" t="str">
        <f>IF(data!O16&lt;&gt;"", "T3", "")</f>
        <v>T3</v>
      </c>
      <c r="H16" s="7" t="str">
        <f>IF(data!P16&lt;&gt;"", "T4", "")</f>
        <v/>
      </c>
      <c r="I16" s="7" t="str">
        <f>IF(data!Q16&lt;&gt;"", "T5", "")</f>
        <v>T5</v>
      </c>
      <c r="J16" s="7" t="str">
        <f>data!C16</f>
        <v>Bown and Wang (2024)</v>
      </c>
      <c r="K16" s="7"/>
      <c r="L16" s="10"/>
      <c r="M16" s="10" t="s">
        <v>435</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data!A17</f>
        <v>15</v>
      </c>
      <c r="C17" s="8" t="str">
        <f>data!D17</f>
        <v>US</v>
      </c>
      <c r="D17" s="7">
        <f>data!F17</f>
        <v>2014</v>
      </c>
      <c r="E17" s="7" t="str">
        <f>IF(data!M17&lt;&gt;"", "T1", "")</f>
        <v>T1</v>
      </c>
      <c r="F17" s="7" t="str">
        <f>IF(data!N17&lt;&gt;"", "T2", "")</f>
        <v/>
      </c>
      <c r="G17" s="7" t="str">
        <f>IF(data!O17&lt;&gt;"", "T3", "")</f>
        <v>T3</v>
      </c>
      <c r="H17" s="7" t="str">
        <f>IF(data!P17&lt;&gt;"", "T4", "")</f>
        <v>T4</v>
      </c>
      <c r="I17" s="7" t="str">
        <f>IF(data!Q17&lt;&gt;"", "T5", "")</f>
        <v/>
      </c>
      <c r="J17" s="7" t="str">
        <f>data!C17</f>
        <v>Broz and Werfel (2014)</v>
      </c>
      <c r="K17" s="7"/>
      <c r="L17" s="10"/>
      <c r="M17" s="10"/>
      <c r="N17" s="10"/>
      <c r="O17" s="10"/>
      <c r="P17" s="10"/>
    </row>
    <row r="18" spans="1:19" ht="17" x14ac:dyDescent="0.2">
      <c r="B18" s="8">
        <f>data!A18</f>
        <v>16</v>
      </c>
      <c r="C18" s="8" t="str">
        <f>data!D18</f>
        <v>US</v>
      </c>
      <c r="D18" s="7">
        <f>data!F18</f>
        <v>2019</v>
      </c>
      <c r="E18" s="7" t="str">
        <f>IF(data!M18&lt;&gt;"", "T1", "")</f>
        <v/>
      </c>
      <c r="F18" s="7" t="str">
        <f>IF(data!N18&lt;&gt;"", "T2", "")</f>
        <v>T2</v>
      </c>
      <c r="G18" s="7" t="str">
        <f>IF(data!O18&lt;&gt;"", "T3", "")</f>
        <v>T3</v>
      </c>
      <c r="H18" s="7" t="str">
        <f>IF(data!P18&lt;&gt;"", "T4", "")</f>
        <v>T4</v>
      </c>
      <c r="I18" s="7" t="str">
        <f>IF(data!Q18&lt;&gt;"", "T5", "")</f>
        <v>T5</v>
      </c>
      <c r="J18" s="7" t="str">
        <f>data!C18</f>
        <v>Caliendo et al. (2019)</v>
      </c>
      <c r="K18" s="9"/>
      <c r="L18" s="10"/>
      <c r="M18" s="10"/>
      <c r="N18" t="s">
        <v>367</v>
      </c>
      <c r="O18" s="10" t="s">
        <v>502</v>
      </c>
      <c r="P18" s="10" t="s">
        <v>503</v>
      </c>
      <c r="Q18" s="10" t="s">
        <v>504</v>
      </c>
      <c r="R18" s="10" t="s">
        <v>505</v>
      </c>
      <c r="S18" s="10" t="s">
        <v>368</v>
      </c>
    </row>
    <row r="19" spans="1:19" ht="17" x14ac:dyDescent="0.2">
      <c r="B19" s="8">
        <f>data!A19</f>
        <v>17</v>
      </c>
      <c r="C19" s="8" t="str">
        <f>data!D19</f>
        <v>US</v>
      </c>
      <c r="D19" s="7">
        <f>data!F19</f>
        <v>2024</v>
      </c>
      <c r="E19" s="7" t="str">
        <f>IF(data!M19&lt;&gt;"", "T1", "")</f>
        <v>T1</v>
      </c>
      <c r="F19" s="7" t="str">
        <f>IF(data!N19&lt;&gt;"", "T2", "")</f>
        <v/>
      </c>
      <c r="G19" s="7" t="str">
        <f>IF(data!O19&lt;&gt;"", "T3", "")</f>
        <v>T3</v>
      </c>
      <c r="H19" s="7" t="str">
        <f>IF(data!P19&lt;&gt;"", "T4", "")</f>
        <v>T4</v>
      </c>
      <c r="I19" s="7" t="str">
        <f>IF(data!Q19&lt;&gt;"", "T5", "")</f>
        <v>T5</v>
      </c>
      <c r="J19" s="7" t="str">
        <f>data!C19</f>
        <v>Carcelli and Park (2024)</v>
      </c>
      <c r="K19" s="7" t="s">
        <v>510</v>
      </c>
      <c r="L19" s="10"/>
      <c r="M19" s="10" t="s">
        <v>435</v>
      </c>
      <c r="N19" s="10">
        <f>SUM(Q2:U13)</f>
        <v>154</v>
      </c>
      <c r="O19" s="10">
        <f>SUM(Q2:Q13)</f>
        <v>28</v>
      </c>
      <c r="P19" s="10">
        <f t="shared" ref="P19:S19" si="9">SUM(R2:R13)</f>
        <v>30</v>
      </c>
      <c r="Q19" s="10">
        <f t="shared" si="9"/>
        <v>41</v>
      </c>
      <c r="R19" s="10">
        <f t="shared" si="9"/>
        <v>33</v>
      </c>
      <c r="S19" s="10">
        <f t="shared" si="9"/>
        <v>22</v>
      </c>
    </row>
    <row r="20" spans="1:19" ht="17" x14ac:dyDescent="0.2">
      <c r="B20" s="8">
        <f>data!A20</f>
        <v>18</v>
      </c>
      <c r="C20" s="8" t="str">
        <f>data!D20</f>
        <v>China</v>
      </c>
      <c r="D20" s="7">
        <f>data!F20</f>
        <v>2022</v>
      </c>
      <c r="E20" s="7" t="str">
        <f>IF(data!M20&lt;&gt;"", "T1", "")</f>
        <v>T1</v>
      </c>
      <c r="F20" s="7" t="str">
        <f>IF(data!N20&lt;&gt;"", "T2", "")</f>
        <v/>
      </c>
      <c r="G20" s="7" t="str">
        <f>IF(data!O20&lt;&gt;"", "T3", "")</f>
        <v>T3</v>
      </c>
      <c r="H20" s="7" t="str">
        <f>IF(data!P20&lt;&gt;"", "T4", "")</f>
        <v/>
      </c>
      <c r="I20" s="7" t="str">
        <f>IF(data!Q20&lt;&gt;"", "T5", "")</f>
        <v/>
      </c>
      <c r="J20" s="7" t="str">
        <f>data!C20</f>
        <v>Che et al. (2022)</v>
      </c>
      <c r="K20" s="9" t="s">
        <v>510</v>
      </c>
      <c r="L20" s="10"/>
      <c r="M20" s="10"/>
      <c r="N20" s="10"/>
      <c r="O20" s="10"/>
      <c r="P20" s="10"/>
    </row>
    <row r="21" spans="1:19" ht="17" x14ac:dyDescent="0.2">
      <c r="B21" s="8">
        <f>data!A21</f>
        <v>19</v>
      </c>
      <c r="C21" s="8" t="str">
        <f>data!D21</f>
        <v>China</v>
      </c>
      <c r="D21" s="7">
        <f>data!F21</f>
        <v>2025</v>
      </c>
      <c r="E21" s="7" t="str">
        <f>IF(data!M21&lt;&gt;"", "T1", "")</f>
        <v>T1</v>
      </c>
      <c r="F21" s="7" t="str">
        <f>IF(data!N21&lt;&gt;"", "T2", "")</f>
        <v/>
      </c>
      <c r="G21" s="7" t="str">
        <f>IF(data!O21&lt;&gt;"", "T3", "")</f>
        <v>T3</v>
      </c>
      <c r="H21" s="7" t="str">
        <f>IF(data!P21&lt;&gt;"", "T4", "")</f>
        <v>T4</v>
      </c>
      <c r="I21" s="7" t="str">
        <f>IF(data!Q21&lt;&gt;"", "T5", "")</f>
        <v>T5</v>
      </c>
      <c r="J21" s="7" t="str">
        <f>data!C21</f>
        <v>Che et al. (2025)</v>
      </c>
      <c r="K21" s="7"/>
      <c r="L21" s="10"/>
      <c r="M21" s="10"/>
      <c r="N21" s="10"/>
      <c r="O21" s="10"/>
      <c r="P21" s="10"/>
    </row>
    <row r="22" spans="1:19" ht="17" x14ac:dyDescent="0.2">
      <c r="B22" s="8">
        <f>data!A22</f>
        <v>20</v>
      </c>
      <c r="C22" s="8" t="str">
        <f>data!D22</f>
        <v>US</v>
      </c>
      <c r="D22" s="7">
        <f>data!F22</f>
        <v>2016</v>
      </c>
      <c r="E22" s="7" t="str">
        <f>IF(data!M22&lt;&gt;"", "T1", "")</f>
        <v/>
      </c>
      <c r="F22" s="7" t="str">
        <f>IF(data!N22&lt;&gt;"", "T2", "")</f>
        <v>T2</v>
      </c>
      <c r="G22" s="7" t="str">
        <f>IF(data!O22&lt;&gt;"", "T3", "")</f>
        <v/>
      </c>
      <c r="H22" s="7" t="str">
        <f>IF(data!P22&lt;&gt;"", "T4", "")</f>
        <v>T4</v>
      </c>
      <c r="I22" s="7" t="str">
        <f>IF(data!Q22&lt;&gt;"", "T5", "")</f>
        <v>T5</v>
      </c>
      <c r="J22" s="7" t="str">
        <f>data!C22</f>
        <v>Chetverikov et al. (2016)</v>
      </c>
      <c r="K22" s="7"/>
      <c r="L22" s="10"/>
      <c r="M22" s="10"/>
      <c r="N22" s="10"/>
      <c r="O22" s="10"/>
      <c r="P22" s="10"/>
    </row>
    <row r="23" spans="1:19" ht="17" x14ac:dyDescent="0.2">
      <c r="B23" s="8">
        <f>data!A23</f>
        <v>21</v>
      </c>
      <c r="C23" s="8" t="str">
        <f>data!D23</f>
        <v>US</v>
      </c>
      <c r="D23" s="7">
        <f>data!F23</f>
        <v>2024</v>
      </c>
      <c r="E23" s="7" t="str">
        <f>IF(data!M23&lt;&gt;"", "T1", "")</f>
        <v>T1</v>
      </c>
      <c r="F23" s="7" t="str">
        <f>IF(data!N23&lt;&gt;"", "T2", "")</f>
        <v/>
      </c>
      <c r="G23" s="7" t="str">
        <f>IF(data!O23&lt;&gt;"", "T3", "")</f>
        <v>T3</v>
      </c>
      <c r="H23" s="7" t="str">
        <f>IF(data!P23&lt;&gt;"", "T4", "")</f>
        <v/>
      </c>
      <c r="I23" s="7" t="str">
        <f>IF(data!Q23&lt;&gt;"", "T5", "")</f>
        <v/>
      </c>
      <c r="J23" s="7" t="str">
        <f>data!C23</f>
        <v>Chor and Li (2024)</v>
      </c>
      <c r="K23" s="9" t="s">
        <v>510</v>
      </c>
      <c r="L23" s="10"/>
      <c r="M23" s="10"/>
      <c r="N23" s="10"/>
      <c r="O23" s="10"/>
      <c r="P23" s="10"/>
    </row>
    <row r="24" spans="1:19" ht="17" x14ac:dyDescent="0.2">
      <c r="B24" s="8">
        <f>data!A24</f>
        <v>22</v>
      </c>
      <c r="C24" s="8" t="str">
        <f>data!D24</f>
        <v>Canada</v>
      </c>
      <c r="D24" s="7">
        <f>data!F24</f>
        <v>2021</v>
      </c>
      <c r="E24" s="7" t="str">
        <f>IF(data!M24&lt;&gt;"", "T1", "")</f>
        <v/>
      </c>
      <c r="F24" s="7" t="str">
        <f>IF(data!N24&lt;&gt;"", "T2", "")</f>
        <v/>
      </c>
      <c r="G24" s="7" t="str">
        <f>IF(data!O24&lt;&gt;"", "T3", "")</f>
        <v>T3</v>
      </c>
      <c r="H24" s="7" t="str">
        <f>IF(data!P24&lt;&gt;"", "T4", "")</f>
        <v/>
      </c>
      <c r="I24" s="7" t="str">
        <f>IF(data!Q24&lt;&gt;"", "T5", "")</f>
        <v/>
      </c>
      <c r="J24" s="7" t="str">
        <f>data!C24</f>
        <v>Chyzh and Urbatsch (2021)</v>
      </c>
      <c r="K24" s="7"/>
      <c r="L24" s="10"/>
    </row>
    <row r="25" spans="1:19" ht="17" x14ac:dyDescent="0.2">
      <c r="B25" s="8">
        <f>data!A25</f>
        <v>23</v>
      </c>
      <c r="C25" s="8" t="str">
        <f>data!D25</f>
        <v>Italy</v>
      </c>
      <c r="D25" s="7">
        <f>data!F25</f>
        <v>2018</v>
      </c>
      <c r="E25" s="7" t="str">
        <f>IF(data!M25&lt;&gt;"", "T1", "")</f>
        <v/>
      </c>
      <c r="F25" s="7" t="str">
        <f>IF(data!N25&lt;&gt;"", "T2", "")</f>
        <v/>
      </c>
      <c r="G25" s="7" t="str">
        <f>IF(data!O25&lt;&gt;"", "T3", "")</f>
        <v/>
      </c>
      <c r="H25" s="7" t="str">
        <f>IF(data!P25&lt;&gt;"", "T4", "")</f>
        <v>T4</v>
      </c>
      <c r="I25" s="7" t="str">
        <f>IF(data!Q25&lt;&gt;"", "T5", "")</f>
        <v>T5</v>
      </c>
      <c r="J25" s="7" t="str">
        <f>data!C25</f>
        <v>Colantone and Stanig (2018)</v>
      </c>
      <c r="K25" s="7" t="s">
        <v>510</v>
      </c>
      <c r="L25" s="10"/>
    </row>
    <row r="26" spans="1:19" ht="17" x14ac:dyDescent="0.2">
      <c r="B26" s="8">
        <f>data!A26</f>
        <v>24</v>
      </c>
      <c r="C26" s="8" t="str">
        <f>data!D26</f>
        <v>UK</v>
      </c>
      <c r="D26" s="7">
        <f>data!F26</f>
        <v>2015</v>
      </c>
      <c r="E26" s="7" t="str">
        <f>IF(data!M26&lt;&gt;"", "T1", "")</f>
        <v/>
      </c>
      <c r="F26" s="7" t="str">
        <f>IF(data!N26&lt;&gt;"", "T2", "")</f>
        <v/>
      </c>
      <c r="G26" s="7" t="str">
        <f>IF(data!O26&lt;&gt;"", "T3", "")</f>
        <v>T3</v>
      </c>
      <c r="H26" s="7" t="str">
        <f>IF(data!P26&lt;&gt;"", "T4", "")</f>
        <v/>
      </c>
      <c r="I26" s="7" t="str">
        <f>IF(data!Q26&lt;&gt;"", "T5", "")</f>
        <v>T5</v>
      </c>
      <c r="J26" s="7" t="str">
        <f>data!C26</f>
        <v>Defever et al. (2015)</v>
      </c>
      <c r="K26" s="7"/>
      <c r="L26" s="10"/>
      <c r="M26" s="10"/>
      <c r="N26" s="10"/>
      <c r="O26" s="10"/>
      <c r="P26" s="10"/>
    </row>
    <row r="27" spans="1:19" ht="17" x14ac:dyDescent="0.2">
      <c r="A27" t="s">
        <v>501</v>
      </c>
      <c r="B27" s="8">
        <f>data!A27</f>
        <v>25</v>
      </c>
      <c r="C27" s="8" t="str">
        <f>data!D27</f>
        <v>China</v>
      </c>
      <c r="D27" s="7">
        <f>data!F27</f>
        <v>2023</v>
      </c>
      <c r="E27" s="7" t="str">
        <f>IF(data!M27&lt;&gt;"", "T1", "")</f>
        <v/>
      </c>
      <c r="F27" s="7" t="str">
        <f>IF(data!N27&lt;&gt;"", "T2", "")</f>
        <v/>
      </c>
      <c r="G27" s="7" t="str">
        <f>IF(data!O27&lt;&gt;"", "T3", "")</f>
        <v/>
      </c>
      <c r="H27" s="7" t="str">
        <f>IF(data!P27&lt;&gt;"", "T4", "")</f>
        <v/>
      </c>
      <c r="I27" s="7" t="str">
        <f>IF(data!Q27&lt;&gt;"", "T5", "")</f>
        <v>T5</v>
      </c>
      <c r="J27" s="7" t="str">
        <f>data!C27</f>
        <v>DuBois (2023)</v>
      </c>
      <c r="K27" s="9"/>
      <c r="L27" s="10"/>
      <c r="M27" s="10"/>
      <c r="N27" s="10"/>
      <c r="O27" s="10"/>
      <c r="P27" s="10"/>
    </row>
    <row r="28" spans="1:19" ht="17" x14ac:dyDescent="0.2">
      <c r="B28" s="8">
        <f>data!A28</f>
        <v>26</v>
      </c>
      <c r="C28" s="8" t="str">
        <f>data!D28</f>
        <v>Switzerland</v>
      </c>
      <c r="D28" s="7">
        <f>data!F28</f>
        <v>2024</v>
      </c>
      <c r="E28" s="7" t="str">
        <f>IF(data!M28&lt;&gt;"", "T1", "")</f>
        <v/>
      </c>
      <c r="F28" s="7" t="str">
        <f>IF(data!N28&lt;&gt;"", "T2", "")</f>
        <v/>
      </c>
      <c r="G28" s="7" t="str">
        <f>IF(data!O28&lt;&gt;"", "T3", "")</f>
        <v>T3</v>
      </c>
      <c r="H28" s="7" t="str">
        <f>IF(data!P28&lt;&gt;"", "T4", "")</f>
        <v/>
      </c>
      <c r="I28" s="7" t="str">
        <f>IF(data!Q28&lt;&gt;"", "T5", "")</f>
        <v/>
      </c>
      <c r="J28" s="7" t="str">
        <f>data!C28</f>
        <v>Egger and Erhardt (2024)</v>
      </c>
      <c r="K28" s="7"/>
      <c r="L28" s="10"/>
      <c r="M28" s="10"/>
      <c r="N28" s="10"/>
      <c r="O28" s="10"/>
      <c r="P28" s="10"/>
    </row>
    <row r="29" spans="1:19" ht="17" x14ac:dyDescent="0.2">
      <c r="B29" s="8">
        <f>data!A29</f>
        <v>27</v>
      </c>
      <c r="C29" s="8" t="str">
        <f>data!D29</f>
        <v>UK</v>
      </c>
      <c r="D29" s="7">
        <f>data!F29</f>
        <v>2015</v>
      </c>
      <c r="E29" s="7" t="str">
        <f>IF(data!M29&lt;&gt;"", "T1", "")</f>
        <v/>
      </c>
      <c r="F29" s="7" t="str">
        <f>IF(data!N29&lt;&gt;"", "T2", "")</f>
        <v/>
      </c>
      <c r="G29" s="7" t="str">
        <f>IF(data!O29&lt;&gt;"", "T3", "")</f>
        <v/>
      </c>
      <c r="H29" s="7" t="str">
        <f>IF(data!P29&lt;&gt;"", "T4", "")</f>
        <v/>
      </c>
      <c r="I29" s="7" t="str">
        <f>IF(data!Q29&lt;&gt;"", "T5", "")</f>
        <v>T5</v>
      </c>
      <c r="J29" s="7" t="str">
        <f>data!C29</f>
        <v>Eugeni (2015)</v>
      </c>
      <c r="K29" s="7"/>
      <c r="L29" s="10"/>
      <c r="M29" s="10"/>
      <c r="N29" s="10"/>
      <c r="O29" s="10"/>
      <c r="P29" s="10"/>
    </row>
    <row r="30" spans="1:19" ht="17" x14ac:dyDescent="0.2">
      <c r="B30" s="8">
        <f>data!A30</f>
        <v>28</v>
      </c>
      <c r="C30" s="8" t="str">
        <f>data!D30</f>
        <v>China</v>
      </c>
      <c r="D30" s="7">
        <f>data!F30</f>
        <v>2020</v>
      </c>
      <c r="E30" s="7" t="str">
        <f>IF(data!M30&lt;&gt;"", "T1", "")</f>
        <v/>
      </c>
      <c r="F30" s="7" t="str">
        <f>IF(data!N30&lt;&gt;"", "T2", "")</f>
        <v/>
      </c>
      <c r="G30" s="7" t="str">
        <f>IF(data!O30&lt;&gt;"", "T3", "")</f>
        <v>T3</v>
      </c>
      <c r="H30" s="7" t="str">
        <f>IF(data!P30&lt;&gt;"", "T4", "")</f>
        <v/>
      </c>
      <c r="I30" s="7" t="str">
        <f>IF(data!Q30&lt;&gt;"", "T5", "")</f>
        <v/>
      </c>
      <c r="J30" s="7" t="str">
        <f>data!C30</f>
        <v>Fan et al. (2020)</v>
      </c>
      <c r="K30" s="7"/>
      <c r="L30" s="10"/>
      <c r="M30" s="10"/>
      <c r="N30" s="10"/>
      <c r="O30" s="10"/>
      <c r="P30" s="10"/>
    </row>
    <row r="31" spans="1:19" ht="17" x14ac:dyDescent="0.2">
      <c r="B31" s="8">
        <f>data!A31</f>
        <v>29</v>
      </c>
      <c r="C31" s="8" t="str">
        <f>data!D31</f>
        <v>Canda</v>
      </c>
      <c r="D31" s="7">
        <f>data!F31</f>
        <v>2018</v>
      </c>
      <c r="E31" s="7" t="str">
        <f>IF(data!M31&lt;&gt;"", "T1", "")</f>
        <v/>
      </c>
      <c r="F31" s="7" t="str">
        <f>IF(data!N31&lt;&gt;"", "T2", "")</f>
        <v>T2</v>
      </c>
      <c r="G31" s="7" t="str">
        <f>IF(data!O31&lt;&gt;"", "T3", "")</f>
        <v/>
      </c>
      <c r="H31" s="7" t="str">
        <f>IF(data!P31&lt;&gt;"", "T4", "")</f>
        <v/>
      </c>
      <c r="I31" s="7" t="str">
        <f>IF(data!Q31&lt;&gt;"", "T5", "")</f>
        <v>T5</v>
      </c>
      <c r="J31" s="7" t="str">
        <f>data!C31</f>
        <v>Fatum et al. (2018)</v>
      </c>
      <c r="K31" s="7"/>
      <c r="L31" s="10"/>
      <c r="M31" s="10"/>
      <c r="N31" s="10"/>
      <c r="O31" s="10"/>
      <c r="P31" s="10"/>
    </row>
    <row r="32" spans="1:19" ht="17" x14ac:dyDescent="0.2">
      <c r="B32" s="8">
        <f>data!A32</f>
        <v>30</v>
      </c>
      <c r="C32" s="8" t="str">
        <f>data!D32</f>
        <v>US</v>
      </c>
      <c r="D32" s="7">
        <f>data!F32</f>
        <v>2019</v>
      </c>
      <c r="E32" s="7" t="str">
        <f>IF(data!M32&lt;&gt;"", "T1", "")</f>
        <v/>
      </c>
      <c r="F32" s="7" t="str">
        <f>IF(data!N32&lt;&gt;"", "T2", "")</f>
        <v>T2</v>
      </c>
      <c r="G32" s="7" t="str">
        <f>IF(data!O32&lt;&gt;"", "T3", "")</f>
        <v>T3</v>
      </c>
      <c r="H32" s="7" t="str">
        <f>IF(data!P32&lt;&gt;"", "T4", "")</f>
        <v>T4</v>
      </c>
      <c r="I32" s="7" t="str">
        <f>IF(data!Q32&lt;&gt;"", "T5", "")</f>
        <v/>
      </c>
      <c r="J32" s="7" t="str">
        <f>data!C32</f>
        <v>Feenstra et al. (2019)</v>
      </c>
      <c r="K32" s="7" t="s">
        <v>510</v>
      </c>
      <c r="L32" s="10"/>
      <c r="M32" s="10"/>
      <c r="N32" s="10"/>
      <c r="O32" s="10"/>
      <c r="P32" s="10"/>
    </row>
    <row r="33" spans="1:16" ht="17" x14ac:dyDescent="0.2">
      <c r="B33" s="8">
        <f>data!A33</f>
        <v>31</v>
      </c>
      <c r="C33" s="8" t="str">
        <f>data!D33</f>
        <v>US</v>
      </c>
      <c r="D33" s="7">
        <f>data!F33</f>
        <v>2015</v>
      </c>
      <c r="E33" s="7" t="str">
        <f>IF(data!M33&lt;&gt;"", "T1", "")</f>
        <v/>
      </c>
      <c r="F33" s="7" t="str">
        <f>IF(data!N33&lt;&gt;"", "T2", "")</f>
        <v>T2</v>
      </c>
      <c r="G33" s="7" t="str">
        <f>IF(data!O33&lt;&gt;"", "T3", "")</f>
        <v>T3</v>
      </c>
      <c r="H33" s="7" t="str">
        <f>IF(data!P33&lt;&gt;"", "T4", "")</f>
        <v/>
      </c>
      <c r="I33" s="7" t="str">
        <f>IF(data!Q33&lt;&gt;"", "T5", "")</f>
        <v/>
      </c>
      <c r="J33" s="7" t="str">
        <f>data!C33</f>
        <v>Feigenbaum and Hall (2015)</v>
      </c>
      <c r="K33" s="7" t="s">
        <v>510</v>
      </c>
      <c r="L33" s="10"/>
      <c r="M33" s="10"/>
      <c r="N33" s="10"/>
      <c r="O33" s="10"/>
      <c r="P33" s="10"/>
    </row>
    <row r="34" spans="1:16" ht="17" x14ac:dyDescent="0.2">
      <c r="B34" s="8">
        <f>data!A34</f>
        <v>32</v>
      </c>
      <c r="C34" s="8" t="str">
        <f>data!D34</f>
        <v>China</v>
      </c>
      <c r="D34" s="7">
        <f>data!F34</f>
        <v>2017</v>
      </c>
      <c r="E34" s="7" t="str">
        <f>IF(data!M34&lt;&gt;"", "T1", "")</f>
        <v/>
      </c>
      <c r="F34" s="7" t="str">
        <f>IF(data!N34&lt;&gt;"", "T2", "")</f>
        <v>T2</v>
      </c>
      <c r="G34" s="7" t="str">
        <f>IF(data!O34&lt;&gt;"", "T3", "")</f>
        <v>T3</v>
      </c>
      <c r="H34" s="7" t="str">
        <f>IF(data!P34&lt;&gt;"", "T4", "")</f>
        <v>T4</v>
      </c>
      <c r="I34" s="7" t="str">
        <f>IF(data!Q34&lt;&gt;"", "T5", "")</f>
        <v/>
      </c>
      <c r="J34" s="7" t="str">
        <f>data!C34</f>
        <v>Feng et al. (2017)</v>
      </c>
      <c r="K34" s="9"/>
      <c r="L34" s="10"/>
      <c r="M34" s="10"/>
      <c r="N34" s="10"/>
      <c r="O34" s="10"/>
      <c r="P34" s="10"/>
    </row>
    <row r="35" spans="1:16" ht="17" x14ac:dyDescent="0.2">
      <c r="B35" s="8">
        <f>data!A35</f>
        <v>33</v>
      </c>
      <c r="C35" s="8" t="str">
        <f>data!D35</f>
        <v>US</v>
      </c>
      <c r="D35" s="7">
        <f>data!F35</f>
        <v>2020</v>
      </c>
      <c r="E35" s="7" t="str">
        <f>IF(data!M35&lt;&gt;"", "T1", "")</f>
        <v>T1</v>
      </c>
      <c r="F35" s="7" t="str">
        <f>IF(data!N35&lt;&gt;"", "T2", "")</f>
        <v/>
      </c>
      <c r="G35" s="7" t="str">
        <f>IF(data!O35&lt;&gt;"", "T3", "")</f>
        <v>T3</v>
      </c>
      <c r="H35" s="7" t="str">
        <f>IF(data!P35&lt;&gt;"", "T4", "")</f>
        <v>T4</v>
      </c>
      <c r="I35" s="7" t="str">
        <f>IF(data!Q35&lt;&gt;"", "T5", "")</f>
        <v/>
      </c>
      <c r="J35" s="7" t="str">
        <f>data!C35</f>
        <v>Flaaen et al. (2020)</v>
      </c>
      <c r="K35" s="7"/>
      <c r="L35" s="10"/>
      <c r="M35" s="10"/>
      <c r="N35" s="10"/>
      <c r="O35" s="10"/>
      <c r="P35" s="10"/>
    </row>
    <row r="36" spans="1:16" ht="17" x14ac:dyDescent="0.2">
      <c r="B36" s="8">
        <f>data!A36</f>
        <v>34</v>
      </c>
      <c r="C36" s="8" t="str">
        <f>data!D36</f>
        <v>US</v>
      </c>
      <c r="D36" s="7">
        <f>data!F36</f>
        <v>2024</v>
      </c>
      <c r="E36" s="7" t="str">
        <f>IF(data!M36&lt;&gt;"", "T1", "")</f>
        <v>T1</v>
      </c>
      <c r="F36" s="7" t="str">
        <f>IF(data!N36&lt;&gt;"", "T2", "")</f>
        <v>T2</v>
      </c>
      <c r="G36" s="7" t="str">
        <f>IF(data!O36&lt;&gt;"", "T3", "")</f>
        <v>T3</v>
      </c>
      <c r="H36" s="7" t="str">
        <f>IF(data!P36&lt;&gt;"", "T4", "")</f>
        <v>T4</v>
      </c>
      <c r="I36" s="7" t="str">
        <f>IF(data!Q36&lt;&gt;"", "T5", "")</f>
        <v/>
      </c>
      <c r="J36" s="7" t="str">
        <f>data!C36</f>
        <v>Freund et al. (2024)</v>
      </c>
      <c r="K36" s="7"/>
      <c r="L36" s="10"/>
      <c r="M36" s="10"/>
      <c r="N36" s="10"/>
      <c r="O36" s="10"/>
      <c r="P36" s="10"/>
    </row>
    <row r="37" spans="1:16" ht="17" x14ac:dyDescent="0.2">
      <c r="B37" s="8">
        <f>data!A37</f>
        <v>35</v>
      </c>
      <c r="C37" s="8" t="str">
        <f>data!D37</f>
        <v>US</v>
      </c>
      <c r="D37" s="7">
        <f>data!F37</f>
        <v>2015</v>
      </c>
      <c r="E37" s="7" t="str">
        <f>IF(data!M37&lt;&gt;"", "T1", "")</f>
        <v>T1</v>
      </c>
      <c r="F37" s="7" t="str">
        <f>IF(data!N37&lt;&gt;"", "T2", "")</f>
        <v/>
      </c>
      <c r="G37" s="7" t="str">
        <f>IF(data!O37&lt;&gt;"", "T3", "")</f>
        <v>T3</v>
      </c>
      <c r="H37" s="7" t="str">
        <f>IF(data!P37&lt;&gt;"", "T4", "")</f>
        <v>T4</v>
      </c>
      <c r="I37" s="7" t="str">
        <f>IF(data!Q37&lt;&gt;"", "T5", "")</f>
        <v/>
      </c>
      <c r="J37" s="7" t="str">
        <f>data!C37</f>
        <v>Galantucci (2015)</v>
      </c>
      <c r="K37" s="7"/>
      <c r="L37" s="10"/>
      <c r="M37" s="10"/>
      <c r="N37" s="10"/>
      <c r="O37" s="10"/>
      <c r="P37" s="10"/>
    </row>
    <row r="38" spans="1:16" ht="17" x14ac:dyDescent="0.2">
      <c r="B38" s="8">
        <f>data!A38</f>
        <v>36</v>
      </c>
      <c r="C38" s="8" t="str">
        <f>data!D38</f>
        <v>Norway</v>
      </c>
      <c r="D38" s="7">
        <f>data!F38</f>
        <v>2024</v>
      </c>
      <c r="E38" s="7" t="str">
        <f>IF(data!M38&lt;&gt;"", "T1", "")</f>
        <v/>
      </c>
      <c r="F38" s="7" t="str">
        <f>IF(data!N38&lt;&gt;"", "T2", "")</f>
        <v>T2</v>
      </c>
      <c r="G38" s="7" t="str">
        <f>IF(data!O38&lt;&gt;"", "T3", "")</f>
        <v/>
      </c>
      <c r="H38" s="7" t="str">
        <f>IF(data!P38&lt;&gt;"", "T4", "")</f>
        <v>T4</v>
      </c>
      <c r="I38" s="7" t="str">
        <f>IF(data!Q38&lt;&gt;"", "T5", "")</f>
        <v/>
      </c>
      <c r="J38" s="7" t="str">
        <f>data!C38</f>
        <v>Galle and Lorentzen (2024)</v>
      </c>
      <c r="K38" s="7" t="s">
        <v>510</v>
      </c>
      <c r="L38" s="10"/>
      <c r="M38" s="10"/>
      <c r="N38" s="10"/>
      <c r="O38" s="10"/>
      <c r="P38" s="10"/>
    </row>
    <row r="39" spans="1:16" ht="17" x14ac:dyDescent="0.2">
      <c r="A39" t="s">
        <v>501</v>
      </c>
      <c r="B39" s="8">
        <f>data!A39</f>
        <v>37</v>
      </c>
      <c r="C39" s="8" t="str">
        <f>data!D39</f>
        <v>UK</v>
      </c>
      <c r="D39" s="7">
        <f>data!F39</f>
        <v>2017</v>
      </c>
      <c r="E39" s="7" t="str">
        <f>IF(data!M39&lt;&gt;"", "T1", "")</f>
        <v/>
      </c>
      <c r="F39" s="7" t="str">
        <f>IF(data!N39&lt;&gt;"", "T2", "")</f>
        <v/>
      </c>
      <c r="G39" s="7" t="str">
        <f>IF(data!O39&lt;&gt;"", "T3", "")</f>
        <v/>
      </c>
      <c r="H39" s="7" t="str">
        <f>IF(data!P39&lt;&gt;"", "T4", "")</f>
        <v/>
      </c>
      <c r="I39" s="7" t="str">
        <f>IF(data!Q39&lt;&gt;"", "T5", "")</f>
        <v>T5</v>
      </c>
      <c r="J39" s="7" t="str">
        <f>data!C39</f>
        <v>Gaupp et al. (2017)</v>
      </c>
      <c r="K39" s="9"/>
      <c r="L39" s="10"/>
      <c r="M39" s="10"/>
      <c r="N39" s="10"/>
      <c r="O39" s="10"/>
      <c r="P39" s="10"/>
    </row>
    <row r="40" spans="1:16" ht="17" x14ac:dyDescent="0.2">
      <c r="B40" s="8">
        <f>data!A40</f>
        <v>38</v>
      </c>
      <c r="C40" s="8" t="str">
        <f>data!D40</f>
        <v>US</v>
      </c>
      <c r="D40" s="7">
        <f>data!F40</f>
        <v>2024</v>
      </c>
      <c r="E40" s="7" t="str">
        <f>IF(data!M40&lt;&gt;"", "T1", "")</f>
        <v>T1</v>
      </c>
      <c r="F40" s="7" t="str">
        <f>IF(data!N40&lt;&gt;"", "T2", "")</f>
        <v/>
      </c>
      <c r="G40" s="7" t="str">
        <f>IF(data!O40&lt;&gt;"", "T3", "")</f>
        <v>T3</v>
      </c>
      <c r="H40" s="7" t="str">
        <f>IF(data!P40&lt;&gt;"", "T4", "")</f>
        <v>T4</v>
      </c>
      <c r="I40" s="7" t="str">
        <f>IF(data!Q40&lt;&gt;"", "T5", "")</f>
        <v/>
      </c>
      <c r="J40" s="7" t="str">
        <f>data!C40</f>
        <v>Grossman et al. (2024)</v>
      </c>
      <c r="K40" s="7"/>
      <c r="L40" s="10"/>
      <c r="M40" s="10"/>
      <c r="N40" s="10"/>
      <c r="O40" s="10"/>
      <c r="P40" s="10"/>
    </row>
    <row r="41" spans="1:16" ht="17" x14ac:dyDescent="0.2">
      <c r="B41" s="8">
        <f>data!A41</f>
        <v>39</v>
      </c>
      <c r="C41" s="8" t="str">
        <f>data!D41</f>
        <v>US</v>
      </c>
      <c r="D41" s="7">
        <f>data!F41</f>
        <v>2017</v>
      </c>
      <c r="E41" s="7" t="str">
        <f>IF(data!M41&lt;&gt;"", "T1", "")</f>
        <v>T1</v>
      </c>
      <c r="F41" s="7" t="str">
        <f>IF(data!N41&lt;&gt;"", "T2", "")</f>
        <v/>
      </c>
      <c r="G41" s="7" t="str">
        <f>IF(data!O41&lt;&gt;"", "T3", "")</f>
        <v>T3</v>
      </c>
      <c r="H41" s="7" t="str">
        <f>IF(data!P41&lt;&gt;"", "T4", "")</f>
        <v>T4</v>
      </c>
      <c r="I41" s="7" t="str">
        <f>IF(data!Q41&lt;&gt;"", "T5", "")</f>
        <v/>
      </c>
      <c r="J41" s="7" t="str">
        <f>data!C41</f>
        <v>Handley and Limão (2017)</v>
      </c>
      <c r="K41" s="7" t="s">
        <v>510</v>
      </c>
      <c r="L41" s="10"/>
      <c r="M41" s="10"/>
      <c r="N41" s="10"/>
      <c r="O41" s="10"/>
      <c r="P41" s="10"/>
    </row>
    <row r="42" spans="1:16" ht="17" x14ac:dyDescent="0.2">
      <c r="A42" t="s">
        <v>501</v>
      </c>
      <c r="B42" s="8">
        <f>data!A42</f>
        <v>40</v>
      </c>
      <c r="C42" s="8" t="str">
        <f>data!D42</f>
        <v>US</v>
      </c>
      <c r="D42" s="7">
        <f>data!F42</f>
        <v>2016</v>
      </c>
      <c r="E42" s="7" t="str">
        <f>IF(data!M42&lt;&gt;"", "T1", "")</f>
        <v/>
      </c>
      <c r="F42" s="7" t="str">
        <f>IF(data!N42&lt;&gt;"", "T2", "")</f>
        <v/>
      </c>
      <c r="G42" s="7" t="str">
        <f>IF(data!O42&lt;&gt;"", "T3", "")</f>
        <v/>
      </c>
      <c r="H42" s="7" t="str">
        <f>IF(data!P42&lt;&gt;"", "T4", "")</f>
        <v/>
      </c>
      <c r="I42" s="7" t="str">
        <f>IF(data!Q42&lt;&gt;"", "T5", "")</f>
        <v>T5</v>
      </c>
      <c r="J42" s="7" t="str">
        <f>data!C42</f>
        <v>Heilmann (2016)</v>
      </c>
      <c r="K42" s="7"/>
      <c r="L42" s="10"/>
      <c r="M42" s="10"/>
      <c r="N42" s="10"/>
      <c r="O42" s="10"/>
      <c r="P42" s="10"/>
    </row>
    <row r="43" spans="1:16" ht="17" x14ac:dyDescent="0.2">
      <c r="B43" s="8">
        <f>data!A43</f>
        <v>41</v>
      </c>
      <c r="C43" s="8" t="str">
        <f>data!D43</f>
        <v>Switzerland</v>
      </c>
      <c r="D43" s="7">
        <f>data!F43</f>
        <v>2021</v>
      </c>
      <c r="E43" s="7" t="str">
        <f>IF(data!M43&lt;&gt;"", "T1", "")</f>
        <v/>
      </c>
      <c r="F43" s="7" t="str">
        <f>IF(data!N43&lt;&gt;"", "T2", "")</f>
        <v>T2</v>
      </c>
      <c r="G43" s="7" t="str">
        <f>IF(data!O43&lt;&gt;"", "T3", "")</f>
        <v>T3</v>
      </c>
      <c r="H43" s="7" t="str">
        <f>IF(data!P43&lt;&gt;"", "T4", "")</f>
        <v>T4</v>
      </c>
      <c r="I43" s="7" t="str">
        <f>IF(data!Q43&lt;&gt;"", "T5", "")</f>
        <v/>
      </c>
      <c r="J43" s="7" t="str">
        <f>data!C43</f>
        <v>Jakubik and Stolzenburg (2021)</v>
      </c>
      <c r="K43" s="7" t="s">
        <v>510</v>
      </c>
      <c r="L43" s="10"/>
      <c r="M43" s="10"/>
      <c r="N43" s="10"/>
      <c r="O43" s="10"/>
      <c r="P43" s="10"/>
    </row>
    <row r="44" spans="1:16" ht="17" x14ac:dyDescent="0.2">
      <c r="B44" s="8">
        <f>data!A44</f>
        <v>42</v>
      </c>
      <c r="C44" s="8" t="str">
        <f>data!D44</f>
        <v>China</v>
      </c>
      <c r="D44" s="7">
        <f>data!F44</f>
        <v>2023</v>
      </c>
      <c r="E44" s="7" t="str">
        <f>IF(data!M44&lt;&gt;"", "T1", "")</f>
        <v>T1</v>
      </c>
      <c r="F44" s="7" t="str">
        <f>IF(data!N44&lt;&gt;"", "T2", "")</f>
        <v/>
      </c>
      <c r="G44" s="7" t="str">
        <f>IF(data!O44&lt;&gt;"", "T3", "")</f>
        <v>T3</v>
      </c>
      <c r="H44" s="7" t="str">
        <f>IF(data!P44&lt;&gt;"", "T4", "")</f>
        <v/>
      </c>
      <c r="I44" s="7" t="str">
        <f>IF(data!Q44&lt;&gt;"", "T5", "")</f>
        <v/>
      </c>
      <c r="J44" s="7" t="str">
        <f>data!C44</f>
        <v>Jiang et al. (2023)</v>
      </c>
      <c r="K44" s="9"/>
      <c r="L44" s="10"/>
      <c r="M44" s="10"/>
      <c r="N44" s="10"/>
      <c r="O44" s="10"/>
      <c r="P44" s="10"/>
    </row>
    <row r="45" spans="1:16" ht="17" x14ac:dyDescent="0.2">
      <c r="B45" s="8">
        <f>data!A45</f>
        <v>43</v>
      </c>
      <c r="C45" s="8" t="str">
        <f>data!D45</f>
        <v>China</v>
      </c>
      <c r="D45" s="7">
        <f>data!F45</f>
        <v>2024</v>
      </c>
      <c r="E45" s="7" t="str">
        <f>IF(data!M45&lt;&gt;"", "T1", "")</f>
        <v>T1</v>
      </c>
      <c r="F45" s="7" t="str">
        <f>IF(data!N45&lt;&gt;"", "T2", "")</f>
        <v/>
      </c>
      <c r="G45" s="7" t="str">
        <f>IF(data!O45&lt;&gt;"", "T3", "")</f>
        <v>T3</v>
      </c>
      <c r="H45" s="7" t="str">
        <f>IF(data!P45&lt;&gt;"", "T4", "")</f>
        <v/>
      </c>
      <c r="I45" s="7" t="str">
        <f>IF(data!Q45&lt;&gt;"", "T5", "")</f>
        <v/>
      </c>
      <c r="J45" s="7" t="str">
        <f>data!C45</f>
        <v>Jiao et al. (2024)</v>
      </c>
      <c r="K45" s="7" t="s">
        <v>510</v>
      </c>
      <c r="L45" s="10"/>
      <c r="M45" s="10"/>
      <c r="N45" s="10"/>
      <c r="O45" s="10"/>
      <c r="P45" s="10"/>
    </row>
    <row r="46" spans="1:16" ht="17" x14ac:dyDescent="0.2">
      <c r="B46" s="8">
        <f>data!A46</f>
        <v>44</v>
      </c>
      <c r="C46" s="8" t="str">
        <f>data!D46</f>
        <v>China</v>
      </c>
      <c r="D46" s="7">
        <f>data!F46</f>
        <v>2024</v>
      </c>
      <c r="E46" s="7" t="str">
        <f>IF(data!M46&lt;&gt;"", "T1", "")</f>
        <v>T1</v>
      </c>
      <c r="F46" s="7" t="str">
        <f>IF(data!N46&lt;&gt;"", "T2", "")</f>
        <v>T2</v>
      </c>
      <c r="G46" s="7" t="str">
        <f>IF(data!O46&lt;&gt;"", "T3", "")</f>
        <v>T3</v>
      </c>
      <c r="H46" s="7" t="str">
        <f>IF(data!P46&lt;&gt;"", "T4", "")</f>
        <v/>
      </c>
      <c r="I46" s="7" t="str">
        <f>IF(data!Q46&lt;&gt;"", "T5", "")</f>
        <v>T5</v>
      </c>
      <c r="J46" s="7" t="str">
        <f>data!C46</f>
        <v>Ju et al. (2024)</v>
      </c>
      <c r="K46" s="7"/>
      <c r="L46" s="10"/>
      <c r="M46" s="10"/>
      <c r="N46" s="10"/>
      <c r="O46" s="10"/>
      <c r="P46" s="10"/>
    </row>
    <row r="47" spans="1:16" ht="17" x14ac:dyDescent="0.2">
      <c r="B47" s="8">
        <f>data!A47</f>
        <v>45</v>
      </c>
      <c r="C47" s="8" t="str">
        <f>data!D47</f>
        <v>US</v>
      </c>
      <c r="D47" s="7">
        <f>data!F47</f>
        <v>2018</v>
      </c>
      <c r="E47" s="7" t="str">
        <f>IF(data!M47&lt;&gt;"", "T1", "")</f>
        <v/>
      </c>
      <c r="F47" s="7" t="str">
        <f>IF(data!N47&lt;&gt;"", "T2", "")</f>
        <v>T2</v>
      </c>
      <c r="G47" s="7" t="str">
        <f>IF(data!O47&lt;&gt;"", "T3", "")</f>
        <v/>
      </c>
      <c r="H47" s="7" t="str">
        <f>IF(data!P47&lt;&gt;"", "T4", "")</f>
        <v/>
      </c>
      <c r="I47" s="7" t="str">
        <f>IF(data!Q47&lt;&gt;"", "T5", "")</f>
        <v>T5</v>
      </c>
      <c r="J47" s="7" t="str">
        <f>data!C47</f>
        <v>Kalouptsidi (2018)</v>
      </c>
      <c r="K47" s="9"/>
      <c r="L47" s="10"/>
      <c r="M47" s="10"/>
      <c r="N47" s="10"/>
      <c r="O47" s="10"/>
      <c r="P47" s="10"/>
    </row>
    <row r="48" spans="1:16" ht="17" x14ac:dyDescent="0.2">
      <c r="B48" s="8">
        <f>data!A48</f>
        <v>46</v>
      </c>
      <c r="C48" s="8" t="str">
        <f>data!D48</f>
        <v>South Korea</v>
      </c>
      <c r="D48" s="7">
        <f>data!F48</f>
        <v>2021</v>
      </c>
      <c r="E48" s="7" t="str">
        <f>IF(data!M48&lt;&gt;"", "T1", "")</f>
        <v>T1</v>
      </c>
      <c r="F48" s="7" t="str">
        <f>IF(data!N48&lt;&gt;"", "T2", "")</f>
        <v>T2</v>
      </c>
      <c r="G48" s="7" t="str">
        <f>IF(data!O48&lt;&gt;"", "T3", "")</f>
        <v>T3</v>
      </c>
      <c r="H48" s="7" t="str">
        <f>IF(data!P48&lt;&gt;"", "T4", "")</f>
        <v>T4</v>
      </c>
      <c r="I48" s="7" t="str">
        <f>IF(data!Q48&lt;&gt;"", "T5", "")</f>
        <v>T5</v>
      </c>
      <c r="J48" s="7" t="str">
        <f>data!C48</f>
        <v>Kim and Margalit (2021)</v>
      </c>
      <c r="K48" s="7"/>
      <c r="L48" s="10"/>
      <c r="M48" s="10"/>
      <c r="N48" s="10"/>
      <c r="O48" s="10"/>
      <c r="P48" s="10"/>
    </row>
    <row r="49" spans="1:16" ht="17" x14ac:dyDescent="0.2">
      <c r="B49" s="8">
        <f>data!A49</f>
        <v>47</v>
      </c>
      <c r="C49" s="8" t="str">
        <f>data!D49</f>
        <v>South Korea</v>
      </c>
      <c r="D49" s="7">
        <f>data!F49</f>
        <v>2021</v>
      </c>
      <c r="E49" s="7" t="str">
        <f>IF(data!M49&lt;&gt;"", "T1", "")</f>
        <v/>
      </c>
      <c r="F49" s="7" t="str">
        <f>IF(data!N49&lt;&gt;"", "T2", "")</f>
        <v>T2</v>
      </c>
      <c r="G49" s="7" t="str">
        <f>IF(data!O49&lt;&gt;"", "T3", "")</f>
        <v>T3</v>
      </c>
      <c r="H49" s="7" t="str">
        <f>IF(data!P49&lt;&gt;"", "T4", "")</f>
        <v>T4</v>
      </c>
      <c r="I49" s="7" t="str">
        <f>IF(data!Q49&lt;&gt;"", "T5", "")</f>
        <v>T5</v>
      </c>
      <c r="J49" s="7" t="str">
        <f>data!C49</f>
        <v>Kim and Pelc (2021)</v>
      </c>
      <c r="K49" s="9" t="s">
        <v>510</v>
      </c>
      <c r="L49" s="10"/>
      <c r="M49" s="10"/>
      <c r="N49" s="10"/>
      <c r="O49" s="10"/>
      <c r="P49" s="10"/>
    </row>
    <row r="50" spans="1:16" ht="17" x14ac:dyDescent="0.2">
      <c r="B50" s="8">
        <f>data!A50</f>
        <v>48</v>
      </c>
      <c r="C50" s="8" t="str">
        <f>data!D50</f>
        <v>US</v>
      </c>
      <c r="D50" s="7">
        <f>data!F50</f>
        <v>2017</v>
      </c>
      <c r="E50" s="7" t="str">
        <f>IF(data!M50&lt;&gt;"", "T1", "")</f>
        <v/>
      </c>
      <c r="F50" s="7" t="str">
        <f>IF(data!N50&lt;&gt;"", "T2", "")</f>
        <v>T2</v>
      </c>
      <c r="G50" s="7" t="str">
        <f>IF(data!O50&lt;&gt;"", "T3", "")</f>
        <v>T3</v>
      </c>
      <c r="H50" s="7" t="str">
        <f>IF(data!P50&lt;&gt;"", "T4", "")</f>
        <v>T4</v>
      </c>
      <c r="I50" s="7" t="str">
        <f>IF(data!Q50&lt;&gt;"", "T5", "")</f>
        <v/>
      </c>
      <c r="J50" s="7" t="str">
        <f>data!C50</f>
        <v>Liang (2017)</v>
      </c>
      <c r="K50" s="7"/>
      <c r="L50" s="10"/>
      <c r="M50" s="10"/>
      <c r="N50" s="10"/>
      <c r="O50" s="10"/>
      <c r="P50" s="10"/>
    </row>
    <row r="51" spans="1:16" ht="17" x14ac:dyDescent="0.2">
      <c r="B51" s="8">
        <f>data!A51</f>
        <v>49</v>
      </c>
      <c r="C51" s="8" t="str">
        <f>data!D51</f>
        <v>Hong Kong</v>
      </c>
      <c r="D51" s="7">
        <f>data!F51</f>
        <v>2023</v>
      </c>
      <c r="E51" s="7" t="str">
        <f>IF(data!M51&lt;&gt;"", "T1", "")</f>
        <v>T1</v>
      </c>
      <c r="F51" s="7" t="str">
        <f>IF(data!N51&lt;&gt;"", "T2", "")</f>
        <v/>
      </c>
      <c r="G51" s="7" t="str">
        <f>IF(data!O51&lt;&gt;"", "T3", "")</f>
        <v/>
      </c>
      <c r="H51" s="7" t="str">
        <f>IF(data!P51&lt;&gt;"", "T4", "")</f>
        <v/>
      </c>
      <c r="I51" s="7" t="str">
        <f>IF(data!Q51&lt;&gt;"", "T5", "")</f>
        <v/>
      </c>
      <c r="J51" s="7" t="str">
        <f>data!C51</f>
        <v>Lu and Zhou (2023)</v>
      </c>
      <c r="K51" s="9"/>
      <c r="L51" s="10"/>
      <c r="M51" s="10"/>
      <c r="N51" s="10"/>
      <c r="O51" s="10"/>
      <c r="P51" s="10"/>
    </row>
    <row r="52" spans="1:16" ht="17" x14ac:dyDescent="0.2">
      <c r="B52" s="8">
        <f>data!A52</f>
        <v>50</v>
      </c>
      <c r="C52" s="8" t="str">
        <f>data!D52</f>
        <v>China</v>
      </c>
      <c r="D52" s="7">
        <f>data!F52</f>
        <v>2018</v>
      </c>
      <c r="E52" s="7" t="str">
        <f>IF(data!M52&lt;&gt;"", "T1", "")</f>
        <v/>
      </c>
      <c r="F52" s="7" t="str">
        <f>IF(data!N52&lt;&gt;"", "T2", "")</f>
        <v>T2</v>
      </c>
      <c r="G52" s="7" t="str">
        <f>IF(data!O52&lt;&gt;"", "T3", "")</f>
        <v/>
      </c>
      <c r="H52" s="7" t="str">
        <f>IF(data!P52&lt;&gt;"", "T4", "")</f>
        <v>T4</v>
      </c>
      <c r="I52" s="7" t="str">
        <f>IF(data!Q52&lt;&gt;"", "T5", "")</f>
        <v>T5</v>
      </c>
      <c r="J52" s="7" t="str">
        <f>data!C52</f>
        <v>Lu et al. (2018)</v>
      </c>
      <c r="K52" s="7" t="s">
        <v>510</v>
      </c>
      <c r="L52" s="10"/>
      <c r="M52" s="10"/>
      <c r="N52" s="10"/>
      <c r="O52" s="10"/>
      <c r="P52" s="10"/>
    </row>
    <row r="53" spans="1:16" ht="17" x14ac:dyDescent="0.2">
      <c r="B53" s="8">
        <f>data!A53</f>
        <v>51</v>
      </c>
      <c r="C53" s="8" t="str">
        <f>data!D53</f>
        <v>US</v>
      </c>
      <c r="D53" s="7">
        <f>data!F53</f>
        <v>2023</v>
      </c>
      <c r="E53" s="7" t="str">
        <f>IF(data!M53&lt;&gt;"", "T1", "")</f>
        <v>T1</v>
      </c>
      <c r="F53" s="7" t="str">
        <f>IF(data!N53&lt;&gt;"", "T2", "")</f>
        <v/>
      </c>
      <c r="G53" s="7" t="str">
        <f>IF(data!O53&lt;&gt;"", "T3", "")</f>
        <v>T3</v>
      </c>
      <c r="H53" s="7" t="str">
        <f>IF(data!P53&lt;&gt;"", "T4", "")</f>
        <v/>
      </c>
      <c r="I53" s="7" t="str">
        <f>IF(data!Q53&lt;&gt;"", "T5", "")</f>
        <v>T5</v>
      </c>
      <c r="J53" s="7" t="str">
        <f>data!C53</f>
        <v>Luo and Van Assche (2023)</v>
      </c>
      <c r="K53" s="9"/>
      <c r="L53" s="10"/>
      <c r="M53" s="10"/>
      <c r="N53" s="10"/>
      <c r="O53" s="10"/>
      <c r="P53" s="10"/>
    </row>
    <row r="54" spans="1:16" ht="17" x14ac:dyDescent="0.2">
      <c r="B54" s="8">
        <f>data!A54</f>
        <v>52</v>
      </c>
      <c r="C54" s="8" t="str">
        <f>data!D54</f>
        <v>US</v>
      </c>
      <c r="D54" s="7">
        <f>data!F54</f>
        <v>2024</v>
      </c>
      <c r="E54" s="7" t="str">
        <f>IF(data!M54&lt;&gt;"", "T1", "")</f>
        <v>T1</v>
      </c>
      <c r="F54" s="7" t="str">
        <f>IF(data!N54&lt;&gt;"", "T2", "")</f>
        <v>T2</v>
      </c>
      <c r="G54" s="7" t="str">
        <f>IF(data!O54&lt;&gt;"", "T3", "")</f>
        <v>T3</v>
      </c>
      <c r="H54" s="7" t="str">
        <f>IF(data!P54&lt;&gt;"", "T4", "")</f>
        <v>T4</v>
      </c>
      <c r="I54" s="7" t="str">
        <f>IF(data!Q54&lt;&gt;"", "T5", "")</f>
        <v/>
      </c>
      <c r="J54" s="7" t="str">
        <f>data!C54</f>
        <v>Mansfield and Solodoch (2024)</v>
      </c>
      <c r="K54" s="7"/>
      <c r="L54" s="10"/>
      <c r="M54" s="10"/>
      <c r="N54" s="10"/>
      <c r="O54" s="10"/>
      <c r="P54" s="10"/>
    </row>
    <row r="55" spans="1:16" ht="17" x14ac:dyDescent="0.2">
      <c r="B55" s="8">
        <f>data!A55</f>
        <v>53</v>
      </c>
      <c r="C55" s="8" t="str">
        <f>data!D55</f>
        <v>US</v>
      </c>
      <c r="D55" s="7">
        <f>data!F55</f>
        <v>2016</v>
      </c>
      <c r="E55" s="7" t="str">
        <f>IF(data!M55&lt;&gt;"", "T1", "")</f>
        <v/>
      </c>
      <c r="F55" s="7" t="str">
        <f>IF(data!N55&lt;&gt;"", "T2", "")</f>
        <v>T2</v>
      </c>
      <c r="G55" s="7" t="str">
        <f>IF(data!O55&lt;&gt;"", "T3", "")</f>
        <v>T3</v>
      </c>
      <c r="H55" s="7" t="str">
        <f>IF(data!P55&lt;&gt;"", "T4", "")</f>
        <v>T4</v>
      </c>
      <c r="I55" s="7" t="str">
        <f>IF(data!Q55&lt;&gt;"", "T5", "")</f>
        <v/>
      </c>
      <c r="J55" s="7" t="str">
        <f>data!C55</f>
        <v>McManus and Schaur (2016)</v>
      </c>
      <c r="K55" s="7" t="s">
        <v>510</v>
      </c>
      <c r="L55" s="10"/>
      <c r="M55" s="10"/>
      <c r="N55" s="10"/>
      <c r="O55" s="10"/>
      <c r="P55" s="10"/>
    </row>
    <row r="56" spans="1:16" ht="17" x14ac:dyDescent="0.2">
      <c r="B56" s="8">
        <f>data!A56</f>
        <v>54</v>
      </c>
      <c r="C56" s="8" t="str">
        <f>data!D56</f>
        <v>Finland</v>
      </c>
      <c r="D56" s="7">
        <f>data!F56</f>
        <v>2021</v>
      </c>
      <c r="E56" s="7" t="str">
        <f>IF(data!M56&lt;&gt;"", "T1", "")</f>
        <v/>
      </c>
      <c r="F56" s="7" t="str">
        <f>IF(data!N56&lt;&gt;"", "T2", "")</f>
        <v>T2</v>
      </c>
      <c r="G56" s="7" t="str">
        <f>IF(data!O56&lt;&gt;"", "T3", "")</f>
        <v/>
      </c>
      <c r="H56" s="7" t="str">
        <f>IF(data!P56&lt;&gt;"", "T4", "")</f>
        <v/>
      </c>
      <c r="I56" s="7" t="str">
        <f>IF(data!Q56&lt;&gt;"", "T5", "")</f>
        <v>T5</v>
      </c>
      <c r="J56" s="7" t="str">
        <f>data!C56</f>
        <v>Niemeläinen (2021)</v>
      </c>
      <c r="K56" s="7"/>
      <c r="L56" s="10"/>
      <c r="M56" s="10"/>
      <c r="N56" s="10"/>
      <c r="O56" s="10"/>
      <c r="P56" s="10"/>
    </row>
    <row r="57" spans="1:16" ht="17" x14ac:dyDescent="0.2">
      <c r="B57" s="8">
        <f>data!A57</f>
        <v>55</v>
      </c>
      <c r="C57" s="8" t="str">
        <f>data!D57</f>
        <v>UK</v>
      </c>
      <c r="D57" s="7">
        <f>data!F57</f>
        <v>2025</v>
      </c>
      <c r="E57" s="7" t="str">
        <f>IF(data!M57&lt;&gt;"", "T1", "")</f>
        <v>T1</v>
      </c>
      <c r="F57" s="7" t="str">
        <f>IF(data!N57&lt;&gt;"", "T2", "")</f>
        <v>T2</v>
      </c>
      <c r="G57" s="7" t="str">
        <f>IF(data!O57&lt;&gt;"", "T3", "")</f>
        <v/>
      </c>
      <c r="H57" s="7" t="str">
        <f>IF(data!P57&lt;&gt;"", "T4", "")</f>
        <v/>
      </c>
      <c r="I57" s="7" t="str">
        <f>IF(data!Q57&lt;&gt;"", "T5", "")</f>
        <v>T5</v>
      </c>
      <c r="J57" s="7" t="str">
        <f>data!C57</f>
        <v>Osman and El‐Gendy (2025)</v>
      </c>
      <c r="K57" s="7"/>
      <c r="L57" s="10"/>
      <c r="M57" s="10"/>
      <c r="N57" s="10"/>
      <c r="O57" s="10"/>
      <c r="P57" s="10"/>
    </row>
    <row r="58" spans="1:16" ht="17" x14ac:dyDescent="0.2">
      <c r="B58" s="8">
        <f>data!A58</f>
        <v>56</v>
      </c>
      <c r="C58" s="8" t="str">
        <f>data!D58</f>
        <v>US</v>
      </c>
      <c r="D58" s="7">
        <f>data!F58</f>
        <v>2016</v>
      </c>
      <c r="E58" s="7" t="str">
        <f>IF(data!M58&lt;&gt;"", "T1", "")</f>
        <v/>
      </c>
      <c r="F58" s="7" t="str">
        <f>IF(data!N58&lt;&gt;"", "T2", "")</f>
        <v>T2</v>
      </c>
      <c r="G58" s="7" t="str">
        <f>IF(data!O58&lt;&gt;"", "T3", "")</f>
        <v>T3</v>
      </c>
      <c r="H58" s="7" t="str">
        <f>IF(data!P58&lt;&gt;"", "T4", "")</f>
        <v>T4</v>
      </c>
      <c r="I58" s="7" t="str">
        <f>IF(data!Q58&lt;&gt;"", "T5", "")</f>
        <v/>
      </c>
      <c r="J58" s="7" t="str">
        <f>data!C58</f>
        <v>Pierce and Schott (2016)</v>
      </c>
      <c r="K58" s="7"/>
      <c r="L58" s="10"/>
      <c r="M58" s="10"/>
      <c r="N58" s="10"/>
      <c r="O58" s="10"/>
      <c r="P58" s="10"/>
    </row>
    <row r="59" spans="1:16" ht="17" x14ac:dyDescent="0.2">
      <c r="B59" s="8">
        <f>data!A59</f>
        <v>57</v>
      </c>
      <c r="C59" s="8" t="str">
        <f>data!D59</f>
        <v>Canada</v>
      </c>
      <c r="D59" s="7">
        <f>data!F59</f>
        <v>2016</v>
      </c>
      <c r="E59" s="7" t="str">
        <f>IF(data!M59&lt;&gt;"", "T1", "")</f>
        <v/>
      </c>
      <c r="F59" s="7" t="str">
        <f>IF(data!N59&lt;&gt;"", "T2", "")</f>
        <v>T2</v>
      </c>
      <c r="G59" s="7" t="str">
        <f>IF(data!O59&lt;&gt;"", "T3", "")</f>
        <v/>
      </c>
      <c r="H59" s="7" t="str">
        <f>IF(data!P59&lt;&gt;"", "T4", "")</f>
        <v>T4</v>
      </c>
      <c r="I59" s="7" t="str">
        <f>IF(data!Q59&lt;&gt;"", "T5", "")</f>
        <v/>
      </c>
      <c r="J59" s="7" t="str">
        <f>data!C59</f>
        <v>Rahaman (2016)</v>
      </c>
      <c r="K59" s="7" t="s">
        <v>510</v>
      </c>
      <c r="L59" s="10"/>
      <c r="M59" s="10"/>
      <c r="N59" s="10"/>
      <c r="O59" s="10"/>
      <c r="P59" s="10"/>
    </row>
    <row r="60" spans="1:16" ht="17" x14ac:dyDescent="0.2">
      <c r="B60" s="8">
        <f>data!A60</f>
        <v>58</v>
      </c>
      <c r="C60" s="8" t="str">
        <f>data!D60</f>
        <v>US</v>
      </c>
      <c r="D60" s="7">
        <f>data!F60</f>
        <v>2025</v>
      </c>
      <c r="E60" s="7" t="str">
        <f>IF(data!M60&lt;&gt;"", "T1", "")</f>
        <v/>
      </c>
      <c r="F60" s="7" t="str">
        <f>IF(data!N60&lt;&gt;"", "T2", "")</f>
        <v>T2</v>
      </c>
      <c r="G60" s="7" t="str">
        <f>IF(data!O60&lt;&gt;"", "T3", "")</f>
        <v/>
      </c>
      <c r="H60" s="7" t="str">
        <f>IF(data!P60&lt;&gt;"", "T4", "")</f>
        <v>T4</v>
      </c>
      <c r="I60" s="7" t="str">
        <f>IF(data!Q60&lt;&gt;"", "T5", "")</f>
        <v>T5</v>
      </c>
      <c r="J60" s="7" t="str">
        <f>data!C60</f>
        <v>Ramani (2025)</v>
      </c>
      <c r="K60" s="9" t="s">
        <v>510</v>
      </c>
      <c r="L60" s="10"/>
      <c r="M60" s="10"/>
      <c r="N60" s="10"/>
      <c r="O60" s="10"/>
      <c r="P60" s="10"/>
    </row>
    <row r="61" spans="1:16" ht="17" x14ac:dyDescent="0.2">
      <c r="A61" t="s">
        <v>501</v>
      </c>
      <c r="B61" s="8">
        <f>data!A61</f>
        <v>59</v>
      </c>
      <c r="C61" s="8" t="str">
        <f>data!D61</f>
        <v>US</v>
      </c>
      <c r="D61" s="7">
        <f>data!F61</f>
        <v>2024</v>
      </c>
      <c r="E61" s="7" t="str">
        <f>IF(data!M61&lt;&gt;"", "T1", "")</f>
        <v/>
      </c>
      <c r="F61" s="7" t="str">
        <f>IF(data!N61&lt;&gt;"", "T2", "")</f>
        <v/>
      </c>
      <c r="G61" s="7" t="str">
        <f>IF(data!O61&lt;&gt;"", "T3", "")</f>
        <v/>
      </c>
      <c r="H61" s="7" t="str">
        <f>IF(data!P61&lt;&gt;"", "T4", "")</f>
        <v/>
      </c>
      <c r="I61" s="7" t="str">
        <f>IF(data!Q61&lt;&gt;"", "T5", "")</f>
        <v>T5</v>
      </c>
      <c r="J61" s="7" t="str">
        <f>data!C61</f>
        <v>Ren (2024)</v>
      </c>
      <c r="K61" s="7"/>
      <c r="L61" s="10"/>
      <c r="M61" s="10"/>
      <c r="N61" s="10"/>
      <c r="O61" s="10"/>
      <c r="P61" s="10"/>
    </row>
    <row r="62" spans="1:16" ht="17" x14ac:dyDescent="0.2">
      <c r="B62" s="8">
        <f>data!A62</f>
        <v>60</v>
      </c>
      <c r="C62" s="8" t="str">
        <f>data!D62</f>
        <v>China</v>
      </c>
      <c r="D62" s="7">
        <f>data!F62</f>
        <v>2021</v>
      </c>
      <c r="E62" s="7" t="str">
        <f>IF(data!M62&lt;&gt;"", "T1", "")</f>
        <v>T1</v>
      </c>
      <c r="F62" s="7" t="str">
        <f>IF(data!N62&lt;&gt;"", "T2", "")</f>
        <v/>
      </c>
      <c r="G62" s="7" t="str">
        <f>IF(data!O62&lt;&gt;"", "T3", "")</f>
        <v>T3</v>
      </c>
      <c r="H62" s="7" t="str">
        <f>IF(data!P62&lt;&gt;"", "T4", "")</f>
        <v/>
      </c>
      <c r="I62" s="7" t="str">
        <f>IF(data!Q62&lt;&gt;"", "T5", "")</f>
        <v/>
      </c>
      <c r="J62" s="7" t="str">
        <f>data!C62</f>
        <v>Wang (2021)</v>
      </c>
      <c r="K62" s="7"/>
      <c r="L62" s="10"/>
      <c r="M62" s="10"/>
      <c r="N62" s="10"/>
      <c r="O62" s="10"/>
      <c r="P62" s="10"/>
    </row>
    <row r="63" spans="1:16" ht="17" x14ac:dyDescent="0.2">
      <c r="B63" s="8">
        <f>data!A63</f>
        <v>61</v>
      </c>
      <c r="C63" s="8" t="str">
        <f>data!D63</f>
        <v>China</v>
      </c>
      <c r="D63" s="7">
        <f>data!F63</f>
        <v>2024</v>
      </c>
      <c r="E63" s="7" t="str">
        <f>IF(data!M63&lt;&gt;"", "T1", "")</f>
        <v>T1</v>
      </c>
      <c r="F63" s="7" t="str">
        <f>IF(data!N63&lt;&gt;"", "T2", "")</f>
        <v>T2</v>
      </c>
      <c r="G63" s="7" t="str">
        <f>IF(data!O63&lt;&gt;"", "T3", "")</f>
        <v>T3</v>
      </c>
      <c r="H63" s="7" t="str">
        <f>IF(data!P63&lt;&gt;"", "T4", "")</f>
        <v/>
      </c>
      <c r="I63" s="7" t="str">
        <f>IF(data!Q63&lt;&gt;"", "T5", "")</f>
        <v/>
      </c>
      <c r="J63" s="7" t="str">
        <f>data!C63</f>
        <v>Wu et al. (2024)</v>
      </c>
      <c r="K63" s="7"/>
      <c r="L63" s="10"/>
      <c r="M63" s="10"/>
      <c r="N63" s="10"/>
      <c r="O63" s="10"/>
      <c r="P63" s="10"/>
    </row>
    <row r="64" spans="1:16" ht="17" x14ac:dyDescent="0.2">
      <c r="B64" s="8">
        <f>data!A64</f>
        <v>62</v>
      </c>
      <c r="C64" s="8" t="str">
        <f>data!D64</f>
        <v>US</v>
      </c>
      <c r="D64" s="7">
        <f>data!F64</f>
        <v>2024</v>
      </c>
      <c r="E64" s="7" t="str">
        <f>IF(data!M64&lt;&gt;"", "T1", "")</f>
        <v>T1</v>
      </c>
      <c r="F64" s="7" t="str">
        <f>IF(data!N64&lt;&gt;"", "T2", "")</f>
        <v>T2</v>
      </c>
      <c r="G64" s="7" t="str">
        <f>IF(data!O64&lt;&gt;"", "T3", "")</f>
        <v/>
      </c>
      <c r="H64" s="7" t="str">
        <f>IF(data!P64&lt;&gt;"", "T4", "")</f>
        <v>T4</v>
      </c>
      <c r="I64" s="7" t="str">
        <f>IF(data!Q64&lt;&gt;"", "T5", "")</f>
        <v/>
      </c>
      <c r="J64" s="7" t="str">
        <f>data!C64</f>
        <v>Zeng and Kim (2024)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7" sqref="C7"/>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378</v>
      </c>
    </row>
    <row r="2" spans="1:7" x14ac:dyDescent="0.2">
      <c r="A2" s="10">
        <v>1</v>
      </c>
      <c r="B2" s="10" t="s">
        <v>379</v>
      </c>
      <c r="C2" s="10">
        <v>109</v>
      </c>
      <c r="G2" s="10">
        <f>SUM(C2:F2)</f>
        <v>109</v>
      </c>
    </row>
    <row r="3" spans="1:7" x14ac:dyDescent="0.2">
      <c r="A3" s="10">
        <v>2</v>
      </c>
      <c r="B3" s="10" t="s">
        <v>380</v>
      </c>
      <c r="C3" s="10">
        <v>137</v>
      </c>
      <c r="G3" s="10">
        <f t="shared" ref="G3:G8" si="0">SUM(C3:F3)</f>
        <v>137</v>
      </c>
    </row>
    <row r="4" spans="1:7" x14ac:dyDescent="0.2">
      <c r="A4" s="10">
        <v>3</v>
      </c>
      <c r="B4" s="10" t="s">
        <v>381</v>
      </c>
      <c r="C4" s="10">
        <v>99</v>
      </c>
      <c r="D4" s="10">
        <v>224</v>
      </c>
      <c r="G4" s="10">
        <f t="shared" si="0"/>
        <v>323</v>
      </c>
    </row>
    <row r="5" spans="1:7" x14ac:dyDescent="0.2">
      <c r="A5" s="10">
        <v>4</v>
      </c>
      <c r="B5" s="10" t="s">
        <v>382</v>
      </c>
      <c r="C5" s="10">
        <v>113</v>
      </c>
      <c r="D5" s="10">
        <v>58</v>
      </c>
      <c r="G5" s="10">
        <f t="shared" si="0"/>
        <v>171</v>
      </c>
    </row>
    <row r="6" spans="1:7" x14ac:dyDescent="0.2">
      <c r="A6" s="10">
        <v>5</v>
      </c>
      <c r="B6" s="10" t="s">
        <v>383</v>
      </c>
      <c r="C6" s="10">
        <v>131</v>
      </c>
      <c r="D6" s="10">
        <v>57</v>
      </c>
      <c r="G6" s="10">
        <f t="shared" si="0"/>
        <v>188</v>
      </c>
    </row>
    <row r="7" spans="1:7" x14ac:dyDescent="0.2">
      <c r="A7" s="10">
        <v>6</v>
      </c>
      <c r="B7" s="10" t="s">
        <v>384</v>
      </c>
      <c r="C7" s="10">
        <v>1298</v>
      </c>
      <c r="G7" s="10">
        <f t="shared" si="0"/>
        <v>1298</v>
      </c>
    </row>
    <row r="8" spans="1:7" x14ac:dyDescent="0.2">
      <c r="A8" s="10">
        <v>7</v>
      </c>
      <c r="B8" s="10" t="s">
        <v>385</v>
      </c>
      <c r="C8" s="10">
        <v>510</v>
      </c>
      <c r="G8" s="10">
        <f t="shared" si="0"/>
        <v>510</v>
      </c>
    </row>
    <row r="9" spans="1:7" x14ac:dyDescent="0.2">
      <c r="B9" s="10" t="s">
        <v>386</v>
      </c>
      <c r="G9" s="10">
        <f>SUM(G2:G8)</f>
        <v>2736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2025-06-23T01:54:13Z</dcterms:modified>
</cp:coreProperties>
</file>