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10" windowWidth="14240" windowHeight="7680" activeTab="3"/>
  </bookViews>
  <sheets>
    <sheet name="Sheet1" sheetId="1" r:id="rId1"/>
    <sheet name="Graphs" sheetId="2" r:id="rId2"/>
    <sheet name="Risk" sheetId="3" r:id="rId3"/>
    <sheet name="Condensed" sheetId="4" r:id="rId4"/>
  </sheets>
  <calcPr calcId="125725" concurrentCalc="0"/>
</workbook>
</file>

<file path=xl/calcChain.xml><?xml version="1.0" encoding="utf-8"?>
<calcChain xmlns="http://schemas.openxmlformats.org/spreadsheetml/2006/main">
  <c r="K8" i="4"/>
  <c r="L8"/>
  <c r="M8"/>
  <c r="N8"/>
  <c r="O8"/>
  <c r="J8"/>
  <c r="K7"/>
  <c r="L7"/>
  <c r="M7"/>
  <c r="N7"/>
  <c r="O7"/>
  <c r="J7"/>
  <c r="K6"/>
  <c r="L6"/>
  <c r="M6"/>
  <c r="N6"/>
  <c r="O6"/>
  <c r="J6"/>
  <c r="K5"/>
  <c r="L5"/>
  <c r="M5"/>
  <c r="N5"/>
  <c r="O5"/>
  <c r="J5"/>
  <c r="K4"/>
  <c r="L4"/>
  <c r="M4"/>
  <c r="N4"/>
  <c r="O4"/>
  <c r="J4"/>
  <c r="K3"/>
  <c r="L3"/>
  <c r="M3"/>
  <c r="N3"/>
  <c r="O3"/>
  <c r="J3"/>
  <c r="K2"/>
  <c r="L2"/>
  <c r="M2"/>
  <c r="N2"/>
  <c r="O2"/>
  <c r="J2"/>
  <c r="C41" i="3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J8"/>
  <c r="J7"/>
  <c r="J6"/>
  <c r="K6"/>
  <c r="P22"/>
  <c r="Q22"/>
  <c r="R22"/>
  <c r="S22"/>
  <c r="T22"/>
  <c r="U22"/>
  <c r="V22"/>
  <c r="W22"/>
  <c r="X22"/>
  <c r="P23"/>
  <c r="Q23"/>
  <c r="R23"/>
  <c r="S23"/>
  <c r="T23"/>
  <c r="U23"/>
  <c r="V23"/>
  <c r="W23"/>
  <c r="X23"/>
  <c r="P24"/>
  <c r="Q24"/>
  <c r="R24"/>
  <c r="S24"/>
  <c r="T24"/>
  <c r="U24"/>
  <c r="V24"/>
  <c r="W24"/>
  <c r="X24"/>
  <c r="P25"/>
  <c r="Q25"/>
  <c r="R25"/>
  <c r="S25"/>
  <c r="T25"/>
  <c r="U25"/>
  <c r="V25"/>
  <c r="W25"/>
  <c r="X25"/>
  <c r="P26"/>
  <c r="Q26"/>
  <c r="R26"/>
  <c r="S26"/>
  <c r="T26"/>
  <c r="U26"/>
  <c r="V26"/>
  <c r="W26"/>
  <c r="X26"/>
  <c r="P27"/>
  <c r="Q27"/>
  <c r="R27"/>
  <c r="S27"/>
  <c r="T27"/>
  <c r="U27"/>
  <c r="V27"/>
  <c r="W27"/>
  <c r="X27"/>
  <c r="P28"/>
  <c r="Q28"/>
  <c r="R28"/>
  <c r="S28"/>
  <c r="T28"/>
  <c r="U28"/>
  <c r="V28"/>
  <c r="W28"/>
  <c r="X28"/>
  <c r="P29"/>
  <c r="Q29"/>
  <c r="R29"/>
  <c r="S29"/>
  <c r="T29"/>
  <c r="U29"/>
  <c r="V29"/>
  <c r="W29"/>
  <c r="X29"/>
  <c r="P30"/>
  <c r="Q30"/>
  <c r="R30"/>
  <c r="S30"/>
  <c r="T30"/>
  <c r="U30"/>
  <c r="V30"/>
  <c r="W30"/>
  <c r="X30"/>
  <c r="P31"/>
  <c r="Q31"/>
  <c r="R31"/>
  <c r="S31"/>
  <c r="T31"/>
  <c r="U31"/>
  <c r="V31"/>
  <c r="W31"/>
  <c r="X31"/>
  <c r="P32"/>
  <c r="Q32"/>
  <c r="R32"/>
  <c r="S32"/>
  <c r="T32"/>
  <c r="U32"/>
  <c r="V32"/>
  <c r="W32"/>
  <c r="X32"/>
  <c r="P33"/>
  <c r="Q33"/>
  <c r="R33"/>
  <c r="S33"/>
  <c r="T33"/>
  <c r="U33"/>
  <c r="V33"/>
  <c r="W33"/>
  <c r="X33"/>
  <c r="P34"/>
  <c r="Q34"/>
  <c r="R34"/>
  <c r="S34"/>
  <c r="T34"/>
  <c r="U34"/>
  <c r="V34"/>
  <c r="W34"/>
  <c r="X34"/>
  <c r="P35"/>
  <c r="Q35"/>
  <c r="R35"/>
  <c r="S35"/>
  <c r="T35"/>
  <c r="U35"/>
  <c r="V35"/>
  <c r="W35"/>
  <c r="X35"/>
  <c r="P36"/>
  <c r="Q36"/>
  <c r="R36"/>
  <c r="S36"/>
  <c r="T36"/>
  <c r="U36"/>
  <c r="V36"/>
  <c r="W36"/>
  <c r="X36"/>
  <c r="P37"/>
  <c r="Q37"/>
  <c r="R37"/>
  <c r="S37"/>
  <c r="T37"/>
  <c r="U37"/>
  <c r="V37"/>
  <c r="W37"/>
  <c r="X37"/>
  <c r="P38"/>
  <c r="Q38"/>
  <c r="R38"/>
  <c r="S38"/>
  <c r="T38"/>
  <c r="U38"/>
  <c r="V38"/>
  <c r="W38"/>
  <c r="X38"/>
  <c r="P39"/>
  <c r="Q39"/>
  <c r="R39"/>
  <c r="S39"/>
  <c r="T39"/>
  <c r="U39"/>
  <c r="V39"/>
  <c r="W39"/>
  <c r="X39"/>
  <c r="P40"/>
  <c r="Q40"/>
  <c r="R40"/>
  <c r="S40"/>
  <c r="T40"/>
  <c r="U40"/>
  <c r="V40"/>
  <c r="W40"/>
  <c r="X40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22"/>
  <c r="W3"/>
  <c r="X3"/>
  <c r="W4"/>
  <c r="X4"/>
  <c r="W5"/>
  <c r="X5"/>
  <c r="W6"/>
  <c r="X6"/>
  <c r="W7"/>
  <c r="X7"/>
  <c r="W8"/>
  <c r="X8"/>
  <c r="W9"/>
  <c r="X9"/>
  <c r="W10"/>
  <c r="X10"/>
  <c r="W11"/>
  <c r="X11"/>
  <c r="W12"/>
  <c r="X12"/>
  <c r="W13"/>
  <c r="X13"/>
  <c r="W14"/>
  <c r="X14"/>
  <c r="W15"/>
  <c r="X15"/>
  <c r="W16"/>
  <c r="X16"/>
  <c r="W17"/>
  <c r="X17"/>
  <c r="W18"/>
  <c r="X18"/>
  <c r="W19"/>
  <c r="X19"/>
  <c r="W20"/>
  <c r="X20"/>
  <c r="X2"/>
  <c r="V3"/>
  <c r="V4"/>
  <c r="V5"/>
  <c r="V6"/>
  <c r="V7"/>
  <c r="V8"/>
  <c r="V9"/>
  <c r="V10"/>
  <c r="V11"/>
  <c r="V12"/>
  <c r="V13"/>
  <c r="V14"/>
  <c r="V15"/>
  <c r="V16"/>
  <c r="V17"/>
  <c r="V18"/>
  <c r="V19"/>
  <c r="V20"/>
  <c r="U3"/>
  <c r="U4"/>
  <c r="U5"/>
  <c r="U6"/>
  <c r="U7"/>
  <c r="U8"/>
  <c r="U9"/>
  <c r="U10"/>
  <c r="U11"/>
  <c r="U12"/>
  <c r="U13"/>
  <c r="U14"/>
  <c r="U15"/>
  <c r="U16"/>
  <c r="U17"/>
  <c r="U18"/>
  <c r="U19"/>
  <c r="U20"/>
  <c r="T3"/>
  <c r="T4"/>
  <c r="T5"/>
  <c r="T6"/>
  <c r="T7"/>
  <c r="T8"/>
  <c r="T9"/>
  <c r="T10"/>
  <c r="T11"/>
  <c r="T12"/>
  <c r="T13"/>
  <c r="T14"/>
  <c r="T15"/>
  <c r="T16"/>
  <c r="T17"/>
  <c r="T18"/>
  <c r="T19"/>
  <c r="T20"/>
  <c r="S3"/>
  <c r="S4"/>
  <c r="S5"/>
  <c r="S6"/>
  <c r="S7"/>
  <c r="S8"/>
  <c r="S9"/>
  <c r="S10"/>
  <c r="S11"/>
  <c r="S12"/>
  <c r="S13"/>
  <c r="S14"/>
  <c r="S15"/>
  <c r="S16"/>
  <c r="S17"/>
  <c r="S18"/>
  <c r="S19"/>
  <c r="S20"/>
  <c r="R3"/>
  <c r="R4"/>
  <c r="R5"/>
  <c r="R6"/>
  <c r="R7"/>
  <c r="R8"/>
  <c r="R9"/>
  <c r="R10"/>
  <c r="R11"/>
  <c r="R12"/>
  <c r="R13"/>
  <c r="R14"/>
  <c r="R15"/>
  <c r="R16"/>
  <c r="R17"/>
  <c r="R18"/>
  <c r="R19"/>
  <c r="R20"/>
  <c r="R2"/>
  <c r="S2"/>
  <c r="T2"/>
  <c r="U2"/>
  <c r="V2"/>
  <c r="W2"/>
  <c r="Q3"/>
  <c r="Q4"/>
  <c r="Q5"/>
  <c r="Q6"/>
  <c r="Q7"/>
  <c r="Q8"/>
  <c r="Q9"/>
  <c r="Q10"/>
  <c r="Q11"/>
  <c r="Q12"/>
  <c r="Q13"/>
  <c r="Q14"/>
  <c r="Q15"/>
  <c r="Q16"/>
  <c r="Q17"/>
  <c r="Q18"/>
  <c r="Q19"/>
  <c r="Q20"/>
  <c r="Q2"/>
  <c r="P3"/>
  <c r="P4"/>
  <c r="P5"/>
  <c r="P6"/>
  <c r="P7"/>
  <c r="P8"/>
  <c r="P9"/>
  <c r="P10"/>
  <c r="P11"/>
  <c r="P12"/>
  <c r="P13"/>
  <c r="P14"/>
  <c r="P15"/>
  <c r="P16"/>
  <c r="P17"/>
  <c r="P18"/>
  <c r="P19"/>
  <c r="P20"/>
  <c r="P2"/>
  <c r="O3"/>
  <c r="O4"/>
  <c r="O5"/>
  <c r="O6"/>
  <c r="O7"/>
  <c r="O8"/>
  <c r="O9"/>
  <c r="O10"/>
  <c r="O11"/>
  <c r="O12"/>
  <c r="O13"/>
  <c r="O14"/>
  <c r="O15"/>
  <c r="O16"/>
  <c r="O17"/>
  <c r="O18"/>
  <c r="O19"/>
  <c r="O20"/>
  <c r="O2"/>
  <c r="P61"/>
  <c r="Q61"/>
  <c r="J12"/>
  <c r="J11"/>
  <c r="J10"/>
  <c r="J9"/>
  <c r="Y120"/>
  <c r="G20"/>
  <c r="Y119"/>
  <c r="G19"/>
  <c r="Y118"/>
  <c r="G18"/>
  <c r="Y117"/>
  <c r="G17"/>
  <c r="Y116"/>
  <c r="G16"/>
  <c r="Y115"/>
  <c r="G15"/>
  <c r="Y114"/>
  <c r="G14"/>
  <c r="Y113"/>
  <c r="G13"/>
  <c r="Y112"/>
  <c r="G12"/>
  <c r="Y111"/>
  <c r="G11"/>
  <c r="Y110"/>
  <c r="G10"/>
  <c r="Y109"/>
  <c r="G9"/>
  <c r="Y108"/>
  <c r="G8"/>
  <c r="Y107"/>
  <c r="G7"/>
  <c r="Y106"/>
  <c r="G6"/>
  <c r="Y105"/>
  <c r="G5"/>
  <c r="Y104"/>
  <c r="G4"/>
  <c r="Y103"/>
  <c r="G3"/>
  <c r="Y102"/>
  <c r="G2"/>
  <c r="O121"/>
  <c r="P121"/>
  <c r="Q121"/>
  <c r="R121"/>
  <c r="S121"/>
  <c r="T121"/>
  <c r="U121"/>
  <c r="V121"/>
  <c r="W121"/>
  <c r="X121"/>
  <c r="Y121"/>
  <c r="K12"/>
  <c r="O101"/>
  <c r="P101"/>
  <c r="Q101"/>
  <c r="R101"/>
  <c r="S101"/>
  <c r="T101"/>
  <c r="U101"/>
  <c r="V101"/>
  <c r="W101"/>
  <c r="X101"/>
  <c r="Y101"/>
  <c r="K11"/>
  <c r="O81"/>
  <c r="P81"/>
  <c r="Q81"/>
  <c r="R81"/>
  <c r="S81"/>
  <c r="T81"/>
  <c r="U81"/>
  <c r="V81"/>
  <c r="W81"/>
  <c r="X81"/>
  <c r="Y81"/>
  <c r="K10"/>
  <c r="Y100"/>
  <c r="F20"/>
  <c r="Y99"/>
  <c r="F19"/>
  <c r="Y98"/>
  <c r="F18"/>
  <c r="Y97"/>
  <c r="F17"/>
  <c r="Y96"/>
  <c r="F16"/>
  <c r="Y95"/>
  <c r="F15"/>
  <c r="Y94"/>
  <c r="F14"/>
  <c r="Y93"/>
  <c r="F13"/>
  <c r="Y92"/>
  <c r="F12"/>
  <c r="Y91"/>
  <c r="F11"/>
  <c r="Y90"/>
  <c r="F10"/>
  <c r="Y89"/>
  <c r="F9"/>
  <c r="Y88"/>
  <c r="F8"/>
  <c r="Y87"/>
  <c r="F7"/>
  <c r="Y86"/>
  <c r="F6"/>
  <c r="Y85"/>
  <c r="F5"/>
  <c r="Y84"/>
  <c r="F4"/>
  <c r="Y83"/>
  <c r="F3"/>
  <c r="Y82"/>
  <c r="F2"/>
  <c r="Y80"/>
  <c r="E20"/>
  <c r="Y79"/>
  <c r="E19"/>
  <c r="Y78"/>
  <c r="E18"/>
  <c r="Y77"/>
  <c r="E17"/>
  <c r="Y76"/>
  <c r="E16"/>
  <c r="Y75"/>
  <c r="E15"/>
  <c r="Y74"/>
  <c r="E14"/>
  <c r="Y73"/>
  <c r="E13"/>
  <c r="Y72"/>
  <c r="E12"/>
  <c r="Y71"/>
  <c r="E11"/>
  <c r="Y70"/>
  <c r="E10"/>
  <c r="Y69"/>
  <c r="E9"/>
  <c r="Y68"/>
  <c r="E8"/>
  <c r="Y67"/>
  <c r="E7"/>
  <c r="Y66"/>
  <c r="E6"/>
  <c r="Y65"/>
  <c r="E5"/>
  <c r="Y64"/>
  <c r="E4"/>
  <c r="Y63"/>
  <c r="E3"/>
  <c r="Y62"/>
  <c r="E2"/>
  <c r="Y57"/>
  <c r="Y59"/>
  <c r="Y60"/>
  <c r="Y52"/>
  <c r="Y58"/>
  <c r="Y45"/>
  <c r="Y56"/>
  <c r="Y50"/>
  <c r="Y51"/>
  <c r="Y49"/>
  <c r="Y47"/>
  <c r="Y54"/>
  <c r="Y42"/>
  <c r="Y44"/>
  <c r="Y43"/>
  <c r="Y48"/>
  <c r="Y53"/>
  <c r="Y46"/>
  <c r="Y55"/>
  <c r="Y37"/>
  <c r="Y25"/>
  <c r="Y30"/>
  <c r="O61"/>
  <c r="R61"/>
  <c r="S61"/>
  <c r="T61"/>
  <c r="U61"/>
  <c r="V61"/>
  <c r="W61"/>
  <c r="X61"/>
  <c r="Y61"/>
  <c r="Y39"/>
  <c r="Y31"/>
  <c r="Y22"/>
  <c r="Y40"/>
  <c r="Y32"/>
  <c r="Y36"/>
  <c r="Y34"/>
  <c r="Y24"/>
  <c r="Y29"/>
  <c r="Y23"/>
  <c r="Y27"/>
  <c r="Y35"/>
  <c r="Y38"/>
  <c r="Y33"/>
  <c r="Y26"/>
  <c r="Y28"/>
  <c r="Y17"/>
  <c r="O41"/>
  <c r="P41"/>
  <c r="Q41"/>
  <c r="R41"/>
  <c r="S41"/>
  <c r="T41"/>
  <c r="U41"/>
  <c r="V41"/>
  <c r="W41"/>
  <c r="X41"/>
  <c r="Y41"/>
  <c r="Y19"/>
  <c r="Y5"/>
  <c r="Y20"/>
  <c r="Y12"/>
  <c r="Y10"/>
  <c r="Y16"/>
  <c r="Y11"/>
  <c r="Y18"/>
  <c r="Y14"/>
  <c r="Y9"/>
  <c r="Y2"/>
  <c r="Y7"/>
  <c r="Y4"/>
  <c r="Y3"/>
  <c r="Y15"/>
  <c r="Y13"/>
  <c r="Y8"/>
  <c r="Y6"/>
  <c r="O21"/>
  <c r="P21"/>
  <c r="Q21"/>
  <c r="R21"/>
  <c r="S21"/>
  <c r="T21"/>
  <c r="U21"/>
  <c r="V21"/>
  <c r="W21"/>
  <c r="X21"/>
  <c r="Y21"/>
  <c r="D20"/>
  <c r="C20"/>
  <c r="B20"/>
  <c r="D19"/>
  <c r="C19"/>
  <c r="B19"/>
  <c r="D18"/>
  <c r="C18"/>
  <c r="B18"/>
  <c r="D17"/>
  <c r="C17"/>
  <c r="B17"/>
  <c r="D16"/>
  <c r="C16"/>
  <c r="B16"/>
  <c r="D15"/>
  <c r="C15"/>
  <c r="B15"/>
  <c r="D14"/>
  <c r="C14"/>
  <c r="B14"/>
  <c r="D13"/>
  <c r="C13"/>
  <c r="B13"/>
  <c r="D12"/>
  <c r="C12"/>
  <c r="B12"/>
  <c r="D11"/>
  <c r="C11"/>
  <c r="B11"/>
  <c r="D10"/>
  <c r="C10"/>
  <c r="B10"/>
  <c r="D9"/>
  <c r="C9"/>
  <c r="B9"/>
  <c r="D8"/>
  <c r="C8"/>
  <c r="B8"/>
  <c r="K9"/>
  <c r="D7"/>
  <c r="C7"/>
  <c r="B7"/>
  <c r="K8"/>
  <c r="D6"/>
  <c r="C6"/>
  <c r="B6"/>
  <c r="K7"/>
  <c r="D5"/>
  <c r="C5"/>
  <c r="B5"/>
  <c r="D4"/>
  <c r="C4"/>
  <c r="B4"/>
  <c r="D3"/>
  <c r="C3"/>
  <c r="B3"/>
  <c r="D2"/>
  <c r="C2"/>
  <c r="B2"/>
  <c r="V56" i="1"/>
  <c r="B80"/>
  <c r="V57"/>
  <c r="B86"/>
  <c r="V59"/>
  <c r="B85"/>
  <c r="V45"/>
  <c r="B81"/>
  <c r="V60"/>
  <c r="B84"/>
  <c r="V52"/>
  <c r="B83"/>
  <c r="V50"/>
  <c r="B79"/>
  <c r="V51"/>
  <c r="B78"/>
  <c r="V58"/>
  <c r="B82"/>
  <c r="V54"/>
  <c r="B75"/>
  <c r="V49"/>
  <c r="B77"/>
  <c r="V42"/>
  <c r="B74"/>
  <c r="V47"/>
  <c r="B76"/>
  <c r="V44"/>
  <c r="B73"/>
  <c r="V43"/>
  <c r="B72"/>
  <c r="V55"/>
  <c r="B68"/>
  <c r="V53"/>
  <c r="B70"/>
  <c r="V48"/>
  <c r="B71"/>
  <c r="V46"/>
  <c r="B69"/>
  <c r="V37"/>
  <c r="B64"/>
  <c r="V25"/>
  <c r="B63"/>
  <c r="V30"/>
  <c r="B62"/>
  <c r="V39"/>
  <c r="B61"/>
  <c r="V31"/>
  <c r="B60"/>
  <c r="V22"/>
  <c r="B59"/>
  <c r="V40"/>
  <c r="B58"/>
  <c r="V32"/>
  <c r="B57"/>
  <c r="V36"/>
  <c r="B56"/>
  <c r="V34"/>
  <c r="B55"/>
  <c r="V24"/>
  <c r="B54"/>
  <c r="V29"/>
  <c r="B53"/>
  <c r="V23"/>
  <c r="B52"/>
  <c r="V27"/>
  <c r="B51"/>
  <c r="V35"/>
  <c r="B50"/>
  <c r="V38"/>
  <c r="B49"/>
  <c r="V33"/>
  <c r="B48"/>
  <c r="V26"/>
  <c r="B47"/>
  <c r="V28"/>
  <c r="B46"/>
  <c r="D42"/>
  <c r="C42"/>
  <c r="V17"/>
  <c r="B42"/>
  <c r="D41"/>
  <c r="C41"/>
  <c r="V19"/>
  <c r="B41"/>
  <c r="D40"/>
  <c r="C40"/>
  <c r="V5"/>
  <c r="B40"/>
  <c r="D39"/>
  <c r="C39"/>
  <c r="V20"/>
  <c r="B39"/>
  <c r="D38"/>
  <c r="C38"/>
  <c r="V12"/>
  <c r="B38"/>
  <c r="D37"/>
  <c r="C37"/>
  <c r="V10"/>
  <c r="B37"/>
  <c r="D36"/>
  <c r="C36"/>
  <c r="V16"/>
  <c r="B36"/>
  <c r="D35"/>
  <c r="C35"/>
  <c r="V11"/>
  <c r="B35"/>
  <c r="D34"/>
  <c r="C34"/>
  <c r="V18"/>
  <c r="B34"/>
  <c r="D33"/>
  <c r="C33"/>
  <c r="V14"/>
  <c r="B33"/>
  <c r="D32"/>
  <c r="C32"/>
  <c r="V9"/>
  <c r="B32"/>
  <c r="D31"/>
  <c r="C31"/>
  <c r="V2"/>
  <c r="B31"/>
  <c r="D30"/>
  <c r="C30"/>
  <c r="V7"/>
  <c r="B30"/>
  <c r="D29"/>
  <c r="C29"/>
  <c r="V4"/>
  <c r="B29"/>
  <c r="D28"/>
  <c r="C28"/>
  <c r="V3"/>
  <c r="B28"/>
  <c r="D27"/>
  <c r="C27"/>
  <c r="V15"/>
  <c r="B27"/>
  <c r="D26"/>
  <c r="C26"/>
  <c r="V13"/>
  <c r="B26"/>
  <c r="D25"/>
  <c r="C25"/>
  <c r="V8"/>
  <c r="B25"/>
  <c r="D24"/>
  <c r="C24"/>
  <c r="V6"/>
  <c r="B24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C20"/>
  <c r="C19"/>
  <c r="C18"/>
  <c r="C17"/>
  <c r="C16"/>
  <c r="C15"/>
  <c r="C14"/>
  <c r="C13"/>
  <c r="C12"/>
  <c r="C11"/>
  <c r="C10"/>
  <c r="C9"/>
  <c r="C8"/>
  <c r="C6"/>
  <c r="C5"/>
  <c r="C4"/>
  <c r="C3"/>
  <c r="C2"/>
  <c r="C7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G7"/>
  <c r="G12"/>
  <c r="G6"/>
  <c r="G11"/>
  <c r="G5"/>
  <c r="G10"/>
  <c r="L61"/>
  <c r="M61"/>
  <c r="N61"/>
  <c r="O61"/>
  <c r="P61"/>
  <c r="Q61"/>
  <c r="R61"/>
  <c r="S61"/>
  <c r="T61"/>
  <c r="U61"/>
  <c r="V61"/>
  <c r="H7"/>
  <c r="L41"/>
  <c r="M41"/>
  <c r="N41"/>
  <c r="O41"/>
  <c r="P41"/>
  <c r="Q41"/>
  <c r="R41"/>
  <c r="S41"/>
  <c r="T41"/>
  <c r="U41"/>
  <c r="V41"/>
  <c r="H6"/>
  <c r="L21"/>
  <c r="M21"/>
  <c r="N21"/>
  <c r="O21"/>
  <c r="P21"/>
  <c r="Q21"/>
  <c r="R21"/>
  <c r="S21"/>
  <c r="T21"/>
  <c r="U21"/>
  <c r="V21"/>
  <c r="H5"/>
</calcChain>
</file>

<file path=xl/sharedStrings.xml><?xml version="1.0" encoding="utf-8"?>
<sst xmlns="http://schemas.openxmlformats.org/spreadsheetml/2006/main" count="409" uniqueCount="76">
  <si>
    <t>Top of head</t>
  </si>
  <si>
    <t>left (doll) side of face</t>
  </si>
  <si>
    <t>right (doll) side of face</t>
  </si>
  <si>
    <t>Chin/Mouth/Neck</t>
  </si>
  <si>
    <t>left (doll) hand</t>
  </si>
  <si>
    <t>Left (doll) arm</t>
  </si>
  <si>
    <t>Right (doll) hand</t>
  </si>
  <si>
    <t>right (doll) arm</t>
  </si>
  <si>
    <t>heart</t>
  </si>
  <si>
    <t>gut</t>
  </si>
  <si>
    <t>crotch</t>
  </si>
  <si>
    <t>left (doll) leg</t>
  </si>
  <si>
    <t>left (doll) foot</t>
  </si>
  <si>
    <t>right (doll) leg</t>
  </si>
  <si>
    <t>right (doll) foot</t>
  </si>
  <si>
    <t>nose/center of face</t>
  </si>
  <si>
    <t>butt</t>
  </si>
  <si>
    <t>left (doll) hip</t>
  </si>
  <si>
    <t>right (doll) hip</t>
  </si>
  <si>
    <t>40 parents used pins</t>
  </si>
  <si>
    <t>Mothers</t>
  </si>
  <si>
    <t>Fathers</t>
  </si>
  <si>
    <t>Total</t>
  </si>
  <si>
    <t>25 female</t>
  </si>
  <si>
    <t>15 male</t>
  </si>
  <si>
    <t>Pin 1</t>
  </si>
  <si>
    <t>Pin 2</t>
  </si>
  <si>
    <t>Pin 3</t>
  </si>
  <si>
    <t>Pin 4</t>
  </si>
  <si>
    <t>Pin 5</t>
  </si>
  <si>
    <t>Pin 6</t>
  </si>
  <si>
    <t>Pin 7</t>
  </si>
  <si>
    <t>Pin 8</t>
  </si>
  <si>
    <t>Pin 9</t>
  </si>
  <si>
    <t>Pin 10</t>
  </si>
  <si>
    <t>Total pins</t>
  </si>
  <si>
    <t>SPSS</t>
  </si>
  <si>
    <t>Sum</t>
  </si>
  <si>
    <t>Mother pins</t>
  </si>
  <si>
    <t>Father pins</t>
  </si>
  <si>
    <t>Average pin/person</t>
  </si>
  <si>
    <t>Mother</t>
  </si>
  <si>
    <t>Father</t>
  </si>
  <si>
    <t>By frequency</t>
  </si>
  <si>
    <t>By mother's frequency</t>
  </si>
  <si>
    <t>By father's frequency</t>
  </si>
  <si>
    <t>Low Mothers</t>
  </si>
  <si>
    <t>High Mother</t>
  </si>
  <si>
    <t>High mothers</t>
  </si>
  <si>
    <t>High mother pins</t>
  </si>
  <si>
    <t>Low Mother pins</t>
  </si>
  <si>
    <t>Low Father</t>
  </si>
  <si>
    <t>High father</t>
  </si>
  <si>
    <t>Low Fathers</t>
  </si>
  <si>
    <t>High Father</t>
  </si>
  <si>
    <t>9 low mothers</t>
  </si>
  <si>
    <t>8 high mothers</t>
  </si>
  <si>
    <t>1 low father</t>
  </si>
  <si>
    <t>7 high fathers</t>
  </si>
  <si>
    <t>LowTotal</t>
  </si>
  <si>
    <t>Low Total</t>
  </si>
  <si>
    <t>High Total</t>
  </si>
  <si>
    <t>Low Total pins</t>
  </si>
  <si>
    <t>High total pins</t>
  </si>
  <si>
    <t>25 parents w/vaild scores used pins</t>
  </si>
  <si>
    <t>Valid total pins</t>
  </si>
  <si>
    <t>High Fathers</t>
  </si>
  <si>
    <t>n</t>
  </si>
  <si>
    <t>l</t>
  </si>
  <si>
    <t>Face/neck</t>
  </si>
  <si>
    <t>Arms</t>
  </si>
  <si>
    <t>Hands</t>
  </si>
  <si>
    <t>Legs</t>
  </si>
  <si>
    <t>Feet</t>
  </si>
  <si>
    <t>Butt/Crotch/hips</t>
  </si>
  <si>
    <t>Torso (heart/gut)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</si>
</sst>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Pin usage by</a:t>
            </a:r>
            <a:r>
              <a:rPr lang="en-US" baseline="0"/>
              <a:t> location</a:t>
            </a:r>
          </a:p>
          <a:p>
            <a:pPr>
              <a:defRPr/>
            </a:pPr>
            <a:r>
              <a:rPr lang="en-US" sz="1200" baseline="0"/>
              <a:t>(25 mothers using 81 pins total, 15 fathers using 80 pins) </a:t>
            </a:r>
            <a:endParaRPr lang="en-US" sz="1200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Sheet1!$B$23</c:f>
              <c:strCache>
                <c:ptCount val="1"/>
                <c:pt idx="0">
                  <c:v>Total</c:v>
                </c:pt>
              </c:strCache>
            </c:strRef>
          </c:tx>
          <c:dLbls>
            <c:showVal val="1"/>
          </c:dLbls>
          <c:cat>
            <c:strRef>
              <c:f>Sheet1!$A$24:$A$42</c:f>
              <c:strCache>
                <c:ptCount val="19"/>
                <c:pt idx="0">
                  <c:v>left (doll) hand</c:v>
                </c:pt>
                <c:pt idx="1">
                  <c:v>Right (doll) hand</c:v>
                </c:pt>
                <c:pt idx="2">
                  <c:v>left (doll) leg</c:v>
                </c:pt>
                <c:pt idx="3">
                  <c:v>right (doll) leg</c:v>
                </c:pt>
                <c:pt idx="4">
                  <c:v>left (doll) side of face</c:v>
                </c:pt>
                <c:pt idx="5">
                  <c:v>right (doll) side of face</c:v>
                </c:pt>
                <c:pt idx="6">
                  <c:v>Left (doll) arm</c:v>
                </c:pt>
                <c:pt idx="7">
                  <c:v>Top of head</c:v>
                </c:pt>
                <c:pt idx="8">
                  <c:v>right (doll) arm</c:v>
                </c:pt>
                <c:pt idx="9">
                  <c:v>left (doll) foot</c:v>
                </c:pt>
                <c:pt idx="10">
                  <c:v>butt</c:v>
                </c:pt>
                <c:pt idx="11">
                  <c:v>gut</c:v>
                </c:pt>
                <c:pt idx="12">
                  <c:v>right (doll) foot</c:v>
                </c:pt>
                <c:pt idx="13">
                  <c:v>heart</c:v>
                </c:pt>
                <c:pt idx="14">
                  <c:v>crotch</c:v>
                </c:pt>
                <c:pt idx="15">
                  <c:v>right (doll) hip</c:v>
                </c:pt>
                <c:pt idx="16">
                  <c:v>Chin/Mouth/Neck</c:v>
                </c:pt>
                <c:pt idx="17">
                  <c:v>left (doll) hip</c:v>
                </c:pt>
                <c:pt idx="18">
                  <c:v>nose/center of face</c:v>
                </c:pt>
              </c:strCache>
            </c:strRef>
          </c:cat>
          <c:val>
            <c:numRef>
              <c:f>Sheet1!$B$24:$B$42</c:f>
              <c:numCache>
                <c:formatCode>General</c:formatCode>
                <c:ptCount val="19"/>
                <c:pt idx="0">
                  <c:v>19</c:v>
                </c:pt>
                <c:pt idx="1">
                  <c:v>19</c:v>
                </c:pt>
                <c:pt idx="2">
                  <c:v>16</c:v>
                </c:pt>
                <c:pt idx="3">
                  <c:v>16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Sheet1!$C$23</c:f>
              <c:strCache>
                <c:ptCount val="1"/>
                <c:pt idx="0">
                  <c:v>Mothers</c:v>
                </c:pt>
              </c:strCache>
            </c:strRef>
          </c:tx>
          <c:dLbls>
            <c:showVal val="1"/>
          </c:dLbls>
          <c:cat>
            <c:strRef>
              <c:f>Sheet1!$A$24:$A$42</c:f>
              <c:strCache>
                <c:ptCount val="19"/>
                <c:pt idx="0">
                  <c:v>left (doll) hand</c:v>
                </c:pt>
                <c:pt idx="1">
                  <c:v>Right (doll) hand</c:v>
                </c:pt>
                <c:pt idx="2">
                  <c:v>left (doll) leg</c:v>
                </c:pt>
                <c:pt idx="3">
                  <c:v>right (doll) leg</c:v>
                </c:pt>
                <c:pt idx="4">
                  <c:v>left (doll) side of face</c:v>
                </c:pt>
                <c:pt idx="5">
                  <c:v>right (doll) side of face</c:v>
                </c:pt>
                <c:pt idx="6">
                  <c:v>Left (doll) arm</c:v>
                </c:pt>
                <c:pt idx="7">
                  <c:v>Top of head</c:v>
                </c:pt>
                <c:pt idx="8">
                  <c:v>right (doll) arm</c:v>
                </c:pt>
                <c:pt idx="9">
                  <c:v>left (doll) foot</c:v>
                </c:pt>
                <c:pt idx="10">
                  <c:v>butt</c:v>
                </c:pt>
                <c:pt idx="11">
                  <c:v>gut</c:v>
                </c:pt>
                <c:pt idx="12">
                  <c:v>right (doll) foot</c:v>
                </c:pt>
                <c:pt idx="13">
                  <c:v>heart</c:v>
                </c:pt>
                <c:pt idx="14">
                  <c:v>crotch</c:v>
                </c:pt>
                <c:pt idx="15">
                  <c:v>right (doll) hip</c:v>
                </c:pt>
                <c:pt idx="16">
                  <c:v>Chin/Mouth/Neck</c:v>
                </c:pt>
                <c:pt idx="17">
                  <c:v>left (doll) hip</c:v>
                </c:pt>
                <c:pt idx="18">
                  <c:v>nose/center of face</c:v>
                </c:pt>
              </c:strCache>
            </c:strRef>
          </c:cat>
          <c:val>
            <c:numRef>
              <c:f>Sheet1!$C$24:$C$42</c:f>
              <c:numCache>
                <c:formatCode>General</c:formatCode>
                <c:ptCount val="19"/>
                <c:pt idx="0">
                  <c:v>11</c:v>
                </c:pt>
                <c:pt idx="1">
                  <c:v>12</c:v>
                </c:pt>
                <c:pt idx="2">
                  <c:v>8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  <c:pt idx="6">
                  <c:v>5</c:v>
                </c:pt>
                <c:pt idx="7">
                  <c:v>2</c:v>
                </c:pt>
                <c:pt idx="8">
                  <c:v>4</c:v>
                </c:pt>
                <c:pt idx="9">
                  <c:v>3</c:v>
                </c:pt>
                <c:pt idx="10">
                  <c:v>7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Sheet1!$D$23</c:f>
              <c:strCache>
                <c:ptCount val="1"/>
                <c:pt idx="0">
                  <c:v>Fathers</c:v>
                </c:pt>
              </c:strCache>
            </c:strRef>
          </c:tx>
          <c:dLbls>
            <c:showVal val="1"/>
          </c:dLbls>
          <c:cat>
            <c:strRef>
              <c:f>Sheet1!$A$24:$A$42</c:f>
              <c:strCache>
                <c:ptCount val="19"/>
                <c:pt idx="0">
                  <c:v>left (doll) hand</c:v>
                </c:pt>
                <c:pt idx="1">
                  <c:v>Right (doll) hand</c:v>
                </c:pt>
                <c:pt idx="2">
                  <c:v>left (doll) leg</c:v>
                </c:pt>
                <c:pt idx="3">
                  <c:v>right (doll) leg</c:v>
                </c:pt>
                <c:pt idx="4">
                  <c:v>left (doll) side of face</c:v>
                </c:pt>
                <c:pt idx="5">
                  <c:v>right (doll) side of face</c:v>
                </c:pt>
                <c:pt idx="6">
                  <c:v>Left (doll) arm</c:v>
                </c:pt>
                <c:pt idx="7">
                  <c:v>Top of head</c:v>
                </c:pt>
                <c:pt idx="8">
                  <c:v>right (doll) arm</c:v>
                </c:pt>
                <c:pt idx="9">
                  <c:v>left (doll) foot</c:v>
                </c:pt>
                <c:pt idx="10">
                  <c:v>butt</c:v>
                </c:pt>
                <c:pt idx="11">
                  <c:v>gut</c:v>
                </c:pt>
                <c:pt idx="12">
                  <c:v>right (doll) foot</c:v>
                </c:pt>
                <c:pt idx="13">
                  <c:v>heart</c:v>
                </c:pt>
                <c:pt idx="14">
                  <c:v>crotch</c:v>
                </c:pt>
                <c:pt idx="15">
                  <c:v>right (doll) hip</c:v>
                </c:pt>
                <c:pt idx="16">
                  <c:v>Chin/Mouth/Neck</c:v>
                </c:pt>
                <c:pt idx="17">
                  <c:v>left (doll) hip</c:v>
                </c:pt>
                <c:pt idx="18">
                  <c:v>nose/center of face</c:v>
                </c:pt>
              </c:strCache>
            </c:strRef>
          </c:cat>
          <c:val>
            <c:numRef>
              <c:f>Sheet1!$D$24:$D$42</c:f>
              <c:numCache>
                <c:formatCode>General</c:formatCode>
                <c:ptCount val="19"/>
                <c:pt idx="0">
                  <c:v>8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7</c:v>
                </c:pt>
                <c:pt idx="5">
                  <c:v>7</c:v>
                </c:pt>
                <c:pt idx="6">
                  <c:v>4</c:v>
                </c:pt>
                <c:pt idx="7">
                  <c:v>6</c:v>
                </c:pt>
                <c:pt idx="8">
                  <c:v>4</c:v>
                </c:pt>
                <c:pt idx="9">
                  <c:v>5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</c:ser>
        <c:axId val="179963776"/>
        <c:axId val="179974144"/>
      </c:barChart>
      <c:catAx>
        <c:axId val="1799637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Pin Location</a:t>
                </a:r>
              </a:p>
            </c:rich>
          </c:tx>
        </c:title>
        <c:tickLblPos val="nextTo"/>
        <c:crossAx val="179974144"/>
        <c:crosses val="autoZero"/>
        <c:auto val="1"/>
        <c:lblAlgn val="ctr"/>
        <c:lblOffset val="100"/>
      </c:catAx>
      <c:valAx>
        <c:axId val="1799741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179963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8853453619806"/>
          <c:y val="0.18475344837214513"/>
          <c:w val="8.6741186246191579E-2"/>
          <c:h val="0.11666395732791469"/>
        </c:manualLayout>
      </c:layout>
      <c:overlay val="1"/>
      <c:spPr>
        <a:solidFill>
          <a:schemeClr val="bg1"/>
        </a:solidFill>
        <a:ln>
          <a:solidFill>
            <a:schemeClr val="accent1"/>
          </a:solidFill>
        </a:ln>
      </c:sp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Pin usage by</a:t>
            </a:r>
            <a:r>
              <a:rPr lang="en-US" baseline="0"/>
              <a:t> Condensed location</a:t>
            </a:r>
          </a:p>
          <a:p>
            <a:pPr>
              <a:defRPr/>
            </a:pPr>
            <a:r>
              <a:rPr lang="en-US" sz="1200" baseline="0"/>
              <a:t>(10 low risk using 32 pins, 15 high risk using 61) </a:t>
            </a:r>
            <a:endParaRPr lang="en-US" sz="120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Condensed!$J$1</c:f>
              <c:strCache>
                <c:ptCount val="1"/>
                <c:pt idx="0">
                  <c:v>Low Total</c:v>
                </c:pt>
              </c:strCache>
            </c:strRef>
          </c:tx>
          <c:dLbls>
            <c:showVal val="1"/>
          </c:dLbls>
          <c:cat>
            <c:strRef>
              <c:f>Condensed!$I$2:$I$8</c:f>
              <c:strCache>
                <c:ptCount val="7"/>
                <c:pt idx="0">
                  <c:v>Face/neck</c:v>
                </c:pt>
                <c:pt idx="1">
                  <c:v>Arms</c:v>
                </c:pt>
                <c:pt idx="2">
                  <c:v>Hands</c:v>
                </c:pt>
                <c:pt idx="3">
                  <c:v>Torso (heart/gut)</c:v>
                </c:pt>
                <c:pt idx="4">
                  <c:v>Legs</c:v>
                </c:pt>
                <c:pt idx="5">
                  <c:v>Feet</c:v>
                </c:pt>
                <c:pt idx="6">
                  <c:v>Butt/Crotch/hips</c:v>
                </c:pt>
              </c:strCache>
            </c:strRef>
          </c:cat>
          <c:val>
            <c:numRef>
              <c:f>Condensed!$J$2:$J$8</c:f>
              <c:numCache>
                <c:formatCode>General</c:formatCode>
                <c:ptCount val="7"/>
                <c:pt idx="0">
                  <c:v>12</c:v>
                </c:pt>
                <c:pt idx="1">
                  <c:v>3</c:v>
                </c:pt>
                <c:pt idx="2">
                  <c:v>6</c:v>
                </c:pt>
                <c:pt idx="3">
                  <c:v>0</c:v>
                </c:pt>
                <c:pt idx="4">
                  <c:v>4</c:v>
                </c:pt>
                <c:pt idx="5">
                  <c:v>2</c:v>
                </c:pt>
                <c:pt idx="6">
                  <c:v>5</c:v>
                </c:pt>
              </c:numCache>
            </c:numRef>
          </c:val>
        </c:ser>
        <c:ser>
          <c:idx val="1"/>
          <c:order val="1"/>
          <c:tx>
            <c:strRef>
              <c:f>Condensed!$K$1</c:f>
              <c:strCache>
                <c:ptCount val="1"/>
                <c:pt idx="0">
                  <c:v>High Total</c:v>
                </c:pt>
              </c:strCache>
            </c:strRef>
          </c:tx>
          <c:dLbls>
            <c:showVal val="1"/>
          </c:dLbls>
          <c:cat>
            <c:strRef>
              <c:f>Condensed!$I$2:$I$8</c:f>
              <c:strCache>
                <c:ptCount val="7"/>
                <c:pt idx="0">
                  <c:v>Face/neck</c:v>
                </c:pt>
                <c:pt idx="1">
                  <c:v>Arms</c:v>
                </c:pt>
                <c:pt idx="2">
                  <c:v>Hands</c:v>
                </c:pt>
                <c:pt idx="3">
                  <c:v>Torso (heart/gut)</c:v>
                </c:pt>
                <c:pt idx="4">
                  <c:v>Legs</c:v>
                </c:pt>
                <c:pt idx="5">
                  <c:v>Feet</c:v>
                </c:pt>
                <c:pt idx="6">
                  <c:v>Butt/Crotch/hips</c:v>
                </c:pt>
              </c:strCache>
            </c:strRef>
          </c:cat>
          <c:val>
            <c:numRef>
              <c:f>Condensed!$K$2:$K$8</c:f>
              <c:numCache>
                <c:formatCode>General</c:formatCode>
                <c:ptCount val="7"/>
                <c:pt idx="0">
                  <c:v>7</c:v>
                </c:pt>
                <c:pt idx="1">
                  <c:v>9</c:v>
                </c:pt>
                <c:pt idx="2">
                  <c:v>14</c:v>
                </c:pt>
                <c:pt idx="3">
                  <c:v>4</c:v>
                </c:pt>
                <c:pt idx="4">
                  <c:v>14</c:v>
                </c:pt>
                <c:pt idx="5">
                  <c:v>4</c:v>
                </c:pt>
                <c:pt idx="6">
                  <c:v>9</c:v>
                </c:pt>
              </c:numCache>
            </c:numRef>
          </c:val>
        </c:ser>
        <c:axId val="188042624"/>
        <c:axId val="188069376"/>
      </c:barChart>
      <c:catAx>
        <c:axId val="1880426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Pin Location</a:t>
                </a:r>
              </a:p>
            </c:rich>
          </c:tx>
          <c:layout/>
        </c:title>
        <c:tickLblPos val="nextTo"/>
        <c:crossAx val="188069376"/>
        <c:crosses val="autoZero"/>
        <c:auto val="1"/>
        <c:lblAlgn val="ctr"/>
        <c:lblOffset val="100"/>
      </c:catAx>
      <c:valAx>
        <c:axId val="1880693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1880426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885345361980733"/>
          <c:y val="0.18475344837214544"/>
          <c:w val="8.6741186246191579E-2"/>
          <c:h val="0.11666395732791469"/>
        </c:manualLayout>
      </c:layout>
      <c:overlay val="1"/>
      <c:spPr>
        <a:solidFill>
          <a:schemeClr val="bg1"/>
        </a:solidFill>
        <a:ln>
          <a:solidFill>
            <a:schemeClr val="accent1"/>
          </a:solidFill>
        </a:ln>
      </c:spPr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Pin usage by</a:t>
            </a:r>
            <a:r>
              <a:rPr lang="en-US" baseline="0"/>
              <a:t> condensed location</a:t>
            </a:r>
          </a:p>
          <a:p>
            <a:pPr>
              <a:defRPr/>
            </a:pPr>
            <a:r>
              <a:rPr lang="en-US" sz="1200" baseline="0"/>
              <a:t>(Low mothers: 22, high mothers: 23, low father: 10, high fathers: 38) </a:t>
            </a:r>
            <a:endParaRPr lang="en-US" sz="1200"/>
          </a:p>
        </c:rich>
      </c:tx>
      <c:layout/>
    </c:title>
    <c:plotArea>
      <c:layout/>
      <c:barChart>
        <c:barDir val="col"/>
        <c:grouping val="clustered"/>
        <c:ser>
          <c:idx val="2"/>
          <c:order val="0"/>
          <c:tx>
            <c:strRef>
              <c:f>Condensed!$L$1</c:f>
              <c:strCache>
                <c:ptCount val="1"/>
                <c:pt idx="0">
                  <c:v>Low Mothers</c:v>
                </c:pt>
              </c:strCache>
            </c:strRef>
          </c:tx>
          <c:dLbls>
            <c:showVal val="1"/>
          </c:dLbls>
          <c:cat>
            <c:strRef>
              <c:f>Condensed!$I$2:$I$8</c:f>
              <c:strCache>
                <c:ptCount val="7"/>
                <c:pt idx="0">
                  <c:v>Face/neck</c:v>
                </c:pt>
                <c:pt idx="1">
                  <c:v>Arms</c:v>
                </c:pt>
                <c:pt idx="2">
                  <c:v>Hands</c:v>
                </c:pt>
                <c:pt idx="3">
                  <c:v>Torso (heart/gut)</c:v>
                </c:pt>
                <c:pt idx="4">
                  <c:v>Legs</c:v>
                </c:pt>
                <c:pt idx="5">
                  <c:v>Feet</c:v>
                </c:pt>
                <c:pt idx="6">
                  <c:v>Butt/Crotch/hips</c:v>
                </c:pt>
              </c:strCache>
            </c:strRef>
          </c:cat>
          <c:val>
            <c:numRef>
              <c:f>Condensed!$L$2:$L$8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0</c:v>
                </c:pt>
                <c:pt idx="4">
                  <c:v>4</c:v>
                </c:pt>
                <c:pt idx="5">
                  <c:v>2</c:v>
                </c:pt>
                <c:pt idx="6">
                  <c:v>5</c:v>
                </c:pt>
              </c:numCache>
            </c:numRef>
          </c:val>
        </c:ser>
        <c:ser>
          <c:idx val="3"/>
          <c:order val="1"/>
          <c:tx>
            <c:strRef>
              <c:f>Condensed!$M$1</c:f>
              <c:strCache>
                <c:ptCount val="1"/>
                <c:pt idx="0">
                  <c:v>High mothers</c:v>
                </c:pt>
              </c:strCache>
            </c:strRef>
          </c:tx>
          <c:dLbls>
            <c:showVal val="1"/>
          </c:dLbls>
          <c:cat>
            <c:strRef>
              <c:f>Condensed!$I$2:$I$8</c:f>
              <c:strCache>
                <c:ptCount val="7"/>
                <c:pt idx="0">
                  <c:v>Face/neck</c:v>
                </c:pt>
                <c:pt idx="1">
                  <c:v>Arms</c:v>
                </c:pt>
                <c:pt idx="2">
                  <c:v>Hands</c:v>
                </c:pt>
                <c:pt idx="3">
                  <c:v>Torso (heart/gut)</c:v>
                </c:pt>
                <c:pt idx="4">
                  <c:v>Legs</c:v>
                </c:pt>
                <c:pt idx="5">
                  <c:v>Feet</c:v>
                </c:pt>
                <c:pt idx="6">
                  <c:v>Butt/Crotch/hips</c:v>
                </c:pt>
              </c:strCache>
            </c:strRef>
          </c:cat>
          <c:val>
            <c:numRef>
              <c:f>Condensed!$M$2:$M$8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7</c:v>
                </c:pt>
              </c:numCache>
            </c:numRef>
          </c:val>
        </c:ser>
        <c:ser>
          <c:idx val="4"/>
          <c:order val="2"/>
          <c:tx>
            <c:strRef>
              <c:f>Condensed!$N$1</c:f>
              <c:strCache>
                <c:ptCount val="1"/>
                <c:pt idx="0">
                  <c:v>Low Fathers</c:v>
                </c:pt>
              </c:strCache>
            </c:strRef>
          </c:tx>
          <c:dLbls>
            <c:showVal val="1"/>
          </c:dLbls>
          <c:cat>
            <c:strRef>
              <c:f>Condensed!$I$2:$I$8</c:f>
              <c:strCache>
                <c:ptCount val="7"/>
                <c:pt idx="0">
                  <c:v>Face/neck</c:v>
                </c:pt>
                <c:pt idx="1">
                  <c:v>Arms</c:v>
                </c:pt>
                <c:pt idx="2">
                  <c:v>Hands</c:v>
                </c:pt>
                <c:pt idx="3">
                  <c:v>Torso (heart/gut)</c:v>
                </c:pt>
                <c:pt idx="4">
                  <c:v>Legs</c:v>
                </c:pt>
                <c:pt idx="5">
                  <c:v>Feet</c:v>
                </c:pt>
                <c:pt idx="6">
                  <c:v>Butt/Crotch/hips</c:v>
                </c:pt>
              </c:strCache>
            </c:strRef>
          </c:cat>
          <c:val>
            <c:numRef>
              <c:f>Condensed!$N$2:$N$8</c:f>
              <c:numCache>
                <c:formatCode>General</c:formatCode>
                <c:ptCount val="7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5"/>
          <c:order val="3"/>
          <c:tx>
            <c:strRef>
              <c:f>Condensed!$O$1</c:f>
              <c:strCache>
                <c:ptCount val="1"/>
                <c:pt idx="0">
                  <c:v>High Fathers</c:v>
                </c:pt>
              </c:strCache>
            </c:strRef>
          </c:tx>
          <c:dLbls>
            <c:showVal val="1"/>
          </c:dLbls>
          <c:cat>
            <c:strRef>
              <c:f>Condensed!$I$2:$I$8</c:f>
              <c:strCache>
                <c:ptCount val="7"/>
                <c:pt idx="0">
                  <c:v>Face/neck</c:v>
                </c:pt>
                <c:pt idx="1">
                  <c:v>Arms</c:v>
                </c:pt>
                <c:pt idx="2">
                  <c:v>Hands</c:v>
                </c:pt>
                <c:pt idx="3">
                  <c:v>Torso (heart/gut)</c:v>
                </c:pt>
                <c:pt idx="4">
                  <c:v>Legs</c:v>
                </c:pt>
                <c:pt idx="5">
                  <c:v>Feet</c:v>
                </c:pt>
                <c:pt idx="6">
                  <c:v>Butt/Crotch/hips</c:v>
                </c:pt>
              </c:strCache>
            </c:strRef>
          </c:cat>
          <c:val>
            <c:numRef>
              <c:f>Condensed!$O$2:$O$8</c:f>
              <c:numCache>
                <c:formatCode>General</c:formatCode>
                <c:ptCount val="7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</c:ser>
        <c:gapWidth val="54"/>
        <c:axId val="188249600"/>
        <c:axId val="188251520"/>
      </c:barChart>
      <c:catAx>
        <c:axId val="1882496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Pin Location</a:t>
                </a:r>
              </a:p>
            </c:rich>
          </c:tx>
          <c:layout/>
        </c:title>
        <c:tickLblPos val="nextTo"/>
        <c:crossAx val="188251520"/>
        <c:crosses val="autoZero"/>
        <c:auto val="1"/>
        <c:lblAlgn val="ctr"/>
        <c:lblOffset val="100"/>
      </c:catAx>
      <c:valAx>
        <c:axId val="1882515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1882496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595563117424394"/>
          <c:y val="9.443078486156968E-2"/>
          <c:w val="0.10855132361848437"/>
          <c:h val="0.1555519431038862"/>
        </c:manualLayout>
      </c:layout>
      <c:overlay val="1"/>
      <c:spPr>
        <a:solidFill>
          <a:schemeClr val="bg1"/>
        </a:solidFill>
        <a:ln>
          <a:solidFill>
            <a:schemeClr val="accent1"/>
          </a:solidFill>
        </a:ln>
      </c:spPr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9"/>
  <c:chart>
    <c:title>
      <c:tx>
        <c:rich>
          <a:bodyPr/>
          <a:lstStyle/>
          <a:p>
            <a:pPr>
              <a:defRPr/>
            </a:pPr>
            <a:r>
              <a:rPr lang="en-US"/>
              <a:t>Pin usage by condensed location</a:t>
            </a:r>
          </a:p>
          <a:p>
            <a:pPr>
              <a:defRPr/>
            </a:pPr>
            <a:r>
              <a:rPr lang="en-US" sz="1400"/>
              <a:t>(Low mothers: 22, high mothers: 23) </a:t>
            </a:r>
          </a:p>
        </c:rich>
      </c:tx>
    </c:title>
    <c:plotArea>
      <c:layout>
        <c:manualLayout>
          <c:layoutTarget val="inner"/>
          <c:xMode val="edge"/>
          <c:yMode val="edge"/>
          <c:x val="6.3425137468676146E-2"/>
          <c:y val="0.1219947506561681"/>
          <c:w val="0.90490065438652811"/>
          <c:h val="0.6476613326559999"/>
        </c:manualLayout>
      </c:layout>
      <c:barChart>
        <c:barDir val="col"/>
        <c:grouping val="clustered"/>
        <c:ser>
          <c:idx val="0"/>
          <c:order val="0"/>
          <c:tx>
            <c:strRef>
              <c:f>Condensed!$L$1</c:f>
              <c:strCache>
                <c:ptCount val="1"/>
                <c:pt idx="0">
                  <c:v>Low Mothers</c:v>
                </c:pt>
              </c:strCache>
            </c:strRef>
          </c:tx>
          <c:dLbls>
            <c:showVal val="1"/>
          </c:dLbls>
          <c:cat>
            <c:strRef>
              <c:f>Condensed!$I$2:$I$8</c:f>
              <c:strCache>
                <c:ptCount val="7"/>
                <c:pt idx="0">
                  <c:v>Face/neck</c:v>
                </c:pt>
                <c:pt idx="1">
                  <c:v>Arms</c:v>
                </c:pt>
                <c:pt idx="2">
                  <c:v>Hands</c:v>
                </c:pt>
                <c:pt idx="3">
                  <c:v>Torso (heart/gut)</c:v>
                </c:pt>
                <c:pt idx="4">
                  <c:v>Legs</c:v>
                </c:pt>
                <c:pt idx="5">
                  <c:v>Feet</c:v>
                </c:pt>
                <c:pt idx="6">
                  <c:v>Butt/Crotch/hips</c:v>
                </c:pt>
              </c:strCache>
            </c:strRef>
          </c:cat>
          <c:val>
            <c:numRef>
              <c:f>Condensed!$L$2:$L$8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0</c:v>
                </c:pt>
                <c:pt idx="4">
                  <c:v>4</c:v>
                </c:pt>
                <c:pt idx="5">
                  <c:v>2</c:v>
                </c:pt>
                <c:pt idx="6">
                  <c:v>5</c:v>
                </c:pt>
              </c:numCache>
            </c:numRef>
          </c:val>
        </c:ser>
        <c:ser>
          <c:idx val="1"/>
          <c:order val="1"/>
          <c:tx>
            <c:strRef>
              <c:f>Condensed!$M$1</c:f>
              <c:strCache>
                <c:ptCount val="1"/>
                <c:pt idx="0">
                  <c:v>High mothers</c:v>
                </c:pt>
              </c:strCache>
            </c:strRef>
          </c:tx>
          <c:dLbls>
            <c:showVal val="1"/>
          </c:dLbls>
          <c:cat>
            <c:strRef>
              <c:f>Condensed!$I$2:$I$8</c:f>
              <c:strCache>
                <c:ptCount val="7"/>
                <c:pt idx="0">
                  <c:v>Face/neck</c:v>
                </c:pt>
                <c:pt idx="1">
                  <c:v>Arms</c:v>
                </c:pt>
                <c:pt idx="2">
                  <c:v>Hands</c:v>
                </c:pt>
                <c:pt idx="3">
                  <c:v>Torso (heart/gut)</c:v>
                </c:pt>
                <c:pt idx="4">
                  <c:v>Legs</c:v>
                </c:pt>
                <c:pt idx="5">
                  <c:v>Feet</c:v>
                </c:pt>
                <c:pt idx="6">
                  <c:v>Butt/Crotch/hips</c:v>
                </c:pt>
              </c:strCache>
            </c:strRef>
          </c:cat>
          <c:val>
            <c:numRef>
              <c:f>Condensed!$M$2:$M$8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7</c:v>
                </c:pt>
              </c:numCache>
            </c:numRef>
          </c:val>
        </c:ser>
        <c:gapWidth val="33"/>
        <c:axId val="188318848"/>
        <c:axId val="188320768"/>
      </c:barChart>
      <c:catAx>
        <c:axId val="1883188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Pin Location</a:t>
                </a:r>
              </a:p>
            </c:rich>
          </c:tx>
        </c:title>
        <c:tickLblPos val="nextTo"/>
        <c:crossAx val="188320768"/>
        <c:crosses val="autoZero"/>
        <c:auto val="1"/>
        <c:lblAlgn val="ctr"/>
        <c:lblOffset val="100"/>
      </c:catAx>
      <c:valAx>
        <c:axId val="1883207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1883188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729801308773081"/>
          <c:y val="9.2280247227161119E-2"/>
          <c:w val="0.12055197246072889"/>
          <c:h val="0.18171501143002292"/>
        </c:manualLayout>
      </c:layout>
      <c:overlay val="1"/>
      <c:spPr>
        <a:solidFill>
          <a:sysClr val="window" lastClr="FFFFFF"/>
        </a:solidFill>
      </c:spPr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4"/>
  <c:chart>
    <c:title>
      <c:tx>
        <c:rich>
          <a:bodyPr/>
          <a:lstStyle/>
          <a:p>
            <a:pPr>
              <a:defRPr/>
            </a:pPr>
            <a:r>
              <a:rPr lang="en-US"/>
              <a:t>Pin usage by Condensed location</a:t>
            </a:r>
          </a:p>
          <a:p>
            <a:pPr>
              <a:defRPr/>
            </a:pPr>
            <a:r>
              <a:rPr lang="en-US" sz="1400" baseline="0"/>
              <a:t>(Low mothers: 22, high mothers: 23) </a:t>
            </a:r>
          </a:p>
        </c:rich>
      </c:tx>
    </c:title>
    <c:plotArea>
      <c:layout>
        <c:manualLayout>
          <c:layoutTarget val="inner"/>
          <c:xMode val="edge"/>
          <c:yMode val="edge"/>
          <c:x val="6.3425137468676146E-2"/>
          <c:y val="0.1219947506561681"/>
          <c:w val="0.90490065438652811"/>
          <c:h val="0.6476613326559999"/>
        </c:manualLayout>
      </c:layout>
      <c:barChart>
        <c:barDir val="col"/>
        <c:grouping val="clustered"/>
        <c:ser>
          <c:idx val="0"/>
          <c:order val="0"/>
          <c:tx>
            <c:strRef>
              <c:f>Condensed!$N$1</c:f>
              <c:strCache>
                <c:ptCount val="1"/>
                <c:pt idx="0">
                  <c:v>Low Fathers</c:v>
                </c:pt>
              </c:strCache>
            </c:strRef>
          </c:tx>
          <c:dLbls>
            <c:showVal val="1"/>
          </c:dLbls>
          <c:cat>
            <c:strRef>
              <c:f>Condensed!$I$2:$I$8</c:f>
              <c:strCache>
                <c:ptCount val="7"/>
                <c:pt idx="0">
                  <c:v>Face/neck</c:v>
                </c:pt>
                <c:pt idx="1">
                  <c:v>Arms</c:v>
                </c:pt>
                <c:pt idx="2">
                  <c:v>Hands</c:v>
                </c:pt>
                <c:pt idx="3">
                  <c:v>Torso (heart/gut)</c:v>
                </c:pt>
                <c:pt idx="4">
                  <c:v>Legs</c:v>
                </c:pt>
                <c:pt idx="5">
                  <c:v>Feet</c:v>
                </c:pt>
                <c:pt idx="6">
                  <c:v>Butt/Crotch/hips</c:v>
                </c:pt>
              </c:strCache>
            </c:strRef>
          </c:cat>
          <c:val>
            <c:numRef>
              <c:f>Condensed!$N$2:$N$8</c:f>
              <c:numCache>
                <c:formatCode>General</c:formatCode>
                <c:ptCount val="7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Condensed!$O$1</c:f>
              <c:strCache>
                <c:ptCount val="1"/>
                <c:pt idx="0">
                  <c:v>High Fathers</c:v>
                </c:pt>
              </c:strCache>
            </c:strRef>
          </c:tx>
          <c:dLbls>
            <c:showVal val="1"/>
          </c:dLbls>
          <c:cat>
            <c:strRef>
              <c:f>Condensed!$I$2:$I$8</c:f>
              <c:strCache>
                <c:ptCount val="7"/>
                <c:pt idx="0">
                  <c:v>Face/neck</c:v>
                </c:pt>
                <c:pt idx="1">
                  <c:v>Arms</c:v>
                </c:pt>
                <c:pt idx="2">
                  <c:v>Hands</c:v>
                </c:pt>
                <c:pt idx="3">
                  <c:v>Torso (heart/gut)</c:v>
                </c:pt>
                <c:pt idx="4">
                  <c:v>Legs</c:v>
                </c:pt>
                <c:pt idx="5">
                  <c:v>Feet</c:v>
                </c:pt>
                <c:pt idx="6">
                  <c:v>Butt/Crotch/hips</c:v>
                </c:pt>
              </c:strCache>
            </c:strRef>
          </c:cat>
          <c:val>
            <c:numRef>
              <c:f>Condensed!$O$2:$O$8</c:f>
              <c:numCache>
                <c:formatCode>General</c:formatCode>
                <c:ptCount val="7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</c:ser>
        <c:gapWidth val="36"/>
        <c:axId val="191177856"/>
        <c:axId val="191179776"/>
      </c:barChart>
      <c:catAx>
        <c:axId val="1911778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Pin Location</a:t>
                </a:r>
              </a:p>
            </c:rich>
          </c:tx>
        </c:title>
        <c:tickLblPos val="nextTo"/>
        <c:crossAx val="191179776"/>
        <c:crosses val="autoZero"/>
        <c:auto val="1"/>
        <c:lblAlgn val="ctr"/>
        <c:lblOffset val="100"/>
      </c:catAx>
      <c:valAx>
        <c:axId val="1911797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1911778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595563117424394"/>
          <c:y val="9.443078486156968E-2"/>
          <c:w val="0.12055197246072889"/>
          <c:h val="0.18601608669884012"/>
        </c:manualLayout>
      </c:layout>
      <c:overlay val="1"/>
      <c:spPr>
        <a:solidFill>
          <a:sysClr val="window" lastClr="FFFFFF"/>
        </a:solidFill>
      </c:spPr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Mothers' pin usage by</a:t>
            </a:r>
            <a:r>
              <a:rPr lang="en-US" baseline="0"/>
              <a:t> location</a:t>
            </a:r>
          </a:p>
          <a:p>
            <a:pPr>
              <a:defRPr/>
            </a:pPr>
            <a:r>
              <a:rPr lang="en-US" sz="1200" baseline="0"/>
              <a:t>(25 mothers using 81 pins total) </a:t>
            </a:r>
            <a:endParaRPr lang="en-US" sz="1200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Sheet1!$B$45</c:f>
              <c:strCache>
                <c:ptCount val="1"/>
                <c:pt idx="0">
                  <c:v>Mother</c:v>
                </c:pt>
              </c:strCache>
            </c:strRef>
          </c:tx>
          <c:dLbls>
            <c:showVal val="1"/>
          </c:dLbls>
          <c:cat>
            <c:strRef>
              <c:f>Sheet1!$A$46:$A$64</c:f>
              <c:strCache>
                <c:ptCount val="19"/>
                <c:pt idx="0">
                  <c:v>Right (doll) hand</c:v>
                </c:pt>
                <c:pt idx="1">
                  <c:v>left (doll) hand</c:v>
                </c:pt>
                <c:pt idx="2">
                  <c:v>left (doll) leg</c:v>
                </c:pt>
                <c:pt idx="3">
                  <c:v>butt</c:v>
                </c:pt>
                <c:pt idx="4">
                  <c:v>right (doll) leg</c:v>
                </c:pt>
                <c:pt idx="5">
                  <c:v>Left (doll) arm</c:v>
                </c:pt>
                <c:pt idx="6">
                  <c:v>left (doll) side of face</c:v>
                </c:pt>
                <c:pt idx="7">
                  <c:v>right (doll) arm</c:v>
                </c:pt>
                <c:pt idx="8">
                  <c:v>right (doll) side of face</c:v>
                </c:pt>
                <c:pt idx="9">
                  <c:v>left (doll) foot</c:v>
                </c:pt>
                <c:pt idx="10">
                  <c:v>right (doll) foot</c:v>
                </c:pt>
                <c:pt idx="11">
                  <c:v>crotch</c:v>
                </c:pt>
                <c:pt idx="12">
                  <c:v>right (doll) hip</c:v>
                </c:pt>
                <c:pt idx="13">
                  <c:v>Top of head</c:v>
                </c:pt>
                <c:pt idx="14">
                  <c:v>gut</c:v>
                </c:pt>
                <c:pt idx="15">
                  <c:v>left (doll) hip</c:v>
                </c:pt>
                <c:pt idx="16">
                  <c:v>heart</c:v>
                </c:pt>
                <c:pt idx="17">
                  <c:v>Chin/Mouth/Neck</c:v>
                </c:pt>
                <c:pt idx="18">
                  <c:v>nose/center of face</c:v>
                </c:pt>
              </c:strCache>
            </c:strRef>
          </c:cat>
          <c:val>
            <c:numRef>
              <c:f>Sheet1!$B$46:$B$64</c:f>
              <c:numCache>
                <c:formatCode>General</c:formatCode>
                <c:ptCount val="19"/>
                <c:pt idx="0">
                  <c:v>12</c:v>
                </c:pt>
                <c:pt idx="1">
                  <c:v>11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</c:ser>
        <c:axId val="180003200"/>
        <c:axId val="180005120"/>
      </c:barChart>
      <c:catAx>
        <c:axId val="1800032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Pin Location</a:t>
                </a:r>
              </a:p>
            </c:rich>
          </c:tx>
        </c:title>
        <c:tickLblPos val="nextTo"/>
        <c:crossAx val="180005120"/>
        <c:crosses val="autoZero"/>
        <c:auto val="1"/>
        <c:lblAlgn val="ctr"/>
        <c:lblOffset val="100"/>
      </c:catAx>
      <c:valAx>
        <c:axId val="1800051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180003200"/>
        <c:crosses val="autoZero"/>
        <c:crossBetween val="between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Fathers' pin usage by location</a:t>
            </a:r>
          </a:p>
          <a:p>
            <a:pPr>
              <a:defRPr/>
            </a:pPr>
            <a:r>
              <a:rPr lang="en-US"/>
              <a:t>(15 mothers using 80 pins total) 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Sheet1!$B$67</c:f>
              <c:strCache>
                <c:ptCount val="1"/>
                <c:pt idx="0">
                  <c:v>Father</c:v>
                </c:pt>
              </c:strCache>
            </c:strRef>
          </c:tx>
          <c:dLbls>
            <c:showVal val="1"/>
          </c:dLbls>
          <c:cat>
            <c:strRef>
              <c:f>Sheet1!$A$68:$A$86</c:f>
              <c:strCache>
                <c:ptCount val="19"/>
                <c:pt idx="0">
                  <c:v>right (doll) leg</c:v>
                </c:pt>
                <c:pt idx="1">
                  <c:v>left (doll) hand</c:v>
                </c:pt>
                <c:pt idx="2">
                  <c:v>left (doll) leg</c:v>
                </c:pt>
                <c:pt idx="3">
                  <c:v>Right (doll) hand</c:v>
                </c:pt>
                <c:pt idx="4">
                  <c:v>left (doll) side of face</c:v>
                </c:pt>
                <c:pt idx="5">
                  <c:v>right (doll) side of face</c:v>
                </c:pt>
                <c:pt idx="6">
                  <c:v>Top of head</c:v>
                </c:pt>
                <c:pt idx="7">
                  <c:v>left (doll) foot</c:v>
                </c:pt>
                <c:pt idx="8">
                  <c:v>Left (doll) arm</c:v>
                </c:pt>
                <c:pt idx="9">
                  <c:v>right (doll) arm</c:v>
                </c:pt>
                <c:pt idx="10">
                  <c:v>gut</c:v>
                </c:pt>
                <c:pt idx="11">
                  <c:v>heart</c:v>
                </c:pt>
                <c:pt idx="12">
                  <c:v>right (doll) foot</c:v>
                </c:pt>
                <c:pt idx="13">
                  <c:v>Chin/Mouth/Neck</c:v>
                </c:pt>
                <c:pt idx="14">
                  <c:v>butt</c:v>
                </c:pt>
                <c:pt idx="15">
                  <c:v>crotch</c:v>
                </c:pt>
                <c:pt idx="16">
                  <c:v>right (doll) hip</c:v>
                </c:pt>
                <c:pt idx="17">
                  <c:v>left (doll) hip</c:v>
                </c:pt>
                <c:pt idx="18">
                  <c:v>nose/center of face</c:v>
                </c:pt>
              </c:strCache>
            </c:strRef>
          </c:cat>
          <c:val>
            <c:numRef>
              <c:f>Sheet1!$B$68:$B$86</c:f>
              <c:numCache>
                <c:formatCode>General</c:formatCode>
                <c:ptCount val="19"/>
                <c:pt idx="0">
                  <c:v>10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</c:ser>
        <c:axId val="187566336"/>
        <c:axId val="187588992"/>
      </c:barChart>
      <c:catAx>
        <c:axId val="1875663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Pin Location</a:t>
                </a:r>
              </a:p>
            </c:rich>
          </c:tx>
        </c:title>
        <c:tickLblPos val="nextTo"/>
        <c:crossAx val="187588992"/>
        <c:crosses val="autoZero"/>
        <c:auto val="1"/>
        <c:lblAlgn val="ctr"/>
        <c:lblOffset val="100"/>
      </c:catAx>
      <c:valAx>
        <c:axId val="1875889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187566336"/>
        <c:crosses val="autoZero"/>
        <c:crossBetween val="between"/>
      </c:valAx>
    </c:plotArea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Pin usage by</a:t>
            </a:r>
            <a:r>
              <a:rPr lang="en-US" baseline="0"/>
              <a:t> location</a:t>
            </a:r>
          </a:p>
          <a:p>
            <a:pPr>
              <a:defRPr/>
            </a:pPr>
            <a:r>
              <a:rPr lang="en-US" sz="1200" baseline="0"/>
              <a:t>(25 parents with valid cap scores using 93 pins. Low mothers: 22, high mothers: 23, low father: 10, high fathers: 38) </a:t>
            </a:r>
            <a:endParaRPr lang="en-US" sz="1200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Risk!$B$1</c:f>
              <c:strCache>
                <c:ptCount val="1"/>
                <c:pt idx="0">
                  <c:v>Low Total</c:v>
                </c:pt>
              </c:strCache>
            </c:strRef>
          </c:tx>
          <c:dLbls>
            <c:showVal val="1"/>
          </c:dLbls>
          <c:cat>
            <c:strRef>
              <c:f>Risk!$A$2:$A$20</c:f>
              <c:strCache>
                <c:ptCount val="19"/>
                <c:pt idx="0">
                  <c:v>Top of head</c:v>
                </c:pt>
                <c:pt idx="1">
                  <c:v>left (doll) side of face</c:v>
                </c:pt>
                <c:pt idx="2">
                  <c:v>right (doll) side of face</c:v>
                </c:pt>
                <c:pt idx="3">
                  <c:v>Chin/Mouth/Neck</c:v>
                </c:pt>
                <c:pt idx="4">
                  <c:v>left (doll) hand</c:v>
                </c:pt>
                <c:pt idx="5">
                  <c:v>Left (doll) arm</c:v>
                </c:pt>
                <c:pt idx="6">
                  <c:v>Right (doll) hand</c:v>
                </c:pt>
                <c:pt idx="7">
                  <c:v>right (doll) arm</c:v>
                </c:pt>
                <c:pt idx="8">
                  <c:v>heart</c:v>
                </c:pt>
                <c:pt idx="9">
                  <c:v>gut</c:v>
                </c:pt>
                <c:pt idx="10">
                  <c:v>crotch</c:v>
                </c:pt>
                <c:pt idx="11">
                  <c:v>left (doll) leg</c:v>
                </c:pt>
                <c:pt idx="12">
                  <c:v>left (doll) foot</c:v>
                </c:pt>
                <c:pt idx="13">
                  <c:v>right (doll) leg</c:v>
                </c:pt>
                <c:pt idx="14">
                  <c:v>right (doll) foot</c:v>
                </c:pt>
                <c:pt idx="15">
                  <c:v>nose/center of face</c:v>
                </c:pt>
                <c:pt idx="16">
                  <c:v>butt</c:v>
                </c:pt>
                <c:pt idx="17">
                  <c:v>left (doll) hip</c:v>
                </c:pt>
                <c:pt idx="18">
                  <c:v>right (doll) hip</c:v>
                </c:pt>
              </c:strCache>
            </c:strRef>
          </c:cat>
          <c:val>
            <c:numRef>
              <c:f>Risk!$B$2:$B$20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1</c:v>
                </c:pt>
              </c:numCache>
            </c:numRef>
          </c:val>
        </c:ser>
        <c:ser>
          <c:idx val="1"/>
          <c:order val="1"/>
          <c:tx>
            <c:strRef>
              <c:f>Risk!$C$1</c:f>
              <c:strCache>
                <c:ptCount val="1"/>
                <c:pt idx="0">
                  <c:v>High Total</c:v>
                </c:pt>
              </c:strCache>
            </c:strRef>
          </c:tx>
          <c:dLbls>
            <c:showVal val="1"/>
          </c:dLbls>
          <c:cat>
            <c:strRef>
              <c:f>Risk!$A$2:$A$20</c:f>
              <c:strCache>
                <c:ptCount val="19"/>
                <c:pt idx="0">
                  <c:v>Top of head</c:v>
                </c:pt>
                <c:pt idx="1">
                  <c:v>left (doll) side of face</c:v>
                </c:pt>
                <c:pt idx="2">
                  <c:v>right (doll) side of face</c:v>
                </c:pt>
                <c:pt idx="3">
                  <c:v>Chin/Mouth/Neck</c:v>
                </c:pt>
                <c:pt idx="4">
                  <c:v>left (doll) hand</c:v>
                </c:pt>
                <c:pt idx="5">
                  <c:v>Left (doll) arm</c:v>
                </c:pt>
                <c:pt idx="6">
                  <c:v>Right (doll) hand</c:v>
                </c:pt>
                <c:pt idx="7">
                  <c:v>right (doll) arm</c:v>
                </c:pt>
                <c:pt idx="8">
                  <c:v>heart</c:v>
                </c:pt>
                <c:pt idx="9">
                  <c:v>gut</c:v>
                </c:pt>
                <c:pt idx="10">
                  <c:v>crotch</c:v>
                </c:pt>
                <c:pt idx="11">
                  <c:v>left (doll) leg</c:v>
                </c:pt>
                <c:pt idx="12">
                  <c:v>left (doll) foot</c:v>
                </c:pt>
                <c:pt idx="13">
                  <c:v>right (doll) leg</c:v>
                </c:pt>
                <c:pt idx="14">
                  <c:v>right (doll) foot</c:v>
                </c:pt>
                <c:pt idx="15">
                  <c:v>nose/center of face</c:v>
                </c:pt>
                <c:pt idx="16">
                  <c:v>butt</c:v>
                </c:pt>
                <c:pt idx="17">
                  <c:v>left (doll) hip</c:v>
                </c:pt>
                <c:pt idx="18">
                  <c:v>right (doll) hip</c:v>
                </c:pt>
              </c:strCache>
            </c:strRef>
          </c:cat>
          <c:val>
            <c:numRef>
              <c:f>Risk!$C$2:$C$20</c:f>
              <c:numCache>
                <c:formatCode>General</c:formatCode>
                <c:ptCount val="19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8</c:v>
                </c:pt>
                <c:pt idx="5">
                  <c:v>4</c:v>
                </c:pt>
                <c:pt idx="6">
                  <c:v>6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8</c:v>
                </c:pt>
                <c:pt idx="12">
                  <c:v>2</c:v>
                </c:pt>
                <c:pt idx="13">
                  <c:v>6</c:v>
                </c:pt>
                <c:pt idx="14">
                  <c:v>2</c:v>
                </c:pt>
                <c:pt idx="15">
                  <c:v>0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</c:numCache>
            </c:numRef>
          </c:val>
        </c:ser>
        <c:ser>
          <c:idx val="2"/>
          <c:order val="2"/>
          <c:tx>
            <c:strRef>
              <c:f>Risk!$D$1</c:f>
              <c:strCache>
                <c:ptCount val="1"/>
                <c:pt idx="0">
                  <c:v>Low Mothers</c:v>
                </c:pt>
              </c:strCache>
            </c:strRef>
          </c:tx>
          <c:dLbls>
            <c:showVal val="1"/>
          </c:dLbls>
          <c:cat>
            <c:strRef>
              <c:f>Risk!$A$2:$A$20</c:f>
              <c:strCache>
                <c:ptCount val="19"/>
                <c:pt idx="0">
                  <c:v>Top of head</c:v>
                </c:pt>
                <c:pt idx="1">
                  <c:v>left (doll) side of face</c:v>
                </c:pt>
                <c:pt idx="2">
                  <c:v>right (doll) side of face</c:v>
                </c:pt>
                <c:pt idx="3">
                  <c:v>Chin/Mouth/Neck</c:v>
                </c:pt>
                <c:pt idx="4">
                  <c:v>left (doll) hand</c:v>
                </c:pt>
                <c:pt idx="5">
                  <c:v>Left (doll) arm</c:v>
                </c:pt>
                <c:pt idx="6">
                  <c:v>Right (doll) hand</c:v>
                </c:pt>
                <c:pt idx="7">
                  <c:v>right (doll) arm</c:v>
                </c:pt>
                <c:pt idx="8">
                  <c:v>heart</c:v>
                </c:pt>
                <c:pt idx="9">
                  <c:v>gut</c:v>
                </c:pt>
                <c:pt idx="10">
                  <c:v>crotch</c:v>
                </c:pt>
                <c:pt idx="11">
                  <c:v>left (doll) leg</c:v>
                </c:pt>
                <c:pt idx="12">
                  <c:v>left (doll) foot</c:v>
                </c:pt>
                <c:pt idx="13">
                  <c:v>right (doll) leg</c:v>
                </c:pt>
                <c:pt idx="14">
                  <c:v>right (doll) foot</c:v>
                </c:pt>
                <c:pt idx="15">
                  <c:v>nose/center of face</c:v>
                </c:pt>
                <c:pt idx="16">
                  <c:v>butt</c:v>
                </c:pt>
                <c:pt idx="17">
                  <c:v>left (doll) hip</c:v>
                </c:pt>
                <c:pt idx="18">
                  <c:v>right (doll) hip</c:v>
                </c:pt>
              </c:strCache>
            </c:strRef>
          </c:cat>
          <c:val>
            <c:numRef>
              <c:f>Risk!$D$2:$D$20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1</c:v>
                </c:pt>
              </c:numCache>
            </c:numRef>
          </c:val>
        </c:ser>
        <c:ser>
          <c:idx val="3"/>
          <c:order val="3"/>
          <c:tx>
            <c:strRef>
              <c:f>Risk!$E$1</c:f>
              <c:strCache>
                <c:ptCount val="1"/>
                <c:pt idx="0">
                  <c:v>High mothers</c:v>
                </c:pt>
              </c:strCache>
            </c:strRef>
          </c:tx>
          <c:dLbls>
            <c:showVal val="1"/>
          </c:dLbls>
          <c:cat>
            <c:strRef>
              <c:f>Risk!$A$2:$A$20</c:f>
              <c:strCache>
                <c:ptCount val="19"/>
                <c:pt idx="0">
                  <c:v>Top of head</c:v>
                </c:pt>
                <c:pt idx="1">
                  <c:v>left (doll) side of face</c:v>
                </c:pt>
                <c:pt idx="2">
                  <c:v>right (doll) side of face</c:v>
                </c:pt>
                <c:pt idx="3">
                  <c:v>Chin/Mouth/Neck</c:v>
                </c:pt>
                <c:pt idx="4">
                  <c:v>left (doll) hand</c:v>
                </c:pt>
                <c:pt idx="5">
                  <c:v>Left (doll) arm</c:v>
                </c:pt>
                <c:pt idx="6">
                  <c:v>Right (doll) hand</c:v>
                </c:pt>
                <c:pt idx="7">
                  <c:v>right (doll) arm</c:v>
                </c:pt>
                <c:pt idx="8">
                  <c:v>heart</c:v>
                </c:pt>
                <c:pt idx="9">
                  <c:v>gut</c:v>
                </c:pt>
                <c:pt idx="10">
                  <c:v>crotch</c:v>
                </c:pt>
                <c:pt idx="11">
                  <c:v>left (doll) leg</c:v>
                </c:pt>
                <c:pt idx="12">
                  <c:v>left (doll) foot</c:v>
                </c:pt>
                <c:pt idx="13">
                  <c:v>right (doll) leg</c:v>
                </c:pt>
                <c:pt idx="14">
                  <c:v>right (doll) foot</c:v>
                </c:pt>
                <c:pt idx="15">
                  <c:v>nose/center of face</c:v>
                </c:pt>
                <c:pt idx="16">
                  <c:v>butt</c:v>
                </c:pt>
                <c:pt idx="17">
                  <c:v>left (doll) hip</c:v>
                </c:pt>
                <c:pt idx="18">
                  <c:v>right (doll) hip</c:v>
                </c:pt>
              </c:strCache>
            </c:strRef>
          </c:cat>
          <c:val>
            <c:numRef>
              <c:f>Risk!$E$2:$E$20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4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</c:numCache>
            </c:numRef>
          </c:val>
        </c:ser>
        <c:ser>
          <c:idx val="4"/>
          <c:order val="4"/>
          <c:tx>
            <c:strRef>
              <c:f>Risk!$F$1</c:f>
              <c:strCache>
                <c:ptCount val="1"/>
                <c:pt idx="0">
                  <c:v>Low Fathers</c:v>
                </c:pt>
              </c:strCache>
            </c:strRef>
          </c:tx>
          <c:dLbls>
            <c:showVal val="1"/>
          </c:dLbls>
          <c:cat>
            <c:strRef>
              <c:f>Risk!$A$2:$A$20</c:f>
              <c:strCache>
                <c:ptCount val="19"/>
                <c:pt idx="0">
                  <c:v>Top of head</c:v>
                </c:pt>
                <c:pt idx="1">
                  <c:v>left (doll) side of face</c:v>
                </c:pt>
                <c:pt idx="2">
                  <c:v>right (doll) side of face</c:v>
                </c:pt>
                <c:pt idx="3">
                  <c:v>Chin/Mouth/Neck</c:v>
                </c:pt>
                <c:pt idx="4">
                  <c:v>left (doll) hand</c:v>
                </c:pt>
                <c:pt idx="5">
                  <c:v>Left (doll) arm</c:v>
                </c:pt>
                <c:pt idx="6">
                  <c:v>Right (doll) hand</c:v>
                </c:pt>
                <c:pt idx="7">
                  <c:v>right (doll) arm</c:v>
                </c:pt>
                <c:pt idx="8">
                  <c:v>heart</c:v>
                </c:pt>
                <c:pt idx="9">
                  <c:v>gut</c:v>
                </c:pt>
                <c:pt idx="10">
                  <c:v>crotch</c:v>
                </c:pt>
                <c:pt idx="11">
                  <c:v>left (doll) leg</c:v>
                </c:pt>
                <c:pt idx="12">
                  <c:v>left (doll) foot</c:v>
                </c:pt>
                <c:pt idx="13">
                  <c:v>right (doll) leg</c:v>
                </c:pt>
                <c:pt idx="14">
                  <c:v>right (doll) foot</c:v>
                </c:pt>
                <c:pt idx="15">
                  <c:v>nose/center of face</c:v>
                </c:pt>
                <c:pt idx="16">
                  <c:v>butt</c:v>
                </c:pt>
                <c:pt idx="17">
                  <c:v>left (doll) hip</c:v>
                </c:pt>
                <c:pt idx="18">
                  <c:v>right (doll) hip</c:v>
                </c:pt>
              </c:strCache>
            </c:strRef>
          </c:cat>
          <c:val>
            <c:numRef>
              <c:f>Risk!$F$2:$F$20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5"/>
          <c:order val="5"/>
          <c:tx>
            <c:strRef>
              <c:f>Risk!$G$1</c:f>
              <c:strCache>
                <c:ptCount val="1"/>
                <c:pt idx="0">
                  <c:v>High Fathers</c:v>
                </c:pt>
              </c:strCache>
            </c:strRef>
          </c:tx>
          <c:dLbls>
            <c:showVal val="1"/>
          </c:dLbls>
          <c:cat>
            <c:strRef>
              <c:f>Risk!$A$2:$A$20</c:f>
              <c:strCache>
                <c:ptCount val="19"/>
                <c:pt idx="0">
                  <c:v>Top of head</c:v>
                </c:pt>
                <c:pt idx="1">
                  <c:v>left (doll) side of face</c:v>
                </c:pt>
                <c:pt idx="2">
                  <c:v>right (doll) side of face</c:v>
                </c:pt>
                <c:pt idx="3">
                  <c:v>Chin/Mouth/Neck</c:v>
                </c:pt>
                <c:pt idx="4">
                  <c:v>left (doll) hand</c:v>
                </c:pt>
                <c:pt idx="5">
                  <c:v>Left (doll) arm</c:v>
                </c:pt>
                <c:pt idx="6">
                  <c:v>Right (doll) hand</c:v>
                </c:pt>
                <c:pt idx="7">
                  <c:v>right (doll) arm</c:v>
                </c:pt>
                <c:pt idx="8">
                  <c:v>heart</c:v>
                </c:pt>
                <c:pt idx="9">
                  <c:v>gut</c:v>
                </c:pt>
                <c:pt idx="10">
                  <c:v>crotch</c:v>
                </c:pt>
                <c:pt idx="11">
                  <c:v>left (doll) leg</c:v>
                </c:pt>
                <c:pt idx="12">
                  <c:v>left (doll) foot</c:v>
                </c:pt>
                <c:pt idx="13">
                  <c:v>right (doll) leg</c:v>
                </c:pt>
                <c:pt idx="14">
                  <c:v>right (doll) foot</c:v>
                </c:pt>
                <c:pt idx="15">
                  <c:v>nose/center of face</c:v>
                </c:pt>
                <c:pt idx="16">
                  <c:v>butt</c:v>
                </c:pt>
                <c:pt idx="17">
                  <c:v>left (doll) hip</c:v>
                </c:pt>
                <c:pt idx="18">
                  <c:v>right (doll) hip</c:v>
                </c:pt>
              </c:strCache>
            </c:strRef>
          </c:cat>
          <c:val>
            <c:numRef>
              <c:f>Risk!$G$2:$G$20</c:f>
              <c:numCache>
                <c:formatCode>General</c:formatCode>
                <c:ptCount val="19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4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gapWidth val="0"/>
        <c:axId val="187652352"/>
        <c:axId val="187670912"/>
      </c:barChart>
      <c:catAx>
        <c:axId val="1876523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Pin Location</a:t>
                </a:r>
              </a:p>
            </c:rich>
          </c:tx>
        </c:title>
        <c:tickLblPos val="nextTo"/>
        <c:crossAx val="187670912"/>
        <c:crosses val="autoZero"/>
        <c:auto val="1"/>
        <c:lblAlgn val="ctr"/>
        <c:lblOffset val="100"/>
      </c:catAx>
      <c:valAx>
        <c:axId val="1876709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1876523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595563117424394"/>
          <c:y val="9.443078486156968E-2"/>
          <c:w val="0.12055197246072889"/>
          <c:h val="0.2333279146558293"/>
        </c:manualLayout>
      </c:layout>
      <c:overlay val="1"/>
      <c:spPr>
        <a:solidFill>
          <a:schemeClr val="bg1"/>
        </a:solidFill>
        <a:ln>
          <a:solidFill>
            <a:schemeClr val="accent1"/>
          </a:solidFill>
        </a:ln>
      </c:spPr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6"/>
  <c:chart>
    <c:title>
      <c:tx>
        <c:rich>
          <a:bodyPr/>
          <a:lstStyle/>
          <a:p>
            <a:pPr>
              <a:defRPr/>
            </a:pPr>
            <a:r>
              <a:rPr lang="en-US"/>
              <a:t>Pin usage by location</a:t>
            </a:r>
          </a:p>
          <a:p>
            <a:pPr>
              <a:defRPr/>
            </a:pPr>
            <a:r>
              <a:rPr lang="en-US" sz="1400" baseline="0"/>
              <a:t>(10 low risk using 32 pins, 15 high risk using 61) 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Risk!$B$22</c:f>
              <c:strCache>
                <c:ptCount val="1"/>
                <c:pt idx="0">
                  <c:v>Low Total</c:v>
                </c:pt>
              </c:strCache>
            </c:strRef>
          </c:tx>
          <c:dLbls>
            <c:showVal val="1"/>
          </c:dLbls>
          <c:cat>
            <c:strRef>
              <c:f>Risk!$A$23:$A$41</c:f>
              <c:strCache>
                <c:ptCount val="19"/>
                <c:pt idx="0">
                  <c:v>Top of head</c:v>
                </c:pt>
                <c:pt idx="1">
                  <c:v>left (doll) side of face</c:v>
                </c:pt>
                <c:pt idx="2">
                  <c:v>right (doll) side of face</c:v>
                </c:pt>
                <c:pt idx="3">
                  <c:v>Chin/Mouth/Neck</c:v>
                </c:pt>
                <c:pt idx="4">
                  <c:v>left (doll) hand</c:v>
                </c:pt>
                <c:pt idx="5">
                  <c:v>Left (doll) arm</c:v>
                </c:pt>
                <c:pt idx="6">
                  <c:v>Right (doll) hand</c:v>
                </c:pt>
                <c:pt idx="7">
                  <c:v>right (doll) arm</c:v>
                </c:pt>
                <c:pt idx="8">
                  <c:v>heart</c:v>
                </c:pt>
                <c:pt idx="9">
                  <c:v>gut</c:v>
                </c:pt>
                <c:pt idx="10">
                  <c:v>crotch</c:v>
                </c:pt>
                <c:pt idx="11">
                  <c:v>left (doll) leg</c:v>
                </c:pt>
                <c:pt idx="12">
                  <c:v>left (doll) foot</c:v>
                </c:pt>
                <c:pt idx="13">
                  <c:v>right (doll) leg</c:v>
                </c:pt>
                <c:pt idx="14">
                  <c:v>right (doll) foot</c:v>
                </c:pt>
                <c:pt idx="15">
                  <c:v>nose/center of face</c:v>
                </c:pt>
                <c:pt idx="16">
                  <c:v>butt</c:v>
                </c:pt>
                <c:pt idx="17">
                  <c:v>left (doll) hip</c:v>
                </c:pt>
                <c:pt idx="18">
                  <c:v>right (doll) hip</c:v>
                </c:pt>
              </c:strCache>
            </c:strRef>
          </c:cat>
          <c:val>
            <c:numRef>
              <c:f>Risk!$B$23:$B$41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1</c:v>
                </c:pt>
              </c:numCache>
            </c:numRef>
          </c:val>
        </c:ser>
        <c:ser>
          <c:idx val="1"/>
          <c:order val="1"/>
          <c:tx>
            <c:strRef>
              <c:f>Risk!$C$22</c:f>
              <c:strCache>
                <c:ptCount val="1"/>
                <c:pt idx="0">
                  <c:v>High Total</c:v>
                </c:pt>
              </c:strCache>
            </c:strRef>
          </c:tx>
          <c:dLbls>
            <c:showVal val="1"/>
          </c:dLbls>
          <c:cat>
            <c:strRef>
              <c:f>Risk!$A$23:$A$41</c:f>
              <c:strCache>
                <c:ptCount val="19"/>
                <c:pt idx="0">
                  <c:v>Top of head</c:v>
                </c:pt>
                <c:pt idx="1">
                  <c:v>left (doll) side of face</c:v>
                </c:pt>
                <c:pt idx="2">
                  <c:v>right (doll) side of face</c:v>
                </c:pt>
                <c:pt idx="3">
                  <c:v>Chin/Mouth/Neck</c:v>
                </c:pt>
                <c:pt idx="4">
                  <c:v>left (doll) hand</c:v>
                </c:pt>
                <c:pt idx="5">
                  <c:v>Left (doll) arm</c:v>
                </c:pt>
                <c:pt idx="6">
                  <c:v>Right (doll) hand</c:v>
                </c:pt>
                <c:pt idx="7">
                  <c:v>right (doll) arm</c:v>
                </c:pt>
                <c:pt idx="8">
                  <c:v>heart</c:v>
                </c:pt>
                <c:pt idx="9">
                  <c:v>gut</c:v>
                </c:pt>
                <c:pt idx="10">
                  <c:v>crotch</c:v>
                </c:pt>
                <c:pt idx="11">
                  <c:v>left (doll) leg</c:v>
                </c:pt>
                <c:pt idx="12">
                  <c:v>left (doll) foot</c:v>
                </c:pt>
                <c:pt idx="13">
                  <c:v>right (doll) leg</c:v>
                </c:pt>
                <c:pt idx="14">
                  <c:v>right (doll) foot</c:v>
                </c:pt>
                <c:pt idx="15">
                  <c:v>nose/center of face</c:v>
                </c:pt>
                <c:pt idx="16">
                  <c:v>butt</c:v>
                </c:pt>
                <c:pt idx="17">
                  <c:v>left (doll) hip</c:v>
                </c:pt>
                <c:pt idx="18">
                  <c:v>right (doll) hip</c:v>
                </c:pt>
              </c:strCache>
            </c:strRef>
          </c:cat>
          <c:val>
            <c:numRef>
              <c:f>Risk!$C$23:$C$41</c:f>
              <c:numCache>
                <c:formatCode>General</c:formatCode>
                <c:ptCount val="19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8</c:v>
                </c:pt>
                <c:pt idx="5">
                  <c:v>4</c:v>
                </c:pt>
                <c:pt idx="6">
                  <c:v>6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8</c:v>
                </c:pt>
                <c:pt idx="12">
                  <c:v>2</c:v>
                </c:pt>
                <c:pt idx="13">
                  <c:v>6</c:v>
                </c:pt>
                <c:pt idx="14">
                  <c:v>2</c:v>
                </c:pt>
                <c:pt idx="15">
                  <c:v>0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</c:numCache>
            </c:numRef>
          </c:val>
        </c:ser>
        <c:axId val="182138752"/>
        <c:axId val="182157312"/>
      </c:barChart>
      <c:catAx>
        <c:axId val="1821387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Pin Location</a:t>
                </a:r>
              </a:p>
            </c:rich>
          </c:tx>
        </c:title>
        <c:tickLblPos val="nextTo"/>
        <c:crossAx val="182157312"/>
        <c:crosses val="autoZero"/>
        <c:auto val="1"/>
        <c:lblAlgn val="ctr"/>
        <c:lblOffset val="100"/>
      </c:catAx>
      <c:valAx>
        <c:axId val="1821573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1821387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806914407192303"/>
          <c:y val="0.13314046228092458"/>
          <c:w val="8.6741186246191579E-2"/>
          <c:h val="0.11666395732791469"/>
        </c:manualLayout>
      </c:layout>
      <c:overlay val="1"/>
      <c:spPr>
        <a:solidFill>
          <a:sysClr val="window" lastClr="FFFFFF"/>
        </a:solidFill>
      </c:spPr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Pin usage by</a:t>
            </a:r>
            <a:r>
              <a:rPr lang="en-US" baseline="0"/>
              <a:t> location</a:t>
            </a:r>
          </a:p>
          <a:p>
            <a:pPr>
              <a:defRPr/>
            </a:pPr>
            <a:r>
              <a:rPr lang="en-US" sz="1200" baseline="0"/>
              <a:t>(Low mothers: 22, high mothers: 23, low father: 10, high fathers: 38) </a:t>
            </a:r>
            <a:endParaRPr lang="en-US" sz="1200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Risk!$D$1</c:f>
              <c:strCache>
                <c:ptCount val="1"/>
                <c:pt idx="0">
                  <c:v>Low Mothers</c:v>
                </c:pt>
              </c:strCache>
            </c:strRef>
          </c:tx>
          <c:dLbls>
            <c:showVal val="1"/>
          </c:dLbls>
          <c:cat>
            <c:strRef>
              <c:f>Risk!$A$2:$A$20</c:f>
              <c:strCache>
                <c:ptCount val="19"/>
                <c:pt idx="0">
                  <c:v>Top of head</c:v>
                </c:pt>
                <c:pt idx="1">
                  <c:v>left (doll) side of face</c:v>
                </c:pt>
                <c:pt idx="2">
                  <c:v>right (doll) side of face</c:v>
                </c:pt>
                <c:pt idx="3">
                  <c:v>Chin/Mouth/Neck</c:v>
                </c:pt>
                <c:pt idx="4">
                  <c:v>left (doll) hand</c:v>
                </c:pt>
                <c:pt idx="5">
                  <c:v>Left (doll) arm</c:v>
                </c:pt>
                <c:pt idx="6">
                  <c:v>Right (doll) hand</c:v>
                </c:pt>
                <c:pt idx="7">
                  <c:v>right (doll) arm</c:v>
                </c:pt>
                <c:pt idx="8">
                  <c:v>heart</c:v>
                </c:pt>
                <c:pt idx="9">
                  <c:v>gut</c:v>
                </c:pt>
                <c:pt idx="10">
                  <c:v>crotch</c:v>
                </c:pt>
                <c:pt idx="11">
                  <c:v>left (doll) leg</c:v>
                </c:pt>
                <c:pt idx="12">
                  <c:v>left (doll) foot</c:v>
                </c:pt>
                <c:pt idx="13">
                  <c:v>right (doll) leg</c:v>
                </c:pt>
                <c:pt idx="14">
                  <c:v>right (doll) foot</c:v>
                </c:pt>
                <c:pt idx="15">
                  <c:v>nose/center of face</c:v>
                </c:pt>
                <c:pt idx="16">
                  <c:v>butt</c:v>
                </c:pt>
                <c:pt idx="17">
                  <c:v>left (doll) hip</c:v>
                </c:pt>
                <c:pt idx="18">
                  <c:v>right (doll) hip</c:v>
                </c:pt>
              </c:strCache>
            </c:strRef>
          </c:cat>
          <c:val>
            <c:numRef>
              <c:f>Risk!$D$2:$D$20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1</c:v>
                </c:pt>
              </c:numCache>
            </c:numRef>
          </c:val>
        </c:ser>
        <c:ser>
          <c:idx val="1"/>
          <c:order val="1"/>
          <c:tx>
            <c:strRef>
              <c:f>Risk!$E$1</c:f>
              <c:strCache>
                <c:ptCount val="1"/>
                <c:pt idx="0">
                  <c:v>High mothers</c:v>
                </c:pt>
              </c:strCache>
            </c:strRef>
          </c:tx>
          <c:dLbls>
            <c:showVal val="1"/>
          </c:dLbls>
          <c:cat>
            <c:strRef>
              <c:f>Risk!$A$2:$A$20</c:f>
              <c:strCache>
                <c:ptCount val="19"/>
                <c:pt idx="0">
                  <c:v>Top of head</c:v>
                </c:pt>
                <c:pt idx="1">
                  <c:v>left (doll) side of face</c:v>
                </c:pt>
                <c:pt idx="2">
                  <c:v>right (doll) side of face</c:v>
                </c:pt>
                <c:pt idx="3">
                  <c:v>Chin/Mouth/Neck</c:v>
                </c:pt>
                <c:pt idx="4">
                  <c:v>left (doll) hand</c:v>
                </c:pt>
                <c:pt idx="5">
                  <c:v>Left (doll) arm</c:v>
                </c:pt>
                <c:pt idx="6">
                  <c:v>Right (doll) hand</c:v>
                </c:pt>
                <c:pt idx="7">
                  <c:v>right (doll) arm</c:v>
                </c:pt>
                <c:pt idx="8">
                  <c:v>heart</c:v>
                </c:pt>
                <c:pt idx="9">
                  <c:v>gut</c:v>
                </c:pt>
                <c:pt idx="10">
                  <c:v>crotch</c:v>
                </c:pt>
                <c:pt idx="11">
                  <c:v>left (doll) leg</c:v>
                </c:pt>
                <c:pt idx="12">
                  <c:v>left (doll) foot</c:v>
                </c:pt>
                <c:pt idx="13">
                  <c:v>right (doll) leg</c:v>
                </c:pt>
                <c:pt idx="14">
                  <c:v>right (doll) foot</c:v>
                </c:pt>
                <c:pt idx="15">
                  <c:v>nose/center of face</c:v>
                </c:pt>
                <c:pt idx="16">
                  <c:v>butt</c:v>
                </c:pt>
                <c:pt idx="17">
                  <c:v>left (doll) hip</c:v>
                </c:pt>
                <c:pt idx="18">
                  <c:v>right (doll) hip</c:v>
                </c:pt>
              </c:strCache>
            </c:strRef>
          </c:cat>
          <c:val>
            <c:numRef>
              <c:f>Risk!$E$2:$E$20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4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</c:numCache>
            </c:numRef>
          </c:val>
        </c:ser>
        <c:ser>
          <c:idx val="2"/>
          <c:order val="2"/>
          <c:tx>
            <c:strRef>
              <c:f>Risk!$F$1</c:f>
              <c:strCache>
                <c:ptCount val="1"/>
                <c:pt idx="0">
                  <c:v>Low Fathers</c:v>
                </c:pt>
              </c:strCache>
            </c:strRef>
          </c:tx>
          <c:dLbls>
            <c:showVal val="1"/>
          </c:dLbls>
          <c:cat>
            <c:strRef>
              <c:f>Risk!$A$2:$A$20</c:f>
              <c:strCache>
                <c:ptCount val="19"/>
                <c:pt idx="0">
                  <c:v>Top of head</c:v>
                </c:pt>
                <c:pt idx="1">
                  <c:v>left (doll) side of face</c:v>
                </c:pt>
                <c:pt idx="2">
                  <c:v>right (doll) side of face</c:v>
                </c:pt>
                <c:pt idx="3">
                  <c:v>Chin/Mouth/Neck</c:v>
                </c:pt>
                <c:pt idx="4">
                  <c:v>left (doll) hand</c:v>
                </c:pt>
                <c:pt idx="5">
                  <c:v>Left (doll) arm</c:v>
                </c:pt>
                <c:pt idx="6">
                  <c:v>Right (doll) hand</c:v>
                </c:pt>
                <c:pt idx="7">
                  <c:v>right (doll) arm</c:v>
                </c:pt>
                <c:pt idx="8">
                  <c:v>heart</c:v>
                </c:pt>
                <c:pt idx="9">
                  <c:v>gut</c:v>
                </c:pt>
                <c:pt idx="10">
                  <c:v>crotch</c:v>
                </c:pt>
                <c:pt idx="11">
                  <c:v>left (doll) leg</c:v>
                </c:pt>
                <c:pt idx="12">
                  <c:v>left (doll) foot</c:v>
                </c:pt>
                <c:pt idx="13">
                  <c:v>right (doll) leg</c:v>
                </c:pt>
                <c:pt idx="14">
                  <c:v>right (doll) foot</c:v>
                </c:pt>
                <c:pt idx="15">
                  <c:v>nose/center of face</c:v>
                </c:pt>
                <c:pt idx="16">
                  <c:v>butt</c:v>
                </c:pt>
                <c:pt idx="17">
                  <c:v>left (doll) hip</c:v>
                </c:pt>
                <c:pt idx="18">
                  <c:v>right (doll) hip</c:v>
                </c:pt>
              </c:strCache>
            </c:strRef>
          </c:cat>
          <c:val>
            <c:numRef>
              <c:f>Risk!$F$2:$F$20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3"/>
          <c:order val="3"/>
          <c:tx>
            <c:strRef>
              <c:f>Risk!$G$1</c:f>
              <c:strCache>
                <c:ptCount val="1"/>
                <c:pt idx="0">
                  <c:v>High Fathers</c:v>
                </c:pt>
              </c:strCache>
            </c:strRef>
          </c:tx>
          <c:dLbls>
            <c:showVal val="1"/>
          </c:dLbls>
          <c:cat>
            <c:strRef>
              <c:f>Risk!$A$2:$A$20</c:f>
              <c:strCache>
                <c:ptCount val="19"/>
                <c:pt idx="0">
                  <c:v>Top of head</c:v>
                </c:pt>
                <c:pt idx="1">
                  <c:v>left (doll) side of face</c:v>
                </c:pt>
                <c:pt idx="2">
                  <c:v>right (doll) side of face</c:v>
                </c:pt>
                <c:pt idx="3">
                  <c:v>Chin/Mouth/Neck</c:v>
                </c:pt>
                <c:pt idx="4">
                  <c:v>left (doll) hand</c:v>
                </c:pt>
                <c:pt idx="5">
                  <c:v>Left (doll) arm</c:v>
                </c:pt>
                <c:pt idx="6">
                  <c:v>Right (doll) hand</c:v>
                </c:pt>
                <c:pt idx="7">
                  <c:v>right (doll) arm</c:v>
                </c:pt>
                <c:pt idx="8">
                  <c:v>heart</c:v>
                </c:pt>
                <c:pt idx="9">
                  <c:v>gut</c:v>
                </c:pt>
                <c:pt idx="10">
                  <c:v>crotch</c:v>
                </c:pt>
                <c:pt idx="11">
                  <c:v>left (doll) leg</c:v>
                </c:pt>
                <c:pt idx="12">
                  <c:v>left (doll) foot</c:v>
                </c:pt>
                <c:pt idx="13">
                  <c:v>right (doll) leg</c:v>
                </c:pt>
                <c:pt idx="14">
                  <c:v>right (doll) foot</c:v>
                </c:pt>
                <c:pt idx="15">
                  <c:v>nose/center of face</c:v>
                </c:pt>
                <c:pt idx="16">
                  <c:v>butt</c:v>
                </c:pt>
                <c:pt idx="17">
                  <c:v>left (doll) hip</c:v>
                </c:pt>
                <c:pt idx="18">
                  <c:v>right (doll) hip</c:v>
                </c:pt>
              </c:strCache>
            </c:strRef>
          </c:cat>
          <c:val>
            <c:numRef>
              <c:f>Risk!$G$2:$G$20</c:f>
              <c:numCache>
                <c:formatCode>General</c:formatCode>
                <c:ptCount val="19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4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gapWidth val="0"/>
        <c:axId val="187797504"/>
        <c:axId val="187799424"/>
      </c:barChart>
      <c:catAx>
        <c:axId val="187797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Pin Location</a:t>
                </a:r>
              </a:p>
            </c:rich>
          </c:tx>
        </c:title>
        <c:tickLblPos val="nextTo"/>
        <c:crossAx val="187799424"/>
        <c:crosses val="autoZero"/>
        <c:auto val="1"/>
        <c:lblAlgn val="ctr"/>
        <c:lblOffset val="100"/>
      </c:catAx>
      <c:valAx>
        <c:axId val="1877994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1877975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595563117424394"/>
          <c:y val="9.443078486156968E-2"/>
          <c:w val="0.12055197246072889"/>
          <c:h val="0.2333279146558293"/>
        </c:manualLayout>
      </c:layout>
      <c:overlay val="1"/>
      <c:spPr>
        <a:solidFill>
          <a:schemeClr val="bg1"/>
        </a:solidFill>
        <a:ln>
          <a:solidFill>
            <a:schemeClr val="accent1"/>
          </a:solidFill>
        </a:ln>
      </c:spPr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Pin usage by</a:t>
            </a:r>
            <a:r>
              <a:rPr lang="en-US" baseline="0"/>
              <a:t> location</a:t>
            </a:r>
          </a:p>
          <a:p>
            <a:pPr>
              <a:defRPr/>
            </a:pPr>
            <a:r>
              <a:rPr lang="en-US" sz="1200" baseline="0"/>
              <a:t>(Low mothers: 22, high mothers: 23) </a:t>
            </a:r>
            <a:endParaRPr lang="en-US" sz="1200"/>
          </a:p>
        </c:rich>
      </c:tx>
    </c:title>
    <c:plotArea>
      <c:layout>
        <c:manualLayout>
          <c:layoutTarget val="inner"/>
          <c:xMode val="edge"/>
          <c:yMode val="edge"/>
          <c:x val="6.3425137468676146E-2"/>
          <c:y val="0.12199475065616806"/>
          <c:w val="0.90490065438652789"/>
          <c:h val="0.64766133265599934"/>
        </c:manualLayout>
      </c:layout>
      <c:barChart>
        <c:barDir val="col"/>
        <c:grouping val="clustered"/>
        <c:ser>
          <c:idx val="0"/>
          <c:order val="0"/>
          <c:tx>
            <c:strRef>
              <c:f>Risk!$D$1</c:f>
              <c:strCache>
                <c:ptCount val="1"/>
                <c:pt idx="0">
                  <c:v>Low Mothers</c:v>
                </c:pt>
              </c:strCache>
            </c:strRef>
          </c:tx>
          <c:dLbls>
            <c:showVal val="1"/>
          </c:dLbls>
          <c:cat>
            <c:strRef>
              <c:f>Risk!$A$2:$A$20</c:f>
              <c:strCache>
                <c:ptCount val="19"/>
                <c:pt idx="0">
                  <c:v>Top of head</c:v>
                </c:pt>
                <c:pt idx="1">
                  <c:v>left (doll) side of face</c:v>
                </c:pt>
                <c:pt idx="2">
                  <c:v>right (doll) side of face</c:v>
                </c:pt>
                <c:pt idx="3">
                  <c:v>Chin/Mouth/Neck</c:v>
                </c:pt>
                <c:pt idx="4">
                  <c:v>left (doll) hand</c:v>
                </c:pt>
                <c:pt idx="5">
                  <c:v>Left (doll) arm</c:v>
                </c:pt>
                <c:pt idx="6">
                  <c:v>Right (doll) hand</c:v>
                </c:pt>
                <c:pt idx="7">
                  <c:v>right (doll) arm</c:v>
                </c:pt>
                <c:pt idx="8">
                  <c:v>heart</c:v>
                </c:pt>
                <c:pt idx="9">
                  <c:v>gut</c:v>
                </c:pt>
                <c:pt idx="10">
                  <c:v>crotch</c:v>
                </c:pt>
                <c:pt idx="11">
                  <c:v>left (doll) leg</c:v>
                </c:pt>
                <c:pt idx="12">
                  <c:v>left (doll) foot</c:v>
                </c:pt>
                <c:pt idx="13">
                  <c:v>right (doll) leg</c:v>
                </c:pt>
                <c:pt idx="14">
                  <c:v>right (doll) foot</c:v>
                </c:pt>
                <c:pt idx="15">
                  <c:v>nose/center of face</c:v>
                </c:pt>
                <c:pt idx="16">
                  <c:v>butt</c:v>
                </c:pt>
                <c:pt idx="17">
                  <c:v>left (doll) hip</c:v>
                </c:pt>
                <c:pt idx="18">
                  <c:v>right (doll) hip</c:v>
                </c:pt>
              </c:strCache>
            </c:strRef>
          </c:cat>
          <c:val>
            <c:numRef>
              <c:f>Risk!$D$2:$D$20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1</c:v>
                </c:pt>
              </c:numCache>
            </c:numRef>
          </c:val>
        </c:ser>
        <c:ser>
          <c:idx val="1"/>
          <c:order val="1"/>
          <c:tx>
            <c:strRef>
              <c:f>Risk!$E$1</c:f>
              <c:strCache>
                <c:ptCount val="1"/>
                <c:pt idx="0">
                  <c:v>High mothers</c:v>
                </c:pt>
              </c:strCache>
            </c:strRef>
          </c:tx>
          <c:dLbls>
            <c:showVal val="1"/>
          </c:dLbls>
          <c:cat>
            <c:strRef>
              <c:f>Risk!$A$2:$A$20</c:f>
              <c:strCache>
                <c:ptCount val="19"/>
                <c:pt idx="0">
                  <c:v>Top of head</c:v>
                </c:pt>
                <c:pt idx="1">
                  <c:v>left (doll) side of face</c:v>
                </c:pt>
                <c:pt idx="2">
                  <c:v>right (doll) side of face</c:v>
                </c:pt>
                <c:pt idx="3">
                  <c:v>Chin/Mouth/Neck</c:v>
                </c:pt>
                <c:pt idx="4">
                  <c:v>left (doll) hand</c:v>
                </c:pt>
                <c:pt idx="5">
                  <c:v>Left (doll) arm</c:v>
                </c:pt>
                <c:pt idx="6">
                  <c:v>Right (doll) hand</c:v>
                </c:pt>
                <c:pt idx="7">
                  <c:v>right (doll) arm</c:v>
                </c:pt>
                <c:pt idx="8">
                  <c:v>heart</c:v>
                </c:pt>
                <c:pt idx="9">
                  <c:v>gut</c:v>
                </c:pt>
                <c:pt idx="10">
                  <c:v>crotch</c:v>
                </c:pt>
                <c:pt idx="11">
                  <c:v>left (doll) leg</c:v>
                </c:pt>
                <c:pt idx="12">
                  <c:v>left (doll) foot</c:v>
                </c:pt>
                <c:pt idx="13">
                  <c:v>right (doll) leg</c:v>
                </c:pt>
                <c:pt idx="14">
                  <c:v>right (doll) foot</c:v>
                </c:pt>
                <c:pt idx="15">
                  <c:v>nose/center of face</c:v>
                </c:pt>
                <c:pt idx="16">
                  <c:v>butt</c:v>
                </c:pt>
                <c:pt idx="17">
                  <c:v>left (doll) hip</c:v>
                </c:pt>
                <c:pt idx="18">
                  <c:v>right (doll) hip</c:v>
                </c:pt>
              </c:strCache>
            </c:strRef>
          </c:cat>
          <c:val>
            <c:numRef>
              <c:f>Risk!$E$2:$E$20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4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</c:numCache>
            </c:numRef>
          </c:val>
        </c:ser>
        <c:gapWidth val="0"/>
        <c:axId val="187817344"/>
        <c:axId val="187708928"/>
      </c:barChart>
      <c:catAx>
        <c:axId val="1878173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Pin Location</a:t>
                </a:r>
              </a:p>
            </c:rich>
          </c:tx>
        </c:title>
        <c:tickLblPos val="nextTo"/>
        <c:crossAx val="187708928"/>
        <c:crosses val="autoZero"/>
        <c:auto val="1"/>
        <c:lblAlgn val="ctr"/>
        <c:lblOffset val="100"/>
      </c:catAx>
      <c:valAx>
        <c:axId val="1877089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1878173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595563117424394"/>
          <c:y val="9.443078486156968E-2"/>
          <c:w val="0.12055197246072889"/>
          <c:h val="0.2333279146558293"/>
        </c:manualLayout>
      </c:layout>
      <c:overlay val="1"/>
      <c:spPr>
        <a:solidFill>
          <a:schemeClr val="bg1"/>
        </a:solidFill>
        <a:ln>
          <a:solidFill>
            <a:schemeClr val="accent1"/>
          </a:solidFill>
        </a:ln>
      </c:spPr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Pin usage by location</a:t>
            </a:r>
          </a:p>
          <a:p>
            <a:pPr>
              <a:defRPr/>
            </a:pPr>
            <a:r>
              <a:rPr lang="en-US" sz="1400" baseline="0"/>
              <a:t>(Low mothers: 22, high mothers: 23) </a:t>
            </a:r>
          </a:p>
        </c:rich>
      </c:tx>
    </c:title>
    <c:plotArea>
      <c:layout>
        <c:manualLayout>
          <c:layoutTarget val="inner"/>
          <c:xMode val="edge"/>
          <c:yMode val="edge"/>
          <c:x val="6.3425137468676146E-2"/>
          <c:y val="0.12199475065616813"/>
          <c:w val="0.90490065438652834"/>
          <c:h val="0.64766133265600034"/>
        </c:manualLayout>
      </c:layout>
      <c:barChart>
        <c:barDir val="col"/>
        <c:grouping val="clustered"/>
        <c:ser>
          <c:idx val="0"/>
          <c:order val="0"/>
          <c:tx>
            <c:strRef>
              <c:f>Risk!$F$1</c:f>
              <c:strCache>
                <c:ptCount val="1"/>
                <c:pt idx="0">
                  <c:v>Low Fathers</c:v>
                </c:pt>
              </c:strCache>
            </c:strRef>
          </c:tx>
          <c:dLbls>
            <c:showVal val="1"/>
          </c:dLbls>
          <c:cat>
            <c:strRef>
              <c:f>Risk!$A$2:$A$20</c:f>
              <c:strCache>
                <c:ptCount val="19"/>
                <c:pt idx="0">
                  <c:v>Top of head</c:v>
                </c:pt>
                <c:pt idx="1">
                  <c:v>left (doll) side of face</c:v>
                </c:pt>
                <c:pt idx="2">
                  <c:v>right (doll) side of face</c:v>
                </c:pt>
                <c:pt idx="3">
                  <c:v>Chin/Mouth/Neck</c:v>
                </c:pt>
                <c:pt idx="4">
                  <c:v>left (doll) hand</c:v>
                </c:pt>
                <c:pt idx="5">
                  <c:v>Left (doll) arm</c:v>
                </c:pt>
                <c:pt idx="6">
                  <c:v>Right (doll) hand</c:v>
                </c:pt>
                <c:pt idx="7">
                  <c:v>right (doll) arm</c:v>
                </c:pt>
                <c:pt idx="8">
                  <c:v>heart</c:v>
                </c:pt>
                <c:pt idx="9">
                  <c:v>gut</c:v>
                </c:pt>
                <c:pt idx="10">
                  <c:v>crotch</c:v>
                </c:pt>
                <c:pt idx="11">
                  <c:v>left (doll) leg</c:v>
                </c:pt>
                <c:pt idx="12">
                  <c:v>left (doll) foot</c:v>
                </c:pt>
                <c:pt idx="13">
                  <c:v>right (doll) leg</c:v>
                </c:pt>
                <c:pt idx="14">
                  <c:v>right (doll) foot</c:v>
                </c:pt>
                <c:pt idx="15">
                  <c:v>nose/center of face</c:v>
                </c:pt>
                <c:pt idx="16">
                  <c:v>butt</c:v>
                </c:pt>
                <c:pt idx="17">
                  <c:v>left (doll) hip</c:v>
                </c:pt>
                <c:pt idx="18">
                  <c:v>right (doll) hip</c:v>
                </c:pt>
              </c:strCache>
            </c:strRef>
          </c:cat>
          <c:val>
            <c:numRef>
              <c:f>Risk!$F$2:$F$20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1"/>
          <c:order val="1"/>
          <c:tx>
            <c:strRef>
              <c:f>Risk!$G$1</c:f>
              <c:strCache>
                <c:ptCount val="1"/>
                <c:pt idx="0">
                  <c:v>High Fathers</c:v>
                </c:pt>
              </c:strCache>
            </c:strRef>
          </c:tx>
          <c:dLbls>
            <c:showVal val="1"/>
          </c:dLbls>
          <c:cat>
            <c:strRef>
              <c:f>Risk!$A$2:$A$20</c:f>
              <c:strCache>
                <c:ptCount val="19"/>
                <c:pt idx="0">
                  <c:v>Top of head</c:v>
                </c:pt>
                <c:pt idx="1">
                  <c:v>left (doll) side of face</c:v>
                </c:pt>
                <c:pt idx="2">
                  <c:v>right (doll) side of face</c:v>
                </c:pt>
                <c:pt idx="3">
                  <c:v>Chin/Mouth/Neck</c:v>
                </c:pt>
                <c:pt idx="4">
                  <c:v>left (doll) hand</c:v>
                </c:pt>
                <c:pt idx="5">
                  <c:v>Left (doll) arm</c:v>
                </c:pt>
                <c:pt idx="6">
                  <c:v>Right (doll) hand</c:v>
                </c:pt>
                <c:pt idx="7">
                  <c:v>right (doll) arm</c:v>
                </c:pt>
                <c:pt idx="8">
                  <c:v>heart</c:v>
                </c:pt>
                <c:pt idx="9">
                  <c:v>gut</c:v>
                </c:pt>
                <c:pt idx="10">
                  <c:v>crotch</c:v>
                </c:pt>
                <c:pt idx="11">
                  <c:v>left (doll) leg</c:v>
                </c:pt>
                <c:pt idx="12">
                  <c:v>left (doll) foot</c:v>
                </c:pt>
                <c:pt idx="13">
                  <c:v>right (doll) leg</c:v>
                </c:pt>
                <c:pt idx="14">
                  <c:v>right (doll) foot</c:v>
                </c:pt>
                <c:pt idx="15">
                  <c:v>nose/center of face</c:v>
                </c:pt>
                <c:pt idx="16">
                  <c:v>butt</c:v>
                </c:pt>
                <c:pt idx="17">
                  <c:v>left (doll) hip</c:v>
                </c:pt>
                <c:pt idx="18">
                  <c:v>right (doll) hip</c:v>
                </c:pt>
              </c:strCache>
            </c:strRef>
          </c:cat>
          <c:val>
            <c:numRef>
              <c:f>Risk!$G$2:$G$20</c:f>
              <c:numCache>
                <c:formatCode>General</c:formatCode>
                <c:ptCount val="19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4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gapWidth val="0"/>
        <c:axId val="187730944"/>
        <c:axId val="187753600"/>
      </c:barChart>
      <c:catAx>
        <c:axId val="1877309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Pin Location</a:t>
                </a:r>
              </a:p>
            </c:rich>
          </c:tx>
        </c:title>
        <c:tickLblPos val="nextTo"/>
        <c:crossAx val="187753600"/>
        <c:crosses val="autoZero"/>
        <c:auto val="1"/>
        <c:lblAlgn val="ctr"/>
        <c:lblOffset val="100"/>
      </c:catAx>
      <c:valAx>
        <c:axId val="1877536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187730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595563117424394"/>
          <c:y val="9.443078486156968E-2"/>
          <c:w val="0.12055197246072889"/>
          <c:h val="0.2333279146558293"/>
        </c:manualLayout>
      </c:layout>
      <c:overlay val="1"/>
      <c:spPr>
        <a:solidFill>
          <a:sysClr val="window" lastClr="FFFFFF"/>
        </a:solidFill>
      </c:spPr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Pin usage by condensed location</a:t>
            </a:r>
          </a:p>
          <a:p>
            <a:pPr>
              <a:defRPr/>
            </a:pPr>
            <a:r>
              <a:rPr lang="en-US" sz="1400"/>
              <a:t>(25 parents with valid cap scores using 93 pins. Low mothers: 22, high mothers: 23, low father: 10, high fathers: 38) 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Condensed!$J$1</c:f>
              <c:strCache>
                <c:ptCount val="1"/>
                <c:pt idx="0">
                  <c:v>Low Total</c:v>
                </c:pt>
              </c:strCache>
            </c:strRef>
          </c:tx>
          <c:dLbls>
            <c:showVal val="1"/>
          </c:dLbls>
          <c:cat>
            <c:strRef>
              <c:f>Condensed!$I$2:$I$8</c:f>
              <c:strCache>
                <c:ptCount val="7"/>
                <c:pt idx="0">
                  <c:v>Face/neck</c:v>
                </c:pt>
                <c:pt idx="1">
                  <c:v>Arms</c:v>
                </c:pt>
                <c:pt idx="2">
                  <c:v>Hands</c:v>
                </c:pt>
                <c:pt idx="3">
                  <c:v>Torso (heart/gut)</c:v>
                </c:pt>
                <c:pt idx="4">
                  <c:v>Legs</c:v>
                </c:pt>
                <c:pt idx="5">
                  <c:v>Feet</c:v>
                </c:pt>
                <c:pt idx="6">
                  <c:v>Butt/Crotch/hips</c:v>
                </c:pt>
              </c:strCache>
            </c:strRef>
          </c:cat>
          <c:val>
            <c:numRef>
              <c:f>Condensed!$J$2:$J$8</c:f>
              <c:numCache>
                <c:formatCode>General</c:formatCode>
                <c:ptCount val="7"/>
                <c:pt idx="0">
                  <c:v>12</c:v>
                </c:pt>
                <c:pt idx="1">
                  <c:v>3</c:v>
                </c:pt>
                <c:pt idx="2">
                  <c:v>6</c:v>
                </c:pt>
                <c:pt idx="3">
                  <c:v>0</c:v>
                </c:pt>
                <c:pt idx="4">
                  <c:v>4</c:v>
                </c:pt>
                <c:pt idx="5">
                  <c:v>2</c:v>
                </c:pt>
                <c:pt idx="6">
                  <c:v>5</c:v>
                </c:pt>
              </c:numCache>
            </c:numRef>
          </c:val>
        </c:ser>
        <c:ser>
          <c:idx val="1"/>
          <c:order val="1"/>
          <c:tx>
            <c:strRef>
              <c:f>Condensed!$K$1</c:f>
              <c:strCache>
                <c:ptCount val="1"/>
                <c:pt idx="0">
                  <c:v>High Total</c:v>
                </c:pt>
              </c:strCache>
            </c:strRef>
          </c:tx>
          <c:dLbls>
            <c:showVal val="1"/>
          </c:dLbls>
          <c:cat>
            <c:strRef>
              <c:f>Condensed!$I$2:$I$8</c:f>
              <c:strCache>
                <c:ptCount val="7"/>
                <c:pt idx="0">
                  <c:v>Face/neck</c:v>
                </c:pt>
                <c:pt idx="1">
                  <c:v>Arms</c:v>
                </c:pt>
                <c:pt idx="2">
                  <c:v>Hands</c:v>
                </c:pt>
                <c:pt idx="3">
                  <c:v>Torso (heart/gut)</c:v>
                </c:pt>
                <c:pt idx="4">
                  <c:v>Legs</c:v>
                </c:pt>
                <c:pt idx="5">
                  <c:v>Feet</c:v>
                </c:pt>
                <c:pt idx="6">
                  <c:v>Butt/Crotch/hips</c:v>
                </c:pt>
              </c:strCache>
            </c:strRef>
          </c:cat>
          <c:val>
            <c:numRef>
              <c:f>Condensed!$K$2:$K$8</c:f>
              <c:numCache>
                <c:formatCode>General</c:formatCode>
                <c:ptCount val="7"/>
                <c:pt idx="0">
                  <c:v>7</c:v>
                </c:pt>
                <c:pt idx="1">
                  <c:v>9</c:v>
                </c:pt>
                <c:pt idx="2">
                  <c:v>14</c:v>
                </c:pt>
                <c:pt idx="3">
                  <c:v>4</c:v>
                </c:pt>
                <c:pt idx="4">
                  <c:v>14</c:v>
                </c:pt>
                <c:pt idx="5">
                  <c:v>4</c:v>
                </c:pt>
                <c:pt idx="6">
                  <c:v>9</c:v>
                </c:pt>
              </c:numCache>
            </c:numRef>
          </c:val>
        </c:ser>
        <c:ser>
          <c:idx val="2"/>
          <c:order val="2"/>
          <c:tx>
            <c:strRef>
              <c:f>Condensed!$L$1</c:f>
              <c:strCache>
                <c:ptCount val="1"/>
                <c:pt idx="0">
                  <c:v>Low Mothers</c:v>
                </c:pt>
              </c:strCache>
            </c:strRef>
          </c:tx>
          <c:dLbls>
            <c:showVal val="1"/>
          </c:dLbls>
          <c:cat>
            <c:strRef>
              <c:f>Condensed!$I$2:$I$8</c:f>
              <c:strCache>
                <c:ptCount val="7"/>
                <c:pt idx="0">
                  <c:v>Face/neck</c:v>
                </c:pt>
                <c:pt idx="1">
                  <c:v>Arms</c:v>
                </c:pt>
                <c:pt idx="2">
                  <c:v>Hands</c:v>
                </c:pt>
                <c:pt idx="3">
                  <c:v>Torso (heart/gut)</c:v>
                </c:pt>
                <c:pt idx="4">
                  <c:v>Legs</c:v>
                </c:pt>
                <c:pt idx="5">
                  <c:v>Feet</c:v>
                </c:pt>
                <c:pt idx="6">
                  <c:v>Butt/Crotch/hips</c:v>
                </c:pt>
              </c:strCache>
            </c:strRef>
          </c:cat>
          <c:val>
            <c:numRef>
              <c:f>Condensed!$L$2:$L$8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0</c:v>
                </c:pt>
                <c:pt idx="4">
                  <c:v>4</c:v>
                </c:pt>
                <c:pt idx="5">
                  <c:v>2</c:v>
                </c:pt>
                <c:pt idx="6">
                  <c:v>5</c:v>
                </c:pt>
              </c:numCache>
            </c:numRef>
          </c:val>
        </c:ser>
        <c:ser>
          <c:idx val="3"/>
          <c:order val="3"/>
          <c:tx>
            <c:strRef>
              <c:f>Condensed!$M$1</c:f>
              <c:strCache>
                <c:ptCount val="1"/>
                <c:pt idx="0">
                  <c:v>High mothers</c:v>
                </c:pt>
              </c:strCache>
            </c:strRef>
          </c:tx>
          <c:dLbls>
            <c:showVal val="1"/>
          </c:dLbls>
          <c:cat>
            <c:strRef>
              <c:f>Condensed!$I$2:$I$8</c:f>
              <c:strCache>
                <c:ptCount val="7"/>
                <c:pt idx="0">
                  <c:v>Face/neck</c:v>
                </c:pt>
                <c:pt idx="1">
                  <c:v>Arms</c:v>
                </c:pt>
                <c:pt idx="2">
                  <c:v>Hands</c:v>
                </c:pt>
                <c:pt idx="3">
                  <c:v>Torso (heart/gut)</c:v>
                </c:pt>
                <c:pt idx="4">
                  <c:v>Legs</c:v>
                </c:pt>
                <c:pt idx="5">
                  <c:v>Feet</c:v>
                </c:pt>
                <c:pt idx="6">
                  <c:v>Butt/Crotch/hips</c:v>
                </c:pt>
              </c:strCache>
            </c:strRef>
          </c:cat>
          <c:val>
            <c:numRef>
              <c:f>Condensed!$M$2:$M$8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7</c:v>
                </c:pt>
              </c:numCache>
            </c:numRef>
          </c:val>
        </c:ser>
        <c:ser>
          <c:idx val="4"/>
          <c:order val="4"/>
          <c:tx>
            <c:strRef>
              <c:f>Condensed!$N$1</c:f>
              <c:strCache>
                <c:ptCount val="1"/>
                <c:pt idx="0">
                  <c:v>Low Fathers</c:v>
                </c:pt>
              </c:strCache>
            </c:strRef>
          </c:tx>
          <c:dLbls>
            <c:showVal val="1"/>
          </c:dLbls>
          <c:cat>
            <c:strRef>
              <c:f>Condensed!$I$2:$I$8</c:f>
              <c:strCache>
                <c:ptCount val="7"/>
                <c:pt idx="0">
                  <c:v>Face/neck</c:v>
                </c:pt>
                <c:pt idx="1">
                  <c:v>Arms</c:v>
                </c:pt>
                <c:pt idx="2">
                  <c:v>Hands</c:v>
                </c:pt>
                <c:pt idx="3">
                  <c:v>Torso (heart/gut)</c:v>
                </c:pt>
                <c:pt idx="4">
                  <c:v>Legs</c:v>
                </c:pt>
                <c:pt idx="5">
                  <c:v>Feet</c:v>
                </c:pt>
                <c:pt idx="6">
                  <c:v>Butt/Crotch/hips</c:v>
                </c:pt>
              </c:strCache>
            </c:strRef>
          </c:cat>
          <c:val>
            <c:numRef>
              <c:f>Condensed!$N$2:$N$8</c:f>
              <c:numCache>
                <c:formatCode>General</c:formatCode>
                <c:ptCount val="7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5"/>
          <c:order val="5"/>
          <c:tx>
            <c:strRef>
              <c:f>Condensed!$O$1</c:f>
              <c:strCache>
                <c:ptCount val="1"/>
                <c:pt idx="0">
                  <c:v>High Fathers</c:v>
                </c:pt>
              </c:strCache>
            </c:strRef>
          </c:tx>
          <c:dLbls>
            <c:showVal val="1"/>
          </c:dLbls>
          <c:cat>
            <c:strRef>
              <c:f>Condensed!$I$2:$I$8</c:f>
              <c:strCache>
                <c:ptCount val="7"/>
                <c:pt idx="0">
                  <c:v>Face/neck</c:v>
                </c:pt>
                <c:pt idx="1">
                  <c:v>Arms</c:v>
                </c:pt>
                <c:pt idx="2">
                  <c:v>Hands</c:v>
                </c:pt>
                <c:pt idx="3">
                  <c:v>Torso (heart/gut)</c:v>
                </c:pt>
                <c:pt idx="4">
                  <c:v>Legs</c:v>
                </c:pt>
                <c:pt idx="5">
                  <c:v>Feet</c:v>
                </c:pt>
                <c:pt idx="6">
                  <c:v>Butt/Crotch/hips</c:v>
                </c:pt>
              </c:strCache>
            </c:strRef>
          </c:cat>
          <c:val>
            <c:numRef>
              <c:f>Condensed!$O$2:$O$8</c:f>
              <c:numCache>
                <c:formatCode>General</c:formatCode>
                <c:ptCount val="7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</c:ser>
        <c:gapWidth val="163"/>
        <c:axId val="188133376"/>
        <c:axId val="188135296"/>
      </c:barChart>
      <c:catAx>
        <c:axId val="1881333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Pin Location</a:t>
                </a:r>
              </a:p>
            </c:rich>
          </c:tx>
          <c:layout/>
        </c:title>
        <c:tickLblPos val="nextTo"/>
        <c:crossAx val="188135296"/>
        <c:crosses val="autoZero"/>
        <c:auto val="1"/>
        <c:lblAlgn val="ctr"/>
        <c:lblOffset val="100"/>
      </c:catAx>
      <c:valAx>
        <c:axId val="1881352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1881333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595562439940925"/>
          <c:y val="0.11163508593683857"/>
          <c:w val="0.12055197246072889"/>
          <c:h val="0.2333279146558293"/>
        </c:manualLayout>
      </c:layout>
      <c:overlay val="1"/>
      <c:spPr>
        <a:solidFill>
          <a:schemeClr val="bg1"/>
        </a:solidFill>
      </c:spPr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76200</xdr:rowOff>
    </xdr:from>
    <xdr:to>
      <xdr:col>12</xdr:col>
      <xdr:colOff>352425</xdr:colOff>
      <xdr:row>31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12</xdr:col>
      <xdr:colOff>266700</xdr:colOff>
      <xdr:row>64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66</xdr:row>
      <xdr:rowOff>0</xdr:rowOff>
    </xdr:from>
    <xdr:to>
      <xdr:col>12</xdr:col>
      <xdr:colOff>266700</xdr:colOff>
      <xdr:row>97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152400</xdr:colOff>
      <xdr:row>0</xdr:row>
      <xdr:rowOff>95250</xdr:rowOff>
    </xdr:from>
    <xdr:to>
      <xdr:col>34</xdr:col>
      <xdr:colOff>209550</xdr:colOff>
      <xdr:row>31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33</xdr:row>
      <xdr:rowOff>0</xdr:rowOff>
    </xdr:from>
    <xdr:to>
      <xdr:col>26</xdr:col>
      <xdr:colOff>495300</xdr:colOff>
      <xdr:row>64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</xdr:colOff>
      <xdr:row>66</xdr:row>
      <xdr:rowOff>0</xdr:rowOff>
    </xdr:from>
    <xdr:to>
      <xdr:col>26</xdr:col>
      <xdr:colOff>495301</xdr:colOff>
      <xdr:row>97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98</xdr:row>
      <xdr:rowOff>0</xdr:rowOff>
    </xdr:from>
    <xdr:to>
      <xdr:col>26</xdr:col>
      <xdr:colOff>495300</xdr:colOff>
      <xdr:row>129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130</xdr:row>
      <xdr:rowOff>0</xdr:rowOff>
    </xdr:from>
    <xdr:to>
      <xdr:col>26</xdr:col>
      <xdr:colOff>495300</xdr:colOff>
      <xdr:row>161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0</xdr:rowOff>
    </xdr:from>
    <xdr:to>
      <xdr:col>11</xdr:col>
      <xdr:colOff>600075</xdr:colOff>
      <xdr:row>52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0</xdr:rowOff>
    </xdr:from>
    <xdr:to>
      <xdr:col>11</xdr:col>
      <xdr:colOff>419100</xdr:colOff>
      <xdr:row>79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81</xdr:row>
      <xdr:rowOff>0</xdr:rowOff>
    </xdr:from>
    <xdr:to>
      <xdr:col>11</xdr:col>
      <xdr:colOff>304800</xdr:colOff>
      <xdr:row>112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113</xdr:row>
      <xdr:rowOff>0</xdr:rowOff>
    </xdr:from>
    <xdr:to>
      <xdr:col>11</xdr:col>
      <xdr:colOff>304800</xdr:colOff>
      <xdr:row>144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145</xdr:row>
      <xdr:rowOff>0</xdr:rowOff>
    </xdr:from>
    <xdr:to>
      <xdr:col>11</xdr:col>
      <xdr:colOff>304800</xdr:colOff>
      <xdr:row>176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86"/>
  <sheetViews>
    <sheetView topLeftCell="A4" workbookViewId="0">
      <selection activeCell="I31" sqref="I31"/>
    </sheetView>
  </sheetViews>
  <sheetFormatPr defaultRowHeight="14.5"/>
  <cols>
    <col min="1" max="1" width="21.453125" bestFit="1" customWidth="1"/>
    <col min="2" max="2" width="10.26953125" bestFit="1" customWidth="1"/>
    <col min="6" max="6" width="10.1796875" customWidth="1"/>
    <col min="11" max="11" width="21.453125" bestFit="1" customWidth="1"/>
  </cols>
  <sheetData>
    <row r="1" spans="1:22">
      <c r="B1" t="s">
        <v>22</v>
      </c>
      <c r="C1" t="s">
        <v>20</v>
      </c>
      <c r="D1" t="s">
        <v>21</v>
      </c>
      <c r="F1" t="s">
        <v>19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</row>
    <row r="2" spans="1:22">
      <c r="A2" t="s">
        <v>0</v>
      </c>
      <c r="B2">
        <f>V$2</f>
        <v>8</v>
      </c>
      <c r="C2">
        <f>V$22</f>
        <v>2</v>
      </c>
      <c r="D2">
        <f>V$42</f>
        <v>6</v>
      </c>
      <c r="F2" t="s">
        <v>23</v>
      </c>
      <c r="G2" t="s">
        <v>24</v>
      </c>
      <c r="J2" t="s">
        <v>22</v>
      </c>
      <c r="K2" t="s">
        <v>0</v>
      </c>
      <c r="L2">
        <v>4</v>
      </c>
      <c r="M2">
        <v>1</v>
      </c>
      <c r="N2">
        <v>1</v>
      </c>
      <c r="O2">
        <v>1</v>
      </c>
      <c r="P2">
        <v>1</v>
      </c>
      <c r="V2">
        <f>SUM(L2:U2)</f>
        <v>8</v>
      </c>
    </row>
    <row r="3" spans="1:22">
      <c r="A3" t="s">
        <v>1</v>
      </c>
      <c r="B3">
        <f>V$3</f>
        <v>11</v>
      </c>
      <c r="C3">
        <f>V$23</f>
        <v>4</v>
      </c>
      <c r="D3">
        <f>V$43</f>
        <v>7</v>
      </c>
      <c r="K3" t="s">
        <v>1</v>
      </c>
      <c r="L3">
        <v>3</v>
      </c>
      <c r="M3">
        <v>3</v>
      </c>
      <c r="N3">
        <v>2</v>
      </c>
      <c r="P3">
        <v>1</v>
      </c>
      <c r="R3">
        <v>1</v>
      </c>
      <c r="T3">
        <v>1</v>
      </c>
      <c r="V3">
        <f t="shared" ref="V3:V61" si="0">SUM(L3:U3)</f>
        <v>11</v>
      </c>
    </row>
    <row r="4" spans="1:22">
      <c r="A4" t="s">
        <v>2</v>
      </c>
      <c r="B4">
        <f>V$4</f>
        <v>10</v>
      </c>
      <c r="C4">
        <f>V$24</f>
        <v>3</v>
      </c>
      <c r="D4">
        <f>V$44</f>
        <v>7</v>
      </c>
      <c r="G4" t="s">
        <v>36</v>
      </c>
      <c r="H4" t="s">
        <v>37</v>
      </c>
      <c r="K4" t="s">
        <v>2</v>
      </c>
      <c r="M4">
        <v>2</v>
      </c>
      <c r="N4">
        <v>1</v>
      </c>
      <c r="O4">
        <v>2</v>
      </c>
      <c r="P4">
        <v>1</v>
      </c>
      <c r="Q4">
        <v>2</v>
      </c>
      <c r="S4">
        <v>1</v>
      </c>
      <c r="U4">
        <v>1</v>
      </c>
      <c r="V4">
        <f t="shared" si="0"/>
        <v>10</v>
      </c>
    </row>
    <row r="5" spans="1:22">
      <c r="A5" t="s">
        <v>3</v>
      </c>
      <c r="B5">
        <f>V$5</f>
        <v>3</v>
      </c>
      <c r="C5">
        <f>V$25</f>
        <v>1</v>
      </c>
      <c r="D5">
        <f>V$45</f>
        <v>2</v>
      </c>
      <c r="F5" t="s">
        <v>35</v>
      </c>
      <c r="G5">
        <f>6*(10)+1*(9)+1*(7)+1*(6)+1*(5)+6*(4)+9*(3)+8*(2)+7*(1)</f>
        <v>161</v>
      </c>
      <c r="H5">
        <f>V21</f>
        <v>161</v>
      </c>
      <c r="K5" t="s">
        <v>3</v>
      </c>
      <c r="L5">
        <v>1</v>
      </c>
      <c r="N5">
        <v>1</v>
      </c>
      <c r="O5">
        <v>1</v>
      </c>
      <c r="V5">
        <f t="shared" si="0"/>
        <v>3</v>
      </c>
    </row>
    <row r="6" spans="1:22">
      <c r="A6" t="s">
        <v>4</v>
      </c>
      <c r="B6">
        <f>V$6</f>
        <v>19</v>
      </c>
      <c r="C6">
        <f>V$26</f>
        <v>11</v>
      </c>
      <c r="D6">
        <f>V$46</f>
        <v>8</v>
      </c>
      <c r="F6" t="s">
        <v>38</v>
      </c>
      <c r="G6">
        <f>1*(9)+1*(7)+1*(6)+1*(5)+6*(4)+5*(3)+5*(2)+5*(1)</f>
        <v>81</v>
      </c>
      <c r="H6">
        <f>V41</f>
        <v>81</v>
      </c>
      <c r="K6" t="s">
        <v>4</v>
      </c>
      <c r="L6">
        <v>15</v>
      </c>
      <c r="M6">
        <v>3</v>
      </c>
      <c r="Q6">
        <v>1</v>
      </c>
      <c r="V6">
        <f t="shared" si="0"/>
        <v>19</v>
      </c>
    </row>
    <row r="7" spans="1:22">
      <c r="A7" t="s">
        <v>5</v>
      </c>
      <c r="B7">
        <f>V$7</f>
        <v>9</v>
      </c>
      <c r="C7">
        <f>V$27</f>
        <v>5</v>
      </c>
      <c r="D7">
        <f>V$47</f>
        <v>4</v>
      </c>
      <c r="F7" t="s">
        <v>39</v>
      </c>
      <c r="G7">
        <f>6*(10)+4*(3)+3*(2)+2*(1)</f>
        <v>80</v>
      </c>
      <c r="H7">
        <f>V61</f>
        <v>80</v>
      </c>
      <c r="K7" t="s">
        <v>5</v>
      </c>
      <c r="L7">
        <v>3</v>
      </c>
      <c r="M7">
        <v>4</v>
      </c>
      <c r="N7">
        <v>1</v>
      </c>
      <c r="O7">
        <v>1</v>
      </c>
      <c r="V7">
        <f t="shared" si="0"/>
        <v>9</v>
      </c>
    </row>
    <row r="8" spans="1:22">
      <c r="A8" t="s">
        <v>6</v>
      </c>
      <c r="B8">
        <f>V$8</f>
        <v>19</v>
      </c>
      <c r="C8">
        <f>V$28</f>
        <v>12</v>
      </c>
      <c r="D8">
        <f>V$48</f>
        <v>7</v>
      </c>
      <c r="K8" t="s">
        <v>6</v>
      </c>
      <c r="L8">
        <v>5</v>
      </c>
      <c r="M8">
        <v>9</v>
      </c>
      <c r="N8">
        <v>4</v>
      </c>
      <c r="O8">
        <v>1</v>
      </c>
      <c r="V8">
        <f t="shared" si="0"/>
        <v>19</v>
      </c>
    </row>
    <row r="9" spans="1:22">
      <c r="A9" t="s">
        <v>7</v>
      </c>
      <c r="B9">
        <f>V$9</f>
        <v>8</v>
      </c>
      <c r="C9">
        <f>V$29</f>
        <v>4</v>
      </c>
      <c r="D9">
        <f>V$49</f>
        <v>4</v>
      </c>
      <c r="G9" t="s">
        <v>40</v>
      </c>
      <c r="K9" t="s">
        <v>7</v>
      </c>
      <c r="M9">
        <v>2</v>
      </c>
      <c r="N9">
        <v>2</v>
      </c>
      <c r="O9">
        <v>2</v>
      </c>
      <c r="P9">
        <v>2</v>
      </c>
      <c r="V9">
        <f t="shared" si="0"/>
        <v>8</v>
      </c>
    </row>
    <row r="10" spans="1:22">
      <c r="A10" t="s">
        <v>8</v>
      </c>
      <c r="B10">
        <f>V$10</f>
        <v>4</v>
      </c>
      <c r="C10">
        <f>V$30</f>
        <v>1</v>
      </c>
      <c r="D10">
        <f>V$50</f>
        <v>3</v>
      </c>
      <c r="F10" t="s">
        <v>22</v>
      </c>
      <c r="G10">
        <f>G5/40</f>
        <v>4.0250000000000004</v>
      </c>
      <c r="K10" t="s">
        <v>8</v>
      </c>
      <c r="P10">
        <v>1</v>
      </c>
      <c r="Q10">
        <v>1</v>
      </c>
      <c r="R10">
        <v>1</v>
      </c>
      <c r="T10">
        <v>1</v>
      </c>
      <c r="V10">
        <f t="shared" si="0"/>
        <v>4</v>
      </c>
    </row>
    <row r="11" spans="1:22">
      <c r="A11" t="s">
        <v>9</v>
      </c>
      <c r="B11">
        <f>V$11</f>
        <v>5</v>
      </c>
      <c r="C11">
        <f>V$31</f>
        <v>2</v>
      </c>
      <c r="D11">
        <f>V$51</f>
        <v>3</v>
      </c>
      <c r="F11" t="s">
        <v>41</v>
      </c>
      <c r="G11">
        <f>G6/25</f>
        <v>3.24</v>
      </c>
      <c r="K11" t="s">
        <v>9</v>
      </c>
      <c r="P11">
        <v>1</v>
      </c>
      <c r="Q11">
        <v>1</v>
      </c>
      <c r="R11">
        <v>1</v>
      </c>
      <c r="S11">
        <v>1</v>
      </c>
      <c r="U11">
        <v>1</v>
      </c>
      <c r="V11">
        <f t="shared" si="0"/>
        <v>5</v>
      </c>
    </row>
    <row r="12" spans="1:22">
      <c r="A12" t="s">
        <v>10</v>
      </c>
      <c r="B12">
        <f>V$12</f>
        <v>4</v>
      </c>
      <c r="C12">
        <f>V$32</f>
        <v>3</v>
      </c>
      <c r="D12">
        <f>V$52</f>
        <v>1</v>
      </c>
      <c r="F12" t="s">
        <v>42</v>
      </c>
      <c r="G12">
        <f>G7/15</f>
        <v>5.333333333333333</v>
      </c>
      <c r="K12" t="s">
        <v>10</v>
      </c>
      <c r="L12">
        <v>1</v>
      </c>
      <c r="M12">
        <v>1</v>
      </c>
      <c r="S12">
        <v>1</v>
      </c>
      <c r="T12">
        <v>1</v>
      </c>
      <c r="V12">
        <f t="shared" si="0"/>
        <v>4</v>
      </c>
    </row>
    <row r="13" spans="1:22">
      <c r="A13" t="s">
        <v>11</v>
      </c>
      <c r="B13">
        <f>V$13</f>
        <v>16</v>
      </c>
      <c r="C13">
        <f>V$33</f>
        <v>8</v>
      </c>
      <c r="D13">
        <f>V$53</f>
        <v>8</v>
      </c>
      <c r="K13" t="s">
        <v>11</v>
      </c>
      <c r="L13">
        <v>1</v>
      </c>
      <c r="M13">
        <v>2</v>
      </c>
      <c r="N13">
        <v>3</v>
      </c>
      <c r="O13">
        <v>3</v>
      </c>
      <c r="P13">
        <v>1</v>
      </c>
      <c r="Q13">
        <v>3</v>
      </c>
      <c r="R13">
        <v>2</v>
      </c>
      <c r="S13">
        <v>1</v>
      </c>
      <c r="V13">
        <f t="shared" si="0"/>
        <v>16</v>
      </c>
    </row>
    <row r="14" spans="1:22">
      <c r="A14" t="s">
        <v>12</v>
      </c>
      <c r="B14">
        <f>V$14</f>
        <v>8</v>
      </c>
      <c r="C14">
        <f>V$34</f>
        <v>3</v>
      </c>
      <c r="D14">
        <f>V$54</f>
        <v>5</v>
      </c>
      <c r="K14" t="s">
        <v>12</v>
      </c>
      <c r="M14">
        <v>1</v>
      </c>
      <c r="N14">
        <v>3</v>
      </c>
      <c r="O14">
        <v>1</v>
      </c>
      <c r="S14">
        <v>1</v>
      </c>
      <c r="T14">
        <v>1</v>
      </c>
      <c r="U14">
        <v>1</v>
      </c>
      <c r="V14">
        <f t="shared" si="0"/>
        <v>8</v>
      </c>
    </row>
    <row r="15" spans="1:22">
      <c r="A15" t="s">
        <v>13</v>
      </c>
      <c r="B15">
        <f>V$15</f>
        <v>16</v>
      </c>
      <c r="C15">
        <f>V$35</f>
        <v>6</v>
      </c>
      <c r="D15">
        <f>V$55</f>
        <v>10</v>
      </c>
      <c r="K15" t="s">
        <v>13</v>
      </c>
      <c r="L15">
        <v>1</v>
      </c>
      <c r="M15">
        <v>1</v>
      </c>
      <c r="N15">
        <v>3</v>
      </c>
      <c r="O15">
        <v>1</v>
      </c>
      <c r="P15">
        <v>2</v>
      </c>
      <c r="Q15">
        <v>1</v>
      </c>
      <c r="R15">
        <v>2</v>
      </c>
      <c r="S15">
        <v>1</v>
      </c>
      <c r="T15">
        <v>3</v>
      </c>
      <c r="U15">
        <v>1</v>
      </c>
      <c r="V15">
        <f t="shared" si="0"/>
        <v>16</v>
      </c>
    </row>
    <row r="16" spans="1:22">
      <c r="A16" t="s">
        <v>14</v>
      </c>
      <c r="B16">
        <f>V$16</f>
        <v>5</v>
      </c>
      <c r="C16">
        <f>V$36</f>
        <v>3</v>
      </c>
      <c r="D16">
        <f>V$56</f>
        <v>2</v>
      </c>
      <c r="K16" t="s">
        <v>14</v>
      </c>
      <c r="M16">
        <v>1</v>
      </c>
      <c r="N16">
        <v>1</v>
      </c>
      <c r="O16">
        <v>1</v>
      </c>
      <c r="U16">
        <v>2</v>
      </c>
      <c r="V16">
        <f t="shared" si="0"/>
        <v>5</v>
      </c>
    </row>
    <row r="17" spans="1:22">
      <c r="A17" t="s">
        <v>15</v>
      </c>
      <c r="B17">
        <f>V$17</f>
        <v>1</v>
      </c>
      <c r="C17">
        <f>V$37</f>
        <v>1</v>
      </c>
      <c r="D17">
        <f>V$57</f>
        <v>0</v>
      </c>
      <c r="K17" t="s">
        <v>15</v>
      </c>
      <c r="L17">
        <v>1</v>
      </c>
      <c r="V17">
        <f t="shared" si="0"/>
        <v>1</v>
      </c>
    </row>
    <row r="18" spans="1:22">
      <c r="A18" t="s">
        <v>16</v>
      </c>
      <c r="B18">
        <f>V$18</f>
        <v>8</v>
      </c>
      <c r="C18">
        <f>V$38</f>
        <v>7</v>
      </c>
      <c r="D18">
        <f>V$58</f>
        <v>1</v>
      </c>
      <c r="K18" t="s">
        <v>16</v>
      </c>
      <c r="L18">
        <v>4</v>
      </c>
      <c r="M18">
        <v>2</v>
      </c>
      <c r="N18">
        <v>1</v>
      </c>
      <c r="O18">
        <v>1</v>
      </c>
      <c r="V18">
        <f t="shared" si="0"/>
        <v>8</v>
      </c>
    </row>
    <row r="19" spans="1:22">
      <c r="A19" t="s">
        <v>17</v>
      </c>
      <c r="B19">
        <f>V$19</f>
        <v>3</v>
      </c>
      <c r="C19">
        <f>V$39</f>
        <v>2</v>
      </c>
      <c r="D19">
        <f>V$59</f>
        <v>1</v>
      </c>
      <c r="K19" t="s">
        <v>17</v>
      </c>
      <c r="N19">
        <v>2</v>
      </c>
      <c r="R19">
        <v>1</v>
      </c>
      <c r="V19">
        <f t="shared" si="0"/>
        <v>3</v>
      </c>
    </row>
    <row r="20" spans="1:22">
      <c r="A20" t="s">
        <v>18</v>
      </c>
      <c r="B20">
        <f>V$20</f>
        <v>4</v>
      </c>
      <c r="C20">
        <f>V$40</f>
        <v>3</v>
      </c>
      <c r="D20">
        <f>V$60</f>
        <v>1</v>
      </c>
      <c r="K20" t="s">
        <v>18</v>
      </c>
      <c r="L20">
        <v>1</v>
      </c>
      <c r="M20">
        <v>1</v>
      </c>
      <c r="O20">
        <v>1</v>
      </c>
      <c r="S20">
        <v>1</v>
      </c>
      <c r="V20">
        <f t="shared" si="0"/>
        <v>4</v>
      </c>
    </row>
    <row r="21" spans="1:22">
      <c r="J21" t="s">
        <v>22</v>
      </c>
      <c r="L21">
        <f>SUM(L2:L20)</f>
        <v>40</v>
      </c>
      <c r="M21">
        <f t="shared" ref="M21:U21" si="1">SUM(M2:M20)</f>
        <v>33</v>
      </c>
      <c r="N21">
        <f t="shared" si="1"/>
        <v>25</v>
      </c>
      <c r="O21">
        <f>SUM(O2:O20)</f>
        <v>16</v>
      </c>
      <c r="P21">
        <f t="shared" si="1"/>
        <v>10</v>
      </c>
      <c r="Q21">
        <f t="shared" si="1"/>
        <v>9</v>
      </c>
      <c r="R21">
        <f t="shared" si="1"/>
        <v>8</v>
      </c>
      <c r="S21">
        <f t="shared" si="1"/>
        <v>7</v>
      </c>
      <c r="T21">
        <f t="shared" si="1"/>
        <v>7</v>
      </c>
      <c r="U21">
        <f t="shared" si="1"/>
        <v>6</v>
      </c>
      <c r="V21">
        <f t="shared" si="0"/>
        <v>161</v>
      </c>
    </row>
    <row r="22" spans="1:22">
      <c r="A22" t="s">
        <v>43</v>
      </c>
      <c r="J22" t="s">
        <v>20</v>
      </c>
      <c r="K22" t="s">
        <v>0</v>
      </c>
      <c r="L22">
        <v>2</v>
      </c>
      <c r="V22">
        <f t="shared" si="0"/>
        <v>2</v>
      </c>
    </row>
    <row r="23" spans="1:22">
      <c r="B23" t="s">
        <v>22</v>
      </c>
      <c r="C23" t="s">
        <v>20</v>
      </c>
      <c r="D23" t="s">
        <v>21</v>
      </c>
      <c r="K23" t="s">
        <v>1</v>
      </c>
      <c r="L23">
        <v>1</v>
      </c>
      <c r="M23">
        <v>2</v>
      </c>
      <c r="N23">
        <v>1</v>
      </c>
      <c r="V23">
        <f t="shared" si="0"/>
        <v>4</v>
      </c>
    </row>
    <row r="24" spans="1:22">
      <c r="A24" t="s">
        <v>4</v>
      </c>
      <c r="B24">
        <f>V$6</f>
        <v>19</v>
      </c>
      <c r="C24">
        <f>V$26</f>
        <v>11</v>
      </c>
      <c r="D24">
        <f>V$46</f>
        <v>8</v>
      </c>
      <c r="K24" t="s">
        <v>2</v>
      </c>
      <c r="O24">
        <v>1</v>
      </c>
      <c r="P24">
        <v>1</v>
      </c>
      <c r="Q24">
        <v>1</v>
      </c>
      <c r="V24">
        <f t="shared" si="0"/>
        <v>3</v>
      </c>
    </row>
    <row r="25" spans="1:22">
      <c r="A25" t="s">
        <v>6</v>
      </c>
      <c r="B25">
        <f>V$8</f>
        <v>19</v>
      </c>
      <c r="C25">
        <f>V$28</f>
        <v>12</v>
      </c>
      <c r="D25">
        <f>V$48</f>
        <v>7</v>
      </c>
      <c r="K25" t="s">
        <v>3</v>
      </c>
      <c r="L25">
        <v>1</v>
      </c>
      <c r="V25">
        <f t="shared" si="0"/>
        <v>1</v>
      </c>
    </row>
    <row r="26" spans="1:22">
      <c r="A26" t="s">
        <v>11</v>
      </c>
      <c r="B26">
        <f>V$13</f>
        <v>16</v>
      </c>
      <c r="C26">
        <f>V$33</f>
        <v>8</v>
      </c>
      <c r="D26">
        <f>V$53</f>
        <v>8</v>
      </c>
      <c r="K26" t="s">
        <v>4</v>
      </c>
      <c r="L26">
        <v>9</v>
      </c>
      <c r="M26">
        <v>2</v>
      </c>
      <c r="V26">
        <f t="shared" si="0"/>
        <v>11</v>
      </c>
    </row>
    <row r="27" spans="1:22">
      <c r="A27" t="s">
        <v>13</v>
      </c>
      <c r="B27">
        <f>V$15</f>
        <v>16</v>
      </c>
      <c r="C27">
        <f>V$35</f>
        <v>6</v>
      </c>
      <c r="D27">
        <f>V$55</f>
        <v>10</v>
      </c>
      <c r="K27" t="s">
        <v>5</v>
      </c>
      <c r="L27">
        <v>1</v>
      </c>
      <c r="M27">
        <v>3</v>
      </c>
      <c r="N27">
        <v>1</v>
      </c>
      <c r="V27">
        <f t="shared" si="0"/>
        <v>5</v>
      </c>
    </row>
    <row r="28" spans="1:22">
      <c r="A28" t="s">
        <v>1</v>
      </c>
      <c r="B28">
        <f>V$3</f>
        <v>11</v>
      </c>
      <c r="C28">
        <f>V$23</f>
        <v>4</v>
      </c>
      <c r="D28">
        <f>V$43</f>
        <v>7</v>
      </c>
      <c r="K28" t="s">
        <v>6</v>
      </c>
      <c r="L28">
        <v>4</v>
      </c>
      <c r="M28">
        <v>4</v>
      </c>
      <c r="N28">
        <v>3</v>
      </c>
      <c r="O28">
        <v>1</v>
      </c>
      <c r="V28">
        <f t="shared" si="0"/>
        <v>12</v>
      </c>
    </row>
    <row r="29" spans="1:22">
      <c r="A29" t="s">
        <v>2</v>
      </c>
      <c r="B29">
        <f>V$4</f>
        <v>10</v>
      </c>
      <c r="C29">
        <f>V$24</f>
        <v>3</v>
      </c>
      <c r="D29">
        <f>V$44</f>
        <v>7</v>
      </c>
      <c r="K29" t="s">
        <v>7</v>
      </c>
      <c r="M29">
        <v>2</v>
      </c>
      <c r="N29">
        <v>1</v>
      </c>
      <c r="O29">
        <v>1</v>
      </c>
      <c r="V29">
        <f t="shared" si="0"/>
        <v>4</v>
      </c>
    </row>
    <row r="30" spans="1:22">
      <c r="A30" t="s">
        <v>5</v>
      </c>
      <c r="B30">
        <f>V$7</f>
        <v>9</v>
      </c>
      <c r="C30">
        <f>V$27</f>
        <v>5</v>
      </c>
      <c r="D30">
        <f>V$47</f>
        <v>4</v>
      </c>
      <c r="K30" t="s">
        <v>8</v>
      </c>
      <c r="R30">
        <v>1</v>
      </c>
      <c r="V30">
        <f t="shared" si="0"/>
        <v>1</v>
      </c>
    </row>
    <row r="31" spans="1:22">
      <c r="A31" t="s">
        <v>0</v>
      </c>
      <c r="B31">
        <f>V$2</f>
        <v>8</v>
      </c>
      <c r="C31">
        <f>V$22</f>
        <v>2</v>
      </c>
      <c r="D31">
        <f>V$42</f>
        <v>6</v>
      </c>
      <c r="K31" t="s">
        <v>9</v>
      </c>
      <c r="P31">
        <v>1</v>
      </c>
      <c r="S31">
        <v>1</v>
      </c>
      <c r="V31">
        <f t="shared" si="0"/>
        <v>2</v>
      </c>
    </row>
    <row r="32" spans="1:22">
      <c r="A32" t="s">
        <v>7</v>
      </c>
      <c r="B32">
        <f>V$9</f>
        <v>8</v>
      </c>
      <c r="C32">
        <f>V$29</f>
        <v>4</v>
      </c>
      <c r="D32">
        <f>V$49</f>
        <v>4</v>
      </c>
      <c r="K32" t="s">
        <v>10</v>
      </c>
      <c r="L32">
        <v>1</v>
      </c>
      <c r="M32">
        <v>1</v>
      </c>
      <c r="T32">
        <v>1</v>
      </c>
      <c r="V32">
        <f t="shared" si="0"/>
        <v>3</v>
      </c>
    </row>
    <row r="33" spans="1:22">
      <c r="A33" t="s">
        <v>12</v>
      </c>
      <c r="B33">
        <f>V$14</f>
        <v>8</v>
      </c>
      <c r="C33">
        <f>V$34</f>
        <v>3</v>
      </c>
      <c r="D33">
        <f>V$54</f>
        <v>5</v>
      </c>
      <c r="K33" t="s">
        <v>11</v>
      </c>
      <c r="M33">
        <v>2</v>
      </c>
      <c r="N33">
        <v>2</v>
      </c>
      <c r="O33">
        <v>2</v>
      </c>
      <c r="P33">
        <v>1</v>
      </c>
      <c r="Q33">
        <v>1</v>
      </c>
      <c r="V33">
        <f t="shared" si="0"/>
        <v>8</v>
      </c>
    </row>
    <row r="34" spans="1:22">
      <c r="A34" t="s">
        <v>16</v>
      </c>
      <c r="B34">
        <f>V$18</f>
        <v>8</v>
      </c>
      <c r="C34">
        <f>V$38</f>
        <v>7</v>
      </c>
      <c r="D34">
        <f>V$58</f>
        <v>1</v>
      </c>
      <c r="K34" t="s">
        <v>12</v>
      </c>
      <c r="N34">
        <v>2</v>
      </c>
      <c r="O34">
        <v>1</v>
      </c>
      <c r="V34">
        <f t="shared" si="0"/>
        <v>3</v>
      </c>
    </row>
    <row r="35" spans="1:22">
      <c r="A35" t="s">
        <v>9</v>
      </c>
      <c r="B35">
        <f>V$11</f>
        <v>5</v>
      </c>
      <c r="C35">
        <f>V$31</f>
        <v>2</v>
      </c>
      <c r="D35">
        <f>V$51</f>
        <v>3</v>
      </c>
      <c r="K35" t="s">
        <v>13</v>
      </c>
      <c r="L35">
        <v>1</v>
      </c>
      <c r="N35">
        <v>1</v>
      </c>
      <c r="O35">
        <v>1</v>
      </c>
      <c r="P35">
        <v>1</v>
      </c>
      <c r="Q35">
        <v>1</v>
      </c>
      <c r="R35">
        <v>1</v>
      </c>
      <c r="V35">
        <f t="shared" si="0"/>
        <v>6</v>
      </c>
    </row>
    <row r="36" spans="1:22">
      <c r="A36" t="s">
        <v>14</v>
      </c>
      <c r="B36">
        <f>V$16</f>
        <v>5</v>
      </c>
      <c r="C36">
        <f>V$36</f>
        <v>3</v>
      </c>
      <c r="D36">
        <f>V$56</f>
        <v>2</v>
      </c>
      <c r="K36" t="s">
        <v>14</v>
      </c>
      <c r="M36">
        <v>1</v>
      </c>
      <c r="N36">
        <v>1</v>
      </c>
      <c r="O36">
        <v>1</v>
      </c>
      <c r="V36">
        <f t="shared" si="0"/>
        <v>3</v>
      </c>
    </row>
    <row r="37" spans="1:22">
      <c r="A37" t="s">
        <v>8</v>
      </c>
      <c r="B37">
        <f>V$10</f>
        <v>4</v>
      </c>
      <c r="C37">
        <f>V$30</f>
        <v>1</v>
      </c>
      <c r="D37">
        <f>V$50</f>
        <v>3</v>
      </c>
      <c r="K37" t="s">
        <v>15</v>
      </c>
      <c r="L37">
        <v>1</v>
      </c>
      <c r="V37">
        <f t="shared" si="0"/>
        <v>1</v>
      </c>
    </row>
    <row r="38" spans="1:22">
      <c r="A38" t="s">
        <v>10</v>
      </c>
      <c r="B38">
        <f>V$12</f>
        <v>4</v>
      </c>
      <c r="C38">
        <f>V$32</f>
        <v>3</v>
      </c>
      <c r="D38">
        <f>V$52</f>
        <v>1</v>
      </c>
      <c r="K38" t="s">
        <v>16</v>
      </c>
      <c r="L38">
        <v>3</v>
      </c>
      <c r="M38">
        <v>2</v>
      </c>
      <c r="N38">
        <v>1</v>
      </c>
      <c r="O38">
        <v>1</v>
      </c>
      <c r="V38">
        <f t="shared" si="0"/>
        <v>7</v>
      </c>
    </row>
    <row r="39" spans="1:22">
      <c r="A39" t="s">
        <v>18</v>
      </c>
      <c r="B39">
        <f>V$20</f>
        <v>4</v>
      </c>
      <c r="C39">
        <f>V$40</f>
        <v>3</v>
      </c>
      <c r="D39">
        <f>V$60</f>
        <v>1</v>
      </c>
      <c r="K39" t="s">
        <v>17</v>
      </c>
      <c r="N39">
        <v>2</v>
      </c>
      <c r="V39">
        <f t="shared" si="0"/>
        <v>2</v>
      </c>
    </row>
    <row r="40" spans="1:22">
      <c r="A40" t="s">
        <v>3</v>
      </c>
      <c r="B40">
        <f>V$5</f>
        <v>3</v>
      </c>
      <c r="C40">
        <f>V$25</f>
        <v>1</v>
      </c>
      <c r="D40">
        <f>V$45</f>
        <v>2</v>
      </c>
      <c r="K40" t="s">
        <v>18</v>
      </c>
      <c r="L40">
        <v>1</v>
      </c>
      <c r="M40">
        <v>1</v>
      </c>
      <c r="O40">
        <v>1</v>
      </c>
      <c r="V40">
        <f t="shared" si="0"/>
        <v>3</v>
      </c>
    </row>
    <row r="41" spans="1:22">
      <c r="A41" t="s">
        <v>17</v>
      </c>
      <c r="B41">
        <f>V$19</f>
        <v>3</v>
      </c>
      <c r="C41">
        <f>V$39</f>
        <v>2</v>
      </c>
      <c r="D41">
        <f>V$59</f>
        <v>1</v>
      </c>
      <c r="J41" t="s">
        <v>20</v>
      </c>
      <c r="L41">
        <f>SUM(L22:L40)</f>
        <v>25</v>
      </c>
      <c r="M41">
        <f t="shared" ref="M41:U41" si="2">SUM(M22:M40)</f>
        <v>20</v>
      </c>
      <c r="N41">
        <f t="shared" si="2"/>
        <v>15</v>
      </c>
      <c r="O41">
        <f t="shared" si="2"/>
        <v>10</v>
      </c>
      <c r="P41">
        <f t="shared" si="2"/>
        <v>4</v>
      </c>
      <c r="Q41">
        <f t="shared" si="2"/>
        <v>3</v>
      </c>
      <c r="R41">
        <f t="shared" si="2"/>
        <v>2</v>
      </c>
      <c r="S41">
        <f t="shared" si="2"/>
        <v>1</v>
      </c>
      <c r="T41">
        <f t="shared" si="2"/>
        <v>1</v>
      </c>
      <c r="U41">
        <f t="shared" si="2"/>
        <v>0</v>
      </c>
      <c r="V41">
        <f t="shared" si="0"/>
        <v>81</v>
      </c>
    </row>
    <row r="42" spans="1:22">
      <c r="A42" t="s">
        <v>15</v>
      </c>
      <c r="B42">
        <f>V$17</f>
        <v>1</v>
      </c>
      <c r="C42">
        <f>V$37</f>
        <v>1</v>
      </c>
      <c r="D42">
        <f>V$57</f>
        <v>0</v>
      </c>
      <c r="J42" t="s">
        <v>21</v>
      </c>
      <c r="K42" t="s">
        <v>0</v>
      </c>
      <c r="L42">
        <v>2</v>
      </c>
      <c r="M42">
        <v>1</v>
      </c>
      <c r="N42">
        <v>1</v>
      </c>
      <c r="O42">
        <v>1</v>
      </c>
      <c r="P42">
        <v>1</v>
      </c>
      <c r="V42">
        <f t="shared" si="0"/>
        <v>6</v>
      </c>
    </row>
    <row r="43" spans="1:22">
      <c r="K43" t="s">
        <v>1</v>
      </c>
      <c r="L43">
        <v>2</v>
      </c>
      <c r="M43">
        <v>1</v>
      </c>
      <c r="N43">
        <v>1</v>
      </c>
      <c r="P43">
        <v>1</v>
      </c>
      <c r="R43">
        <v>1</v>
      </c>
      <c r="T43">
        <v>1</v>
      </c>
      <c r="V43">
        <f t="shared" si="0"/>
        <v>7</v>
      </c>
    </row>
    <row r="44" spans="1:22">
      <c r="A44" t="s">
        <v>44</v>
      </c>
      <c r="K44" t="s">
        <v>2</v>
      </c>
      <c r="M44">
        <v>2</v>
      </c>
      <c r="N44">
        <v>1</v>
      </c>
      <c r="O44">
        <v>1</v>
      </c>
      <c r="Q44">
        <v>1</v>
      </c>
      <c r="S44">
        <v>1</v>
      </c>
      <c r="U44">
        <v>1</v>
      </c>
      <c r="V44">
        <f t="shared" si="0"/>
        <v>7</v>
      </c>
    </row>
    <row r="45" spans="1:22">
      <c r="B45" t="s">
        <v>41</v>
      </c>
      <c r="K45" t="s">
        <v>3</v>
      </c>
      <c r="N45">
        <v>1</v>
      </c>
      <c r="O45">
        <v>1</v>
      </c>
      <c r="V45">
        <f t="shared" si="0"/>
        <v>2</v>
      </c>
    </row>
    <row r="46" spans="1:22">
      <c r="A46" t="s">
        <v>6</v>
      </c>
      <c r="B46">
        <f>V$28</f>
        <v>12</v>
      </c>
      <c r="K46" t="s">
        <v>4</v>
      </c>
      <c r="L46">
        <v>6</v>
      </c>
      <c r="M46">
        <v>1</v>
      </c>
      <c r="Q46">
        <v>1</v>
      </c>
      <c r="V46">
        <f t="shared" si="0"/>
        <v>8</v>
      </c>
    </row>
    <row r="47" spans="1:22">
      <c r="A47" t="s">
        <v>4</v>
      </c>
      <c r="B47">
        <f>V$26</f>
        <v>11</v>
      </c>
      <c r="K47" t="s">
        <v>5</v>
      </c>
      <c r="L47">
        <v>2</v>
      </c>
      <c r="M47">
        <v>1</v>
      </c>
      <c r="O47">
        <v>1</v>
      </c>
      <c r="V47">
        <f t="shared" si="0"/>
        <v>4</v>
      </c>
    </row>
    <row r="48" spans="1:22">
      <c r="A48" t="s">
        <v>11</v>
      </c>
      <c r="B48">
        <f>V$33</f>
        <v>8</v>
      </c>
      <c r="K48" t="s">
        <v>6</v>
      </c>
      <c r="L48">
        <v>1</v>
      </c>
      <c r="M48">
        <v>5</v>
      </c>
      <c r="N48">
        <v>1</v>
      </c>
      <c r="V48">
        <f t="shared" si="0"/>
        <v>7</v>
      </c>
    </row>
    <row r="49" spans="1:22">
      <c r="A49" t="s">
        <v>16</v>
      </c>
      <c r="B49">
        <f>V$38</f>
        <v>7</v>
      </c>
      <c r="K49" t="s">
        <v>7</v>
      </c>
      <c r="N49">
        <v>1</v>
      </c>
      <c r="O49">
        <v>1</v>
      </c>
      <c r="P49">
        <v>2</v>
      </c>
      <c r="V49">
        <f t="shared" si="0"/>
        <v>4</v>
      </c>
    </row>
    <row r="50" spans="1:22">
      <c r="A50" t="s">
        <v>13</v>
      </c>
      <c r="B50">
        <f>V$35</f>
        <v>6</v>
      </c>
      <c r="K50" t="s">
        <v>8</v>
      </c>
      <c r="P50">
        <v>1</v>
      </c>
      <c r="Q50">
        <v>1</v>
      </c>
      <c r="T50">
        <v>1</v>
      </c>
      <c r="V50">
        <f t="shared" si="0"/>
        <v>3</v>
      </c>
    </row>
    <row r="51" spans="1:22">
      <c r="A51" t="s">
        <v>5</v>
      </c>
      <c r="B51">
        <f>V$27</f>
        <v>5</v>
      </c>
      <c r="K51" t="s">
        <v>9</v>
      </c>
      <c r="Q51">
        <v>1</v>
      </c>
      <c r="R51">
        <v>1</v>
      </c>
      <c r="U51">
        <v>1</v>
      </c>
      <c r="V51">
        <f t="shared" si="0"/>
        <v>3</v>
      </c>
    </row>
    <row r="52" spans="1:22">
      <c r="A52" t="s">
        <v>1</v>
      </c>
      <c r="B52">
        <f>V$23</f>
        <v>4</v>
      </c>
      <c r="K52" t="s">
        <v>10</v>
      </c>
      <c r="S52">
        <v>1</v>
      </c>
      <c r="V52">
        <f t="shared" si="0"/>
        <v>1</v>
      </c>
    </row>
    <row r="53" spans="1:22">
      <c r="A53" t="s">
        <v>7</v>
      </c>
      <c r="B53">
        <f>V$29</f>
        <v>4</v>
      </c>
      <c r="K53" t="s">
        <v>11</v>
      </c>
      <c r="L53">
        <v>1</v>
      </c>
      <c r="N53">
        <v>1</v>
      </c>
      <c r="O53">
        <v>1</v>
      </c>
      <c r="Q53">
        <v>2</v>
      </c>
      <c r="R53">
        <v>2</v>
      </c>
      <c r="S53">
        <v>1</v>
      </c>
      <c r="V53">
        <f t="shared" si="0"/>
        <v>8</v>
      </c>
    </row>
    <row r="54" spans="1:22">
      <c r="A54" t="s">
        <v>2</v>
      </c>
      <c r="B54">
        <f>V$24</f>
        <v>3</v>
      </c>
      <c r="K54" t="s">
        <v>12</v>
      </c>
      <c r="M54">
        <v>1</v>
      </c>
      <c r="N54">
        <v>1</v>
      </c>
      <c r="S54">
        <v>1</v>
      </c>
      <c r="T54">
        <v>1</v>
      </c>
      <c r="U54">
        <v>1</v>
      </c>
      <c r="V54">
        <f t="shared" si="0"/>
        <v>5</v>
      </c>
    </row>
    <row r="55" spans="1:22">
      <c r="A55" t="s">
        <v>12</v>
      </c>
      <c r="B55">
        <f>V$34</f>
        <v>3</v>
      </c>
      <c r="K55" t="s">
        <v>13</v>
      </c>
      <c r="M55">
        <v>1</v>
      </c>
      <c r="N55">
        <v>2</v>
      </c>
      <c r="P55">
        <v>1</v>
      </c>
      <c r="R55">
        <v>1</v>
      </c>
      <c r="S55">
        <v>1</v>
      </c>
      <c r="T55">
        <v>3</v>
      </c>
      <c r="U55">
        <v>1</v>
      </c>
      <c r="V55">
        <f t="shared" si="0"/>
        <v>10</v>
      </c>
    </row>
    <row r="56" spans="1:22">
      <c r="A56" t="s">
        <v>14</v>
      </c>
      <c r="B56">
        <f>V$36</f>
        <v>3</v>
      </c>
      <c r="K56" t="s">
        <v>14</v>
      </c>
      <c r="U56">
        <v>2</v>
      </c>
      <c r="V56">
        <f t="shared" si="0"/>
        <v>2</v>
      </c>
    </row>
    <row r="57" spans="1:22">
      <c r="A57" t="s">
        <v>10</v>
      </c>
      <c r="B57">
        <f>V$32</f>
        <v>3</v>
      </c>
      <c r="K57" t="s">
        <v>15</v>
      </c>
      <c r="V57">
        <f t="shared" si="0"/>
        <v>0</v>
      </c>
    </row>
    <row r="58" spans="1:22">
      <c r="A58" t="s">
        <v>18</v>
      </c>
      <c r="B58">
        <f>V$40</f>
        <v>3</v>
      </c>
      <c r="K58" t="s">
        <v>16</v>
      </c>
      <c r="L58">
        <v>1</v>
      </c>
      <c r="V58">
        <f t="shared" si="0"/>
        <v>1</v>
      </c>
    </row>
    <row r="59" spans="1:22">
      <c r="A59" t="s">
        <v>0</v>
      </c>
      <c r="B59">
        <f>V$22</f>
        <v>2</v>
      </c>
      <c r="K59" t="s">
        <v>17</v>
      </c>
      <c r="R59">
        <v>1</v>
      </c>
      <c r="V59">
        <f t="shared" si="0"/>
        <v>1</v>
      </c>
    </row>
    <row r="60" spans="1:22">
      <c r="A60" t="s">
        <v>9</v>
      </c>
      <c r="B60">
        <f>V$31</f>
        <v>2</v>
      </c>
      <c r="K60" t="s">
        <v>18</v>
      </c>
      <c r="S60">
        <v>1</v>
      </c>
      <c r="V60">
        <f t="shared" si="0"/>
        <v>1</v>
      </c>
    </row>
    <row r="61" spans="1:22">
      <c r="A61" t="s">
        <v>17</v>
      </c>
      <c r="B61">
        <f>V$39</f>
        <v>2</v>
      </c>
      <c r="J61" t="s">
        <v>21</v>
      </c>
      <c r="L61">
        <f>SUM(L42:L60)</f>
        <v>15</v>
      </c>
      <c r="M61">
        <f t="shared" ref="M61:U61" si="3">SUM(M42:M60)</f>
        <v>13</v>
      </c>
      <c r="N61">
        <f t="shared" si="3"/>
        <v>10</v>
      </c>
      <c r="O61">
        <f t="shared" si="3"/>
        <v>6</v>
      </c>
      <c r="P61">
        <f t="shared" si="3"/>
        <v>6</v>
      </c>
      <c r="Q61">
        <f t="shared" si="3"/>
        <v>6</v>
      </c>
      <c r="R61">
        <f t="shared" si="3"/>
        <v>6</v>
      </c>
      <c r="S61">
        <f t="shared" si="3"/>
        <v>6</v>
      </c>
      <c r="T61">
        <f t="shared" si="3"/>
        <v>6</v>
      </c>
      <c r="U61">
        <f t="shared" si="3"/>
        <v>6</v>
      </c>
      <c r="V61">
        <f t="shared" si="0"/>
        <v>80</v>
      </c>
    </row>
    <row r="62" spans="1:22">
      <c r="A62" t="s">
        <v>8</v>
      </c>
      <c r="B62">
        <f>V$30</f>
        <v>1</v>
      </c>
    </row>
    <row r="63" spans="1:22">
      <c r="A63" t="s">
        <v>3</v>
      </c>
      <c r="B63">
        <f>V$25</f>
        <v>1</v>
      </c>
    </row>
    <row r="64" spans="1:22">
      <c r="A64" t="s">
        <v>15</v>
      </c>
      <c r="B64">
        <f>V$37</f>
        <v>1</v>
      </c>
    </row>
    <row r="66" spans="1:2">
      <c r="A66" t="s">
        <v>45</v>
      </c>
    </row>
    <row r="67" spans="1:2">
      <c r="B67" t="s">
        <v>42</v>
      </c>
    </row>
    <row r="68" spans="1:2">
      <c r="A68" t="s">
        <v>13</v>
      </c>
      <c r="B68">
        <f>V$55</f>
        <v>10</v>
      </c>
    </row>
    <row r="69" spans="1:2">
      <c r="A69" t="s">
        <v>4</v>
      </c>
      <c r="B69">
        <f>V$46</f>
        <v>8</v>
      </c>
    </row>
    <row r="70" spans="1:2">
      <c r="A70" t="s">
        <v>11</v>
      </c>
      <c r="B70">
        <f>V$53</f>
        <v>8</v>
      </c>
    </row>
    <row r="71" spans="1:2">
      <c r="A71" t="s">
        <v>6</v>
      </c>
      <c r="B71">
        <f>V$48</f>
        <v>7</v>
      </c>
    </row>
    <row r="72" spans="1:2">
      <c r="A72" t="s">
        <v>1</v>
      </c>
      <c r="B72">
        <f>V$43</f>
        <v>7</v>
      </c>
    </row>
    <row r="73" spans="1:2">
      <c r="A73" t="s">
        <v>2</v>
      </c>
      <c r="B73">
        <f>V$44</f>
        <v>7</v>
      </c>
    </row>
    <row r="74" spans="1:2">
      <c r="A74" t="s">
        <v>0</v>
      </c>
      <c r="B74">
        <f>V$42</f>
        <v>6</v>
      </c>
    </row>
    <row r="75" spans="1:2">
      <c r="A75" t="s">
        <v>12</v>
      </c>
      <c r="B75">
        <f>V$54</f>
        <v>5</v>
      </c>
    </row>
    <row r="76" spans="1:2">
      <c r="A76" t="s">
        <v>5</v>
      </c>
      <c r="B76">
        <f>V$47</f>
        <v>4</v>
      </c>
    </row>
    <row r="77" spans="1:2">
      <c r="A77" t="s">
        <v>7</v>
      </c>
      <c r="B77">
        <f>V$49</f>
        <v>4</v>
      </c>
    </row>
    <row r="78" spans="1:2">
      <c r="A78" t="s">
        <v>9</v>
      </c>
      <c r="B78">
        <f>V$51</f>
        <v>3</v>
      </c>
    </row>
    <row r="79" spans="1:2">
      <c r="A79" t="s">
        <v>8</v>
      </c>
      <c r="B79">
        <f>V$50</f>
        <v>3</v>
      </c>
    </row>
    <row r="80" spans="1:2">
      <c r="A80" t="s">
        <v>14</v>
      </c>
      <c r="B80">
        <f>V$56</f>
        <v>2</v>
      </c>
    </row>
    <row r="81" spans="1:2">
      <c r="A81" t="s">
        <v>3</v>
      </c>
      <c r="B81">
        <f>V$45</f>
        <v>2</v>
      </c>
    </row>
    <row r="82" spans="1:2">
      <c r="A82" t="s">
        <v>16</v>
      </c>
      <c r="B82">
        <f>V$58</f>
        <v>1</v>
      </c>
    </row>
    <row r="83" spans="1:2">
      <c r="A83" t="s">
        <v>10</v>
      </c>
      <c r="B83">
        <f>V$52</f>
        <v>1</v>
      </c>
    </row>
    <row r="84" spans="1:2">
      <c r="A84" t="s">
        <v>18</v>
      </c>
      <c r="B84">
        <f>V$60</f>
        <v>1</v>
      </c>
    </row>
    <row r="85" spans="1:2">
      <c r="A85" t="s">
        <v>17</v>
      </c>
      <c r="B85">
        <f>V$59</f>
        <v>1</v>
      </c>
    </row>
    <row r="86" spans="1:2">
      <c r="A86" t="s">
        <v>15</v>
      </c>
      <c r="B86">
        <f>V$57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D30:AI31"/>
  <sheetViews>
    <sheetView topLeftCell="N1" workbookViewId="0">
      <selection activeCell="AB42" sqref="AB42"/>
    </sheetView>
  </sheetViews>
  <sheetFormatPr defaultRowHeight="14.5"/>
  <sheetData>
    <row r="30" spans="30:35">
      <c r="AD30" t="s">
        <v>67</v>
      </c>
      <c r="AI30" t="s">
        <v>68</v>
      </c>
    </row>
    <row r="31" spans="30:35">
      <c r="AI31" t="s">
        <v>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21"/>
  <sheetViews>
    <sheetView workbookViewId="0">
      <selection sqref="A1:G20"/>
    </sheetView>
  </sheetViews>
  <sheetFormatPr defaultRowHeight="14.5"/>
  <cols>
    <col min="1" max="1" width="21.453125" bestFit="1" customWidth="1"/>
    <col min="2" max="2" width="10.26953125" bestFit="1" customWidth="1"/>
    <col min="9" max="9" width="10.1796875" customWidth="1"/>
    <col min="13" max="13" width="12.453125" bestFit="1" customWidth="1"/>
    <col min="14" max="14" width="21.453125" bestFit="1" customWidth="1"/>
  </cols>
  <sheetData>
    <row r="1" spans="1:25">
      <c r="B1" t="s">
        <v>60</v>
      </c>
      <c r="C1" t="s">
        <v>61</v>
      </c>
      <c r="D1" t="s">
        <v>46</v>
      </c>
      <c r="E1" t="s">
        <v>48</v>
      </c>
      <c r="F1" t="s">
        <v>53</v>
      </c>
      <c r="G1" t="s">
        <v>66</v>
      </c>
      <c r="I1" t="s">
        <v>64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</row>
    <row r="2" spans="1:25">
      <c r="A2" t="s">
        <v>0</v>
      </c>
      <c r="B2">
        <f>Y$2</f>
        <v>0</v>
      </c>
      <c r="C2">
        <f>Y$22</f>
        <v>4</v>
      </c>
      <c r="D2">
        <f>Y$42</f>
        <v>0</v>
      </c>
      <c r="E2">
        <f>Y$62</f>
        <v>0</v>
      </c>
      <c r="F2">
        <f>Y$82</f>
        <v>0</v>
      </c>
      <c r="G2">
        <f>Y$102</f>
        <v>4</v>
      </c>
      <c r="I2" t="s">
        <v>55</v>
      </c>
      <c r="J2" t="s">
        <v>57</v>
      </c>
      <c r="M2" t="s">
        <v>59</v>
      </c>
      <c r="N2" t="s">
        <v>0</v>
      </c>
      <c r="O2">
        <f>O42+O82</f>
        <v>0</v>
      </c>
      <c r="P2">
        <f>P42+P82</f>
        <v>0</v>
      </c>
      <c r="Q2">
        <f>Q42+Q82</f>
        <v>0</v>
      </c>
      <c r="R2">
        <f t="shared" ref="R2:X2" si="0">R42+R82</f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>SUM(O2:X2)</f>
        <v>0</v>
      </c>
    </row>
    <row r="3" spans="1:25">
      <c r="A3" t="s">
        <v>1</v>
      </c>
      <c r="B3">
        <f>Y$3</f>
        <v>5</v>
      </c>
      <c r="C3">
        <f>Y$23</f>
        <v>1</v>
      </c>
      <c r="D3">
        <f>Y$43</f>
        <v>0</v>
      </c>
      <c r="E3">
        <f>Y$63</f>
        <v>0</v>
      </c>
      <c r="F3">
        <f>Y$83</f>
        <v>5</v>
      </c>
      <c r="G3">
        <f>Y$103</f>
        <v>1</v>
      </c>
      <c r="I3" t="s">
        <v>56</v>
      </c>
      <c r="J3" t="s">
        <v>58</v>
      </c>
      <c r="N3" t="s">
        <v>1</v>
      </c>
      <c r="O3">
        <f t="shared" ref="O3:X20" si="1">O43+O83</f>
        <v>1</v>
      </c>
      <c r="P3">
        <f t="shared" si="1"/>
        <v>0</v>
      </c>
      <c r="Q3">
        <f t="shared" si="1"/>
        <v>1</v>
      </c>
      <c r="R3">
        <f t="shared" si="1"/>
        <v>0</v>
      </c>
      <c r="S3">
        <f t="shared" si="1"/>
        <v>1</v>
      </c>
      <c r="T3">
        <f t="shared" si="1"/>
        <v>0</v>
      </c>
      <c r="U3">
        <f t="shared" si="1"/>
        <v>1</v>
      </c>
      <c r="V3">
        <f t="shared" si="1"/>
        <v>0</v>
      </c>
      <c r="W3">
        <f t="shared" si="1"/>
        <v>1</v>
      </c>
      <c r="X3">
        <f t="shared" si="1"/>
        <v>0</v>
      </c>
      <c r="Y3">
        <f t="shared" ref="Y3:Y61" si="2">SUM(O3:X3)</f>
        <v>5</v>
      </c>
    </row>
    <row r="4" spans="1:25">
      <c r="A4" t="s">
        <v>2</v>
      </c>
      <c r="B4">
        <f>Y$4</f>
        <v>5</v>
      </c>
      <c r="C4">
        <f>Y$24</f>
        <v>1</v>
      </c>
      <c r="D4">
        <f>Y$44</f>
        <v>0</v>
      </c>
      <c r="E4">
        <f>Y$64</f>
        <v>0</v>
      </c>
      <c r="F4">
        <f>Y$84</f>
        <v>5</v>
      </c>
      <c r="G4">
        <f>Y$104</f>
        <v>1</v>
      </c>
      <c r="N4" t="s">
        <v>2</v>
      </c>
      <c r="O4">
        <f t="shared" si="1"/>
        <v>0</v>
      </c>
      <c r="P4">
        <f t="shared" si="1"/>
        <v>1</v>
      </c>
      <c r="Q4">
        <f t="shared" si="1"/>
        <v>0</v>
      </c>
      <c r="R4">
        <f t="shared" si="1"/>
        <v>1</v>
      </c>
      <c r="S4">
        <f t="shared" si="1"/>
        <v>0</v>
      </c>
      <c r="T4">
        <f t="shared" si="1"/>
        <v>1</v>
      </c>
      <c r="U4">
        <f t="shared" si="1"/>
        <v>0</v>
      </c>
      <c r="V4">
        <f t="shared" si="1"/>
        <v>1</v>
      </c>
      <c r="W4">
        <f t="shared" si="1"/>
        <v>0</v>
      </c>
      <c r="X4">
        <f t="shared" si="1"/>
        <v>1</v>
      </c>
      <c r="Y4">
        <f t="shared" si="2"/>
        <v>5</v>
      </c>
    </row>
    <row r="5" spans="1:25">
      <c r="A5" t="s">
        <v>3</v>
      </c>
      <c r="B5">
        <f>Y$5</f>
        <v>1</v>
      </c>
      <c r="C5">
        <f>Y$25</f>
        <v>1</v>
      </c>
      <c r="D5">
        <f>Y$45</f>
        <v>1</v>
      </c>
      <c r="E5">
        <f>Y$65</f>
        <v>0</v>
      </c>
      <c r="F5">
        <f>Y$85</f>
        <v>0</v>
      </c>
      <c r="G5">
        <f>Y$105</f>
        <v>1</v>
      </c>
      <c r="J5" t="s">
        <v>36</v>
      </c>
      <c r="K5" t="s">
        <v>37</v>
      </c>
      <c r="N5" t="s">
        <v>3</v>
      </c>
      <c r="O5">
        <f t="shared" si="1"/>
        <v>1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2"/>
        <v>1</v>
      </c>
    </row>
    <row r="6" spans="1:25">
      <c r="A6" t="s">
        <v>4</v>
      </c>
      <c r="B6">
        <f>Y$6</f>
        <v>3</v>
      </c>
      <c r="C6">
        <f>Y$26</f>
        <v>8</v>
      </c>
      <c r="D6">
        <f>Y$46</f>
        <v>3</v>
      </c>
      <c r="E6">
        <f>Y$66</f>
        <v>5</v>
      </c>
      <c r="F6">
        <f>Y$86</f>
        <v>0</v>
      </c>
      <c r="G6">
        <f>Y$106</f>
        <v>3</v>
      </c>
      <c r="I6" t="s">
        <v>65</v>
      </c>
      <c r="J6">
        <f>4*(10)+1*(5)+5*(4)+4*(3)+5*(2)+6*(1)</f>
        <v>93</v>
      </c>
      <c r="K6">
        <f>SUM(K7:K8)</f>
        <v>93</v>
      </c>
      <c r="N6" t="s">
        <v>4</v>
      </c>
      <c r="O6">
        <f t="shared" si="1"/>
        <v>2</v>
      </c>
      <c r="P6">
        <f t="shared" si="1"/>
        <v>1</v>
      </c>
      <c r="Q6">
        <f t="shared" si="1"/>
        <v>0</v>
      </c>
      <c r="R6">
        <f t="shared" si="1"/>
        <v>0</v>
      </c>
      <c r="S6">
        <f t="shared" si="1"/>
        <v>0</v>
      </c>
      <c r="T6">
        <f t="shared" si="1"/>
        <v>0</v>
      </c>
      <c r="U6">
        <f t="shared" si="1"/>
        <v>0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2"/>
        <v>3</v>
      </c>
    </row>
    <row r="7" spans="1:25">
      <c r="A7" t="s">
        <v>5</v>
      </c>
      <c r="B7">
        <f>Y$7</f>
        <v>2</v>
      </c>
      <c r="C7">
        <f>Y$27</f>
        <v>4</v>
      </c>
      <c r="D7">
        <f>Y$47</f>
        <v>2</v>
      </c>
      <c r="E7">
        <f>Y$67</f>
        <v>1</v>
      </c>
      <c r="F7">
        <f>Y$87</f>
        <v>0</v>
      </c>
      <c r="G7">
        <f>Y$107</f>
        <v>3</v>
      </c>
      <c r="I7" t="s">
        <v>62</v>
      </c>
      <c r="J7">
        <f>1*(10)+1*(5)+2*(4)+1*(3)+1*(2)+4*(1)</f>
        <v>32</v>
      </c>
      <c r="K7">
        <f>Y21</f>
        <v>32</v>
      </c>
      <c r="N7" t="s">
        <v>5</v>
      </c>
      <c r="O7">
        <f t="shared" si="1"/>
        <v>0</v>
      </c>
      <c r="P7">
        <f t="shared" si="1"/>
        <v>2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2"/>
        <v>2</v>
      </c>
    </row>
    <row r="8" spans="1:25">
      <c r="A8" t="s">
        <v>6</v>
      </c>
      <c r="B8">
        <f>Y$8</f>
        <v>3</v>
      </c>
      <c r="C8">
        <f>Y$28</f>
        <v>6</v>
      </c>
      <c r="D8">
        <f>Y$48</f>
        <v>3</v>
      </c>
      <c r="E8">
        <f>Y$68</f>
        <v>3</v>
      </c>
      <c r="F8">
        <f>Y$88</f>
        <v>0</v>
      </c>
      <c r="G8">
        <f>Y$108</f>
        <v>3</v>
      </c>
      <c r="I8" t="s">
        <v>63</v>
      </c>
      <c r="J8">
        <f>3*(10)+3*(4)+3*(3)+4*(2)+2*(1)</f>
        <v>61</v>
      </c>
      <c r="K8">
        <f>Y41</f>
        <v>61</v>
      </c>
      <c r="N8" t="s">
        <v>6</v>
      </c>
      <c r="O8">
        <f t="shared" si="1"/>
        <v>1</v>
      </c>
      <c r="P8">
        <f t="shared" si="1"/>
        <v>1</v>
      </c>
      <c r="Q8">
        <f t="shared" si="1"/>
        <v>1</v>
      </c>
      <c r="R8">
        <f t="shared" si="1"/>
        <v>0</v>
      </c>
      <c r="S8">
        <f t="shared" si="1"/>
        <v>0</v>
      </c>
      <c r="T8">
        <f t="shared" si="1"/>
        <v>0</v>
      </c>
      <c r="U8">
        <f t="shared" si="1"/>
        <v>0</v>
      </c>
      <c r="V8">
        <f t="shared" si="1"/>
        <v>0</v>
      </c>
      <c r="W8">
        <f t="shared" si="1"/>
        <v>0</v>
      </c>
      <c r="X8">
        <f t="shared" si="1"/>
        <v>0</v>
      </c>
      <c r="Y8">
        <f t="shared" si="2"/>
        <v>3</v>
      </c>
    </row>
    <row r="9" spans="1:25">
      <c r="A9" t="s">
        <v>7</v>
      </c>
      <c r="B9">
        <f>Y$9</f>
        <v>1</v>
      </c>
      <c r="C9">
        <f>Y$29</f>
        <v>5</v>
      </c>
      <c r="D9">
        <f>Y$49</f>
        <v>1</v>
      </c>
      <c r="E9">
        <f>Y$69</f>
        <v>1</v>
      </c>
      <c r="F9">
        <f>Y$89</f>
        <v>0</v>
      </c>
      <c r="G9">
        <f>Y$109</f>
        <v>4</v>
      </c>
      <c r="I9" t="s">
        <v>50</v>
      </c>
      <c r="J9">
        <f>1*(5)+2*(4)+1*(3)+1*(2)+4*(1)</f>
        <v>22</v>
      </c>
      <c r="K9">
        <f>Y61</f>
        <v>22</v>
      </c>
      <c r="N9" t="s">
        <v>7</v>
      </c>
      <c r="O9">
        <f t="shared" si="1"/>
        <v>0</v>
      </c>
      <c r="P9">
        <f t="shared" si="1"/>
        <v>0</v>
      </c>
      <c r="Q9">
        <f t="shared" si="1"/>
        <v>1</v>
      </c>
      <c r="R9">
        <f t="shared" si="1"/>
        <v>0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2"/>
        <v>1</v>
      </c>
    </row>
    <row r="10" spans="1:25">
      <c r="A10" t="s">
        <v>8</v>
      </c>
      <c r="B10">
        <f>Y$10</f>
        <v>0</v>
      </c>
      <c r="C10">
        <f>Y$30</f>
        <v>2</v>
      </c>
      <c r="D10">
        <f>Y$50</f>
        <v>0</v>
      </c>
      <c r="E10">
        <f>Y$70</f>
        <v>0</v>
      </c>
      <c r="F10">
        <f>Y$90</f>
        <v>0</v>
      </c>
      <c r="G10">
        <f>Y$110</f>
        <v>2</v>
      </c>
      <c r="I10" t="s">
        <v>49</v>
      </c>
      <c r="J10">
        <f>3*(4)+2*(3)+2*(2)+1*(1)</f>
        <v>23</v>
      </c>
      <c r="K10">
        <f>Y81</f>
        <v>23</v>
      </c>
      <c r="N10" t="s">
        <v>8</v>
      </c>
      <c r="O10">
        <f t="shared" si="1"/>
        <v>0</v>
      </c>
      <c r="P10">
        <f t="shared" si="1"/>
        <v>0</v>
      </c>
      <c r="Q10">
        <f t="shared" si="1"/>
        <v>0</v>
      </c>
      <c r="R10">
        <f t="shared" si="1"/>
        <v>0</v>
      </c>
      <c r="S10">
        <f t="shared" si="1"/>
        <v>0</v>
      </c>
      <c r="T10">
        <f t="shared" si="1"/>
        <v>0</v>
      </c>
      <c r="U10">
        <f t="shared" si="1"/>
        <v>0</v>
      </c>
      <c r="V10">
        <f t="shared" si="1"/>
        <v>0</v>
      </c>
      <c r="W10">
        <f t="shared" si="1"/>
        <v>0</v>
      </c>
      <c r="X10">
        <f t="shared" si="1"/>
        <v>0</v>
      </c>
      <c r="Y10">
        <f t="shared" si="2"/>
        <v>0</v>
      </c>
    </row>
    <row r="11" spans="1:25">
      <c r="A11" t="s">
        <v>9</v>
      </c>
      <c r="B11">
        <f>Y$11</f>
        <v>0</v>
      </c>
      <c r="C11">
        <f>Y$31</f>
        <v>2</v>
      </c>
      <c r="D11">
        <f>Y$51</f>
        <v>0</v>
      </c>
      <c r="E11">
        <f>Y$71</f>
        <v>0</v>
      </c>
      <c r="F11">
        <f>Y$91</f>
        <v>0</v>
      </c>
      <c r="G11">
        <f>Y$111</f>
        <v>2</v>
      </c>
      <c r="I11" t="s">
        <v>51</v>
      </c>
      <c r="J11">
        <f>1*(10)</f>
        <v>10</v>
      </c>
      <c r="K11">
        <f>Y101</f>
        <v>10</v>
      </c>
      <c r="N11" t="s">
        <v>9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1"/>
        <v>0</v>
      </c>
      <c r="S11">
        <f t="shared" si="1"/>
        <v>0</v>
      </c>
      <c r="T11">
        <f t="shared" si="1"/>
        <v>0</v>
      </c>
      <c r="U11">
        <f t="shared" si="1"/>
        <v>0</v>
      </c>
      <c r="V11">
        <f t="shared" si="1"/>
        <v>0</v>
      </c>
      <c r="W11">
        <f t="shared" si="1"/>
        <v>0</v>
      </c>
      <c r="X11">
        <f t="shared" si="1"/>
        <v>0</v>
      </c>
      <c r="Y11">
        <f t="shared" si="2"/>
        <v>0</v>
      </c>
    </row>
    <row r="12" spans="1:25">
      <c r="A12" t="s">
        <v>10</v>
      </c>
      <c r="B12">
        <f>Y$12</f>
        <v>1</v>
      </c>
      <c r="C12">
        <f>Y$32</f>
        <v>2</v>
      </c>
      <c r="D12">
        <f>Y$52</f>
        <v>1</v>
      </c>
      <c r="E12">
        <f>Y$72</f>
        <v>1</v>
      </c>
      <c r="F12">
        <f>Y$92</f>
        <v>0</v>
      </c>
      <c r="G12">
        <f>Y$112</f>
        <v>1</v>
      </c>
      <c r="I12" t="s">
        <v>52</v>
      </c>
      <c r="J12">
        <f>3*(10)+1*(3)+2*(2)+1*(1)</f>
        <v>38</v>
      </c>
      <c r="K12">
        <f>Y121</f>
        <v>38</v>
      </c>
      <c r="N12" t="s">
        <v>10</v>
      </c>
      <c r="O12">
        <f t="shared" si="1"/>
        <v>0</v>
      </c>
      <c r="P12">
        <f t="shared" si="1"/>
        <v>1</v>
      </c>
      <c r="Q12">
        <f t="shared" si="1"/>
        <v>0</v>
      </c>
      <c r="R12">
        <f t="shared" si="1"/>
        <v>0</v>
      </c>
      <c r="S12">
        <f t="shared" si="1"/>
        <v>0</v>
      </c>
      <c r="T12">
        <f t="shared" si="1"/>
        <v>0</v>
      </c>
      <c r="U12">
        <f t="shared" si="1"/>
        <v>0</v>
      </c>
      <c r="V12">
        <f t="shared" si="1"/>
        <v>0</v>
      </c>
      <c r="W12">
        <f t="shared" si="1"/>
        <v>0</v>
      </c>
      <c r="X12">
        <f t="shared" si="1"/>
        <v>0</v>
      </c>
      <c r="Y12">
        <f t="shared" si="2"/>
        <v>1</v>
      </c>
    </row>
    <row r="13" spans="1:25">
      <c r="A13" t="s">
        <v>11</v>
      </c>
      <c r="B13">
        <f>Y$13</f>
        <v>2</v>
      </c>
      <c r="C13">
        <f>Y$33</f>
        <v>8</v>
      </c>
      <c r="D13">
        <f>Y$53</f>
        <v>2</v>
      </c>
      <c r="E13">
        <f>Y$73</f>
        <v>4</v>
      </c>
      <c r="F13">
        <f>Y$93</f>
        <v>0</v>
      </c>
      <c r="G13">
        <f>Y$113</f>
        <v>4</v>
      </c>
      <c r="N13" t="s">
        <v>11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2</v>
      </c>
      <c r="S13">
        <f t="shared" si="1"/>
        <v>0</v>
      </c>
      <c r="T13">
        <f t="shared" si="1"/>
        <v>0</v>
      </c>
      <c r="U13">
        <f t="shared" si="1"/>
        <v>0</v>
      </c>
      <c r="V13">
        <f t="shared" si="1"/>
        <v>0</v>
      </c>
      <c r="W13">
        <f t="shared" si="1"/>
        <v>0</v>
      </c>
      <c r="X13">
        <f t="shared" si="1"/>
        <v>0</v>
      </c>
      <c r="Y13">
        <f t="shared" si="2"/>
        <v>2</v>
      </c>
    </row>
    <row r="14" spans="1:25">
      <c r="A14" t="s">
        <v>12</v>
      </c>
      <c r="B14">
        <f>Y$14</f>
        <v>1</v>
      </c>
      <c r="C14">
        <f>Y$34</f>
        <v>2</v>
      </c>
      <c r="D14">
        <f>Y$54</f>
        <v>1</v>
      </c>
      <c r="E14">
        <f>Y$74</f>
        <v>0</v>
      </c>
      <c r="F14">
        <f>Y$94</f>
        <v>0</v>
      </c>
      <c r="G14">
        <f>Y$114</f>
        <v>2</v>
      </c>
      <c r="N14" t="s">
        <v>12</v>
      </c>
      <c r="O14">
        <f t="shared" si="1"/>
        <v>0</v>
      </c>
      <c r="P14">
        <f t="shared" si="1"/>
        <v>0</v>
      </c>
      <c r="Q14">
        <f t="shared" si="1"/>
        <v>1</v>
      </c>
      <c r="R14">
        <f t="shared" si="1"/>
        <v>0</v>
      </c>
      <c r="S14">
        <f t="shared" si="1"/>
        <v>0</v>
      </c>
      <c r="T14">
        <f t="shared" si="1"/>
        <v>0</v>
      </c>
      <c r="U14">
        <f t="shared" si="1"/>
        <v>0</v>
      </c>
      <c r="V14">
        <f t="shared" si="1"/>
        <v>0</v>
      </c>
      <c r="W14">
        <f t="shared" si="1"/>
        <v>0</v>
      </c>
      <c r="X14">
        <f t="shared" si="1"/>
        <v>0</v>
      </c>
      <c r="Y14">
        <f t="shared" si="2"/>
        <v>1</v>
      </c>
    </row>
    <row r="15" spans="1:25">
      <c r="A15" t="s">
        <v>13</v>
      </c>
      <c r="B15">
        <f>Y$15</f>
        <v>2</v>
      </c>
      <c r="C15">
        <f>Y$35</f>
        <v>6</v>
      </c>
      <c r="D15">
        <f>Y$55</f>
        <v>2</v>
      </c>
      <c r="E15">
        <f>Y$75</f>
        <v>2</v>
      </c>
      <c r="F15">
        <f>Y$95</f>
        <v>0</v>
      </c>
      <c r="G15">
        <f>Y$115</f>
        <v>4</v>
      </c>
      <c r="N15" t="s">
        <v>13</v>
      </c>
      <c r="O15">
        <f t="shared" si="1"/>
        <v>1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1</v>
      </c>
      <c r="T15">
        <f t="shared" si="1"/>
        <v>0</v>
      </c>
      <c r="U15">
        <f t="shared" si="1"/>
        <v>0</v>
      </c>
      <c r="V15">
        <f t="shared" si="1"/>
        <v>0</v>
      </c>
      <c r="W15">
        <f t="shared" si="1"/>
        <v>0</v>
      </c>
      <c r="X15">
        <f t="shared" si="1"/>
        <v>0</v>
      </c>
      <c r="Y15">
        <f t="shared" si="2"/>
        <v>2</v>
      </c>
    </row>
    <row r="16" spans="1:25">
      <c r="A16" t="s">
        <v>14</v>
      </c>
      <c r="B16">
        <f>Y$16</f>
        <v>1</v>
      </c>
      <c r="C16">
        <f>Y$36</f>
        <v>2</v>
      </c>
      <c r="D16">
        <f>Y$56</f>
        <v>1</v>
      </c>
      <c r="E16">
        <f>Y$76</f>
        <v>0</v>
      </c>
      <c r="F16">
        <f>Y$96</f>
        <v>0</v>
      </c>
      <c r="G16">
        <f>Y$116</f>
        <v>2</v>
      </c>
      <c r="N16" t="s">
        <v>14</v>
      </c>
      <c r="O16">
        <f t="shared" si="1"/>
        <v>0</v>
      </c>
      <c r="P16">
        <f t="shared" si="1"/>
        <v>0</v>
      </c>
      <c r="Q16">
        <f t="shared" si="1"/>
        <v>0</v>
      </c>
      <c r="R16">
        <f t="shared" si="1"/>
        <v>1</v>
      </c>
      <c r="S16">
        <f t="shared" si="1"/>
        <v>0</v>
      </c>
      <c r="T16">
        <f t="shared" si="1"/>
        <v>0</v>
      </c>
      <c r="U16">
        <f t="shared" si="1"/>
        <v>0</v>
      </c>
      <c r="V16">
        <f t="shared" si="1"/>
        <v>0</v>
      </c>
      <c r="W16">
        <f t="shared" si="1"/>
        <v>0</v>
      </c>
      <c r="X16">
        <f t="shared" si="1"/>
        <v>0</v>
      </c>
      <c r="Y16">
        <f t="shared" si="2"/>
        <v>1</v>
      </c>
    </row>
    <row r="17" spans="1:25">
      <c r="A17" t="s">
        <v>15</v>
      </c>
      <c r="B17">
        <f>Y$17</f>
        <v>1</v>
      </c>
      <c r="C17">
        <f>Y$37</f>
        <v>0</v>
      </c>
      <c r="D17">
        <f>Y$57</f>
        <v>1</v>
      </c>
      <c r="E17">
        <f>Y$77</f>
        <v>0</v>
      </c>
      <c r="F17">
        <f>Y$97</f>
        <v>0</v>
      </c>
      <c r="G17">
        <f>Y$117</f>
        <v>0</v>
      </c>
      <c r="N17" t="s">
        <v>15</v>
      </c>
      <c r="O17">
        <f t="shared" si="1"/>
        <v>1</v>
      </c>
      <c r="P17">
        <f t="shared" si="1"/>
        <v>0</v>
      </c>
      <c r="Q17">
        <f t="shared" si="1"/>
        <v>0</v>
      </c>
      <c r="R17">
        <f t="shared" si="1"/>
        <v>0</v>
      </c>
      <c r="S17">
        <f t="shared" si="1"/>
        <v>0</v>
      </c>
      <c r="T17">
        <f t="shared" si="1"/>
        <v>0</v>
      </c>
      <c r="U17">
        <f t="shared" si="1"/>
        <v>0</v>
      </c>
      <c r="V17">
        <f t="shared" si="1"/>
        <v>0</v>
      </c>
      <c r="W17">
        <f t="shared" si="1"/>
        <v>0</v>
      </c>
      <c r="X17">
        <f t="shared" si="1"/>
        <v>0</v>
      </c>
      <c r="Y17">
        <f t="shared" si="2"/>
        <v>1</v>
      </c>
    </row>
    <row r="18" spans="1:25">
      <c r="A18" t="s">
        <v>16</v>
      </c>
      <c r="B18">
        <f>Y$18</f>
        <v>3</v>
      </c>
      <c r="C18">
        <f>Y$38</f>
        <v>4</v>
      </c>
      <c r="D18">
        <f>Y$58</f>
        <v>3</v>
      </c>
      <c r="E18">
        <f>Y$78</f>
        <v>3</v>
      </c>
      <c r="F18">
        <f>Y$98</f>
        <v>0</v>
      </c>
      <c r="G18">
        <f>Y$118</f>
        <v>1</v>
      </c>
      <c r="N18" t="s">
        <v>16</v>
      </c>
      <c r="O18">
        <f t="shared" si="1"/>
        <v>2</v>
      </c>
      <c r="P18">
        <f t="shared" si="1"/>
        <v>0</v>
      </c>
      <c r="Q18">
        <f t="shared" si="1"/>
        <v>1</v>
      </c>
      <c r="R18">
        <f t="shared" si="1"/>
        <v>0</v>
      </c>
      <c r="S18">
        <f t="shared" si="1"/>
        <v>0</v>
      </c>
      <c r="T18">
        <f t="shared" si="1"/>
        <v>0</v>
      </c>
      <c r="U18">
        <f t="shared" si="1"/>
        <v>0</v>
      </c>
      <c r="V18">
        <f t="shared" si="1"/>
        <v>0</v>
      </c>
      <c r="W18">
        <f t="shared" si="1"/>
        <v>0</v>
      </c>
      <c r="X18">
        <f t="shared" si="1"/>
        <v>0</v>
      </c>
      <c r="Y18">
        <f t="shared" si="2"/>
        <v>3</v>
      </c>
    </row>
    <row r="19" spans="1:25">
      <c r="A19" t="s">
        <v>17</v>
      </c>
      <c r="B19">
        <f>Y$19</f>
        <v>0</v>
      </c>
      <c r="C19">
        <f>Y$39</f>
        <v>1</v>
      </c>
      <c r="D19">
        <f>Y$59</f>
        <v>0</v>
      </c>
      <c r="E19">
        <f>Y$79</f>
        <v>1</v>
      </c>
      <c r="F19">
        <f>Y$99</f>
        <v>0</v>
      </c>
      <c r="G19">
        <f>Y$119</f>
        <v>0</v>
      </c>
      <c r="N19" t="s">
        <v>17</v>
      </c>
      <c r="O19">
        <f t="shared" si="1"/>
        <v>0</v>
      </c>
      <c r="P19">
        <f t="shared" si="1"/>
        <v>0</v>
      </c>
      <c r="Q19">
        <f t="shared" si="1"/>
        <v>0</v>
      </c>
      <c r="R19">
        <f t="shared" si="1"/>
        <v>0</v>
      </c>
      <c r="S19">
        <f t="shared" si="1"/>
        <v>0</v>
      </c>
      <c r="T19">
        <f t="shared" si="1"/>
        <v>0</v>
      </c>
      <c r="U19">
        <f t="shared" si="1"/>
        <v>0</v>
      </c>
      <c r="V19">
        <f t="shared" si="1"/>
        <v>0</v>
      </c>
      <c r="W19">
        <f t="shared" si="1"/>
        <v>0</v>
      </c>
      <c r="X19">
        <f t="shared" si="1"/>
        <v>0</v>
      </c>
      <c r="Y19">
        <f t="shared" si="2"/>
        <v>0</v>
      </c>
    </row>
    <row r="20" spans="1:25">
      <c r="A20" t="s">
        <v>18</v>
      </c>
      <c r="B20">
        <f>Y$20</f>
        <v>1</v>
      </c>
      <c r="C20">
        <f>Y$40</f>
        <v>2</v>
      </c>
      <c r="D20">
        <f>Y$60</f>
        <v>1</v>
      </c>
      <c r="E20">
        <f>Y$80</f>
        <v>2</v>
      </c>
      <c r="F20">
        <f>Y$100</f>
        <v>0</v>
      </c>
      <c r="G20">
        <f>Y$120</f>
        <v>0</v>
      </c>
      <c r="N20" t="s">
        <v>18</v>
      </c>
      <c r="O20">
        <f t="shared" si="1"/>
        <v>1</v>
      </c>
      <c r="P20">
        <f t="shared" si="1"/>
        <v>0</v>
      </c>
      <c r="Q20">
        <f t="shared" si="1"/>
        <v>0</v>
      </c>
      <c r="R20">
        <f t="shared" si="1"/>
        <v>0</v>
      </c>
      <c r="S20">
        <f t="shared" si="1"/>
        <v>0</v>
      </c>
      <c r="T20">
        <f t="shared" si="1"/>
        <v>0</v>
      </c>
      <c r="U20">
        <f t="shared" si="1"/>
        <v>0</v>
      </c>
      <c r="V20">
        <f t="shared" si="1"/>
        <v>0</v>
      </c>
      <c r="W20">
        <f t="shared" si="1"/>
        <v>0</v>
      </c>
      <c r="X20">
        <f t="shared" si="1"/>
        <v>0</v>
      </c>
      <c r="Y20">
        <f t="shared" si="2"/>
        <v>1</v>
      </c>
    </row>
    <row r="21" spans="1:25">
      <c r="M21" t="s">
        <v>60</v>
      </c>
      <c r="O21">
        <f>SUM(O2:O20)</f>
        <v>10</v>
      </c>
      <c r="P21">
        <f t="shared" ref="P21:X21" si="3">SUM(P2:P20)</f>
        <v>6</v>
      </c>
      <c r="Q21">
        <f t="shared" si="3"/>
        <v>5</v>
      </c>
      <c r="R21">
        <f>SUM(R2:R20)</f>
        <v>4</v>
      </c>
      <c r="S21">
        <f t="shared" si="3"/>
        <v>2</v>
      </c>
      <c r="T21">
        <f t="shared" si="3"/>
        <v>1</v>
      </c>
      <c r="U21">
        <f t="shared" si="3"/>
        <v>1</v>
      </c>
      <c r="V21">
        <f t="shared" si="3"/>
        <v>1</v>
      </c>
      <c r="W21">
        <f t="shared" si="3"/>
        <v>1</v>
      </c>
      <c r="X21">
        <f t="shared" si="3"/>
        <v>1</v>
      </c>
      <c r="Y21">
        <f t="shared" si="2"/>
        <v>32</v>
      </c>
    </row>
    <row r="22" spans="1:25">
      <c r="B22" t="s">
        <v>60</v>
      </c>
      <c r="C22" t="s">
        <v>61</v>
      </c>
      <c r="M22" t="s">
        <v>61</v>
      </c>
      <c r="N22" t="s">
        <v>0</v>
      </c>
      <c r="O22">
        <f>O62+O102</f>
        <v>2</v>
      </c>
      <c r="P22">
        <f t="shared" ref="P22:X22" si="4">P62+P102</f>
        <v>1</v>
      </c>
      <c r="Q22">
        <f t="shared" si="4"/>
        <v>1</v>
      </c>
      <c r="R22">
        <f t="shared" si="4"/>
        <v>0</v>
      </c>
      <c r="S22">
        <f t="shared" si="4"/>
        <v>0</v>
      </c>
      <c r="T22">
        <f t="shared" si="4"/>
        <v>0</v>
      </c>
      <c r="U22">
        <f t="shared" si="4"/>
        <v>0</v>
      </c>
      <c r="V22">
        <f t="shared" si="4"/>
        <v>0</v>
      </c>
      <c r="W22">
        <f t="shared" si="4"/>
        <v>0</v>
      </c>
      <c r="X22">
        <f t="shared" si="4"/>
        <v>0</v>
      </c>
      <c r="Y22">
        <f t="shared" si="2"/>
        <v>4</v>
      </c>
    </row>
    <row r="23" spans="1:25">
      <c r="A23" t="s">
        <v>0</v>
      </c>
      <c r="B23">
        <f>Y$2</f>
        <v>0</v>
      </c>
      <c r="C23">
        <f>Y$22</f>
        <v>4</v>
      </c>
      <c r="N23" t="s">
        <v>1</v>
      </c>
      <c r="O23">
        <f t="shared" ref="O23:X40" si="5">O63+O103</f>
        <v>0</v>
      </c>
      <c r="P23">
        <f t="shared" si="5"/>
        <v>1</v>
      </c>
      <c r="Q23">
        <f t="shared" si="5"/>
        <v>0</v>
      </c>
      <c r="R23">
        <f t="shared" si="5"/>
        <v>0</v>
      </c>
      <c r="S23">
        <f t="shared" si="5"/>
        <v>0</v>
      </c>
      <c r="T23">
        <f t="shared" si="5"/>
        <v>0</v>
      </c>
      <c r="U23">
        <f t="shared" si="5"/>
        <v>0</v>
      </c>
      <c r="V23">
        <f t="shared" si="5"/>
        <v>0</v>
      </c>
      <c r="W23">
        <f t="shared" si="5"/>
        <v>0</v>
      </c>
      <c r="X23">
        <f t="shared" si="5"/>
        <v>0</v>
      </c>
      <c r="Y23">
        <f t="shared" si="2"/>
        <v>1</v>
      </c>
    </row>
    <row r="24" spans="1:25">
      <c r="A24" t="s">
        <v>1</v>
      </c>
      <c r="B24">
        <f>Y$3</f>
        <v>5</v>
      </c>
      <c r="C24">
        <f>Y$23</f>
        <v>1</v>
      </c>
      <c r="N24" t="s">
        <v>2</v>
      </c>
      <c r="O24">
        <f t="shared" si="5"/>
        <v>0</v>
      </c>
      <c r="P24">
        <f t="shared" si="5"/>
        <v>0</v>
      </c>
      <c r="Q24">
        <f t="shared" si="5"/>
        <v>1</v>
      </c>
      <c r="R24">
        <f t="shared" si="5"/>
        <v>0</v>
      </c>
      <c r="S24">
        <f t="shared" si="5"/>
        <v>0</v>
      </c>
      <c r="T24">
        <f t="shared" si="5"/>
        <v>0</v>
      </c>
      <c r="U24">
        <f t="shared" si="5"/>
        <v>0</v>
      </c>
      <c r="V24">
        <f t="shared" si="5"/>
        <v>0</v>
      </c>
      <c r="W24">
        <f t="shared" si="5"/>
        <v>0</v>
      </c>
      <c r="X24">
        <f t="shared" si="5"/>
        <v>0</v>
      </c>
      <c r="Y24">
        <f t="shared" si="2"/>
        <v>1</v>
      </c>
    </row>
    <row r="25" spans="1:25">
      <c r="A25" t="s">
        <v>2</v>
      </c>
      <c r="B25">
        <f>Y$4</f>
        <v>5</v>
      </c>
      <c r="C25">
        <f>Y$24</f>
        <v>1</v>
      </c>
      <c r="N25" t="s">
        <v>3</v>
      </c>
      <c r="O25">
        <f t="shared" si="5"/>
        <v>0</v>
      </c>
      <c r="P25">
        <f t="shared" si="5"/>
        <v>0</v>
      </c>
      <c r="Q25">
        <f t="shared" si="5"/>
        <v>0</v>
      </c>
      <c r="R25">
        <f t="shared" si="5"/>
        <v>1</v>
      </c>
      <c r="S25">
        <f t="shared" si="5"/>
        <v>0</v>
      </c>
      <c r="T25">
        <f t="shared" si="5"/>
        <v>0</v>
      </c>
      <c r="U25">
        <f t="shared" si="5"/>
        <v>0</v>
      </c>
      <c r="V25">
        <f t="shared" si="5"/>
        <v>0</v>
      </c>
      <c r="W25">
        <f t="shared" si="5"/>
        <v>0</v>
      </c>
      <c r="X25">
        <f t="shared" si="5"/>
        <v>0</v>
      </c>
      <c r="Y25">
        <f t="shared" si="2"/>
        <v>1</v>
      </c>
    </row>
    <row r="26" spans="1:25">
      <c r="A26" t="s">
        <v>3</v>
      </c>
      <c r="B26">
        <f>Y$5</f>
        <v>1</v>
      </c>
      <c r="C26">
        <f>Y$25</f>
        <v>1</v>
      </c>
      <c r="N26" t="s">
        <v>4</v>
      </c>
      <c r="O26">
        <f t="shared" si="5"/>
        <v>7</v>
      </c>
      <c r="P26">
        <f t="shared" si="5"/>
        <v>1</v>
      </c>
      <c r="Q26">
        <f t="shared" si="5"/>
        <v>0</v>
      </c>
      <c r="R26">
        <f t="shared" si="5"/>
        <v>0</v>
      </c>
      <c r="S26">
        <f t="shared" si="5"/>
        <v>0</v>
      </c>
      <c r="T26">
        <f t="shared" si="5"/>
        <v>0</v>
      </c>
      <c r="U26">
        <f t="shared" si="5"/>
        <v>0</v>
      </c>
      <c r="V26">
        <f t="shared" si="5"/>
        <v>0</v>
      </c>
      <c r="W26">
        <f t="shared" si="5"/>
        <v>0</v>
      </c>
      <c r="X26">
        <f t="shared" si="5"/>
        <v>0</v>
      </c>
      <c r="Y26">
        <f t="shared" si="2"/>
        <v>8</v>
      </c>
    </row>
    <row r="27" spans="1:25">
      <c r="A27" t="s">
        <v>4</v>
      </c>
      <c r="B27">
        <f>Y$6</f>
        <v>3</v>
      </c>
      <c r="C27">
        <f>Y$26</f>
        <v>8</v>
      </c>
      <c r="N27" t="s">
        <v>5</v>
      </c>
      <c r="O27">
        <f t="shared" si="5"/>
        <v>2</v>
      </c>
      <c r="P27">
        <f t="shared" si="5"/>
        <v>1</v>
      </c>
      <c r="Q27">
        <f t="shared" si="5"/>
        <v>0</v>
      </c>
      <c r="R27">
        <f t="shared" si="5"/>
        <v>1</v>
      </c>
      <c r="S27">
        <f t="shared" si="5"/>
        <v>0</v>
      </c>
      <c r="T27">
        <f t="shared" si="5"/>
        <v>0</v>
      </c>
      <c r="U27">
        <f t="shared" si="5"/>
        <v>0</v>
      </c>
      <c r="V27">
        <f t="shared" si="5"/>
        <v>0</v>
      </c>
      <c r="W27">
        <f t="shared" si="5"/>
        <v>0</v>
      </c>
      <c r="X27">
        <f t="shared" si="5"/>
        <v>0</v>
      </c>
      <c r="Y27">
        <f t="shared" si="2"/>
        <v>4</v>
      </c>
    </row>
    <row r="28" spans="1:25">
      <c r="A28" t="s">
        <v>5</v>
      </c>
      <c r="B28">
        <f>Y$7</f>
        <v>2</v>
      </c>
      <c r="C28">
        <f>Y$27</f>
        <v>4</v>
      </c>
      <c r="N28" t="s">
        <v>6</v>
      </c>
      <c r="O28">
        <f t="shared" si="5"/>
        <v>1</v>
      </c>
      <c r="P28">
        <f t="shared" si="5"/>
        <v>4</v>
      </c>
      <c r="Q28">
        <f t="shared" si="5"/>
        <v>1</v>
      </c>
      <c r="R28">
        <f t="shared" si="5"/>
        <v>0</v>
      </c>
      <c r="S28">
        <f t="shared" si="5"/>
        <v>0</v>
      </c>
      <c r="T28">
        <f t="shared" si="5"/>
        <v>0</v>
      </c>
      <c r="U28">
        <f t="shared" si="5"/>
        <v>0</v>
      </c>
      <c r="V28">
        <f t="shared" si="5"/>
        <v>0</v>
      </c>
      <c r="W28">
        <f t="shared" si="5"/>
        <v>0</v>
      </c>
      <c r="X28">
        <f t="shared" si="5"/>
        <v>0</v>
      </c>
      <c r="Y28">
        <f t="shared" si="2"/>
        <v>6</v>
      </c>
    </row>
    <row r="29" spans="1:25">
      <c r="A29" t="s">
        <v>6</v>
      </c>
      <c r="B29">
        <f>Y$8</f>
        <v>3</v>
      </c>
      <c r="C29">
        <f>Y$28</f>
        <v>6</v>
      </c>
      <c r="N29" t="s">
        <v>7</v>
      </c>
      <c r="O29">
        <f t="shared" si="5"/>
        <v>0</v>
      </c>
      <c r="P29">
        <f t="shared" si="5"/>
        <v>1</v>
      </c>
      <c r="Q29">
        <f t="shared" si="5"/>
        <v>1</v>
      </c>
      <c r="R29">
        <f t="shared" si="5"/>
        <v>1</v>
      </c>
      <c r="S29">
        <f t="shared" si="5"/>
        <v>2</v>
      </c>
      <c r="T29">
        <f t="shared" si="5"/>
        <v>0</v>
      </c>
      <c r="U29">
        <f t="shared" si="5"/>
        <v>0</v>
      </c>
      <c r="V29">
        <f t="shared" si="5"/>
        <v>0</v>
      </c>
      <c r="W29">
        <f t="shared" si="5"/>
        <v>0</v>
      </c>
      <c r="X29">
        <f t="shared" si="5"/>
        <v>0</v>
      </c>
      <c r="Y29">
        <f t="shared" si="2"/>
        <v>5</v>
      </c>
    </row>
    <row r="30" spans="1:25">
      <c r="A30" t="s">
        <v>7</v>
      </c>
      <c r="B30">
        <f>Y$9</f>
        <v>1</v>
      </c>
      <c r="C30">
        <f>Y$29</f>
        <v>5</v>
      </c>
      <c r="N30" t="s">
        <v>8</v>
      </c>
      <c r="O30">
        <f t="shared" si="5"/>
        <v>0</v>
      </c>
      <c r="P30">
        <f t="shared" si="5"/>
        <v>0</v>
      </c>
      <c r="Q30">
        <f t="shared" si="5"/>
        <v>0</v>
      </c>
      <c r="R30">
        <f t="shared" si="5"/>
        <v>0</v>
      </c>
      <c r="S30">
        <f t="shared" si="5"/>
        <v>1</v>
      </c>
      <c r="T30">
        <f t="shared" si="5"/>
        <v>1</v>
      </c>
      <c r="U30">
        <f t="shared" si="5"/>
        <v>0</v>
      </c>
      <c r="V30">
        <f t="shared" si="5"/>
        <v>0</v>
      </c>
      <c r="W30">
        <f t="shared" si="5"/>
        <v>0</v>
      </c>
      <c r="X30">
        <f t="shared" si="5"/>
        <v>0</v>
      </c>
      <c r="Y30">
        <f t="shared" si="2"/>
        <v>2</v>
      </c>
    </row>
    <row r="31" spans="1:25">
      <c r="A31" t="s">
        <v>8</v>
      </c>
      <c r="B31">
        <f>Y$10</f>
        <v>0</v>
      </c>
      <c r="C31">
        <f>Y$30</f>
        <v>2</v>
      </c>
      <c r="N31" t="s">
        <v>9</v>
      </c>
      <c r="O31">
        <f t="shared" si="5"/>
        <v>0</v>
      </c>
      <c r="P31">
        <f t="shared" si="5"/>
        <v>0</v>
      </c>
      <c r="Q31">
        <f t="shared" si="5"/>
        <v>0</v>
      </c>
      <c r="R31">
        <f t="shared" si="5"/>
        <v>0</v>
      </c>
      <c r="S31">
        <f t="shared" si="5"/>
        <v>0</v>
      </c>
      <c r="T31">
        <f t="shared" si="5"/>
        <v>1</v>
      </c>
      <c r="U31">
        <f t="shared" si="5"/>
        <v>1</v>
      </c>
      <c r="V31">
        <f t="shared" si="5"/>
        <v>0</v>
      </c>
      <c r="W31">
        <f t="shared" si="5"/>
        <v>0</v>
      </c>
      <c r="X31">
        <f t="shared" si="5"/>
        <v>0</v>
      </c>
      <c r="Y31">
        <f t="shared" si="2"/>
        <v>2</v>
      </c>
    </row>
    <row r="32" spans="1:25">
      <c r="A32" t="s">
        <v>9</v>
      </c>
      <c r="B32">
        <f>Y$11</f>
        <v>0</v>
      </c>
      <c r="C32">
        <f>Y$31</f>
        <v>2</v>
      </c>
      <c r="N32" t="s">
        <v>10</v>
      </c>
      <c r="O32">
        <f t="shared" si="5"/>
        <v>1</v>
      </c>
      <c r="P32">
        <f t="shared" si="5"/>
        <v>0</v>
      </c>
      <c r="Q32">
        <f t="shared" si="5"/>
        <v>0</v>
      </c>
      <c r="R32">
        <f t="shared" si="5"/>
        <v>0</v>
      </c>
      <c r="S32">
        <f t="shared" si="5"/>
        <v>0</v>
      </c>
      <c r="T32">
        <f t="shared" si="5"/>
        <v>0</v>
      </c>
      <c r="U32">
        <f t="shared" si="5"/>
        <v>0</v>
      </c>
      <c r="V32">
        <f t="shared" si="5"/>
        <v>1</v>
      </c>
      <c r="W32">
        <f t="shared" si="5"/>
        <v>0</v>
      </c>
      <c r="X32">
        <f t="shared" si="5"/>
        <v>0</v>
      </c>
      <c r="Y32">
        <f t="shared" si="2"/>
        <v>2</v>
      </c>
    </row>
    <row r="33" spans="1:25">
      <c r="A33" t="s">
        <v>10</v>
      </c>
      <c r="B33">
        <f>Y$12</f>
        <v>1</v>
      </c>
      <c r="C33">
        <f>Y$32</f>
        <v>2</v>
      </c>
      <c r="N33" t="s">
        <v>11</v>
      </c>
      <c r="O33">
        <f t="shared" si="5"/>
        <v>0</v>
      </c>
      <c r="P33">
        <f t="shared" si="5"/>
        <v>2</v>
      </c>
      <c r="Q33">
        <f t="shared" si="5"/>
        <v>3</v>
      </c>
      <c r="R33">
        <f t="shared" si="5"/>
        <v>0</v>
      </c>
      <c r="S33">
        <f t="shared" si="5"/>
        <v>0</v>
      </c>
      <c r="T33">
        <f t="shared" si="5"/>
        <v>1</v>
      </c>
      <c r="U33">
        <f t="shared" si="5"/>
        <v>2</v>
      </c>
      <c r="V33">
        <f t="shared" si="5"/>
        <v>0</v>
      </c>
      <c r="W33">
        <f t="shared" si="5"/>
        <v>0</v>
      </c>
      <c r="X33">
        <f t="shared" si="5"/>
        <v>0</v>
      </c>
      <c r="Y33">
        <f t="shared" si="2"/>
        <v>8</v>
      </c>
    </row>
    <row r="34" spans="1:25">
      <c r="A34" t="s">
        <v>11</v>
      </c>
      <c r="B34">
        <f>Y$13</f>
        <v>2</v>
      </c>
      <c r="C34">
        <f>Y$33</f>
        <v>8</v>
      </c>
      <c r="N34" t="s">
        <v>12</v>
      </c>
      <c r="O34">
        <f t="shared" si="5"/>
        <v>0</v>
      </c>
      <c r="P34">
        <f t="shared" si="5"/>
        <v>0</v>
      </c>
      <c r="Q34">
        <f t="shared" si="5"/>
        <v>0</v>
      </c>
      <c r="R34">
        <f t="shared" si="5"/>
        <v>0</v>
      </c>
      <c r="S34">
        <f t="shared" si="5"/>
        <v>0</v>
      </c>
      <c r="T34">
        <f t="shared" si="5"/>
        <v>0</v>
      </c>
      <c r="U34">
        <f t="shared" si="5"/>
        <v>0</v>
      </c>
      <c r="V34">
        <f t="shared" si="5"/>
        <v>1</v>
      </c>
      <c r="W34">
        <f t="shared" si="5"/>
        <v>1</v>
      </c>
      <c r="X34">
        <f t="shared" si="5"/>
        <v>0</v>
      </c>
      <c r="Y34">
        <f t="shared" si="2"/>
        <v>2</v>
      </c>
    </row>
    <row r="35" spans="1:25">
      <c r="A35" t="s">
        <v>12</v>
      </c>
      <c r="B35">
        <f>Y$14</f>
        <v>1</v>
      </c>
      <c r="C35">
        <f>Y$34</f>
        <v>2</v>
      </c>
      <c r="N35" t="s">
        <v>13</v>
      </c>
      <c r="O35">
        <f t="shared" si="5"/>
        <v>0</v>
      </c>
      <c r="P35">
        <f t="shared" si="5"/>
        <v>0</v>
      </c>
      <c r="Q35">
        <f t="shared" si="5"/>
        <v>1</v>
      </c>
      <c r="R35">
        <f t="shared" si="5"/>
        <v>1</v>
      </c>
      <c r="S35">
        <f t="shared" si="5"/>
        <v>0</v>
      </c>
      <c r="T35">
        <f t="shared" si="5"/>
        <v>0</v>
      </c>
      <c r="U35">
        <f t="shared" si="5"/>
        <v>0</v>
      </c>
      <c r="V35">
        <f t="shared" si="5"/>
        <v>1</v>
      </c>
      <c r="W35">
        <f t="shared" si="5"/>
        <v>2</v>
      </c>
      <c r="X35">
        <f t="shared" si="5"/>
        <v>1</v>
      </c>
      <c r="Y35">
        <f t="shared" si="2"/>
        <v>6</v>
      </c>
    </row>
    <row r="36" spans="1:25">
      <c r="A36" t="s">
        <v>13</v>
      </c>
      <c r="B36">
        <f>Y$15</f>
        <v>2</v>
      </c>
      <c r="C36">
        <f>Y$35</f>
        <v>6</v>
      </c>
      <c r="N36" t="s">
        <v>14</v>
      </c>
      <c r="O36">
        <f t="shared" si="5"/>
        <v>0</v>
      </c>
      <c r="P36">
        <f t="shared" si="5"/>
        <v>0</v>
      </c>
      <c r="Q36">
        <f t="shared" si="5"/>
        <v>0</v>
      </c>
      <c r="R36">
        <f t="shared" si="5"/>
        <v>0</v>
      </c>
      <c r="S36">
        <f t="shared" si="5"/>
        <v>0</v>
      </c>
      <c r="T36">
        <f t="shared" si="5"/>
        <v>0</v>
      </c>
      <c r="U36">
        <f t="shared" si="5"/>
        <v>0</v>
      </c>
      <c r="V36">
        <f t="shared" si="5"/>
        <v>0</v>
      </c>
      <c r="W36">
        <f t="shared" si="5"/>
        <v>0</v>
      </c>
      <c r="X36">
        <f t="shared" si="5"/>
        <v>2</v>
      </c>
      <c r="Y36">
        <f t="shared" si="2"/>
        <v>2</v>
      </c>
    </row>
    <row r="37" spans="1:25">
      <c r="A37" t="s">
        <v>14</v>
      </c>
      <c r="B37">
        <f>Y$16</f>
        <v>1</v>
      </c>
      <c r="C37">
        <f>Y$36</f>
        <v>2</v>
      </c>
      <c r="N37" t="s">
        <v>15</v>
      </c>
      <c r="O37">
        <f t="shared" si="5"/>
        <v>0</v>
      </c>
      <c r="P37">
        <f t="shared" si="5"/>
        <v>0</v>
      </c>
      <c r="Q37">
        <f t="shared" si="5"/>
        <v>0</v>
      </c>
      <c r="R37">
        <f t="shared" si="5"/>
        <v>0</v>
      </c>
      <c r="S37">
        <f t="shared" si="5"/>
        <v>0</v>
      </c>
      <c r="T37">
        <f t="shared" si="5"/>
        <v>0</v>
      </c>
      <c r="U37">
        <f t="shared" si="5"/>
        <v>0</v>
      </c>
      <c r="V37">
        <f t="shared" si="5"/>
        <v>0</v>
      </c>
      <c r="W37">
        <f t="shared" si="5"/>
        <v>0</v>
      </c>
      <c r="X37">
        <f t="shared" si="5"/>
        <v>0</v>
      </c>
      <c r="Y37">
        <f t="shared" si="2"/>
        <v>0</v>
      </c>
    </row>
    <row r="38" spans="1:25">
      <c r="A38" t="s">
        <v>15</v>
      </c>
      <c r="B38">
        <f>Y$17</f>
        <v>1</v>
      </c>
      <c r="C38">
        <f>Y$37</f>
        <v>0</v>
      </c>
      <c r="N38" t="s">
        <v>16</v>
      </c>
      <c r="O38">
        <f t="shared" si="5"/>
        <v>2</v>
      </c>
      <c r="P38">
        <f t="shared" si="5"/>
        <v>1</v>
      </c>
      <c r="Q38">
        <f t="shared" si="5"/>
        <v>0</v>
      </c>
      <c r="R38">
        <f t="shared" si="5"/>
        <v>1</v>
      </c>
      <c r="S38">
        <f t="shared" si="5"/>
        <v>0</v>
      </c>
      <c r="T38">
        <f t="shared" si="5"/>
        <v>0</v>
      </c>
      <c r="U38">
        <f t="shared" si="5"/>
        <v>0</v>
      </c>
      <c r="V38">
        <f t="shared" si="5"/>
        <v>0</v>
      </c>
      <c r="W38">
        <f t="shared" si="5"/>
        <v>0</v>
      </c>
      <c r="X38">
        <f t="shared" si="5"/>
        <v>0</v>
      </c>
      <c r="Y38">
        <f t="shared" si="2"/>
        <v>4</v>
      </c>
    </row>
    <row r="39" spans="1:25">
      <c r="A39" t="s">
        <v>16</v>
      </c>
      <c r="B39">
        <f>Y$18</f>
        <v>3</v>
      </c>
      <c r="C39">
        <f>Y$38</f>
        <v>4</v>
      </c>
      <c r="N39" t="s">
        <v>17</v>
      </c>
      <c r="O39">
        <f t="shared" si="5"/>
        <v>0</v>
      </c>
      <c r="P39">
        <f t="shared" si="5"/>
        <v>0</v>
      </c>
      <c r="Q39">
        <f t="shared" si="5"/>
        <v>1</v>
      </c>
      <c r="R39">
        <f t="shared" si="5"/>
        <v>0</v>
      </c>
      <c r="S39">
        <f t="shared" si="5"/>
        <v>0</v>
      </c>
      <c r="T39">
        <f t="shared" si="5"/>
        <v>0</v>
      </c>
      <c r="U39">
        <f t="shared" si="5"/>
        <v>0</v>
      </c>
      <c r="V39">
        <f t="shared" si="5"/>
        <v>0</v>
      </c>
      <c r="W39">
        <f t="shared" si="5"/>
        <v>0</v>
      </c>
      <c r="X39">
        <f t="shared" si="5"/>
        <v>0</v>
      </c>
      <c r="Y39">
        <f t="shared" si="2"/>
        <v>1</v>
      </c>
    </row>
    <row r="40" spans="1:25">
      <c r="A40" t="s">
        <v>17</v>
      </c>
      <c r="B40">
        <f>Y$19</f>
        <v>0</v>
      </c>
      <c r="C40">
        <f>Y$39</f>
        <v>1</v>
      </c>
      <c r="N40" t="s">
        <v>18</v>
      </c>
      <c r="O40">
        <f t="shared" si="5"/>
        <v>0</v>
      </c>
      <c r="P40">
        <f t="shared" si="5"/>
        <v>1</v>
      </c>
      <c r="Q40">
        <f t="shared" si="5"/>
        <v>0</v>
      </c>
      <c r="R40">
        <f t="shared" si="5"/>
        <v>1</v>
      </c>
      <c r="S40">
        <f t="shared" si="5"/>
        <v>0</v>
      </c>
      <c r="T40">
        <f t="shared" si="5"/>
        <v>0</v>
      </c>
      <c r="U40">
        <f t="shared" si="5"/>
        <v>0</v>
      </c>
      <c r="V40">
        <f t="shared" si="5"/>
        <v>0</v>
      </c>
      <c r="W40">
        <f t="shared" si="5"/>
        <v>0</v>
      </c>
      <c r="X40">
        <f t="shared" si="5"/>
        <v>0</v>
      </c>
      <c r="Y40">
        <f t="shared" si="2"/>
        <v>2</v>
      </c>
    </row>
    <row r="41" spans="1:25">
      <c r="A41" t="s">
        <v>18</v>
      </c>
      <c r="B41">
        <f>Y$20</f>
        <v>1</v>
      </c>
      <c r="C41">
        <f>Y$40</f>
        <v>2</v>
      </c>
      <c r="M41" t="s">
        <v>61</v>
      </c>
      <c r="O41">
        <f>SUM(O22:O40)</f>
        <v>15</v>
      </c>
      <c r="P41">
        <f t="shared" ref="P41:X41" si="6">SUM(P22:P40)</f>
        <v>13</v>
      </c>
      <c r="Q41">
        <f t="shared" si="6"/>
        <v>9</v>
      </c>
      <c r="R41">
        <f t="shared" si="6"/>
        <v>6</v>
      </c>
      <c r="S41">
        <f t="shared" si="6"/>
        <v>3</v>
      </c>
      <c r="T41">
        <f t="shared" si="6"/>
        <v>3</v>
      </c>
      <c r="U41">
        <f t="shared" si="6"/>
        <v>3</v>
      </c>
      <c r="V41">
        <f t="shared" si="6"/>
        <v>3</v>
      </c>
      <c r="W41">
        <f t="shared" si="6"/>
        <v>3</v>
      </c>
      <c r="X41">
        <f t="shared" si="6"/>
        <v>3</v>
      </c>
      <c r="Y41">
        <f t="shared" si="2"/>
        <v>61</v>
      </c>
    </row>
    <row r="42" spans="1:25">
      <c r="M42" t="s">
        <v>46</v>
      </c>
      <c r="N42" t="s">
        <v>0</v>
      </c>
      <c r="Y42">
        <f t="shared" si="2"/>
        <v>0</v>
      </c>
    </row>
    <row r="43" spans="1:25">
      <c r="N43" t="s">
        <v>1</v>
      </c>
      <c r="Y43">
        <f t="shared" si="2"/>
        <v>0</v>
      </c>
    </row>
    <row r="44" spans="1:25">
      <c r="N44" t="s">
        <v>2</v>
      </c>
      <c r="Y44">
        <f t="shared" si="2"/>
        <v>0</v>
      </c>
    </row>
    <row r="45" spans="1:25">
      <c r="N45" t="s">
        <v>3</v>
      </c>
      <c r="O45">
        <v>1</v>
      </c>
      <c r="Y45">
        <f t="shared" si="2"/>
        <v>1</v>
      </c>
    </row>
    <row r="46" spans="1:25">
      <c r="N46" t="s">
        <v>4</v>
      </c>
      <c r="O46">
        <v>2</v>
      </c>
      <c r="P46">
        <v>1</v>
      </c>
      <c r="Y46">
        <f t="shared" si="2"/>
        <v>3</v>
      </c>
    </row>
    <row r="47" spans="1:25">
      <c r="N47" t="s">
        <v>5</v>
      </c>
      <c r="P47">
        <v>2</v>
      </c>
      <c r="Y47">
        <f t="shared" si="2"/>
        <v>2</v>
      </c>
    </row>
    <row r="48" spans="1:25">
      <c r="N48" t="s">
        <v>6</v>
      </c>
      <c r="O48">
        <v>1</v>
      </c>
      <c r="P48">
        <v>1</v>
      </c>
      <c r="Q48">
        <v>1</v>
      </c>
      <c r="Y48">
        <f t="shared" si="2"/>
        <v>3</v>
      </c>
    </row>
    <row r="49" spans="13:25">
      <c r="N49" t="s">
        <v>7</v>
      </c>
      <c r="Q49">
        <v>1</v>
      </c>
      <c r="Y49">
        <f t="shared" si="2"/>
        <v>1</v>
      </c>
    </row>
    <row r="50" spans="13:25">
      <c r="N50" t="s">
        <v>8</v>
      </c>
      <c r="Y50">
        <f t="shared" si="2"/>
        <v>0</v>
      </c>
    </row>
    <row r="51" spans="13:25">
      <c r="N51" t="s">
        <v>9</v>
      </c>
      <c r="Y51">
        <f t="shared" si="2"/>
        <v>0</v>
      </c>
    </row>
    <row r="52" spans="13:25">
      <c r="N52" t="s">
        <v>10</v>
      </c>
      <c r="P52">
        <v>1</v>
      </c>
      <c r="Y52">
        <f t="shared" si="2"/>
        <v>1</v>
      </c>
    </row>
    <row r="53" spans="13:25">
      <c r="N53" t="s">
        <v>11</v>
      </c>
      <c r="R53">
        <v>2</v>
      </c>
      <c r="Y53">
        <f t="shared" si="2"/>
        <v>2</v>
      </c>
    </row>
    <row r="54" spans="13:25">
      <c r="N54" t="s">
        <v>12</v>
      </c>
      <c r="Q54">
        <v>1</v>
      </c>
      <c r="Y54">
        <f t="shared" si="2"/>
        <v>1</v>
      </c>
    </row>
    <row r="55" spans="13:25">
      <c r="N55" t="s">
        <v>13</v>
      </c>
      <c r="O55">
        <v>1</v>
      </c>
      <c r="S55">
        <v>1</v>
      </c>
      <c r="Y55">
        <f t="shared" si="2"/>
        <v>2</v>
      </c>
    </row>
    <row r="56" spans="13:25">
      <c r="N56" t="s">
        <v>14</v>
      </c>
      <c r="R56">
        <v>1</v>
      </c>
      <c r="Y56">
        <f t="shared" si="2"/>
        <v>1</v>
      </c>
    </row>
    <row r="57" spans="13:25">
      <c r="N57" t="s">
        <v>15</v>
      </c>
      <c r="O57">
        <v>1</v>
      </c>
      <c r="Y57">
        <f t="shared" si="2"/>
        <v>1</v>
      </c>
    </row>
    <row r="58" spans="13:25">
      <c r="N58" t="s">
        <v>16</v>
      </c>
      <c r="O58">
        <v>2</v>
      </c>
      <c r="Q58">
        <v>1</v>
      </c>
      <c r="Y58">
        <f t="shared" si="2"/>
        <v>3</v>
      </c>
    </row>
    <row r="59" spans="13:25">
      <c r="N59" t="s">
        <v>17</v>
      </c>
      <c r="Y59">
        <f t="shared" si="2"/>
        <v>0</v>
      </c>
    </row>
    <row r="60" spans="13:25">
      <c r="N60" t="s">
        <v>18</v>
      </c>
      <c r="O60">
        <v>1</v>
      </c>
      <c r="Y60">
        <f t="shared" si="2"/>
        <v>1</v>
      </c>
    </row>
    <row r="61" spans="13:25">
      <c r="M61" t="s">
        <v>46</v>
      </c>
      <c r="O61">
        <f>SUM(O42:O60)</f>
        <v>9</v>
      </c>
      <c r="P61">
        <f>SUM(P42:P60)</f>
        <v>5</v>
      </c>
      <c r="Q61">
        <f>SUM(Q42:Q60)</f>
        <v>4</v>
      </c>
      <c r="R61">
        <f t="shared" ref="R61:X61" si="7">SUM(R42:R60)</f>
        <v>3</v>
      </c>
      <c r="S61">
        <f t="shared" si="7"/>
        <v>1</v>
      </c>
      <c r="T61">
        <f t="shared" si="7"/>
        <v>0</v>
      </c>
      <c r="U61">
        <f t="shared" si="7"/>
        <v>0</v>
      </c>
      <c r="V61">
        <f t="shared" si="7"/>
        <v>0</v>
      </c>
      <c r="W61">
        <f t="shared" si="7"/>
        <v>0</v>
      </c>
      <c r="X61">
        <f t="shared" si="7"/>
        <v>0</v>
      </c>
      <c r="Y61">
        <f t="shared" si="2"/>
        <v>22</v>
      </c>
    </row>
    <row r="62" spans="13:25">
      <c r="M62" t="s">
        <v>47</v>
      </c>
      <c r="N62" t="s">
        <v>0</v>
      </c>
      <c r="Y62">
        <f t="shared" ref="Y62:Y101" si="8">SUM(O62:X62)</f>
        <v>0</v>
      </c>
    </row>
    <row r="63" spans="13:25">
      <c r="N63" t="s">
        <v>1</v>
      </c>
      <c r="Y63">
        <f t="shared" si="8"/>
        <v>0</v>
      </c>
    </row>
    <row r="64" spans="13:25">
      <c r="N64" t="s">
        <v>2</v>
      </c>
      <c r="Y64">
        <f t="shared" si="8"/>
        <v>0</v>
      </c>
    </row>
    <row r="65" spans="14:25">
      <c r="N65" t="s">
        <v>3</v>
      </c>
      <c r="Y65">
        <f t="shared" si="8"/>
        <v>0</v>
      </c>
    </row>
    <row r="66" spans="14:25">
      <c r="N66" t="s">
        <v>4</v>
      </c>
      <c r="O66">
        <v>4</v>
      </c>
      <c r="P66">
        <v>1</v>
      </c>
      <c r="Y66">
        <f t="shared" si="8"/>
        <v>5</v>
      </c>
    </row>
    <row r="67" spans="14:25">
      <c r="N67" t="s">
        <v>5</v>
      </c>
      <c r="O67">
        <v>1</v>
      </c>
      <c r="Y67">
        <f t="shared" si="8"/>
        <v>1</v>
      </c>
    </row>
    <row r="68" spans="14:25">
      <c r="N68" t="s">
        <v>6</v>
      </c>
      <c r="O68">
        <v>1</v>
      </c>
      <c r="P68">
        <v>1</v>
      </c>
      <c r="Q68">
        <v>1</v>
      </c>
      <c r="Y68">
        <f t="shared" si="8"/>
        <v>3</v>
      </c>
    </row>
    <row r="69" spans="14:25">
      <c r="N69" t="s">
        <v>7</v>
      </c>
      <c r="P69">
        <v>1</v>
      </c>
      <c r="Y69">
        <f t="shared" si="8"/>
        <v>1</v>
      </c>
    </row>
    <row r="70" spans="14:25">
      <c r="N70" t="s">
        <v>8</v>
      </c>
      <c r="Y70">
        <f t="shared" si="8"/>
        <v>0</v>
      </c>
    </row>
    <row r="71" spans="14:25">
      <c r="N71" t="s">
        <v>9</v>
      </c>
      <c r="Y71">
        <f t="shared" si="8"/>
        <v>0</v>
      </c>
    </row>
    <row r="72" spans="14:25">
      <c r="N72" t="s">
        <v>10</v>
      </c>
      <c r="O72">
        <v>1</v>
      </c>
      <c r="Y72">
        <f t="shared" si="8"/>
        <v>1</v>
      </c>
    </row>
    <row r="73" spans="14:25">
      <c r="N73" t="s">
        <v>11</v>
      </c>
      <c r="P73">
        <v>2</v>
      </c>
      <c r="Q73">
        <v>2</v>
      </c>
      <c r="Y73">
        <f t="shared" si="8"/>
        <v>4</v>
      </c>
    </row>
    <row r="74" spans="14:25">
      <c r="N74" t="s">
        <v>12</v>
      </c>
      <c r="Y74">
        <f t="shared" si="8"/>
        <v>0</v>
      </c>
    </row>
    <row r="75" spans="14:25">
      <c r="N75" t="s">
        <v>13</v>
      </c>
      <c r="Q75">
        <v>1</v>
      </c>
      <c r="R75">
        <v>1</v>
      </c>
      <c r="Y75">
        <f t="shared" si="8"/>
        <v>2</v>
      </c>
    </row>
    <row r="76" spans="14:25">
      <c r="N76" t="s">
        <v>14</v>
      </c>
      <c r="Y76">
        <f t="shared" si="8"/>
        <v>0</v>
      </c>
    </row>
    <row r="77" spans="14:25">
      <c r="N77" t="s">
        <v>15</v>
      </c>
      <c r="Y77">
        <f t="shared" si="8"/>
        <v>0</v>
      </c>
    </row>
    <row r="78" spans="14:25">
      <c r="N78" t="s">
        <v>16</v>
      </c>
      <c r="O78">
        <v>1</v>
      </c>
      <c r="P78">
        <v>1</v>
      </c>
      <c r="R78">
        <v>1</v>
      </c>
      <c r="Y78">
        <f t="shared" si="8"/>
        <v>3</v>
      </c>
    </row>
    <row r="79" spans="14:25">
      <c r="N79" t="s">
        <v>17</v>
      </c>
      <c r="Q79">
        <v>1</v>
      </c>
      <c r="Y79">
        <f t="shared" si="8"/>
        <v>1</v>
      </c>
    </row>
    <row r="80" spans="14:25">
      <c r="N80" t="s">
        <v>18</v>
      </c>
      <c r="P80">
        <v>1</v>
      </c>
      <c r="R80">
        <v>1</v>
      </c>
      <c r="Y80">
        <f t="shared" si="8"/>
        <v>2</v>
      </c>
    </row>
    <row r="81" spans="13:25">
      <c r="M81" t="s">
        <v>47</v>
      </c>
      <c r="O81">
        <f>SUM(O62:O80)</f>
        <v>8</v>
      </c>
      <c r="P81">
        <f t="shared" ref="P81:X81" si="9">SUM(P62:P80)</f>
        <v>7</v>
      </c>
      <c r="Q81">
        <f t="shared" si="9"/>
        <v>5</v>
      </c>
      <c r="R81">
        <f t="shared" si="9"/>
        <v>3</v>
      </c>
      <c r="S81">
        <f t="shared" si="9"/>
        <v>0</v>
      </c>
      <c r="T81">
        <f t="shared" si="9"/>
        <v>0</v>
      </c>
      <c r="U81">
        <f t="shared" si="9"/>
        <v>0</v>
      </c>
      <c r="V81">
        <f t="shared" si="9"/>
        <v>0</v>
      </c>
      <c r="W81">
        <f t="shared" si="9"/>
        <v>0</v>
      </c>
      <c r="X81">
        <f t="shared" si="9"/>
        <v>0</v>
      </c>
      <c r="Y81">
        <f t="shared" si="8"/>
        <v>23</v>
      </c>
    </row>
    <row r="82" spans="13:25">
      <c r="M82" t="s">
        <v>53</v>
      </c>
      <c r="N82" t="s">
        <v>0</v>
      </c>
      <c r="Y82">
        <f t="shared" si="8"/>
        <v>0</v>
      </c>
    </row>
    <row r="83" spans="13:25">
      <c r="N83" t="s">
        <v>1</v>
      </c>
      <c r="O83">
        <v>1</v>
      </c>
      <c r="Q83">
        <v>1</v>
      </c>
      <c r="S83">
        <v>1</v>
      </c>
      <c r="U83">
        <v>1</v>
      </c>
      <c r="W83">
        <v>1</v>
      </c>
      <c r="Y83">
        <f t="shared" si="8"/>
        <v>5</v>
      </c>
    </row>
    <row r="84" spans="13:25">
      <c r="N84" t="s">
        <v>2</v>
      </c>
      <c r="P84">
        <v>1</v>
      </c>
      <c r="R84">
        <v>1</v>
      </c>
      <c r="T84">
        <v>1</v>
      </c>
      <c r="V84">
        <v>1</v>
      </c>
      <c r="X84">
        <v>1</v>
      </c>
      <c r="Y84">
        <f t="shared" si="8"/>
        <v>5</v>
      </c>
    </row>
    <row r="85" spans="13:25">
      <c r="N85" t="s">
        <v>3</v>
      </c>
      <c r="Y85">
        <f t="shared" si="8"/>
        <v>0</v>
      </c>
    </row>
    <row r="86" spans="13:25">
      <c r="N86" t="s">
        <v>4</v>
      </c>
      <c r="Y86">
        <f t="shared" si="8"/>
        <v>0</v>
      </c>
    </row>
    <row r="87" spans="13:25">
      <c r="N87" t="s">
        <v>5</v>
      </c>
      <c r="Y87">
        <f t="shared" si="8"/>
        <v>0</v>
      </c>
    </row>
    <row r="88" spans="13:25">
      <c r="N88" t="s">
        <v>6</v>
      </c>
      <c r="Y88">
        <f t="shared" si="8"/>
        <v>0</v>
      </c>
    </row>
    <row r="89" spans="13:25">
      <c r="N89" t="s">
        <v>7</v>
      </c>
      <c r="Y89">
        <f t="shared" si="8"/>
        <v>0</v>
      </c>
    </row>
    <row r="90" spans="13:25">
      <c r="N90" t="s">
        <v>8</v>
      </c>
      <c r="Y90">
        <f t="shared" si="8"/>
        <v>0</v>
      </c>
    </row>
    <row r="91" spans="13:25">
      <c r="N91" t="s">
        <v>9</v>
      </c>
      <c r="Y91">
        <f t="shared" si="8"/>
        <v>0</v>
      </c>
    </row>
    <row r="92" spans="13:25">
      <c r="N92" t="s">
        <v>10</v>
      </c>
      <c r="Y92">
        <f t="shared" si="8"/>
        <v>0</v>
      </c>
    </row>
    <row r="93" spans="13:25">
      <c r="N93" t="s">
        <v>11</v>
      </c>
      <c r="Y93">
        <f t="shared" si="8"/>
        <v>0</v>
      </c>
    </row>
    <row r="94" spans="13:25">
      <c r="N94" t="s">
        <v>12</v>
      </c>
      <c r="Y94">
        <f t="shared" si="8"/>
        <v>0</v>
      </c>
    </row>
    <row r="95" spans="13:25">
      <c r="N95" t="s">
        <v>13</v>
      </c>
      <c r="Y95">
        <f t="shared" si="8"/>
        <v>0</v>
      </c>
    </row>
    <row r="96" spans="13:25">
      <c r="N96" t="s">
        <v>14</v>
      </c>
      <c r="Y96">
        <f t="shared" si="8"/>
        <v>0</v>
      </c>
    </row>
    <row r="97" spans="13:25">
      <c r="N97" t="s">
        <v>15</v>
      </c>
      <c r="Y97">
        <f t="shared" si="8"/>
        <v>0</v>
      </c>
    </row>
    <row r="98" spans="13:25">
      <c r="N98" t="s">
        <v>16</v>
      </c>
      <c r="Y98">
        <f t="shared" si="8"/>
        <v>0</v>
      </c>
    </row>
    <row r="99" spans="13:25">
      <c r="N99" t="s">
        <v>17</v>
      </c>
      <c r="Y99">
        <f t="shared" si="8"/>
        <v>0</v>
      </c>
    </row>
    <row r="100" spans="13:25">
      <c r="N100" t="s">
        <v>18</v>
      </c>
      <c r="Y100">
        <f t="shared" si="8"/>
        <v>0</v>
      </c>
    </row>
    <row r="101" spans="13:25">
      <c r="M101" t="s">
        <v>53</v>
      </c>
      <c r="O101">
        <f>SUM(O82:O100)</f>
        <v>1</v>
      </c>
      <c r="P101">
        <f t="shared" ref="P101:X101" si="10">SUM(P82:P100)</f>
        <v>1</v>
      </c>
      <c r="Q101">
        <f t="shared" si="10"/>
        <v>1</v>
      </c>
      <c r="R101">
        <f t="shared" si="10"/>
        <v>1</v>
      </c>
      <c r="S101">
        <f t="shared" si="10"/>
        <v>1</v>
      </c>
      <c r="T101">
        <f t="shared" si="10"/>
        <v>1</v>
      </c>
      <c r="U101">
        <f t="shared" si="10"/>
        <v>1</v>
      </c>
      <c r="V101">
        <f t="shared" si="10"/>
        <v>1</v>
      </c>
      <c r="W101">
        <f t="shared" si="10"/>
        <v>1</v>
      </c>
      <c r="X101">
        <f t="shared" si="10"/>
        <v>1</v>
      </c>
      <c r="Y101">
        <f t="shared" si="8"/>
        <v>10</v>
      </c>
    </row>
    <row r="102" spans="13:25">
      <c r="M102" t="s">
        <v>54</v>
      </c>
      <c r="N102" t="s">
        <v>0</v>
      </c>
      <c r="O102">
        <v>2</v>
      </c>
      <c r="P102">
        <v>1</v>
      </c>
      <c r="Q102">
        <v>1</v>
      </c>
      <c r="Y102">
        <f t="shared" ref="Y102:Y121" si="11">SUM(O102:X102)</f>
        <v>4</v>
      </c>
    </row>
    <row r="103" spans="13:25">
      <c r="N103" t="s">
        <v>1</v>
      </c>
      <c r="P103">
        <v>1</v>
      </c>
      <c r="Y103">
        <f t="shared" si="11"/>
        <v>1</v>
      </c>
    </row>
    <row r="104" spans="13:25">
      <c r="N104" t="s">
        <v>2</v>
      </c>
      <c r="Q104">
        <v>1</v>
      </c>
      <c r="Y104">
        <f t="shared" si="11"/>
        <v>1</v>
      </c>
    </row>
    <row r="105" spans="13:25">
      <c r="N105" t="s">
        <v>3</v>
      </c>
      <c r="R105">
        <v>1</v>
      </c>
      <c r="Y105">
        <f t="shared" si="11"/>
        <v>1</v>
      </c>
    </row>
    <row r="106" spans="13:25">
      <c r="N106" t="s">
        <v>4</v>
      </c>
      <c r="O106">
        <v>3</v>
      </c>
      <c r="Y106">
        <f t="shared" si="11"/>
        <v>3</v>
      </c>
    </row>
    <row r="107" spans="13:25">
      <c r="N107" t="s">
        <v>5</v>
      </c>
      <c r="O107">
        <v>1</v>
      </c>
      <c r="P107">
        <v>1</v>
      </c>
      <c r="R107">
        <v>1</v>
      </c>
      <c r="Y107">
        <f t="shared" si="11"/>
        <v>3</v>
      </c>
    </row>
    <row r="108" spans="13:25">
      <c r="N108" t="s">
        <v>6</v>
      </c>
      <c r="P108">
        <v>3</v>
      </c>
      <c r="Y108">
        <f t="shared" si="11"/>
        <v>3</v>
      </c>
    </row>
    <row r="109" spans="13:25">
      <c r="N109" t="s">
        <v>7</v>
      </c>
      <c r="Q109">
        <v>1</v>
      </c>
      <c r="R109">
        <v>1</v>
      </c>
      <c r="S109">
        <v>2</v>
      </c>
      <c r="Y109">
        <f t="shared" si="11"/>
        <v>4</v>
      </c>
    </row>
    <row r="110" spans="13:25">
      <c r="N110" t="s">
        <v>8</v>
      </c>
      <c r="S110">
        <v>1</v>
      </c>
      <c r="T110">
        <v>1</v>
      </c>
      <c r="Y110">
        <f t="shared" si="11"/>
        <v>2</v>
      </c>
    </row>
    <row r="111" spans="13:25">
      <c r="N111" t="s">
        <v>9</v>
      </c>
      <c r="T111">
        <v>1</v>
      </c>
      <c r="U111">
        <v>1</v>
      </c>
      <c r="Y111">
        <f t="shared" si="11"/>
        <v>2</v>
      </c>
    </row>
    <row r="112" spans="13:25">
      <c r="N112" t="s">
        <v>10</v>
      </c>
      <c r="V112">
        <v>1</v>
      </c>
      <c r="Y112">
        <f t="shared" si="11"/>
        <v>1</v>
      </c>
    </row>
    <row r="113" spans="13:25">
      <c r="N113" t="s">
        <v>11</v>
      </c>
      <c r="Q113">
        <v>1</v>
      </c>
      <c r="T113">
        <v>1</v>
      </c>
      <c r="U113">
        <v>2</v>
      </c>
      <c r="Y113">
        <f t="shared" si="11"/>
        <v>4</v>
      </c>
    </row>
    <row r="114" spans="13:25">
      <c r="N114" t="s">
        <v>12</v>
      </c>
      <c r="V114">
        <v>1</v>
      </c>
      <c r="W114">
        <v>1</v>
      </c>
      <c r="Y114">
        <f t="shared" si="11"/>
        <v>2</v>
      </c>
    </row>
    <row r="115" spans="13:25">
      <c r="N115" t="s">
        <v>13</v>
      </c>
      <c r="V115">
        <v>1</v>
      </c>
      <c r="W115">
        <v>2</v>
      </c>
      <c r="X115">
        <v>1</v>
      </c>
      <c r="Y115">
        <f t="shared" si="11"/>
        <v>4</v>
      </c>
    </row>
    <row r="116" spans="13:25">
      <c r="N116" t="s">
        <v>14</v>
      </c>
      <c r="X116">
        <v>2</v>
      </c>
      <c r="Y116">
        <f t="shared" si="11"/>
        <v>2</v>
      </c>
    </row>
    <row r="117" spans="13:25">
      <c r="N117" t="s">
        <v>15</v>
      </c>
      <c r="Y117">
        <f t="shared" si="11"/>
        <v>0</v>
      </c>
    </row>
    <row r="118" spans="13:25">
      <c r="N118" t="s">
        <v>16</v>
      </c>
      <c r="O118">
        <v>1</v>
      </c>
      <c r="Y118">
        <f t="shared" si="11"/>
        <v>1</v>
      </c>
    </row>
    <row r="119" spans="13:25">
      <c r="N119" t="s">
        <v>17</v>
      </c>
      <c r="Y119">
        <f t="shared" si="11"/>
        <v>0</v>
      </c>
    </row>
    <row r="120" spans="13:25">
      <c r="N120" t="s">
        <v>18</v>
      </c>
      <c r="Y120">
        <f t="shared" si="11"/>
        <v>0</v>
      </c>
    </row>
    <row r="121" spans="13:25">
      <c r="M121" t="s">
        <v>54</v>
      </c>
      <c r="O121">
        <f>SUM(O102:O120)</f>
        <v>7</v>
      </c>
      <c r="P121">
        <f t="shared" ref="P121:X121" si="12">SUM(P102:P120)</f>
        <v>6</v>
      </c>
      <c r="Q121">
        <f t="shared" si="12"/>
        <v>4</v>
      </c>
      <c r="R121">
        <f t="shared" si="12"/>
        <v>3</v>
      </c>
      <c r="S121">
        <f t="shared" si="12"/>
        <v>3</v>
      </c>
      <c r="T121">
        <f t="shared" si="12"/>
        <v>3</v>
      </c>
      <c r="U121">
        <f t="shared" si="12"/>
        <v>3</v>
      </c>
      <c r="V121">
        <f t="shared" si="12"/>
        <v>3</v>
      </c>
      <c r="W121">
        <f t="shared" si="12"/>
        <v>3</v>
      </c>
      <c r="X121">
        <f t="shared" si="12"/>
        <v>3</v>
      </c>
      <c r="Y121">
        <f t="shared" si="11"/>
        <v>38</v>
      </c>
    </row>
  </sheetData>
  <pageMargins left="0.7" right="0.7" top="0.75" bottom="0.75" header="0.3" footer="0.3"/>
  <ignoredErrors>
    <ignoredError sqref="O2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O20"/>
  <sheetViews>
    <sheetView tabSelected="1" topLeftCell="A55" workbookViewId="0">
      <selection activeCell="N157" sqref="N157"/>
    </sheetView>
  </sheetViews>
  <sheetFormatPr defaultRowHeight="14.5"/>
  <cols>
    <col min="1" max="1" width="20.54296875" customWidth="1"/>
    <col min="7" max="7" width="12" bestFit="1" customWidth="1"/>
    <col min="9" max="9" width="16" bestFit="1" customWidth="1"/>
    <col min="15" max="15" width="12" bestFit="1" customWidth="1"/>
  </cols>
  <sheetData>
    <row r="1" spans="1:15">
      <c r="B1" t="s">
        <v>60</v>
      </c>
      <c r="C1" t="s">
        <v>61</v>
      </c>
      <c r="D1" t="s">
        <v>46</v>
      </c>
      <c r="E1" t="s">
        <v>48</v>
      </c>
      <c r="F1" t="s">
        <v>53</v>
      </c>
      <c r="G1" t="s">
        <v>66</v>
      </c>
      <c r="J1" t="s">
        <v>60</v>
      </c>
      <c r="K1" t="s">
        <v>61</v>
      </c>
      <c r="L1" t="s">
        <v>46</v>
      </c>
      <c r="M1" t="s">
        <v>48</v>
      </c>
      <c r="N1" t="s">
        <v>53</v>
      </c>
      <c r="O1" t="s">
        <v>66</v>
      </c>
    </row>
    <row r="2" spans="1:15">
      <c r="A2" t="s">
        <v>0</v>
      </c>
      <c r="B2">
        <v>0</v>
      </c>
      <c r="C2">
        <v>4</v>
      </c>
      <c r="D2">
        <v>0</v>
      </c>
      <c r="E2">
        <v>0</v>
      </c>
      <c r="F2">
        <v>0</v>
      </c>
      <c r="G2">
        <v>4</v>
      </c>
      <c r="I2" t="s">
        <v>69</v>
      </c>
      <c r="J2">
        <f t="shared" ref="J2:O2" si="0">B2+B3+B4+B5+B17</f>
        <v>12</v>
      </c>
      <c r="K2">
        <f t="shared" si="0"/>
        <v>7</v>
      </c>
      <c r="L2">
        <f t="shared" si="0"/>
        <v>2</v>
      </c>
      <c r="M2">
        <f t="shared" si="0"/>
        <v>0</v>
      </c>
      <c r="N2">
        <f t="shared" si="0"/>
        <v>10</v>
      </c>
      <c r="O2">
        <f t="shared" si="0"/>
        <v>7</v>
      </c>
    </row>
    <row r="3" spans="1:15">
      <c r="A3" t="s">
        <v>1</v>
      </c>
      <c r="B3">
        <v>5</v>
      </c>
      <c r="C3">
        <v>1</v>
      </c>
      <c r="D3">
        <v>0</v>
      </c>
      <c r="E3">
        <v>0</v>
      </c>
      <c r="F3">
        <v>5</v>
      </c>
      <c r="G3">
        <v>1</v>
      </c>
      <c r="I3" t="s">
        <v>70</v>
      </c>
      <c r="J3">
        <f t="shared" ref="J3:O3" si="1">B7+B9</f>
        <v>3</v>
      </c>
      <c r="K3">
        <f t="shared" si="1"/>
        <v>9</v>
      </c>
      <c r="L3">
        <f t="shared" si="1"/>
        <v>3</v>
      </c>
      <c r="M3">
        <f t="shared" si="1"/>
        <v>2</v>
      </c>
      <c r="N3">
        <f t="shared" si="1"/>
        <v>0</v>
      </c>
      <c r="O3">
        <f t="shared" si="1"/>
        <v>7</v>
      </c>
    </row>
    <row r="4" spans="1:15">
      <c r="A4" t="s">
        <v>2</v>
      </c>
      <c r="B4">
        <v>5</v>
      </c>
      <c r="C4">
        <v>1</v>
      </c>
      <c r="D4">
        <v>0</v>
      </c>
      <c r="E4">
        <v>0</v>
      </c>
      <c r="F4">
        <v>5</v>
      </c>
      <c r="G4">
        <v>1</v>
      </c>
      <c r="I4" t="s">
        <v>71</v>
      </c>
      <c r="J4">
        <f t="shared" ref="J4:O4" si="2">B6+B8</f>
        <v>6</v>
      </c>
      <c r="K4">
        <f t="shared" si="2"/>
        <v>14</v>
      </c>
      <c r="L4">
        <f t="shared" si="2"/>
        <v>6</v>
      </c>
      <c r="M4">
        <f t="shared" si="2"/>
        <v>8</v>
      </c>
      <c r="N4">
        <f t="shared" si="2"/>
        <v>0</v>
      </c>
      <c r="O4">
        <f t="shared" si="2"/>
        <v>6</v>
      </c>
    </row>
    <row r="5" spans="1:15">
      <c r="A5" t="s">
        <v>3</v>
      </c>
      <c r="B5">
        <v>1</v>
      </c>
      <c r="C5">
        <v>1</v>
      </c>
      <c r="D5">
        <v>1</v>
      </c>
      <c r="E5">
        <v>0</v>
      </c>
      <c r="F5">
        <v>0</v>
      </c>
      <c r="G5">
        <v>1</v>
      </c>
      <c r="I5" t="s">
        <v>75</v>
      </c>
      <c r="J5">
        <f t="shared" ref="J5:O5" si="3">B10+B11</f>
        <v>0</v>
      </c>
      <c r="K5">
        <f t="shared" si="3"/>
        <v>4</v>
      </c>
      <c r="L5">
        <f t="shared" si="3"/>
        <v>0</v>
      </c>
      <c r="M5">
        <f t="shared" si="3"/>
        <v>0</v>
      </c>
      <c r="N5">
        <f t="shared" si="3"/>
        <v>0</v>
      </c>
      <c r="O5">
        <f t="shared" si="3"/>
        <v>4</v>
      </c>
    </row>
    <row r="6" spans="1:15">
      <c r="A6" t="s">
        <v>4</v>
      </c>
      <c r="B6">
        <v>3</v>
      </c>
      <c r="C6">
        <v>8</v>
      </c>
      <c r="D6">
        <v>3</v>
      </c>
      <c r="E6">
        <v>5</v>
      </c>
      <c r="F6">
        <v>0</v>
      </c>
      <c r="G6">
        <v>3</v>
      </c>
      <c r="I6" t="s">
        <v>72</v>
      </c>
      <c r="J6">
        <f t="shared" ref="J6:O7" si="4">B13+B15</f>
        <v>4</v>
      </c>
      <c r="K6">
        <f t="shared" si="4"/>
        <v>14</v>
      </c>
      <c r="L6">
        <f t="shared" si="4"/>
        <v>4</v>
      </c>
      <c r="M6">
        <f t="shared" si="4"/>
        <v>6</v>
      </c>
      <c r="N6">
        <f t="shared" si="4"/>
        <v>0</v>
      </c>
      <c r="O6">
        <f t="shared" si="4"/>
        <v>8</v>
      </c>
    </row>
    <row r="7" spans="1:15">
      <c r="A7" t="s">
        <v>5</v>
      </c>
      <c r="B7">
        <v>2</v>
      </c>
      <c r="C7">
        <v>4</v>
      </c>
      <c r="D7">
        <v>2</v>
      </c>
      <c r="E7">
        <v>1</v>
      </c>
      <c r="F7">
        <v>0</v>
      </c>
      <c r="G7">
        <v>3</v>
      </c>
      <c r="I7" t="s">
        <v>73</v>
      </c>
      <c r="J7">
        <f t="shared" si="4"/>
        <v>2</v>
      </c>
      <c r="K7">
        <f t="shared" si="4"/>
        <v>4</v>
      </c>
      <c r="L7">
        <f t="shared" si="4"/>
        <v>2</v>
      </c>
      <c r="M7">
        <f t="shared" si="4"/>
        <v>0</v>
      </c>
      <c r="N7">
        <f t="shared" si="4"/>
        <v>0</v>
      </c>
      <c r="O7">
        <f t="shared" si="4"/>
        <v>4</v>
      </c>
    </row>
    <row r="8" spans="1:15">
      <c r="A8" t="s">
        <v>6</v>
      </c>
      <c r="B8">
        <v>3</v>
      </c>
      <c r="C8">
        <v>6</v>
      </c>
      <c r="D8">
        <v>3</v>
      </c>
      <c r="E8">
        <v>3</v>
      </c>
      <c r="F8">
        <v>0</v>
      </c>
      <c r="G8">
        <v>3</v>
      </c>
      <c r="I8" t="s">
        <v>74</v>
      </c>
      <c r="J8">
        <f t="shared" ref="J8:O8" si="5">B18+B12+B19+B20</f>
        <v>5</v>
      </c>
      <c r="K8">
        <f t="shared" si="5"/>
        <v>9</v>
      </c>
      <c r="L8">
        <f t="shared" si="5"/>
        <v>5</v>
      </c>
      <c r="M8">
        <f t="shared" si="5"/>
        <v>7</v>
      </c>
      <c r="N8">
        <f t="shared" si="5"/>
        <v>0</v>
      </c>
      <c r="O8">
        <f t="shared" si="5"/>
        <v>2</v>
      </c>
    </row>
    <row r="9" spans="1:15">
      <c r="A9" t="s">
        <v>7</v>
      </c>
      <c r="B9">
        <v>1</v>
      </c>
      <c r="C9">
        <v>5</v>
      </c>
      <c r="D9">
        <v>1</v>
      </c>
      <c r="E9">
        <v>1</v>
      </c>
      <c r="F9">
        <v>0</v>
      </c>
      <c r="G9">
        <v>4</v>
      </c>
    </row>
    <row r="10" spans="1:15">
      <c r="A10" t="s">
        <v>8</v>
      </c>
      <c r="B10">
        <v>0</v>
      </c>
      <c r="C10">
        <v>2</v>
      </c>
      <c r="D10">
        <v>0</v>
      </c>
      <c r="E10">
        <v>0</v>
      </c>
      <c r="F10">
        <v>0</v>
      </c>
      <c r="G10">
        <v>2</v>
      </c>
    </row>
    <row r="11" spans="1:15">
      <c r="A11" t="s">
        <v>9</v>
      </c>
      <c r="B11">
        <v>0</v>
      </c>
      <c r="C11">
        <v>2</v>
      </c>
      <c r="D11">
        <v>0</v>
      </c>
      <c r="E11">
        <v>0</v>
      </c>
      <c r="F11">
        <v>0</v>
      </c>
      <c r="G11">
        <v>2</v>
      </c>
    </row>
    <row r="12" spans="1:15">
      <c r="A12" t="s">
        <v>10</v>
      </c>
      <c r="B12">
        <v>1</v>
      </c>
      <c r="C12">
        <v>2</v>
      </c>
      <c r="D12">
        <v>1</v>
      </c>
      <c r="E12">
        <v>1</v>
      </c>
      <c r="F12">
        <v>0</v>
      </c>
      <c r="G12">
        <v>1</v>
      </c>
    </row>
    <row r="13" spans="1:15">
      <c r="A13" t="s">
        <v>11</v>
      </c>
      <c r="B13">
        <v>2</v>
      </c>
      <c r="C13">
        <v>8</v>
      </c>
      <c r="D13">
        <v>2</v>
      </c>
      <c r="E13">
        <v>4</v>
      </c>
      <c r="F13">
        <v>0</v>
      </c>
      <c r="G13">
        <v>4</v>
      </c>
    </row>
    <row r="14" spans="1:15">
      <c r="A14" t="s">
        <v>12</v>
      </c>
      <c r="B14">
        <v>1</v>
      </c>
      <c r="C14">
        <v>2</v>
      </c>
      <c r="D14">
        <v>1</v>
      </c>
      <c r="E14">
        <v>0</v>
      </c>
      <c r="F14">
        <v>0</v>
      </c>
      <c r="G14">
        <v>2</v>
      </c>
    </row>
    <row r="15" spans="1:15">
      <c r="A15" t="s">
        <v>13</v>
      </c>
      <c r="B15">
        <v>2</v>
      </c>
      <c r="C15">
        <v>6</v>
      </c>
      <c r="D15">
        <v>2</v>
      </c>
      <c r="E15">
        <v>2</v>
      </c>
      <c r="F15">
        <v>0</v>
      </c>
      <c r="G15">
        <v>4</v>
      </c>
    </row>
    <row r="16" spans="1:15">
      <c r="A16" t="s">
        <v>14</v>
      </c>
      <c r="B16">
        <v>1</v>
      </c>
      <c r="C16">
        <v>2</v>
      </c>
      <c r="D16">
        <v>1</v>
      </c>
      <c r="E16">
        <v>0</v>
      </c>
      <c r="F16">
        <v>0</v>
      </c>
      <c r="G16">
        <v>2</v>
      </c>
    </row>
    <row r="17" spans="1:7">
      <c r="A17" t="s">
        <v>15</v>
      </c>
      <c r="B17">
        <v>1</v>
      </c>
      <c r="C17">
        <v>0</v>
      </c>
      <c r="D17">
        <v>1</v>
      </c>
      <c r="E17">
        <v>0</v>
      </c>
      <c r="F17">
        <v>0</v>
      </c>
      <c r="G17">
        <v>0</v>
      </c>
    </row>
    <row r="18" spans="1:7">
      <c r="A18" t="s">
        <v>16</v>
      </c>
      <c r="B18">
        <v>3</v>
      </c>
      <c r="C18">
        <v>4</v>
      </c>
      <c r="D18">
        <v>3</v>
      </c>
      <c r="E18">
        <v>3</v>
      </c>
      <c r="F18">
        <v>0</v>
      </c>
      <c r="G18">
        <v>1</v>
      </c>
    </row>
    <row r="19" spans="1:7">
      <c r="A19" t="s">
        <v>17</v>
      </c>
      <c r="B19">
        <v>0</v>
      </c>
      <c r="C19">
        <v>1</v>
      </c>
      <c r="D19">
        <v>0</v>
      </c>
      <c r="E19">
        <v>1</v>
      </c>
      <c r="F19">
        <v>0</v>
      </c>
      <c r="G19">
        <v>0</v>
      </c>
    </row>
    <row r="20" spans="1:7">
      <c r="A20" t="s">
        <v>18</v>
      </c>
      <c r="B20">
        <v>1</v>
      </c>
      <c r="C20">
        <v>2</v>
      </c>
      <c r="D20">
        <v>1</v>
      </c>
      <c r="E20">
        <v>2</v>
      </c>
      <c r="F20">
        <v>0</v>
      </c>
      <c r="G2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Graphs</vt:lpstr>
      <vt:lpstr>Risk</vt:lpstr>
      <vt:lpstr>Condensed</vt:lpstr>
    </vt:vector>
  </TitlesOfParts>
  <Company>NIU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</dc:creator>
  <cp:lastModifiedBy>Randy</cp:lastModifiedBy>
  <dcterms:created xsi:type="dcterms:W3CDTF">2014-04-16T23:26:22Z</dcterms:created>
  <dcterms:modified xsi:type="dcterms:W3CDTF">2014-04-24T20:11:42Z</dcterms:modified>
</cp:coreProperties>
</file>