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seifert/Documents/Undergraduate/C.4 college seinor year/S22/BUSOBA 4242 - Sports/group - fantasy from college/"/>
    </mc:Choice>
  </mc:AlternateContent>
  <xr:revisionPtr revIDLastSave="0" documentId="13_ncr:1_{66CB30FE-2E6D-134D-A312-D10F9D1F62C4}" xr6:coauthVersionLast="47" xr6:coauthVersionMax="47" xr10:uidLastSave="{00000000-0000-0000-0000-000000000000}"/>
  <bookViews>
    <workbookView xWindow="0" yWindow="500" windowWidth="28800" windowHeight="15880" xr2:uid="{DA4A9EEA-B22D-C44A-B314-96340065083D}"/>
  </bookViews>
  <sheets>
    <sheet name="model 1 - direct forecasting" sheetId="1" r:id="rId1"/>
    <sheet name="model 2 - through draft stock" sheetId="2" r:id="rId2"/>
  </sheets>
  <definedNames>
    <definedName name="solver_adj" localSheetId="0" hidden="1">'model 1 - direct forecasting'!$U$3:$U$14,'model 1 - direct forecasting'!$V$3,'model 1 - direct forecasting'!$V$6</definedName>
    <definedName name="solver_adj" localSheetId="1" hidden="1">'model 2 - through draft stock'!$T$3:$U$3,'model 2 - through draft stock'!$W$3:$W$9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'model 1 - direct forecasting'!$U$9:$U$14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opt" localSheetId="0" hidden="1">'model 1 - direct forecasting'!$AC$86</definedName>
    <definedName name="solver_opt" localSheetId="1" hidden="1">'model 2 - through draft stock'!$R$86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2" i="2" l="1"/>
  <c r="Z23" i="2"/>
  <c r="Z24" i="2"/>
  <c r="Z25" i="2"/>
  <c r="Z26" i="2"/>
  <c r="Z27" i="2"/>
  <c r="Z28" i="2"/>
  <c r="Z29" i="2"/>
  <c r="Z30" i="2"/>
  <c r="O2" i="2"/>
  <c r="P2" i="2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2" i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2" i="2"/>
  <c r="O3" i="2"/>
  <c r="P3" i="2" s="1"/>
  <c r="Q3" i="2" s="1"/>
  <c r="R3" i="2" s="1"/>
  <c r="O4" i="2"/>
  <c r="P4" i="2" s="1"/>
  <c r="Q4" i="2" s="1"/>
  <c r="R4" i="2" s="1"/>
  <c r="O5" i="2"/>
  <c r="P5" i="2" s="1"/>
  <c r="Q5" i="2" s="1"/>
  <c r="R5" i="2" s="1"/>
  <c r="O6" i="2"/>
  <c r="O7" i="2"/>
  <c r="P7" i="2" s="1"/>
  <c r="Q7" i="2" s="1"/>
  <c r="R7" i="2" s="1"/>
  <c r="O8" i="2"/>
  <c r="P8" i="2" s="1"/>
  <c r="Q8" i="2" s="1"/>
  <c r="R8" i="2" s="1"/>
  <c r="O9" i="2"/>
  <c r="P9" i="2" s="1"/>
  <c r="Q9" i="2" s="1"/>
  <c r="R9" i="2" s="1"/>
  <c r="O10" i="2"/>
  <c r="P10" i="2" s="1"/>
  <c r="Q10" i="2" s="1"/>
  <c r="R10" i="2" s="1"/>
  <c r="O11" i="2"/>
  <c r="P11" i="2" s="1"/>
  <c r="Q11" i="2" s="1"/>
  <c r="R11" i="2" s="1"/>
  <c r="O12" i="2"/>
  <c r="P12" i="2" s="1"/>
  <c r="Q12" i="2" s="1"/>
  <c r="R12" i="2" s="1"/>
  <c r="O13" i="2"/>
  <c r="P13" i="2" s="1"/>
  <c r="Q13" i="2" s="1"/>
  <c r="R13" i="2" s="1"/>
  <c r="O14" i="2"/>
  <c r="P14" i="2" s="1"/>
  <c r="Q14" i="2" s="1"/>
  <c r="R14" i="2" s="1"/>
  <c r="O15" i="2"/>
  <c r="P15" i="2" s="1"/>
  <c r="Q15" i="2" s="1"/>
  <c r="R15" i="2" s="1"/>
  <c r="O16" i="2"/>
  <c r="P16" i="2" s="1"/>
  <c r="Q16" i="2" s="1"/>
  <c r="R16" i="2" s="1"/>
  <c r="O17" i="2"/>
  <c r="P17" i="2" s="1"/>
  <c r="Q17" i="2" s="1"/>
  <c r="R17" i="2" s="1"/>
  <c r="O18" i="2"/>
  <c r="P18" i="2" s="1"/>
  <c r="Q18" i="2" s="1"/>
  <c r="R18" i="2" s="1"/>
  <c r="O19" i="2"/>
  <c r="P19" i="2" s="1"/>
  <c r="Q19" i="2" s="1"/>
  <c r="R19" i="2" s="1"/>
  <c r="O20" i="2"/>
  <c r="P20" i="2" s="1"/>
  <c r="Q20" i="2" s="1"/>
  <c r="R20" i="2" s="1"/>
  <c r="O21" i="2"/>
  <c r="P21" i="2" s="1"/>
  <c r="Q21" i="2" s="1"/>
  <c r="R21" i="2" s="1"/>
  <c r="O22" i="2"/>
  <c r="P22" i="2" s="1"/>
  <c r="Q22" i="2" s="1"/>
  <c r="R22" i="2" s="1"/>
  <c r="O23" i="2"/>
  <c r="P23" i="2" s="1"/>
  <c r="Q23" i="2" s="1"/>
  <c r="R23" i="2" s="1"/>
  <c r="O24" i="2"/>
  <c r="P24" i="2" s="1"/>
  <c r="Q24" i="2" s="1"/>
  <c r="R24" i="2" s="1"/>
  <c r="O25" i="2"/>
  <c r="P25" i="2" s="1"/>
  <c r="Q25" i="2" s="1"/>
  <c r="R25" i="2" s="1"/>
  <c r="O26" i="2"/>
  <c r="P26" i="2" s="1"/>
  <c r="Q26" i="2" s="1"/>
  <c r="R26" i="2" s="1"/>
  <c r="O27" i="2"/>
  <c r="P27" i="2" s="1"/>
  <c r="Q27" i="2" s="1"/>
  <c r="R27" i="2" s="1"/>
  <c r="O28" i="2"/>
  <c r="P28" i="2" s="1"/>
  <c r="Q28" i="2" s="1"/>
  <c r="R28" i="2" s="1"/>
  <c r="O29" i="2"/>
  <c r="P29" i="2" s="1"/>
  <c r="Q29" i="2" s="1"/>
  <c r="R29" i="2" s="1"/>
  <c r="O30" i="2"/>
  <c r="P30" i="2" s="1"/>
  <c r="Q30" i="2" s="1"/>
  <c r="R30" i="2" s="1"/>
  <c r="O31" i="2"/>
  <c r="P31" i="2" s="1"/>
  <c r="Q31" i="2" s="1"/>
  <c r="R31" i="2" s="1"/>
  <c r="O32" i="2"/>
  <c r="P32" i="2" s="1"/>
  <c r="Q32" i="2" s="1"/>
  <c r="R32" i="2" s="1"/>
  <c r="O33" i="2"/>
  <c r="P33" i="2" s="1"/>
  <c r="Q33" i="2" s="1"/>
  <c r="R33" i="2" s="1"/>
  <c r="O34" i="2"/>
  <c r="P34" i="2" s="1"/>
  <c r="Q34" i="2" s="1"/>
  <c r="R34" i="2" s="1"/>
  <c r="O35" i="2"/>
  <c r="P35" i="2" s="1"/>
  <c r="Q35" i="2" s="1"/>
  <c r="R35" i="2" s="1"/>
  <c r="O36" i="2"/>
  <c r="P36" i="2" s="1"/>
  <c r="Q36" i="2" s="1"/>
  <c r="R36" i="2" s="1"/>
  <c r="O37" i="2"/>
  <c r="P37" i="2" s="1"/>
  <c r="Q37" i="2" s="1"/>
  <c r="R37" i="2" s="1"/>
  <c r="O38" i="2"/>
  <c r="P38" i="2" s="1"/>
  <c r="Q38" i="2" s="1"/>
  <c r="R38" i="2" s="1"/>
  <c r="O39" i="2"/>
  <c r="P39" i="2" s="1"/>
  <c r="Q39" i="2" s="1"/>
  <c r="R39" i="2" s="1"/>
  <c r="O40" i="2"/>
  <c r="P40" i="2" s="1"/>
  <c r="Q40" i="2" s="1"/>
  <c r="R40" i="2" s="1"/>
  <c r="O41" i="2"/>
  <c r="P41" i="2" s="1"/>
  <c r="Q41" i="2" s="1"/>
  <c r="R41" i="2" s="1"/>
  <c r="O42" i="2"/>
  <c r="P42" i="2" s="1"/>
  <c r="Q42" i="2" s="1"/>
  <c r="R42" i="2" s="1"/>
  <c r="O43" i="2"/>
  <c r="P43" i="2" s="1"/>
  <c r="Q43" i="2" s="1"/>
  <c r="R43" i="2" s="1"/>
  <c r="O44" i="2"/>
  <c r="P44" i="2" s="1"/>
  <c r="Q44" i="2" s="1"/>
  <c r="R44" i="2" s="1"/>
  <c r="O45" i="2"/>
  <c r="P45" i="2" s="1"/>
  <c r="Q45" i="2" s="1"/>
  <c r="R45" i="2" s="1"/>
  <c r="O46" i="2"/>
  <c r="P46" i="2" s="1"/>
  <c r="Q46" i="2" s="1"/>
  <c r="R46" i="2" s="1"/>
  <c r="O47" i="2"/>
  <c r="P47" i="2" s="1"/>
  <c r="Q47" i="2" s="1"/>
  <c r="R47" i="2" s="1"/>
  <c r="O48" i="2"/>
  <c r="P48" i="2" s="1"/>
  <c r="Q48" i="2" s="1"/>
  <c r="R48" i="2" s="1"/>
  <c r="O49" i="2"/>
  <c r="P49" i="2" s="1"/>
  <c r="Q49" i="2" s="1"/>
  <c r="R49" i="2" s="1"/>
  <c r="O50" i="2"/>
  <c r="P50" i="2" s="1"/>
  <c r="Q50" i="2" s="1"/>
  <c r="R50" i="2" s="1"/>
  <c r="O51" i="2"/>
  <c r="P51" i="2" s="1"/>
  <c r="Q51" i="2" s="1"/>
  <c r="R51" i="2" s="1"/>
  <c r="O52" i="2"/>
  <c r="P52" i="2" s="1"/>
  <c r="Q52" i="2" s="1"/>
  <c r="R52" i="2" s="1"/>
  <c r="O53" i="2"/>
  <c r="P53" i="2" s="1"/>
  <c r="Q53" i="2" s="1"/>
  <c r="R53" i="2" s="1"/>
  <c r="O54" i="2"/>
  <c r="P54" i="2" s="1"/>
  <c r="Q54" i="2" s="1"/>
  <c r="R54" i="2" s="1"/>
  <c r="O55" i="2"/>
  <c r="P55" i="2" s="1"/>
  <c r="Q55" i="2" s="1"/>
  <c r="R55" i="2" s="1"/>
  <c r="O56" i="2"/>
  <c r="P56" i="2" s="1"/>
  <c r="Q56" i="2" s="1"/>
  <c r="R56" i="2" s="1"/>
  <c r="O57" i="2"/>
  <c r="P57" i="2" s="1"/>
  <c r="Q57" i="2" s="1"/>
  <c r="R57" i="2" s="1"/>
  <c r="O58" i="2"/>
  <c r="P58" i="2" s="1"/>
  <c r="Q58" i="2" s="1"/>
  <c r="R58" i="2" s="1"/>
  <c r="O59" i="2"/>
  <c r="P59" i="2" s="1"/>
  <c r="Q59" i="2" s="1"/>
  <c r="R59" i="2" s="1"/>
  <c r="O60" i="2"/>
  <c r="P60" i="2" s="1"/>
  <c r="Q60" i="2" s="1"/>
  <c r="R60" i="2" s="1"/>
  <c r="O61" i="2"/>
  <c r="P61" i="2" s="1"/>
  <c r="Q61" i="2" s="1"/>
  <c r="R61" i="2" s="1"/>
  <c r="O62" i="2"/>
  <c r="P62" i="2" s="1"/>
  <c r="Q62" i="2" s="1"/>
  <c r="R62" i="2" s="1"/>
  <c r="O63" i="2"/>
  <c r="P63" i="2" s="1"/>
  <c r="Q63" i="2" s="1"/>
  <c r="R63" i="2" s="1"/>
  <c r="O64" i="2"/>
  <c r="P64" i="2" s="1"/>
  <c r="Q64" i="2" s="1"/>
  <c r="R64" i="2" s="1"/>
  <c r="O65" i="2"/>
  <c r="P65" i="2" s="1"/>
  <c r="Q65" i="2" s="1"/>
  <c r="R65" i="2" s="1"/>
  <c r="O66" i="2"/>
  <c r="P66" i="2" s="1"/>
  <c r="Q66" i="2" s="1"/>
  <c r="R66" i="2" s="1"/>
  <c r="O67" i="2"/>
  <c r="P67" i="2" s="1"/>
  <c r="Q67" i="2" s="1"/>
  <c r="R67" i="2" s="1"/>
  <c r="O68" i="2"/>
  <c r="P68" i="2" s="1"/>
  <c r="Q68" i="2" s="1"/>
  <c r="R68" i="2" s="1"/>
  <c r="O69" i="2"/>
  <c r="P69" i="2" s="1"/>
  <c r="Q69" i="2" s="1"/>
  <c r="R69" i="2" s="1"/>
  <c r="O70" i="2"/>
  <c r="P70" i="2" s="1"/>
  <c r="Q70" i="2" s="1"/>
  <c r="R70" i="2" s="1"/>
  <c r="O71" i="2"/>
  <c r="P71" i="2" s="1"/>
  <c r="Q71" i="2" s="1"/>
  <c r="R71" i="2" s="1"/>
  <c r="O72" i="2"/>
  <c r="P72" i="2" s="1"/>
  <c r="Q72" i="2" s="1"/>
  <c r="R72" i="2" s="1"/>
  <c r="O73" i="2"/>
  <c r="P73" i="2" s="1"/>
  <c r="Q73" i="2" s="1"/>
  <c r="R73" i="2" s="1"/>
  <c r="O74" i="2"/>
  <c r="P74" i="2" s="1"/>
  <c r="Q74" i="2" s="1"/>
  <c r="R74" i="2" s="1"/>
  <c r="O75" i="2"/>
  <c r="P75" i="2" s="1"/>
  <c r="Q75" i="2" s="1"/>
  <c r="R75" i="2" s="1"/>
  <c r="O76" i="2"/>
  <c r="P76" i="2" s="1"/>
  <c r="Q76" i="2" s="1"/>
  <c r="R76" i="2" s="1"/>
  <c r="O77" i="2"/>
  <c r="P77" i="2" s="1"/>
  <c r="Q77" i="2" s="1"/>
  <c r="R77" i="2" s="1"/>
  <c r="O78" i="2"/>
  <c r="P78" i="2" s="1"/>
  <c r="Q78" i="2" s="1"/>
  <c r="R78" i="2" s="1"/>
  <c r="O79" i="2"/>
  <c r="P79" i="2" s="1"/>
  <c r="Q79" i="2" s="1"/>
  <c r="R79" i="2" s="1"/>
  <c r="O80" i="2"/>
  <c r="P80" i="2" s="1"/>
  <c r="Q80" i="2" s="1"/>
  <c r="R80" i="2" s="1"/>
  <c r="O81" i="2"/>
  <c r="P81" i="2" s="1"/>
  <c r="Q81" i="2" s="1"/>
  <c r="R81" i="2" s="1"/>
  <c r="O82" i="2"/>
  <c r="P82" i="2" s="1"/>
  <c r="Q82" i="2" s="1"/>
  <c r="R82" i="2" s="1"/>
  <c r="O83" i="2"/>
  <c r="P83" i="2" s="1"/>
  <c r="Q83" i="2" s="1"/>
  <c r="R83" i="2" s="1"/>
  <c r="O84" i="2"/>
  <c r="P84" i="2" s="1"/>
  <c r="Q84" i="2" s="1"/>
  <c r="R84" i="2" s="1"/>
  <c r="M3" i="1"/>
  <c r="M4" i="1"/>
  <c r="N4" i="1" s="1"/>
  <c r="O4" i="1" s="1"/>
  <c r="M5" i="1"/>
  <c r="N5" i="1" s="1"/>
  <c r="O5" i="1" s="1"/>
  <c r="M6" i="1"/>
  <c r="N6" i="1" s="1"/>
  <c r="O6" i="1" s="1"/>
  <c r="M7" i="1"/>
  <c r="M8" i="1"/>
  <c r="N8" i="1" s="1"/>
  <c r="O8" i="1" s="1"/>
  <c r="M9" i="1"/>
  <c r="N9" i="1" s="1"/>
  <c r="O9" i="1" s="1"/>
  <c r="M10" i="1"/>
  <c r="N10" i="1" s="1"/>
  <c r="O10" i="1" s="1"/>
  <c r="M11" i="1"/>
  <c r="M12" i="1"/>
  <c r="N12" i="1" s="1"/>
  <c r="O12" i="1" s="1"/>
  <c r="M13" i="1"/>
  <c r="N13" i="1" s="1"/>
  <c r="O13" i="1" s="1"/>
  <c r="M14" i="1"/>
  <c r="N14" i="1" s="1"/>
  <c r="O14" i="1" s="1"/>
  <c r="M15" i="1"/>
  <c r="M16" i="1"/>
  <c r="N16" i="1" s="1"/>
  <c r="O16" i="1" s="1"/>
  <c r="M17" i="1"/>
  <c r="N17" i="1" s="1"/>
  <c r="O17" i="1" s="1"/>
  <c r="M18" i="1"/>
  <c r="N18" i="1" s="1"/>
  <c r="O18" i="1" s="1"/>
  <c r="M19" i="1"/>
  <c r="M20" i="1"/>
  <c r="N20" i="1" s="1"/>
  <c r="O20" i="1" s="1"/>
  <c r="M21" i="1"/>
  <c r="N21" i="1" s="1"/>
  <c r="O21" i="1" s="1"/>
  <c r="M22" i="1"/>
  <c r="N22" i="1" s="1"/>
  <c r="O22" i="1" s="1"/>
  <c r="M23" i="1"/>
  <c r="M24" i="1"/>
  <c r="N24" i="1" s="1"/>
  <c r="O24" i="1" s="1"/>
  <c r="M25" i="1"/>
  <c r="N25" i="1" s="1"/>
  <c r="O25" i="1" s="1"/>
  <c r="M26" i="1"/>
  <c r="N26" i="1" s="1"/>
  <c r="O26" i="1" s="1"/>
  <c r="M27" i="1"/>
  <c r="M28" i="1"/>
  <c r="N28" i="1" s="1"/>
  <c r="O28" i="1" s="1"/>
  <c r="M29" i="1"/>
  <c r="N29" i="1" s="1"/>
  <c r="O29" i="1" s="1"/>
  <c r="M30" i="1"/>
  <c r="N30" i="1" s="1"/>
  <c r="O30" i="1" s="1"/>
  <c r="M31" i="1"/>
  <c r="M32" i="1"/>
  <c r="N32" i="1" s="1"/>
  <c r="O32" i="1" s="1"/>
  <c r="M33" i="1"/>
  <c r="N33" i="1" s="1"/>
  <c r="O33" i="1" s="1"/>
  <c r="M34" i="1"/>
  <c r="N34" i="1" s="1"/>
  <c r="O34" i="1" s="1"/>
  <c r="M35" i="1"/>
  <c r="M36" i="1"/>
  <c r="N36" i="1" s="1"/>
  <c r="O36" i="1" s="1"/>
  <c r="M37" i="1"/>
  <c r="N37" i="1" s="1"/>
  <c r="O37" i="1" s="1"/>
  <c r="M38" i="1"/>
  <c r="N38" i="1" s="1"/>
  <c r="O38" i="1" s="1"/>
  <c r="M39" i="1"/>
  <c r="M40" i="1"/>
  <c r="N40" i="1" s="1"/>
  <c r="O40" i="1" s="1"/>
  <c r="M41" i="1"/>
  <c r="N41" i="1" s="1"/>
  <c r="O41" i="1" s="1"/>
  <c r="M42" i="1"/>
  <c r="N42" i="1" s="1"/>
  <c r="O42" i="1" s="1"/>
  <c r="M43" i="1"/>
  <c r="M44" i="1"/>
  <c r="N44" i="1" s="1"/>
  <c r="O44" i="1" s="1"/>
  <c r="M45" i="1"/>
  <c r="N45" i="1" s="1"/>
  <c r="O45" i="1" s="1"/>
  <c r="M46" i="1"/>
  <c r="N46" i="1" s="1"/>
  <c r="O46" i="1" s="1"/>
  <c r="M47" i="1"/>
  <c r="M48" i="1"/>
  <c r="N48" i="1" s="1"/>
  <c r="O48" i="1" s="1"/>
  <c r="M49" i="1"/>
  <c r="N49" i="1" s="1"/>
  <c r="O49" i="1" s="1"/>
  <c r="M50" i="1"/>
  <c r="N50" i="1" s="1"/>
  <c r="O50" i="1" s="1"/>
  <c r="M51" i="1"/>
  <c r="M52" i="1"/>
  <c r="N52" i="1" s="1"/>
  <c r="O52" i="1" s="1"/>
  <c r="M53" i="1"/>
  <c r="N53" i="1" s="1"/>
  <c r="O53" i="1" s="1"/>
  <c r="M54" i="1"/>
  <c r="N54" i="1" s="1"/>
  <c r="O54" i="1" s="1"/>
  <c r="M55" i="1"/>
  <c r="M56" i="1"/>
  <c r="N56" i="1" s="1"/>
  <c r="O56" i="1" s="1"/>
  <c r="M57" i="1"/>
  <c r="N57" i="1" s="1"/>
  <c r="O57" i="1" s="1"/>
  <c r="M58" i="1"/>
  <c r="N58" i="1" s="1"/>
  <c r="O58" i="1" s="1"/>
  <c r="M59" i="1"/>
  <c r="M60" i="1"/>
  <c r="N60" i="1" s="1"/>
  <c r="O60" i="1" s="1"/>
  <c r="M61" i="1"/>
  <c r="N61" i="1" s="1"/>
  <c r="O61" i="1" s="1"/>
  <c r="M62" i="1"/>
  <c r="N62" i="1" s="1"/>
  <c r="O62" i="1" s="1"/>
  <c r="M63" i="1"/>
  <c r="M64" i="1"/>
  <c r="N64" i="1" s="1"/>
  <c r="O64" i="1" s="1"/>
  <c r="M65" i="1"/>
  <c r="N65" i="1" s="1"/>
  <c r="O65" i="1" s="1"/>
  <c r="M66" i="1"/>
  <c r="N66" i="1" s="1"/>
  <c r="O66" i="1" s="1"/>
  <c r="M67" i="1"/>
  <c r="M68" i="1"/>
  <c r="M69" i="1"/>
  <c r="N69" i="1" s="1"/>
  <c r="O69" i="1" s="1"/>
  <c r="M70" i="1"/>
  <c r="N70" i="1" s="1"/>
  <c r="O70" i="1" s="1"/>
  <c r="M71" i="1"/>
  <c r="M72" i="1"/>
  <c r="M73" i="1"/>
  <c r="N73" i="1" s="1"/>
  <c r="O73" i="1" s="1"/>
  <c r="M74" i="1"/>
  <c r="N74" i="1" s="1"/>
  <c r="O74" i="1" s="1"/>
  <c r="M75" i="1"/>
  <c r="M76" i="1"/>
  <c r="M77" i="1"/>
  <c r="N77" i="1" s="1"/>
  <c r="O77" i="1" s="1"/>
  <c r="M78" i="1"/>
  <c r="N78" i="1" s="1"/>
  <c r="O78" i="1" s="1"/>
  <c r="M79" i="1"/>
  <c r="M80" i="1"/>
  <c r="M81" i="1"/>
  <c r="N81" i="1" s="1"/>
  <c r="O81" i="1" s="1"/>
  <c r="M82" i="1"/>
  <c r="N82" i="1" s="1"/>
  <c r="O82" i="1" s="1"/>
  <c r="M83" i="1"/>
  <c r="N83" i="1" s="1"/>
  <c r="O83" i="1" s="1"/>
  <c r="M84" i="1"/>
  <c r="N84" i="1" s="1"/>
  <c r="O84" i="1" s="1"/>
  <c r="M2" i="1"/>
  <c r="N2" i="1" s="1"/>
  <c r="O2" i="1" s="1"/>
  <c r="AA82" i="1" l="1"/>
  <c r="AB82" i="1" s="1"/>
  <c r="AC82" i="1" s="1"/>
  <c r="N68" i="1"/>
  <c r="O68" i="1" s="1"/>
  <c r="AA68" i="1"/>
  <c r="AB68" i="1" s="1"/>
  <c r="AC68" i="1" s="1"/>
  <c r="N71" i="1"/>
  <c r="O71" i="1" s="1"/>
  <c r="AA71" i="1"/>
  <c r="AB71" i="1" s="1"/>
  <c r="AC71" i="1" s="1"/>
  <c r="N59" i="1"/>
  <c r="O59" i="1" s="1"/>
  <c r="AA59" i="1"/>
  <c r="AB59" i="1" s="1"/>
  <c r="AC59" i="1" s="1"/>
  <c r="N51" i="1"/>
  <c r="O51" i="1" s="1"/>
  <c r="AA51" i="1"/>
  <c r="AB51" i="1" s="1"/>
  <c r="AC51" i="1" s="1"/>
  <c r="N47" i="1"/>
  <c r="O47" i="1" s="1"/>
  <c r="AA47" i="1"/>
  <c r="AB47" i="1" s="1"/>
  <c r="AC47" i="1" s="1"/>
  <c r="N39" i="1"/>
  <c r="O39" i="1" s="1"/>
  <c r="AA39" i="1"/>
  <c r="AB39" i="1" s="1"/>
  <c r="AC39" i="1" s="1"/>
  <c r="N31" i="1"/>
  <c r="O31" i="1" s="1"/>
  <c r="AA31" i="1"/>
  <c r="AB31" i="1" s="1"/>
  <c r="AC31" i="1" s="1"/>
  <c r="N23" i="1"/>
  <c r="O23" i="1" s="1"/>
  <c r="AA23" i="1"/>
  <c r="AB23" i="1" s="1"/>
  <c r="AC23" i="1" s="1"/>
  <c r="N11" i="1"/>
  <c r="O11" i="1" s="1"/>
  <c r="AA11" i="1"/>
  <c r="AB11" i="1" s="1"/>
  <c r="AC11" i="1" s="1"/>
  <c r="N72" i="1"/>
  <c r="O72" i="1" s="1"/>
  <c r="AA72" i="1"/>
  <c r="AB72" i="1" s="1"/>
  <c r="AC72" i="1" s="1"/>
  <c r="N75" i="1"/>
  <c r="O75" i="1" s="1"/>
  <c r="AA75" i="1"/>
  <c r="AB75" i="1" s="1"/>
  <c r="AC75" i="1" s="1"/>
  <c r="N63" i="1"/>
  <c r="O63" i="1" s="1"/>
  <c r="AA63" i="1"/>
  <c r="AB63" i="1" s="1"/>
  <c r="AC63" i="1" s="1"/>
  <c r="N55" i="1"/>
  <c r="O55" i="1" s="1"/>
  <c r="AA55" i="1"/>
  <c r="AB55" i="1" s="1"/>
  <c r="AC55" i="1" s="1"/>
  <c r="N43" i="1"/>
  <c r="O43" i="1" s="1"/>
  <c r="AA43" i="1"/>
  <c r="AB43" i="1" s="1"/>
  <c r="AC43" i="1" s="1"/>
  <c r="N35" i="1"/>
  <c r="O35" i="1" s="1"/>
  <c r="AA35" i="1"/>
  <c r="AB35" i="1" s="1"/>
  <c r="AC35" i="1" s="1"/>
  <c r="N27" i="1"/>
  <c r="O27" i="1" s="1"/>
  <c r="AA27" i="1"/>
  <c r="AB27" i="1" s="1"/>
  <c r="AC27" i="1" s="1"/>
  <c r="N19" i="1"/>
  <c r="O19" i="1" s="1"/>
  <c r="AA19" i="1"/>
  <c r="AB19" i="1" s="1"/>
  <c r="AC19" i="1" s="1"/>
  <c r="N15" i="1"/>
  <c r="O15" i="1" s="1"/>
  <c r="AA15" i="1"/>
  <c r="AB15" i="1" s="1"/>
  <c r="AC15" i="1" s="1"/>
  <c r="N3" i="1"/>
  <c r="O3" i="1" s="1"/>
  <c r="AA3" i="1"/>
  <c r="AB3" i="1" s="1"/>
  <c r="AC3" i="1" s="1"/>
  <c r="N80" i="1"/>
  <c r="O80" i="1" s="1"/>
  <c r="AA80" i="1"/>
  <c r="AB80" i="1" s="1"/>
  <c r="AC80" i="1" s="1"/>
  <c r="N76" i="1"/>
  <c r="O76" i="1" s="1"/>
  <c r="AA76" i="1"/>
  <c r="AB76" i="1" s="1"/>
  <c r="AC76" i="1" s="1"/>
  <c r="N79" i="1"/>
  <c r="O79" i="1" s="1"/>
  <c r="AA79" i="1"/>
  <c r="AB79" i="1" s="1"/>
  <c r="AC79" i="1" s="1"/>
  <c r="N67" i="1"/>
  <c r="O67" i="1" s="1"/>
  <c r="AA67" i="1"/>
  <c r="AB67" i="1" s="1"/>
  <c r="AC67" i="1" s="1"/>
  <c r="N7" i="1"/>
  <c r="O7" i="1" s="1"/>
  <c r="AA7" i="1"/>
  <c r="AB7" i="1" s="1"/>
  <c r="AC7" i="1" s="1"/>
  <c r="AA84" i="1"/>
  <c r="AB84" i="1" s="1"/>
  <c r="AC84" i="1" s="1"/>
  <c r="AA83" i="1"/>
  <c r="AB83" i="1" s="1"/>
  <c r="AC83" i="1" s="1"/>
  <c r="AA81" i="1"/>
  <c r="AB81" i="1" s="1"/>
  <c r="AC81" i="1" s="1"/>
  <c r="AA78" i="1"/>
  <c r="AB78" i="1" s="1"/>
  <c r="AC78" i="1" s="1"/>
  <c r="AA77" i="1"/>
  <c r="AB77" i="1" s="1"/>
  <c r="AC77" i="1" s="1"/>
  <c r="AA74" i="1"/>
  <c r="AB74" i="1" s="1"/>
  <c r="AC74" i="1" s="1"/>
  <c r="AA73" i="1"/>
  <c r="AB73" i="1" s="1"/>
  <c r="AC73" i="1" s="1"/>
  <c r="AA70" i="1"/>
  <c r="AB70" i="1" s="1"/>
  <c r="AC70" i="1" s="1"/>
  <c r="AA69" i="1"/>
  <c r="AB69" i="1" s="1"/>
  <c r="AC69" i="1" s="1"/>
  <c r="AA66" i="1"/>
  <c r="AB66" i="1" s="1"/>
  <c r="AC66" i="1" s="1"/>
  <c r="AA65" i="1"/>
  <c r="AB65" i="1" s="1"/>
  <c r="AC65" i="1" s="1"/>
  <c r="AA64" i="1"/>
  <c r="AB64" i="1" s="1"/>
  <c r="AC64" i="1" s="1"/>
  <c r="AA62" i="1"/>
  <c r="AB62" i="1" s="1"/>
  <c r="AC62" i="1" s="1"/>
  <c r="AA61" i="1"/>
  <c r="AB61" i="1" s="1"/>
  <c r="AC61" i="1" s="1"/>
  <c r="AA60" i="1"/>
  <c r="AB60" i="1" s="1"/>
  <c r="AC60" i="1" s="1"/>
  <c r="AA58" i="1"/>
  <c r="AB58" i="1" s="1"/>
  <c r="AC58" i="1" s="1"/>
  <c r="AA57" i="1"/>
  <c r="AB57" i="1" s="1"/>
  <c r="AC57" i="1" s="1"/>
  <c r="AA56" i="1"/>
  <c r="AB56" i="1" s="1"/>
  <c r="AC56" i="1" s="1"/>
  <c r="AA54" i="1"/>
  <c r="AB54" i="1" s="1"/>
  <c r="AC54" i="1" s="1"/>
  <c r="AA53" i="1"/>
  <c r="AB53" i="1" s="1"/>
  <c r="AC53" i="1" s="1"/>
  <c r="AA52" i="1"/>
  <c r="AB52" i="1" s="1"/>
  <c r="AC52" i="1" s="1"/>
  <c r="AA50" i="1"/>
  <c r="AB50" i="1" s="1"/>
  <c r="AC50" i="1" s="1"/>
  <c r="AA49" i="1"/>
  <c r="AB49" i="1" s="1"/>
  <c r="AC49" i="1" s="1"/>
  <c r="AA48" i="1"/>
  <c r="AB48" i="1" s="1"/>
  <c r="AC48" i="1" s="1"/>
  <c r="AA46" i="1"/>
  <c r="AB46" i="1" s="1"/>
  <c r="AC46" i="1" s="1"/>
  <c r="AA45" i="1"/>
  <c r="AB45" i="1" s="1"/>
  <c r="AC45" i="1" s="1"/>
  <c r="AA44" i="1"/>
  <c r="AB44" i="1" s="1"/>
  <c r="AC44" i="1" s="1"/>
  <c r="AA42" i="1"/>
  <c r="AB42" i="1" s="1"/>
  <c r="AC42" i="1" s="1"/>
  <c r="AA41" i="1"/>
  <c r="AB41" i="1" s="1"/>
  <c r="AC41" i="1" s="1"/>
  <c r="AA40" i="1"/>
  <c r="AB40" i="1" s="1"/>
  <c r="AC40" i="1" s="1"/>
  <c r="AA38" i="1"/>
  <c r="AB38" i="1" s="1"/>
  <c r="AC38" i="1" s="1"/>
  <c r="AA37" i="1"/>
  <c r="AB37" i="1" s="1"/>
  <c r="AC37" i="1" s="1"/>
  <c r="AA36" i="1"/>
  <c r="AB36" i="1" s="1"/>
  <c r="AC36" i="1" s="1"/>
  <c r="AA34" i="1"/>
  <c r="AB34" i="1" s="1"/>
  <c r="AC34" i="1" s="1"/>
  <c r="AA33" i="1"/>
  <c r="AB33" i="1" s="1"/>
  <c r="AC33" i="1" s="1"/>
  <c r="AA32" i="1"/>
  <c r="AB32" i="1" s="1"/>
  <c r="AC32" i="1" s="1"/>
  <c r="AA30" i="1"/>
  <c r="AB30" i="1" s="1"/>
  <c r="AC30" i="1" s="1"/>
  <c r="AA29" i="1"/>
  <c r="AB29" i="1" s="1"/>
  <c r="AC29" i="1" s="1"/>
  <c r="AA28" i="1"/>
  <c r="AB28" i="1" s="1"/>
  <c r="AC28" i="1" s="1"/>
  <c r="AA26" i="1"/>
  <c r="AB26" i="1" s="1"/>
  <c r="AC26" i="1" s="1"/>
  <c r="AA25" i="1"/>
  <c r="AB25" i="1" s="1"/>
  <c r="AC25" i="1" s="1"/>
  <c r="AA24" i="1"/>
  <c r="AB24" i="1" s="1"/>
  <c r="AC24" i="1" s="1"/>
  <c r="AA22" i="1"/>
  <c r="AB22" i="1" s="1"/>
  <c r="AC22" i="1" s="1"/>
  <c r="AA21" i="1"/>
  <c r="AB21" i="1" s="1"/>
  <c r="AC21" i="1" s="1"/>
  <c r="AA20" i="1"/>
  <c r="AB20" i="1" s="1"/>
  <c r="AC20" i="1" s="1"/>
  <c r="AA18" i="1"/>
  <c r="AB18" i="1" s="1"/>
  <c r="AC18" i="1" s="1"/>
  <c r="AA17" i="1"/>
  <c r="AB17" i="1" s="1"/>
  <c r="AC17" i="1" s="1"/>
  <c r="AA16" i="1"/>
  <c r="AB16" i="1" s="1"/>
  <c r="AC16" i="1" s="1"/>
  <c r="AA14" i="1"/>
  <c r="AB14" i="1" s="1"/>
  <c r="AC14" i="1" s="1"/>
  <c r="AA13" i="1"/>
  <c r="AB13" i="1" s="1"/>
  <c r="AC13" i="1" s="1"/>
  <c r="AA12" i="1"/>
  <c r="AB12" i="1" s="1"/>
  <c r="AC12" i="1" s="1"/>
  <c r="AA10" i="1"/>
  <c r="AB10" i="1" s="1"/>
  <c r="AC10" i="1" s="1"/>
  <c r="AA9" i="1"/>
  <c r="AB9" i="1" s="1"/>
  <c r="AC9" i="1" s="1"/>
  <c r="AA8" i="1"/>
  <c r="AB8" i="1" s="1"/>
  <c r="AC8" i="1" s="1"/>
  <c r="AA6" i="1"/>
  <c r="AB6" i="1" s="1"/>
  <c r="AC6" i="1" s="1"/>
  <c r="AA5" i="1"/>
  <c r="AB5" i="1" s="1"/>
  <c r="AC5" i="1" s="1"/>
  <c r="AA4" i="1"/>
  <c r="AB4" i="1" s="1"/>
  <c r="AC4" i="1" s="1"/>
  <c r="AA2" i="1"/>
  <c r="AB2" i="1" s="1"/>
  <c r="AC2" i="1" s="1"/>
  <c r="Q2" i="2"/>
  <c r="R2" i="2" s="1"/>
  <c r="P6" i="2"/>
  <c r="Q6" i="2" s="1"/>
  <c r="R6" i="2" s="1"/>
  <c r="R86" i="2" l="1"/>
  <c r="AA47" i="2"/>
  <c r="AB47" i="2" s="1"/>
  <c r="AC47" i="2" s="1"/>
  <c r="AA57" i="2"/>
  <c r="AB57" i="2" s="1"/>
  <c r="AC57" i="2" s="1"/>
  <c r="AA41" i="2"/>
  <c r="AB41" i="2" s="1"/>
  <c r="AC41" i="2" s="1"/>
  <c r="AA74" i="2"/>
  <c r="AB74" i="2" s="1"/>
  <c r="AC74" i="2" s="1"/>
  <c r="AA70" i="2"/>
  <c r="AB70" i="2" s="1"/>
  <c r="AC70" i="2" s="1"/>
  <c r="AA2" i="2"/>
  <c r="AB2" i="2" s="1"/>
  <c r="AC2" i="2" s="1"/>
  <c r="AA77" i="2"/>
  <c r="AB77" i="2" s="1"/>
  <c r="AC77" i="2" s="1"/>
  <c r="AA33" i="2"/>
  <c r="AB33" i="2" s="1"/>
  <c r="AC33" i="2" s="1"/>
  <c r="AA84" i="2"/>
  <c r="AB84" i="2" s="1"/>
  <c r="AC84" i="2" s="1"/>
  <c r="AA82" i="2"/>
  <c r="AB82" i="2" s="1"/>
  <c r="AC82" i="2" s="1"/>
  <c r="AA61" i="2"/>
  <c r="AB61" i="2" s="1"/>
  <c r="AC61" i="2" s="1"/>
  <c r="AA9" i="2"/>
  <c r="AB9" i="2" s="1"/>
  <c r="AC9" i="2" s="1"/>
  <c r="AA20" i="2"/>
  <c r="AB20" i="2" s="1"/>
  <c r="AC20" i="2" s="1"/>
  <c r="AA68" i="2"/>
  <c r="AB68" i="2" s="1"/>
  <c r="AC68" i="2" s="1"/>
  <c r="AA78" i="2"/>
  <c r="AB78" i="2" s="1"/>
  <c r="AC78" i="2" s="1"/>
  <c r="AA31" i="2"/>
  <c r="AB31" i="2" s="1"/>
  <c r="AC31" i="2" s="1"/>
  <c r="AA46" i="2"/>
  <c r="AB46" i="2" s="1"/>
  <c r="AC46" i="2" s="1"/>
  <c r="AA24" i="2"/>
  <c r="AB24" i="2" s="1"/>
  <c r="AC24" i="2" s="1"/>
  <c r="AA73" i="2"/>
  <c r="AB73" i="2" s="1"/>
  <c r="AC73" i="2" s="1"/>
  <c r="AA49" i="2"/>
  <c r="AB49" i="2" s="1"/>
  <c r="AC49" i="2" s="1"/>
  <c r="AA17" i="2"/>
  <c r="AB17" i="2" s="1"/>
  <c r="AC17" i="2" s="1"/>
  <c r="AA62" i="2"/>
  <c r="AB62" i="2" s="1"/>
  <c r="AC62" i="2" s="1"/>
  <c r="AA52" i="2"/>
  <c r="AB52" i="2" s="1"/>
  <c r="AC52" i="2" s="1"/>
  <c r="AA79" i="2"/>
  <c r="AB79" i="2" s="1"/>
  <c r="AC79" i="2" s="1"/>
  <c r="AA15" i="2"/>
  <c r="AB15" i="2" s="1"/>
  <c r="AC15" i="2" s="1"/>
  <c r="AA6" i="2"/>
  <c r="AB6" i="2" s="1"/>
  <c r="AC6" i="2" s="1"/>
  <c r="AA34" i="2"/>
  <c r="AB34" i="2" s="1"/>
  <c r="AC34" i="2" s="1"/>
  <c r="AA65" i="2"/>
  <c r="AB65" i="2" s="1"/>
  <c r="AC65" i="2" s="1"/>
  <c r="AA45" i="2"/>
  <c r="AB45" i="2" s="1"/>
  <c r="AC45" i="2" s="1"/>
  <c r="AA13" i="2"/>
  <c r="AB13" i="2" s="1"/>
  <c r="AC13" i="2" s="1"/>
  <c r="AA36" i="2"/>
  <c r="AB36" i="2" s="1"/>
  <c r="AC36" i="2" s="1"/>
  <c r="AA63" i="2"/>
  <c r="AB63" i="2" s="1"/>
  <c r="AC63" i="2" s="1"/>
  <c r="AA23" i="2"/>
  <c r="AB23" i="2" s="1"/>
  <c r="AC23" i="2" s="1"/>
  <c r="AA10" i="2"/>
  <c r="AB10" i="2" s="1"/>
  <c r="AC10" i="2" s="1"/>
  <c r="AA80" i="2"/>
  <c r="AB80" i="2" s="1"/>
  <c r="AC80" i="2" s="1"/>
  <c r="AA64" i="2"/>
  <c r="AB64" i="2" s="1"/>
  <c r="AC64" i="2" s="1"/>
  <c r="AA48" i="2"/>
  <c r="AB48" i="2" s="1"/>
  <c r="AC48" i="2" s="1"/>
  <c r="AA32" i="2"/>
  <c r="AB32" i="2" s="1"/>
  <c r="AC32" i="2" s="1"/>
  <c r="AA16" i="2"/>
  <c r="AB16" i="2" s="1"/>
  <c r="AC16" i="2" s="1"/>
  <c r="AA66" i="2"/>
  <c r="AB66" i="2" s="1"/>
  <c r="AC66" i="2" s="1"/>
  <c r="AA18" i="2"/>
  <c r="AB18" i="2" s="1"/>
  <c r="AC18" i="2" s="1"/>
  <c r="AA75" i="2"/>
  <c r="AB75" i="2" s="1"/>
  <c r="AC75" i="2" s="1"/>
  <c r="AA59" i="2"/>
  <c r="AB59" i="2" s="1"/>
  <c r="AC59" i="2" s="1"/>
  <c r="AA43" i="2"/>
  <c r="AB43" i="2" s="1"/>
  <c r="AC43" i="2" s="1"/>
  <c r="AA11" i="2"/>
  <c r="AB11" i="2" s="1"/>
  <c r="AC11" i="2" s="1"/>
  <c r="AA26" i="2"/>
  <c r="AB26" i="2" s="1"/>
  <c r="AC26" i="2" s="1"/>
  <c r="AA25" i="2"/>
  <c r="AB25" i="2" s="1"/>
  <c r="AC25" i="2" s="1"/>
  <c r="AA50" i="2"/>
  <c r="AB50" i="2" s="1"/>
  <c r="AC50" i="2" s="1"/>
  <c r="AA81" i="2"/>
  <c r="AB81" i="2" s="1"/>
  <c r="AC81" i="2" s="1"/>
  <c r="AA76" i="2"/>
  <c r="AB76" i="2" s="1"/>
  <c r="AC76" i="2" s="1"/>
  <c r="AA60" i="2"/>
  <c r="AB60" i="2" s="1"/>
  <c r="AC60" i="2" s="1"/>
  <c r="AA44" i="2"/>
  <c r="AB44" i="2" s="1"/>
  <c r="AC44" i="2" s="1"/>
  <c r="AA12" i="2"/>
  <c r="AB12" i="2" s="1"/>
  <c r="AC12" i="2" s="1"/>
  <c r="AA54" i="2"/>
  <c r="AB54" i="2" s="1"/>
  <c r="AC54" i="2" s="1"/>
  <c r="AA14" i="2"/>
  <c r="AB14" i="2" s="1"/>
  <c r="AC14" i="2" s="1"/>
  <c r="AA71" i="2"/>
  <c r="AB71" i="2" s="1"/>
  <c r="AC71" i="2" s="1"/>
  <c r="AA55" i="2"/>
  <c r="AB55" i="2" s="1"/>
  <c r="AC55" i="2" s="1"/>
  <c r="AA39" i="2"/>
  <c r="AB39" i="2" s="1"/>
  <c r="AC39" i="2" s="1"/>
  <c r="AA7" i="2"/>
  <c r="AB7" i="2" s="1"/>
  <c r="AC7" i="2" s="1"/>
  <c r="AA28" i="2"/>
  <c r="AB28" i="2" s="1"/>
  <c r="AC28" i="2" s="1"/>
  <c r="AA27" i="2"/>
  <c r="AB27" i="2" s="1"/>
  <c r="AC27" i="2" s="1"/>
  <c r="AA58" i="2"/>
  <c r="AB58" i="2" s="1"/>
  <c r="AC58" i="2" s="1"/>
  <c r="AA4" i="2"/>
  <c r="AB4" i="2" s="1"/>
  <c r="AC4" i="2" s="1"/>
  <c r="AA69" i="2"/>
  <c r="AB69" i="2" s="1"/>
  <c r="AC69" i="2" s="1"/>
  <c r="AA53" i="2"/>
  <c r="AB53" i="2" s="1"/>
  <c r="AC53" i="2" s="1"/>
  <c r="AA37" i="2"/>
  <c r="AB37" i="2" s="1"/>
  <c r="AC37" i="2" s="1"/>
  <c r="AA21" i="2"/>
  <c r="AB21" i="2" s="1"/>
  <c r="AC21" i="2" s="1"/>
  <c r="AA3" i="2"/>
  <c r="AB3" i="2" s="1"/>
  <c r="AC3" i="2" s="1"/>
  <c r="AA38" i="2"/>
  <c r="AB38" i="2" s="1"/>
  <c r="AC38" i="2" s="1"/>
  <c r="AA72" i="2"/>
  <c r="AB72" i="2" s="1"/>
  <c r="AC72" i="2" s="1"/>
  <c r="AA56" i="2"/>
  <c r="AB56" i="2" s="1"/>
  <c r="AC56" i="2" s="1"/>
  <c r="AA40" i="2"/>
  <c r="AB40" i="2" s="1"/>
  <c r="AC40" i="2" s="1"/>
  <c r="AA8" i="2"/>
  <c r="AB8" i="2" s="1"/>
  <c r="AC8" i="2" s="1"/>
  <c r="AA42" i="2"/>
  <c r="AB42" i="2" s="1"/>
  <c r="AC42" i="2" s="1"/>
  <c r="AA83" i="2"/>
  <c r="AB83" i="2" s="1"/>
  <c r="AC83" i="2" s="1"/>
  <c r="AA67" i="2"/>
  <c r="AB67" i="2" s="1"/>
  <c r="AC67" i="2" s="1"/>
  <c r="AA51" i="2"/>
  <c r="AB51" i="2" s="1"/>
  <c r="AC51" i="2" s="1"/>
  <c r="AA35" i="2"/>
  <c r="AB35" i="2" s="1"/>
  <c r="AC35" i="2" s="1"/>
  <c r="AA19" i="2"/>
  <c r="AB19" i="2" s="1"/>
  <c r="AC19" i="2" s="1"/>
  <c r="AA5" i="2"/>
  <c r="AB5" i="2" s="1"/>
  <c r="AC5" i="2" s="1"/>
  <c r="AA22" i="2"/>
  <c r="AB22" i="2" s="1"/>
  <c r="AC22" i="2" s="1"/>
  <c r="AA30" i="2"/>
  <c r="AB30" i="2" s="1"/>
  <c r="AC30" i="2" s="1"/>
  <c r="AA29" i="2"/>
  <c r="AB29" i="2" s="1"/>
  <c r="AC29" i="2" s="1"/>
  <c r="O86" i="1"/>
  <c r="AC86" i="1"/>
  <c r="AC86" i="2" l="1"/>
</calcChain>
</file>

<file path=xl/sharedStrings.xml><?xml version="1.0" encoding="utf-8"?>
<sst xmlns="http://schemas.openxmlformats.org/spreadsheetml/2006/main" count="745" uniqueCount="177">
  <si>
    <t>NAME</t>
  </si>
  <si>
    <t>Ja'Marr Chase</t>
  </si>
  <si>
    <t>Jaylen Waddle</t>
  </si>
  <si>
    <t>DeVonta Smith</t>
  </si>
  <si>
    <t>Amon-Ra St. Brown</t>
  </si>
  <si>
    <t>Elijah Moore</t>
  </si>
  <si>
    <t>Rashod Bateman</t>
  </si>
  <si>
    <t>Nico Collins</t>
  </si>
  <si>
    <t>Rondale Moore</t>
  </si>
  <si>
    <t>Kadarius Toney</t>
  </si>
  <si>
    <t>Josh Palmer</t>
  </si>
  <si>
    <t>Jauan Jennings</t>
  </si>
  <si>
    <t>Dyami Brown</t>
  </si>
  <si>
    <t>Justin Jefferson</t>
  </si>
  <si>
    <t>CeeDee Lamb</t>
  </si>
  <si>
    <t>Tee Higgins</t>
  </si>
  <si>
    <t>Chase Claypool</t>
  </si>
  <si>
    <t>Jerry Jeudy</t>
  </si>
  <si>
    <t>Brandon Aiyuk</t>
  </si>
  <si>
    <t>Darnell Mooney</t>
  </si>
  <si>
    <t>Laviska Shenault</t>
  </si>
  <si>
    <t>Gabriel Davis</t>
  </si>
  <si>
    <t>Michael Pittman Jr.</t>
  </si>
  <si>
    <t>Henry Ruggs III</t>
  </si>
  <si>
    <t>Jalen Reagor</t>
  </si>
  <si>
    <t>KJ Hamler</t>
  </si>
  <si>
    <t>Denzel Mims</t>
  </si>
  <si>
    <t>Quintez Cephus</t>
  </si>
  <si>
    <t>Donovan Peoples-Jones</t>
  </si>
  <si>
    <t>Collin Johnson</t>
  </si>
  <si>
    <t>A.J. Brown</t>
  </si>
  <si>
    <t>Terry McLaurin</t>
  </si>
  <si>
    <t>D.K. Metcalf</t>
  </si>
  <si>
    <t>Deebo Samuel</t>
  </si>
  <si>
    <t>Darius Slayton</t>
  </si>
  <si>
    <t>Diontae Johnson</t>
  </si>
  <si>
    <t>Hunter Renfrow</t>
  </si>
  <si>
    <t>Marquise Brown</t>
  </si>
  <si>
    <t>Mecole Hardman</t>
  </si>
  <si>
    <t>Preston Williams</t>
  </si>
  <si>
    <t>Kelvin Harmon</t>
  </si>
  <si>
    <t>Jakobi Meyers</t>
  </si>
  <si>
    <t>Scott Miller</t>
  </si>
  <si>
    <t>Miles Boykin</t>
  </si>
  <si>
    <t>Calvin Ridley</t>
  </si>
  <si>
    <t>D.J. Moore</t>
  </si>
  <si>
    <t>Courtland Sutton</t>
  </si>
  <si>
    <t>Christian Kirk</t>
  </si>
  <si>
    <t>Antonio Callaway</t>
  </si>
  <si>
    <t>Marquez Valdes-Scantling</t>
  </si>
  <si>
    <t>Robert Foster</t>
  </si>
  <si>
    <t>Michael Gallup</t>
  </si>
  <si>
    <t>Dante Pettis</t>
  </si>
  <si>
    <t>Tre'Quan Smith</t>
  </si>
  <si>
    <t>Anthony Miller</t>
  </si>
  <si>
    <t>Equanimeous St. Brown</t>
  </si>
  <si>
    <t>Tim Patrick</t>
  </si>
  <si>
    <t>Keke Coutee</t>
  </si>
  <si>
    <t>Zach Pascal</t>
  </si>
  <si>
    <t>DaeSean Hamilton</t>
  </si>
  <si>
    <t>JuJu Smith-Schuster</t>
  </si>
  <si>
    <t>Cooper Kupp</t>
  </si>
  <si>
    <t>Keelan Cole</t>
  </si>
  <si>
    <t>Chris Godwin</t>
  </si>
  <si>
    <t>Kenny Golladay</t>
  </si>
  <si>
    <t>Trent Taylor</t>
  </si>
  <si>
    <t>Corey Davis</t>
  </si>
  <si>
    <t>Dede Westbrook</t>
  </si>
  <si>
    <t>Zay Jones</t>
  </si>
  <si>
    <t>Taywan Taylor</t>
  </si>
  <si>
    <t>Mack Hollins</t>
  </si>
  <si>
    <t>Michael Thomas</t>
  </si>
  <si>
    <t>Sterling Shepard</t>
  </si>
  <si>
    <t>Will Fuller</t>
  </si>
  <si>
    <t>Tyler Boyd</t>
  </si>
  <si>
    <t>Tyreek Hill</t>
  </si>
  <si>
    <t>Robby Anderson</t>
  </si>
  <si>
    <t>Tajae Sharpe</t>
  </si>
  <si>
    <t>Breshad Perriman</t>
  </si>
  <si>
    <t>Corey Coleman</t>
  </si>
  <si>
    <t>Malcolm Mitchell</t>
  </si>
  <si>
    <t>Ricardo Louis</t>
  </si>
  <si>
    <t>Geronimo Allison</t>
  </si>
  <si>
    <t>Cody Core</t>
  </si>
  <si>
    <t>Fantasy Points</t>
  </si>
  <si>
    <t>School</t>
  </si>
  <si>
    <t>num players from school</t>
  </si>
  <si>
    <t>Conf</t>
  </si>
  <si>
    <t>Col_G</t>
  </si>
  <si>
    <t>Col_Rec</t>
  </si>
  <si>
    <t>Col_Rec_Yds</t>
  </si>
  <si>
    <t>Col_Rec_Avg</t>
  </si>
  <si>
    <t>Col_Rec_TD</t>
  </si>
  <si>
    <t>Col_Plays</t>
  </si>
  <si>
    <t>LSU</t>
  </si>
  <si>
    <t>SEC</t>
  </si>
  <si>
    <t>Alabama</t>
  </si>
  <si>
    <t>USC</t>
  </si>
  <si>
    <t>Pac-12</t>
  </si>
  <si>
    <t>Ole Miss</t>
  </si>
  <si>
    <t>Minnesota</t>
  </si>
  <si>
    <t>Big Ten</t>
  </si>
  <si>
    <t>Michigan</t>
  </si>
  <si>
    <t>Purdue</t>
  </si>
  <si>
    <t>Florida</t>
  </si>
  <si>
    <t>Tennessee</t>
  </si>
  <si>
    <t>North Carolina</t>
  </si>
  <si>
    <t>ACC</t>
  </si>
  <si>
    <t>Oklahoma</t>
  </si>
  <si>
    <t>Big 12</t>
  </si>
  <si>
    <t>Clemson</t>
  </si>
  <si>
    <t>Notre Dame</t>
  </si>
  <si>
    <t>Ind</t>
  </si>
  <si>
    <t>Arizona State</t>
  </si>
  <si>
    <t>Tulane</t>
  </si>
  <si>
    <t>American</t>
  </si>
  <si>
    <t>Colorado</t>
  </si>
  <si>
    <t>UCF</t>
  </si>
  <si>
    <t>TCU</t>
  </si>
  <si>
    <t>Penn State</t>
  </si>
  <si>
    <t>Baylor</t>
  </si>
  <si>
    <t>Wisconsin</t>
  </si>
  <si>
    <t>Texas</t>
  </si>
  <si>
    <t>Ohio State</t>
  </si>
  <si>
    <t>South Carolina</t>
  </si>
  <si>
    <t>Auburn</t>
  </si>
  <si>
    <t>Toledo</t>
  </si>
  <si>
    <t>MAC</t>
  </si>
  <si>
    <t>Georgia</t>
  </si>
  <si>
    <t>Colorado State</t>
  </si>
  <si>
    <t>MWC</t>
  </si>
  <si>
    <t>North Carolina State</t>
  </si>
  <si>
    <t>Bowling Green State</t>
  </si>
  <si>
    <t>Maryland</t>
  </si>
  <si>
    <t>SMU</t>
  </si>
  <si>
    <t>Texas A&amp;M</t>
  </si>
  <si>
    <t>South Florida</t>
  </si>
  <si>
    <t>Washington</t>
  </si>
  <si>
    <t>Memphis</t>
  </si>
  <si>
    <t>Utah</t>
  </si>
  <si>
    <t>Texas Tech</t>
  </si>
  <si>
    <t>Old Dominion</t>
  </si>
  <si>
    <t>CUSA</t>
  </si>
  <si>
    <t>Eastern Washington</t>
  </si>
  <si>
    <t>Big Sky</t>
  </si>
  <si>
    <t>Kentucky Wesleyan</t>
  </si>
  <si>
    <t>Great Midwest</t>
  </si>
  <si>
    <t>Northern Illinois</t>
  </si>
  <si>
    <t>Louisiana Tech</t>
  </si>
  <si>
    <t>Western Michigan</t>
  </si>
  <si>
    <t>East Carolina</t>
  </si>
  <si>
    <t>Western Kentucky</t>
  </si>
  <si>
    <t>Southern Mississippi</t>
  </si>
  <si>
    <t>Pitt</t>
  </si>
  <si>
    <t>Oklahoma State</t>
  </si>
  <si>
    <t>Temple</t>
  </si>
  <si>
    <t>Massachusetts</t>
  </si>
  <si>
    <t>Illinois</t>
  </si>
  <si>
    <t>coefficient table</t>
  </si>
  <si>
    <t>conferences</t>
  </si>
  <si>
    <t>receiving average coef</t>
  </si>
  <si>
    <t>forecasted fantasy points</t>
  </si>
  <si>
    <t>error</t>
  </si>
  <si>
    <t>squared error</t>
  </si>
  <si>
    <t>SSE</t>
  </si>
  <si>
    <t>intercept</t>
  </si>
  <si>
    <t>Round</t>
  </si>
  <si>
    <t>Pick</t>
  </si>
  <si>
    <t>Undrafted</t>
  </si>
  <si>
    <t>receiving tds</t>
  </si>
  <si>
    <t>college games played</t>
  </si>
  <si>
    <t>round picked coefficients</t>
  </si>
  <si>
    <t>predicted round</t>
  </si>
  <si>
    <t>player</t>
  </si>
  <si>
    <t>fantasy rank</t>
  </si>
  <si>
    <t>predicted fantasy rank</t>
  </si>
  <si>
    <t>Sq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</si>
</sst>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4" borderId="3" xfId="0" applyFill="1" applyBorder="1"/>
    <xf numFmtId="0" fontId="0" fillId="0" borderId="1" xfId="0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14E1-CFF4-AE44-BEE5-50E7E031D302}">
  <dimension ref="A1:AI86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2.5" bestFit="1" customWidth="1"/>
    <col min="2" max="2" width="13.33203125" customWidth="1"/>
    <col min="13" max="13" width="13.5" bestFit="1" customWidth="1"/>
    <col min="15" max="15" width="19.6640625" bestFit="1" customWidth="1"/>
    <col min="20" max="20" width="13.5" bestFit="1" customWidth="1"/>
    <col min="22" max="22" width="19.6640625" bestFit="1" customWidth="1"/>
    <col min="25" max="25" width="22.83203125" bestFit="1" customWidth="1"/>
  </cols>
  <sheetData>
    <row r="1" spans="1:35" ht="32" x14ac:dyDescent="0.2">
      <c r="A1" s="1" t="s">
        <v>0</v>
      </c>
      <c r="B1" s="2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M1" s="1" t="s">
        <v>161</v>
      </c>
      <c r="N1" s="1" t="s">
        <v>162</v>
      </c>
      <c r="O1" s="1" t="s">
        <v>163</v>
      </c>
      <c r="T1" s="13" t="s">
        <v>158</v>
      </c>
      <c r="U1" s="13"/>
      <c r="V1" s="13"/>
      <c r="Y1" s="1" t="s">
        <v>173</v>
      </c>
      <c r="Z1" s="1" t="s">
        <v>174</v>
      </c>
      <c r="AA1" s="1" t="s">
        <v>175</v>
      </c>
      <c r="AB1" s="1" t="s">
        <v>162</v>
      </c>
      <c r="AC1" s="12" t="s">
        <v>176</v>
      </c>
      <c r="AF1" s="1"/>
      <c r="AG1" s="1"/>
      <c r="AH1" s="1"/>
      <c r="AI1" s="1"/>
    </row>
    <row r="2" spans="1:35" x14ac:dyDescent="0.2">
      <c r="A2" t="s">
        <v>1</v>
      </c>
      <c r="B2" s="3">
        <v>266.10000000000002</v>
      </c>
      <c r="C2" t="s">
        <v>94</v>
      </c>
      <c r="D2">
        <v>2</v>
      </c>
      <c r="E2" t="s">
        <v>95</v>
      </c>
      <c r="F2">
        <v>14</v>
      </c>
      <c r="G2">
        <v>84</v>
      </c>
      <c r="H2">
        <v>1780</v>
      </c>
      <c r="I2">
        <v>21.2</v>
      </c>
      <c r="J2">
        <v>20</v>
      </c>
      <c r="K2">
        <v>85</v>
      </c>
      <c r="M2">
        <f>$V$6 + VLOOKUP(E2,$T$3:$U$14,2,FALSE) + (I2*$V$3)</f>
        <v>134.62245756226793</v>
      </c>
      <c r="N2">
        <f>B2-M2</f>
        <v>131.4775424377321</v>
      </c>
      <c r="O2">
        <f>N2^2</f>
        <v>17286.344165465645</v>
      </c>
      <c r="T2" s="14" t="s">
        <v>159</v>
      </c>
      <c r="U2" s="14"/>
      <c r="V2" s="7" t="s">
        <v>160</v>
      </c>
      <c r="Y2" t="s">
        <v>1</v>
      </c>
      <c r="Z2">
        <f>RANK(B2,$B$2:$B$84)</f>
        <v>1</v>
      </c>
      <c r="AA2">
        <f>RANK(M2,$M$2:$M$84)</f>
        <v>2</v>
      </c>
      <c r="AB2">
        <f>Z2-AA2</f>
        <v>-1</v>
      </c>
      <c r="AC2">
        <f>AB2^2</f>
        <v>1</v>
      </c>
    </row>
    <row r="3" spans="1:35" x14ac:dyDescent="0.2">
      <c r="A3" t="s">
        <v>2</v>
      </c>
      <c r="B3" s="3">
        <v>195.8</v>
      </c>
      <c r="C3" t="s">
        <v>96</v>
      </c>
      <c r="D3">
        <v>6</v>
      </c>
      <c r="E3" t="s">
        <v>95</v>
      </c>
      <c r="F3">
        <v>6</v>
      </c>
      <c r="G3">
        <v>28</v>
      </c>
      <c r="H3">
        <v>591</v>
      </c>
      <c r="I3">
        <v>21.1</v>
      </c>
      <c r="J3">
        <v>4</v>
      </c>
      <c r="K3">
        <v>31</v>
      </c>
      <c r="M3">
        <f t="shared" ref="M3:M66" si="0">$V$6 + VLOOKUP(E3,$T$3:$U$14,2,FALSE) + (I3*$V$3)</f>
        <v>134.43557668985198</v>
      </c>
      <c r="N3">
        <f t="shared" ref="N3:N66" si="1">B3-M3</f>
        <v>61.364423310148027</v>
      </c>
      <c r="O3">
        <f t="shared" ref="O3:O66" si="2">N3^2</f>
        <v>3765.5924481870384</v>
      </c>
      <c r="T3" s="7" t="s">
        <v>95</v>
      </c>
      <c r="U3" s="9">
        <v>37.100714021875945</v>
      </c>
      <c r="V3" s="9">
        <v>1.8688087241597113</v>
      </c>
      <c r="Y3" t="s">
        <v>2</v>
      </c>
      <c r="Z3">
        <f t="shared" ref="Z3:Z66" si="3">RANK(B3,$B$2:$B$84)</f>
        <v>4</v>
      </c>
      <c r="AA3">
        <f t="shared" ref="AA3:AA66" si="4">RANK(M3,$M$2:$M$84)</f>
        <v>3</v>
      </c>
      <c r="AB3">
        <f t="shared" ref="AB3:AB66" si="5">Z3-AA3</f>
        <v>1</v>
      </c>
      <c r="AC3">
        <f t="shared" ref="AC3:AC66" si="6">AB3^2</f>
        <v>1</v>
      </c>
    </row>
    <row r="4" spans="1:35" x14ac:dyDescent="0.2">
      <c r="A4" t="s">
        <v>3</v>
      </c>
      <c r="B4" s="3">
        <v>153.6</v>
      </c>
      <c r="C4" t="s">
        <v>96</v>
      </c>
      <c r="D4">
        <v>6</v>
      </c>
      <c r="E4" t="s">
        <v>95</v>
      </c>
      <c r="F4">
        <v>13</v>
      </c>
      <c r="G4">
        <v>117</v>
      </c>
      <c r="H4">
        <v>1856</v>
      </c>
      <c r="I4">
        <v>15.9</v>
      </c>
      <c r="J4">
        <v>23</v>
      </c>
      <c r="K4">
        <v>121</v>
      </c>
      <c r="M4">
        <f t="shared" si="0"/>
        <v>124.71777132422147</v>
      </c>
      <c r="N4">
        <f t="shared" si="1"/>
        <v>28.882228675778521</v>
      </c>
      <c r="O4">
        <f t="shared" si="2"/>
        <v>834.18313327996304</v>
      </c>
      <c r="T4" s="7" t="s">
        <v>98</v>
      </c>
      <c r="U4" s="9">
        <v>36.604407094812103</v>
      </c>
      <c r="V4" s="8"/>
      <c r="Y4" t="s">
        <v>3</v>
      </c>
      <c r="Z4">
        <f t="shared" si="3"/>
        <v>17</v>
      </c>
      <c r="AA4">
        <f t="shared" si="4"/>
        <v>9</v>
      </c>
      <c r="AB4">
        <f t="shared" si="5"/>
        <v>8</v>
      </c>
      <c r="AC4">
        <f t="shared" si="6"/>
        <v>64</v>
      </c>
    </row>
    <row r="5" spans="1:35" x14ac:dyDescent="0.2">
      <c r="A5" t="s">
        <v>4</v>
      </c>
      <c r="B5" s="3">
        <v>178.29999999999998</v>
      </c>
      <c r="C5" t="s">
        <v>97</v>
      </c>
      <c r="D5">
        <v>3</v>
      </c>
      <c r="E5" t="s">
        <v>98</v>
      </c>
      <c r="F5">
        <v>6</v>
      </c>
      <c r="G5">
        <v>41</v>
      </c>
      <c r="H5">
        <v>478</v>
      </c>
      <c r="I5">
        <v>11.7</v>
      </c>
      <c r="J5">
        <v>7</v>
      </c>
      <c r="K5">
        <v>41</v>
      </c>
      <c r="M5">
        <f t="shared" si="0"/>
        <v>116.37246775568684</v>
      </c>
      <c r="N5">
        <f t="shared" si="1"/>
        <v>61.927532244313142</v>
      </c>
      <c r="O5">
        <f t="shared" si="2"/>
        <v>3835.0192498704437</v>
      </c>
      <c r="T5" s="7" t="s">
        <v>101</v>
      </c>
      <c r="U5" s="9">
        <v>0.49550561797752579</v>
      </c>
      <c r="V5" s="7" t="s">
        <v>165</v>
      </c>
      <c r="Y5" t="s">
        <v>4</v>
      </c>
      <c r="Z5">
        <f t="shared" si="3"/>
        <v>7</v>
      </c>
      <c r="AA5">
        <f t="shared" si="4"/>
        <v>29</v>
      </c>
      <c r="AB5">
        <f t="shared" si="5"/>
        <v>-22</v>
      </c>
      <c r="AC5">
        <f t="shared" si="6"/>
        <v>484</v>
      </c>
    </row>
    <row r="6" spans="1:35" x14ac:dyDescent="0.2">
      <c r="A6" t="s">
        <v>5</v>
      </c>
      <c r="B6" s="3">
        <v>116.7</v>
      </c>
      <c r="C6" t="s">
        <v>99</v>
      </c>
      <c r="D6">
        <v>4</v>
      </c>
      <c r="E6" t="s">
        <v>95</v>
      </c>
      <c r="F6">
        <v>8</v>
      </c>
      <c r="G6">
        <v>86</v>
      </c>
      <c r="H6">
        <v>1193</v>
      </c>
      <c r="I6">
        <v>13.9</v>
      </c>
      <c r="J6">
        <v>8</v>
      </c>
      <c r="K6">
        <v>100</v>
      </c>
      <c r="M6">
        <f t="shared" si="0"/>
        <v>120.98015387590205</v>
      </c>
      <c r="N6">
        <f t="shared" si="1"/>
        <v>-4.2801538759020445</v>
      </c>
      <c r="O6">
        <f t="shared" si="2"/>
        <v>18.319717201399296</v>
      </c>
      <c r="T6" s="7" t="s">
        <v>107</v>
      </c>
      <c r="U6" s="9">
        <v>0</v>
      </c>
      <c r="V6" s="9">
        <v>57.902998588206124</v>
      </c>
      <c r="Y6" t="s">
        <v>5</v>
      </c>
      <c r="Z6">
        <f t="shared" si="3"/>
        <v>28</v>
      </c>
      <c r="AA6">
        <f t="shared" si="4"/>
        <v>20</v>
      </c>
      <c r="AB6">
        <f t="shared" si="5"/>
        <v>8</v>
      </c>
      <c r="AC6">
        <f t="shared" si="6"/>
        <v>64</v>
      </c>
    </row>
    <row r="7" spans="1:35" x14ac:dyDescent="0.2">
      <c r="A7" t="s">
        <v>6</v>
      </c>
      <c r="B7" s="3">
        <v>80.5</v>
      </c>
      <c r="C7" t="s">
        <v>100</v>
      </c>
      <c r="D7">
        <v>1</v>
      </c>
      <c r="E7" t="s">
        <v>101</v>
      </c>
      <c r="F7">
        <v>5</v>
      </c>
      <c r="G7">
        <v>36</v>
      </c>
      <c r="H7">
        <v>472</v>
      </c>
      <c r="I7">
        <v>13.1</v>
      </c>
      <c r="J7">
        <v>2</v>
      </c>
      <c r="K7">
        <v>36</v>
      </c>
      <c r="M7">
        <f t="shared" si="0"/>
        <v>82.879898492675864</v>
      </c>
      <c r="N7">
        <f t="shared" si="1"/>
        <v>-2.3798984926758635</v>
      </c>
      <c r="O7">
        <f t="shared" si="2"/>
        <v>5.6639168354408476</v>
      </c>
      <c r="T7" s="7" t="s">
        <v>109</v>
      </c>
      <c r="U7" s="9">
        <v>8.7001802150721339</v>
      </c>
      <c r="V7" s="8"/>
      <c r="Y7" t="s">
        <v>6</v>
      </c>
      <c r="Z7">
        <f t="shared" si="3"/>
        <v>47</v>
      </c>
      <c r="AA7">
        <f t="shared" si="4"/>
        <v>72</v>
      </c>
      <c r="AB7">
        <f t="shared" si="5"/>
        <v>-25</v>
      </c>
      <c r="AC7">
        <f t="shared" si="6"/>
        <v>625</v>
      </c>
    </row>
    <row r="8" spans="1:35" x14ac:dyDescent="0.2">
      <c r="A8" t="s">
        <v>7</v>
      </c>
      <c r="B8" s="3">
        <v>67.099999999999994</v>
      </c>
      <c r="C8" t="s">
        <v>102</v>
      </c>
      <c r="D8">
        <v>2</v>
      </c>
      <c r="E8" t="s">
        <v>101</v>
      </c>
      <c r="F8">
        <v>12</v>
      </c>
      <c r="G8">
        <v>37</v>
      </c>
      <c r="H8">
        <v>729</v>
      </c>
      <c r="I8">
        <v>19.7</v>
      </c>
      <c r="J8">
        <v>7</v>
      </c>
      <c r="K8">
        <v>37</v>
      </c>
      <c r="M8">
        <f t="shared" si="0"/>
        <v>95.214036072129971</v>
      </c>
      <c r="N8">
        <f t="shared" si="1"/>
        <v>-28.114036072129977</v>
      </c>
      <c r="O8">
        <f t="shared" si="2"/>
        <v>790.39902426502556</v>
      </c>
      <c r="T8" s="7" t="s">
        <v>112</v>
      </c>
      <c r="U8" s="9">
        <v>0</v>
      </c>
      <c r="V8" s="8"/>
      <c r="Y8" t="s">
        <v>7</v>
      </c>
      <c r="Z8">
        <f t="shared" si="3"/>
        <v>59</v>
      </c>
      <c r="AA8">
        <f t="shared" si="4"/>
        <v>42</v>
      </c>
      <c r="AB8">
        <f t="shared" si="5"/>
        <v>17</v>
      </c>
      <c r="AC8">
        <f t="shared" si="6"/>
        <v>289</v>
      </c>
    </row>
    <row r="9" spans="1:35" x14ac:dyDescent="0.2">
      <c r="A9" t="s">
        <v>8</v>
      </c>
      <c r="B9" s="3">
        <v>84.1</v>
      </c>
      <c r="C9" t="s">
        <v>103</v>
      </c>
      <c r="D9">
        <v>1</v>
      </c>
      <c r="E9" t="s">
        <v>101</v>
      </c>
      <c r="F9">
        <v>3</v>
      </c>
      <c r="G9">
        <v>35</v>
      </c>
      <c r="H9">
        <v>270</v>
      </c>
      <c r="I9">
        <v>7.7</v>
      </c>
      <c r="J9">
        <v>0</v>
      </c>
      <c r="K9">
        <v>41</v>
      </c>
      <c r="M9">
        <f t="shared" si="0"/>
        <v>72.788331382213428</v>
      </c>
      <c r="N9">
        <f t="shared" si="1"/>
        <v>11.311668617786566</v>
      </c>
      <c r="O9">
        <f t="shared" si="2"/>
        <v>127.95384691861744</v>
      </c>
      <c r="T9" s="7" t="s">
        <v>115</v>
      </c>
      <c r="U9" s="9">
        <v>0</v>
      </c>
      <c r="V9" s="8"/>
      <c r="Y9" t="s">
        <v>8</v>
      </c>
      <c r="Z9">
        <f t="shared" si="3"/>
        <v>45</v>
      </c>
      <c r="AA9">
        <f t="shared" si="4"/>
        <v>83</v>
      </c>
      <c r="AB9">
        <f t="shared" si="5"/>
        <v>-38</v>
      </c>
      <c r="AC9">
        <f t="shared" si="6"/>
        <v>1444</v>
      </c>
    </row>
    <row r="10" spans="1:35" x14ac:dyDescent="0.2">
      <c r="A10" t="s">
        <v>9</v>
      </c>
      <c r="B10" s="3">
        <v>62.1</v>
      </c>
      <c r="C10" t="s">
        <v>104</v>
      </c>
      <c r="D10">
        <v>2</v>
      </c>
      <c r="E10" t="s">
        <v>95</v>
      </c>
      <c r="F10">
        <v>11</v>
      </c>
      <c r="G10">
        <v>70</v>
      </c>
      <c r="H10">
        <v>984</v>
      </c>
      <c r="I10">
        <v>14.1</v>
      </c>
      <c r="J10">
        <v>10</v>
      </c>
      <c r="K10">
        <v>89</v>
      </c>
      <c r="M10">
        <f t="shared" si="0"/>
        <v>121.35391562073399</v>
      </c>
      <c r="N10">
        <f t="shared" si="1"/>
        <v>-59.253915620733984</v>
      </c>
      <c r="O10">
        <f t="shared" si="2"/>
        <v>3511.0265163890631</v>
      </c>
      <c r="T10" s="7" t="s">
        <v>127</v>
      </c>
      <c r="U10" s="9">
        <v>0</v>
      </c>
      <c r="V10" s="8"/>
      <c r="Y10" t="s">
        <v>9</v>
      </c>
      <c r="Z10">
        <f t="shared" si="3"/>
        <v>61</v>
      </c>
      <c r="AA10">
        <f t="shared" si="4"/>
        <v>19</v>
      </c>
      <c r="AB10">
        <f t="shared" si="5"/>
        <v>42</v>
      </c>
      <c r="AC10">
        <f t="shared" si="6"/>
        <v>1764</v>
      </c>
    </row>
    <row r="11" spans="1:35" x14ac:dyDescent="0.2">
      <c r="A11" t="s">
        <v>10</v>
      </c>
      <c r="B11" s="3">
        <v>76.399999999999991</v>
      </c>
      <c r="C11" t="s">
        <v>105</v>
      </c>
      <c r="D11">
        <v>2</v>
      </c>
      <c r="E11" t="s">
        <v>95</v>
      </c>
      <c r="F11">
        <v>10</v>
      </c>
      <c r="G11">
        <v>33</v>
      </c>
      <c r="H11">
        <v>475</v>
      </c>
      <c r="I11">
        <v>14.4</v>
      </c>
      <c r="J11">
        <v>4</v>
      </c>
      <c r="K11">
        <v>33</v>
      </c>
      <c r="M11">
        <f t="shared" si="0"/>
        <v>121.91455823798191</v>
      </c>
      <c r="N11">
        <f t="shared" si="1"/>
        <v>-45.514558237981916</v>
      </c>
      <c r="O11">
        <f t="shared" si="2"/>
        <v>2071.5750115986475</v>
      </c>
      <c r="T11" s="7" t="s">
        <v>130</v>
      </c>
      <c r="U11" s="9">
        <v>0</v>
      </c>
      <c r="V11" s="8"/>
      <c r="Y11" t="s">
        <v>10</v>
      </c>
      <c r="Z11">
        <f t="shared" si="3"/>
        <v>54</v>
      </c>
      <c r="AA11">
        <f t="shared" si="4"/>
        <v>17</v>
      </c>
      <c r="AB11">
        <f t="shared" si="5"/>
        <v>37</v>
      </c>
      <c r="AC11">
        <f t="shared" si="6"/>
        <v>1369</v>
      </c>
    </row>
    <row r="12" spans="1:35" x14ac:dyDescent="0.2">
      <c r="A12" t="s">
        <v>11</v>
      </c>
      <c r="B12" s="3">
        <v>70.2</v>
      </c>
      <c r="C12" t="s">
        <v>105</v>
      </c>
      <c r="D12">
        <v>2</v>
      </c>
      <c r="E12" t="s">
        <v>95</v>
      </c>
      <c r="F12">
        <v>13</v>
      </c>
      <c r="G12">
        <v>59</v>
      </c>
      <c r="H12">
        <v>969</v>
      </c>
      <c r="I12">
        <v>16.399999999999999</v>
      </c>
      <c r="J12">
        <v>8</v>
      </c>
      <c r="K12">
        <v>72</v>
      </c>
      <c r="M12">
        <f t="shared" si="0"/>
        <v>125.65217568630132</v>
      </c>
      <c r="N12">
        <f t="shared" si="1"/>
        <v>-55.452175686301317</v>
      </c>
      <c r="O12">
        <f t="shared" si="2"/>
        <v>3074.943788344427</v>
      </c>
      <c r="T12" s="7" t="s">
        <v>142</v>
      </c>
      <c r="U12" s="9">
        <v>0</v>
      </c>
      <c r="V12" s="8"/>
      <c r="Y12" t="s">
        <v>11</v>
      </c>
      <c r="Z12">
        <f t="shared" si="3"/>
        <v>58</v>
      </c>
      <c r="AA12">
        <f t="shared" si="4"/>
        <v>8</v>
      </c>
      <c r="AB12">
        <f t="shared" si="5"/>
        <v>50</v>
      </c>
      <c r="AC12">
        <f t="shared" si="6"/>
        <v>2500</v>
      </c>
    </row>
    <row r="13" spans="1:35" x14ac:dyDescent="0.2">
      <c r="A13" t="s">
        <v>12</v>
      </c>
      <c r="B13" s="3">
        <v>22.1</v>
      </c>
      <c r="C13" t="s">
        <v>106</v>
      </c>
      <c r="D13">
        <v>2</v>
      </c>
      <c r="E13" t="s">
        <v>107</v>
      </c>
      <c r="F13">
        <v>11</v>
      </c>
      <c r="G13">
        <v>55</v>
      </c>
      <c r="H13">
        <v>1099</v>
      </c>
      <c r="I13">
        <v>20</v>
      </c>
      <c r="J13">
        <v>8</v>
      </c>
      <c r="K13">
        <v>55</v>
      </c>
      <c r="M13">
        <f t="shared" si="0"/>
        <v>95.279173071400351</v>
      </c>
      <c r="N13">
        <f t="shared" si="1"/>
        <v>-73.179173071400356</v>
      </c>
      <c r="O13">
        <f t="shared" si="2"/>
        <v>5355.1913714139673</v>
      </c>
      <c r="T13" s="7" t="s">
        <v>144</v>
      </c>
      <c r="U13" s="9">
        <v>0</v>
      </c>
      <c r="V13" s="8"/>
      <c r="Y13" t="s">
        <v>12</v>
      </c>
      <c r="Z13">
        <f t="shared" si="3"/>
        <v>83</v>
      </c>
      <c r="AA13">
        <f t="shared" si="4"/>
        <v>41</v>
      </c>
      <c r="AB13">
        <f t="shared" si="5"/>
        <v>42</v>
      </c>
      <c r="AC13">
        <f t="shared" si="6"/>
        <v>1764</v>
      </c>
    </row>
    <row r="14" spans="1:35" x14ac:dyDescent="0.2">
      <c r="A14" t="s">
        <v>13</v>
      </c>
      <c r="B14" s="3">
        <v>226.2</v>
      </c>
      <c r="C14" t="s">
        <v>94</v>
      </c>
      <c r="D14">
        <v>2</v>
      </c>
      <c r="E14" t="s">
        <v>95</v>
      </c>
      <c r="F14">
        <v>15</v>
      </c>
      <c r="G14">
        <v>111</v>
      </c>
      <c r="H14">
        <v>1540</v>
      </c>
      <c r="I14">
        <v>13.9</v>
      </c>
      <c r="J14">
        <v>18</v>
      </c>
      <c r="K14">
        <v>111</v>
      </c>
      <c r="M14">
        <f t="shared" si="0"/>
        <v>120.98015387590205</v>
      </c>
      <c r="N14">
        <f t="shared" si="1"/>
        <v>105.21984612409794</v>
      </c>
      <c r="O14">
        <f t="shared" si="2"/>
        <v>11071.216018378849</v>
      </c>
      <c r="T14" s="7" t="s">
        <v>146</v>
      </c>
      <c r="U14" s="9">
        <v>0</v>
      </c>
      <c r="V14" s="8"/>
      <c r="Y14" t="s">
        <v>13</v>
      </c>
      <c r="Z14">
        <f t="shared" si="3"/>
        <v>2</v>
      </c>
      <c r="AA14">
        <f t="shared" si="4"/>
        <v>20</v>
      </c>
      <c r="AB14">
        <f t="shared" si="5"/>
        <v>-18</v>
      </c>
      <c r="AC14">
        <f t="shared" si="6"/>
        <v>324</v>
      </c>
    </row>
    <row r="15" spans="1:35" x14ac:dyDescent="0.2">
      <c r="A15" t="s">
        <v>14</v>
      </c>
      <c r="B15" s="3">
        <v>174.7</v>
      </c>
      <c r="C15" t="s">
        <v>108</v>
      </c>
      <c r="D15">
        <v>4</v>
      </c>
      <c r="E15" t="s">
        <v>109</v>
      </c>
      <c r="F15">
        <v>13</v>
      </c>
      <c r="G15">
        <v>62</v>
      </c>
      <c r="H15">
        <v>1327</v>
      </c>
      <c r="I15">
        <v>21.4</v>
      </c>
      <c r="J15">
        <v>14</v>
      </c>
      <c r="K15">
        <v>71</v>
      </c>
      <c r="M15">
        <f t="shared" si="0"/>
        <v>106.59568550029607</v>
      </c>
      <c r="N15">
        <f t="shared" si="1"/>
        <v>68.104314499703918</v>
      </c>
      <c r="O15">
        <f t="shared" si="2"/>
        <v>4638.1976534745809</v>
      </c>
      <c r="Y15" t="s">
        <v>14</v>
      </c>
      <c r="Z15">
        <f t="shared" si="3"/>
        <v>9</v>
      </c>
      <c r="AA15">
        <f t="shared" si="4"/>
        <v>30</v>
      </c>
      <c r="AB15">
        <f t="shared" si="5"/>
        <v>-21</v>
      </c>
      <c r="AC15">
        <f t="shared" si="6"/>
        <v>441</v>
      </c>
    </row>
    <row r="16" spans="1:35" x14ac:dyDescent="0.2">
      <c r="A16" t="s">
        <v>15</v>
      </c>
      <c r="B16" s="3">
        <v>163.10000000000002</v>
      </c>
      <c r="C16" t="s">
        <v>110</v>
      </c>
      <c r="D16">
        <v>2</v>
      </c>
      <c r="E16" t="s">
        <v>107</v>
      </c>
      <c r="F16">
        <v>15</v>
      </c>
      <c r="G16">
        <v>59</v>
      </c>
      <c r="H16">
        <v>1167</v>
      </c>
      <c r="I16">
        <v>19.8</v>
      </c>
      <c r="J16">
        <v>13</v>
      </c>
      <c r="K16">
        <v>60</v>
      </c>
      <c r="M16">
        <f t="shared" si="0"/>
        <v>94.905411326568412</v>
      </c>
      <c r="N16">
        <f t="shared" si="1"/>
        <v>68.19458867343161</v>
      </c>
      <c r="O16">
        <f t="shared" si="2"/>
        <v>4650.5019243385268</v>
      </c>
      <c r="Y16" t="s">
        <v>15</v>
      </c>
      <c r="Z16">
        <f t="shared" si="3"/>
        <v>11</v>
      </c>
      <c r="AA16">
        <f t="shared" si="4"/>
        <v>43</v>
      </c>
      <c r="AB16">
        <f t="shared" si="5"/>
        <v>-32</v>
      </c>
      <c r="AC16">
        <f t="shared" si="6"/>
        <v>1024</v>
      </c>
    </row>
    <row r="17" spans="1:29" x14ac:dyDescent="0.2">
      <c r="A17" t="s">
        <v>16</v>
      </c>
      <c r="B17" s="3">
        <v>185.9</v>
      </c>
      <c r="C17" t="s">
        <v>111</v>
      </c>
      <c r="D17">
        <v>4</v>
      </c>
      <c r="E17" t="s">
        <v>112</v>
      </c>
      <c r="F17">
        <v>13</v>
      </c>
      <c r="G17">
        <v>66</v>
      </c>
      <c r="H17">
        <v>1037</v>
      </c>
      <c r="I17">
        <v>15.7</v>
      </c>
      <c r="J17">
        <v>13</v>
      </c>
      <c r="K17">
        <v>66</v>
      </c>
      <c r="M17">
        <f t="shared" si="0"/>
        <v>87.243295557513591</v>
      </c>
      <c r="N17">
        <f t="shared" si="1"/>
        <v>98.656704442486415</v>
      </c>
      <c r="O17">
        <f t="shared" si="2"/>
        <v>9733.1453314521186</v>
      </c>
      <c r="Y17" t="s">
        <v>16</v>
      </c>
      <c r="Z17">
        <f t="shared" si="3"/>
        <v>6</v>
      </c>
      <c r="AA17">
        <f t="shared" si="4"/>
        <v>57</v>
      </c>
      <c r="AB17">
        <f t="shared" si="5"/>
        <v>-51</v>
      </c>
      <c r="AC17">
        <f t="shared" si="6"/>
        <v>2601</v>
      </c>
    </row>
    <row r="18" spans="1:29" x14ac:dyDescent="0.2">
      <c r="A18" t="s">
        <v>17</v>
      </c>
      <c r="B18" s="3">
        <v>129.6</v>
      </c>
      <c r="C18" t="s">
        <v>96</v>
      </c>
      <c r="D18">
        <v>6</v>
      </c>
      <c r="E18" t="s">
        <v>95</v>
      </c>
      <c r="F18">
        <v>13</v>
      </c>
      <c r="G18">
        <v>77</v>
      </c>
      <c r="H18">
        <v>1163</v>
      </c>
      <c r="I18">
        <v>15.1</v>
      </c>
      <c r="J18">
        <v>10</v>
      </c>
      <c r="K18">
        <v>78</v>
      </c>
      <c r="M18">
        <f t="shared" si="0"/>
        <v>123.22272434489371</v>
      </c>
      <c r="N18">
        <f t="shared" si="1"/>
        <v>6.3772756551062884</v>
      </c>
      <c r="O18">
        <f t="shared" si="2"/>
        <v>40.669644781211339</v>
      </c>
      <c r="Y18" t="s">
        <v>17</v>
      </c>
      <c r="Z18">
        <f t="shared" si="3"/>
        <v>23</v>
      </c>
      <c r="AA18">
        <f t="shared" si="4"/>
        <v>15</v>
      </c>
      <c r="AB18">
        <f t="shared" si="5"/>
        <v>8</v>
      </c>
      <c r="AC18">
        <f t="shared" si="6"/>
        <v>64</v>
      </c>
    </row>
    <row r="19" spans="1:29" x14ac:dyDescent="0.2">
      <c r="A19" t="s">
        <v>18</v>
      </c>
      <c r="B19" s="3">
        <v>154.5</v>
      </c>
      <c r="C19" t="s">
        <v>113</v>
      </c>
      <c r="D19">
        <v>1</v>
      </c>
      <c r="E19" t="s">
        <v>98</v>
      </c>
      <c r="F19">
        <v>12</v>
      </c>
      <c r="G19">
        <v>65</v>
      </c>
      <c r="H19">
        <v>1192</v>
      </c>
      <c r="I19">
        <v>18.3</v>
      </c>
      <c r="J19">
        <v>8</v>
      </c>
      <c r="K19">
        <v>66</v>
      </c>
      <c r="M19">
        <f t="shared" si="0"/>
        <v>128.70660533514095</v>
      </c>
      <c r="N19">
        <f t="shared" si="1"/>
        <v>25.793394664859051</v>
      </c>
      <c r="O19">
        <f t="shared" si="2"/>
        <v>665.29920833717938</v>
      </c>
      <c r="Y19" t="s">
        <v>18</v>
      </c>
      <c r="Z19">
        <f t="shared" si="3"/>
        <v>16</v>
      </c>
      <c r="AA19">
        <f t="shared" si="4"/>
        <v>6</v>
      </c>
      <c r="AB19">
        <f t="shared" si="5"/>
        <v>10</v>
      </c>
      <c r="AC19">
        <f t="shared" si="6"/>
        <v>100</v>
      </c>
    </row>
    <row r="20" spans="1:29" x14ac:dyDescent="0.2">
      <c r="A20" t="s">
        <v>19</v>
      </c>
      <c r="B20" s="3">
        <v>119.6</v>
      </c>
      <c r="C20" t="s">
        <v>114</v>
      </c>
      <c r="D20">
        <v>1</v>
      </c>
      <c r="E20" t="s">
        <v>115</v>
      </c>
      <c r="F20">
        <v>13</v>
      </c>
      <c r="G20">
        <v>48</v>
      </c>
      <c r="H20">
        <v>713</v>
      </c>
      <c r="I20">
        <v>14.9</v>
      </c>
      <c r="J20">
        <v>5</v>
      </c>
      <c r="K20">
        <v>48</v>
      </c>
      <c r="M20">
        <f t="shared" si="0"/>
        <v>85.748248578185823</v>
      </c>
      <c r="N20">
        <f t="shared" si="1"/>
        <v>33.851751421814171</v>
      </c>
      <c r="O20">
        <f t="shared" si="2"/>
        <v>1145.9410743242977</v>
      </c>
      <c r="Y20" t="s">
        <v>19</v>
      </c>
      <c r="Z20">
        <f t="shared" si="3"/>
        <v>26</v>
      </c>
      <c r="AA20">
        <f t="shared" si="4"/>
        <v>63</v>
      </c>
      <c r="AB20">
        <f t="shared" si="5"/>
        <v>-37</v>
      </c>
      <c r="AC20">
        <f t="shared" si="6"/>
        <v>1369</v>
      </c>
    </row>
    <row r="21" spans="1:29" x14ac:dyDescent="0.2">
      <c r="A21" t="s">
        <v>20</v>
      </c>
      <c r="B21" s="3">
        <v>128.1</v>
      </c>
      <c r="C21" t="s">
        <v>116</v>
      </c>
      <c r="D21">
        <v>1</v>
      </c>
      <c r="E21" t="s">
        <v>98</v>
      </c>
      <c r="F21">
        <v>11</v>
      </c>
      <c r="G21">
        <v>56</v>
      </c>
      <c r="H21">
        <v>764</v>
      </c>
      <c r="I21">
        <v>13.6</v>
      </c>
      <c r="J21">
        <v>4</v>
      </c>
      <c r="K21">
        <v>79</v>
      </c>
      <c r="M21">
        <f t="shared" si="0"/>
        <v>119.9232043315903</v>
      </c>
      <c r="N21">
        <f t="shared" si="1"/>
        <v>8.1767956684096958</v>
      </c>
      <c r="O21">
        <f t="shared" si="2"/>
        <v>66.859987402923565</v>
      </c>
      <c r="Y21" t="s">
        <v>20</v>
      </c>
      <c r="Z21">
        <f t="shared" si="3"/>
        <v>24</v>
      </c>
      <c r="AA21">
        <f t="shared" si="4"/>
        <v>23</v>
      </c>
      <c r="AB21">
        <f t="shared" si="5"/>
        <v>1</v>
      </c>
      <c r="AC21">
        <f t="shared" si="6"/>
        <v>1</v>
      </c>
    </row>
    <row r="22" spans="1:29" x14ac:dyDescent="0.2">
      <c r="A22" t="s">
        <v>21</v>
      </c>
      <c r="B22" s="3">
        <v>119.4</v>
      </c>
      <c r="C22" t="s">
        <v>117</v>
      </c>
      <c r="D22">
        <v>3</v>
      </c>
      <c r="E22" t="s">
        <v>115</v>
      </c>
      <c r="F22">
        <v>12</v>
      </c>
      <c r="G22">
        <v>72</v>
      </c>
      <c r="H22">
        <v>1241</v>
      </c>
      <c r="I22">
        <v>17.2</v>
      </c>
      <c r="J22">
        <v>12</v>
      </c>
      <c r="K22">
        <v>72</v>
      </c>
      <c r="M22">
        <f t="shared" si="0"/>
        <v>90.046508643753157</v>
      </c>
      <c r="N22">
        <f t="shared" si="1"/>
        <v>29.353491356246849</v>
      </c>
      <c r="O22">
        <f t="shared" si="2"/>
        <v>861.62745480125852</v>
      </c>
      <c r="Y22" t="s">
        <v>21</v>
      </c>
      <c r="Z22">
        <f t="shared" si="3"/>
        <v>27</v>
      </c>
      <c r="AA22">
        <f t="shared" si="4"/>
        <v>50</v>
      </c>
      <c r="AB22">
        <f t="shared" si="5"/>
        <v>-23</v>
      </c>
      <c r="AC22">
        <f t="shared" si="6"/>
        <v>529</v>
      </c>
    </row>
    <row r="23" spans="1:29" x14ac:dyDescent="0.2">
      <c r="A23" t="s">
        <v>22</v>
      </c>
      <c r="B23" s="3">
        <v>78.899999999999991</v>
      </c>
      <c r="C23" t="s">
        <v>97</v>
      </c>
      <c r="D23">
        <v>3</v>
      </c>
      <c r="E23" t="s">
        <v>98</v>
      </c>
      <c r="F23">
        <v>13</v>
      </c>
      <c r="G23">
        <v>101</v>
      </c>
      <c r="H23">
        <v>1275</v>
      </c>
      <c r="I23">
        <v>12.6</v>
      </c>
      <c r="J23">
        <v>11</v>
      </c>
      <c r="K23">
        <v>101</v>
      </c>
      <c r="M23">
        <f t="shared" si="0"/>
        <v>118.05439560743058</v>
      </c>
      <c r="N23">
        <f t="shared" si="1"/>
        <v>-39.154395607430587</v>
      </c>
      <c r="O23">
        <f t="shared" si="2"/>
        <v>1533.0666953831796</v>
      </c>
      <c r="Y23" t="s">
        <v>22</v>
      </c>
      <c r="Z23">
        <f t="shared" si="3"/>
        <v>50</v>
      </c>
      <c r="AA23">
        <f t="shared" si="4"/>
        <v>27</v>
      </c>
      <c r="AB23">
        <f t="shared" si="5"/>
        <v>23</v>
      </c>
      <c r="AC23">
        <f t="shared" si="6"/>
        <v>529</v>
      </c>
    </row>
    <row r="24" spans="1:29" x14ac:dyDescent="0.2">
      <c r="A24" t="s">
        <v>23</v>
      </c>
      <c r="B24" s="3">
        <v>75.100000000000009</v>
      </c>
      <c r="C24" t="s">
        <v>96</v>
      </c>
      <c r="D24">
        <v>6</v>
      </c>
      <c r="E24" t="s">
        <v>95</v>
      </c>
      <c r="F24">
        <v>12</v>
      </c>
      <c r="G24">
        <v>40</v>
      </c>
      <c r="H24">
        <v>746</v>
      </c>
      <c r="I24">
        <v>18.7</v>
      </c>
      <c r="J24">
        <v>7</v>
      </c>
      <c r="K24">
        <v>42</v>
      </c>
      <c r="M24">
        <f t="shared" si="0"/>
        <v>129.95043575186867</v>
      </c>
      <c r="N24">
        <f t="shared" si="1"/>
        <v>-54.850435751868659</v>
      </c>
      <c r="O24">
        <f t="shared" si="2"/>
        <v>3008.5703021698714</v>
      </c>
      <c r="Y24" t="s">
        <v>23</v>
      </c>
      <c r="Z24">
        <f t="shared" si="3"/>
        <v>56</v>
      </c>
      <c r="AA24">
        <f t="shared" si="4"/>
        <v>5</v>
      </c>
      <c r="AB24">
        <f t="shared" si="5"/>
        <v>51</v>
      </c>
      <c r="AC24">
        <f t="shared" si="6"/>
        <v>2601</v>
      </c>
    </row>
    <row r="25" spans="1:29" x14ac:dyDescent="0.2">
      <c r="A25" t="s">
        <v>24</v>
      </c>
      <c r="B25" s="3">
        <v>63.7</v>
      </c>
      <c r="C25" t="s">
        <v>118</v>
      </c>
      <c r="D25">
        <v>1</v>
      </c>
      <c r="E25" t="s">
        <v>109</v>
      </c>
      <c r="F25">
        <v>12</v>
      </c>
      <c r="G25">
        <v>43</v>
      </c>
      <c r="H25">
        <v>611</v>
      </c>
      <c r="I25">
        <v>14.2</v>
      </c>
      <c r="J25">
        <v>5</v>
      </c>
      <c r="K25">
        <v>57</v>
      </c>
      <c r="M25">
        <f t="shared" si="0"/>
        <v>93.140262686346148</v>
      </c>
      <c r="N25">
        <f t="shared" si="1"/>
        <v>-29.440262686346145</v>
      </c>
      <c r="O25">
        <f t="shared" si="2"/>
        <v>866.72906704106515</v>
      </c>
      <c r="Y25" t="s">
        <v>24</v>
      </c>
      <c r="Z25">
        <f t="shared" si="3"/>
        <v>60</v>
      </c>
      <c r="AA25">
        <f t="shared" si="4"/>
        <v>48</v>
      </c>
      <c r="AB25">
        <f t="shared" si="5"/>
        <v>12</v>
      </c>
      <c r="AC25">
        <f t="shared" si="6"/>
        <v>144</v>
      </c>
    </row>
    <row r="26" spans="1:29" x14ac:dyDescent="0.2">
      <c r="A26" t="s">
        <v>25</v>
      </c>
      <c r="B26" s="3">
        <v>75.099999999999994</v>
      </c>
      <c r="C26" t="s">
        <v>119</v>
      </c>
      <c r="D26">
        <v>3</v>
      </c>
      <c r="E26" t="s">
        <v>101</v>
      </c>
      <c r="F26">
        <v>13</v>
      </c>
      <c r="G26">
        <v>56</v>
      </c>
      <c r="H26">
        <v>904</v>
      </c>
      <c r="I26">
        <v>16.100000000000001</v>
      </c>
      <c r="J26">
        <v>8</v>
      </c>
      <c r="K26">
        <v>69</v>
      </c>
      <c r="M26">
        <f t="shared" si="0"/>
        <v>88.48632466515501</v>
      </c>
      <c r="N26">
        <f t="shared" si="1"/>
        <v>-13.386324665155016</v>
      </c>
      <c r="O26">
        <f t="shared" si="2"/>
        <v>179.19368804093753</v>
      </c>
      <c r="Y26" t="s">
        <v>25</v>
      </c>
      <c r="Z26">
        <f t="shared" si="3"/>
        <v>57</v>
      </c>
      <c r="AA26">
        <f t="shared" si="4"/>
        <v>54</v>
      </c>
      <c r="AB26">
        <f t="shared" si="5"/>
        <v>3</v>
      </c>
      <c r="AC26">
        <f t="shared" si="6"/>
        <v>9</v>
      </c>
    </row>
    <row r="27" spans="1:29" x14ac:dyDescent="0.2">
      <c r="A27" t="s">
        <v>26</v>
      </c>
      <c r="B27" s="3">
        <v>47.2</v>
      </c>
      <c r="C27" t="s">
        <v>120</v>
      </c>
      <c r="D27">
        <v>2</v>
      </c>
      <c r="E27" t="s">
        <v>109</v>
      </c>
      <c r="F27">
        <v>13</v>
      </c>
      <c r="G27">
        <v>66</v>
      </c>
      <c r="H27">
        <v>1020</v>
      </c>
      <c r="I27">
        <v>15.5</v>
      </c>
      <c r="J27">
        <v>12</v>
      </c>
      <c r="K27">
        <v>66</v>
      </c>
      <c r="M27">
        <f t="shared" si="0"/>
        <v>95.569714027753776</v>
      </c>
      <c r="N27">
        <f t="shared" si="1"/>
        <v>-48.369714027753773</v>
      </c>
      <c r="O27">
        <f t="shared" si="2"/>
        <v>2339.6292351266802</v>
      </c>
      <c r="Y27" t="s">
        <v>26</v>
      </c>
      <c r="Z27">
        <f t="shared" si="3"/>
        <v>74</v>
      </c>
      <c r="AA27">
        <f t="shared" si="4"/>
        <v>39</v>
      </c>
      <c r="AB27">
        <f t="shared" si="5"/>
        <v>35</v>
      </c>
      <c r="AC27">
        <f t="shared" si="6"/>
        <v>1225</v>
      </c>
    </row>
    <row r="28" spans="1:29" x14ac:dyDescent="0.2">
      <c r="A28" t="s">
        <v>27</v>
      </c>
      <c r="B28" s="3">
        <v>56.9</v>
      </c>
      <c r="C28" t="s">
        <v>121</v>
      </c>
      <c r="D28">
        <v>1</v>
      </c>
      <c r="E28" t="s">
        <v>101</v>
      </c>
      <c r="F28">
        <v>14</v>
      </c>
      <c r="G28">
        <v>59</v>
      </c>
      <c r="H28">
        <v>901</v>
      </c>
      <c r="I28">
        <v>15.3</v>
      </c>
      <c r="J28">
        <v>7</v>
      </c>
      <c r="K28">
        <v>59</v>
      </c>
      <c r="M28">
        <f t="shared" si="0"/>
        <v>86.991277685827242</v>
      </c>
      <c r="N28">
        <f t="shared" si="1"/>
        <v>-30.091277685827244</v>
      </c>
      <c r="O28">
        <f t="shared" si="2"/>
        <v>905.48499276556458</v>
      </c>
      <c r="Y28" t="s">
        <v>27</v>
      </c>
      <c r="Z28">
        <f t="shared" si="3"/>
        <v>63</v>
      </c>
      <c r="AA28">
        <f t="shared" si="4"/>
        <v>59</v>
      </c>
      <c r="AB28">
        <f t="shared" si="5"/>
        <v>4</v>
      </c>
      <c r="AC28">
        <f t="shared" si="6"/>
        <v>16</v>
      </c>
    </row>
    <row r="29" spans="1:29" x14ac:dyDescent="0.2">
      <c r="A29" t="s">
        <v>28</v>
      </c>
      <c r="B29" s="3">
        <v>49.4</v>
      </c>
      <c r="C29" t="s">
        <v>102</v>
      </c>
      <c r="D29">
        <v>2</v>
      </c>
      <c r="E29" t="s">
        <v>101</v>
      </c>
      <c r="F29">
        <v>11</v>
      </c>
      <c r="G29">
        <v>34</v>
      </c>
      <c r="H29">
        <v>438</v>
      </c>
      <c r="I29">
        <v>12.9</v>
      </c>
      <c r="J29">
        <v>6</v>
      </c>
      <c r="K29">
        <v>36</v>
      </c>
      <c r="M29">
        <f t="shared" si="0"/>
        <v>82.506136747843925</v>
      </c>
      <c r="N29">
        <f t="shared" si="1"/>
        <v>-33.106136747843927</v>
      </c>
      <c r="O29">
        <f t="shared" si="2"/>
        <v>1096.016290366942</v>
      </c>
      <c r="Y29" t="s">
        <v>28</v>
      </c>
      <c r="Z29">
        <f t="shared" si="3"/>
        <v>70</v>
      </c>
      <c r="AA29">
        <f t="shared" si="4"/>
        <v>75</v>
      </c>
      <c r="AB29">
        <f t="shared" si="5"/>
        <v>-5</v>
      </c>
      <c r="AC29">
        <f t="shared" si="6"/>
        <v>25</v>
      </c>
    </row>
    <row r="30" spans="1:29" x14ac:dyDescent="0.2">
      <c r="A30" t="s">
        <v>29</v>
      </c>
      <c r="B30" s="3">
        <v>48.2</v>
      </c>
      <c r="C30" t="s">
        <v>122</v>
      </c>
      <c r="D30">
        <v>1</v>
      </c>
      <c r="E30" t="s">
        <v>109</v>
      </c>
      <c r="F30">
        <v>7</v>
      </c>
      <c r="G30">
        <v>38</v>
      </c>
      <c r="H30">
        <v>559</v>
      </c>
      <c r="I30">
        <v>14.7</v>
      </c>
      <c r="J30">
        <v>3</v>
      </c>
      <c r="K30">
        <v>38</v>
      </c>
      <c r="M30">
        <f t="shared" si="0"/>
        <v>94.074667048426008</v>
      </c>
      <c r="N30">
        <f t="shared" si="1"/>
        <v>-45.874667048426005</v>
      </c>
      <c r="O30">
        <f t="shared" si="2"/>
        <v>2104.4850768039428</v>
      </c>
      <c r="Y30" t="s">
        <v>29</v>
      </c>
      <c r="Z30">
        <f t="shared" si="3"/>
        <v>73</v>
      </c>
      <c r="AA30">
        <f t="shared" si="4"/>
        <v>47</v>
      </c>
      <c r="AB30">
        <f t="shared" si="5"/>
        <v>26</v>
      </c>
      <c r="AC30">
        <f t="shared" si="6"/>
        <v>676</v>
      </c>
    </row>
    <row r="31" spans="1:29" x14ac:dyDescent="0.2">
      <c r="A31" t="s">
        <v>30</v>
      </c>
      <c r="B31" s="3">
        <v>191.1</v>
      </c>
      <c r="C31" t="s">
        <v>99</v>
      </c>
      <c r="D31">
        <v>4</v>
      </c>
      <c r="E31" t="s">
        <v>95</v>
      </c>
      <c r="F31">
        <v>12</v>
      </c>
      <c r="G31">
        <v>85</v>
      </c>
      <c r="H31">
        <v>1320</v>
      </c>
      <c r="I31">
        <v>15.5</v>
      </c>
      <c r="J31">
        <v>6</v>
      </c>
      <c r="K31">
        <v>85</v>
      </c>
      <c r="M31">
        <f t="shared" si="0"/>
        <v>123.97024783455758</v>
      </c>
      <c r="N31">
        <f t="shared" si="1"/>
        <v>67.129752165442412</v>
      </c>
      <c r="O31">
        <f t="shared" si="2"/>
        <v>4506.4036257937205</v>
      </c>
      <c r="Y31" t="s">
        <v>30</v>
      </c>
      <c r="Z31">
        <f t="shared" si="3"/>
        <v>5</v>
      </c>
      <c r="AA31">
        <f t="shared" si="4"/>
        <v>12</v>
      </c>
      <c r="AB31">
        <f t="shared" si="5"/>
        <v>-7</v>
      </c>
      <c r="AC31">
        <f t="shared" si="6"/>
        <v>49</v>
      </c>
    </row>
    <row r="32" spans="1:29" x14ac:dyDescent="0.2">
      <c r="A32" t="s">
        <v>31</v>
      </c>
      <c r="B32" s="3">
        <v>162.9</v>
      </c>
      <c r="C32" t="s">
        <v>123</v>
      </c>
      <c r="D32">
        <v>1</v>
      </c>
      <c r="E32" t="s">
        <v>101</v>
      </c>
      <c r="F32">
        <v>12</v>
      </c>
      <c r="G32">
        <v>35</v>
      </c>
      <c r="H32">
        <v>701</v>
      </c>
      <c r="I32">
        <v>20</v>
      </c>
      <c r="J32">
        <v>11</v>
      </c>
      <c r="K32">
        <v>35</v>
      </c>
      <c r="M32">
        <f t="shared" si="0"/>
        <v>95.774678689377879</v>
      </c>
      <c r="N32">
        <f t="shared" si="1"/>
        <v>67.125321310622127</v>
      </c>
      <c r="O32">
        <f t="shared" si="2"/>
        <v>4505.8087610542607</v>
      </c>
      <c r="Y32" t="s">
        <v>31</v>
      </c>
      <c r="Z32">
        <f t="shared" si="3"/>
        <v>12</v>
      </c>
      <c r="AA32">
        <f t="shared" si="4"/>
        <v>38</v>
      </c>
      <c r="AB32">
        <f t="shared" si="5"/>
        <v>-26</v>
      </c>
      <c r="AC32">
        <f t="shared" si="6"/>
        <v>676</v>
      </c>
    </row>
    <row r="33" spans="1:29" x14ac:dyDescent="0.2">
      <c r="A33" t="s">
        <v>32</v>
      </c>
      <c r="B33" s="3">
        <v>162.1</v>
      </c>
      <c r="C33" t="s">
        <v>99</v>
      </c>
      <c r="D33">
        <v>4</v>
      </c>
      <c r="E33" t="s">
        <v>95</v>
      </c>
      <c r="F33">
        <v>7</v>
      </c>
      <c r="G33">
        <v>26</v>
      </c>
      <c r="H33">
        <v>569</v>
      </c>
      <c r="I33">
        <v>21.9</v>
      </c>
      <c r="J33">
        <v>5</v>
      </c>
      <c r="K33">
        <v>26</v>
      </c>
      <c r="M33">
        <f t="shared" si="0"/>
        <v>135.93062366917974</v>
      </c>
      <c r="N33">
        <f t="shared" si="1"/>
        <v>26.169376330820256</v>
      </c>
      <c r="O33">
        <f t="shared" si="2"/>
        <v>684.83625754409547</v>
      </c>
      <c r="Y33" t="s">
        <v>32</v>
      </c>
      <c r="Z33">
        <f t="shared" si="3"/>
        <v>14</v>
      </c>
      <c r="AA33">
        <f t="shared" si="4"/>
        <v>1</v>
      </c>
      <c r="AB33">
        <f t="shared" si="5"/>
        <v>13</v>
      </c>
      <c r="AC33">
        <f t="shared" si="6"/>
        <v>169</v>
      </c>
    </row>
    <row r="34" spans="1:29" x14ac:dyDescent="0.2">
      <c r="A34" t="s">
        <v>33</v>
      </c>
      <c r="B34" s="3">
        <v>160.6</v>
      </c>
      <c r="C34" t="s">
        <v>124</v>
      </c>
      <c r="D34">
        <v>1</v>
      </c>
      <c r="E34" t="s">
        <v>95</v>
      </c>
      <c r="F34">
        <v>12</v>
      </c>
      <c r="G34">
        <v>62</v>
      </c>
      <c r="H34">
        <v>882</v>
      </c>
      <c r="I34">
        <v>14.2</v>
      </c>
      <c r="J34">
        <v>11</v>
      </c>
      <c r="K34">
        <v>70</v>
      </c>
      <c r="M34">
        <f t="shared" si="0"/>
        <v>121.54079649314997</v>
      </c>
      <c r="N34">
        <f t="shared" si="1"/>
        <v>39.059203506850025</v>
      </c>
      <c r="O34">
        <f t="shared" si="2"/>
        <v>1525.6213785895252</v>
      </c>
      <c r="Y34" t="s">
        <v>33</v>
      </c>
      <c r="Z34">
        <f t="shared" si="3"/>
        <v>15</v>
      </c>
      <c r="AA34">
        <f t="shared" si="4"/>
        <v>18</v>
      </c>
      <c r="AB34">
        <f t="shared" si="5"/>
        <v>-3</v>
      </c>
      <c r="AC34">
        <f t="shared" si="6"/>
        <v>9</v>
      </c>
    </row>
    <row r="35" spans="1:29" x14ac:dyDescent="0.2">
      <c r="A35" t="s">
        <v>34</v>
      </c>
      <c r="B35" s="3">
        <v>146</v>
      </c>
      <c r="C35" t="s">
        <v>125</v>
      </c>
      <c r="D35">
        <v>2</v>
      </c>
      <c r="E35" t="s">
        <v>95</v>
      </c>
      <c r="F35">
        <v>11</v>
      </c>
      <c r="G35">
        <v>35</v>
      </c>
      <c r="H35">
        <v>670</v>
      </c>
      <c r="I35">
        <v>19.100000000000001</v>
      </c>
      <c r="J35">
        <v>5</v>
      </c>
      <c r="K35">
        <v>35</v>
      </c>
      <c r="M35">
        <f t="shared" si="0"/>
        <v>130.69795924153254</v>
      </c>
      <c r="N35">
        <f t="shared" si="1"/>
        <v>15.302040758467456</v>
      </c>
      <c r="O35">
        <f t="shared" si="2"/>
        <v>234.15245137379927</v>
      </c>
      <c r="Y35" t="s">
        <v>34</v>
      </c>
      <c r="Z35">
        <f t="shared" si="3"/>
        <v>20</v>
      </c>
      <c r="AA35">
        <f t="shared" si="4"/>
        <v>4</v>
      </c>
      <c r="AB35">
        <f t="shared" si="5"/>
        <v>16</v>
      </c>
      <c r="AC35">
        <f t="shared" si="6"/>
        <v>256</v>
      </c>
    </row>
    <row r="36" spans="1:29" x14ac:dyDescent="0.2">
      <c r="A36" t="s">
        <v>35</v>
      </c>
      <c r="B36" s="3">
        <v>131.6</v>
      </c>
      <c r="C36" t="s">
        <v>126</v>
      </c>
      <c r="D36">
        <v>1</v>
      </c>
      <c r="E36" t="s">
        <v>127</v>
      </c>
      <c r="F36">
        <v>13</v>
      </c>
      <c r="G36">
        <v>49</v>
      </c>
      <c r="H36">
        <v>761</v>
      </c>
      <c r="I36">
        <v>15.5</v>
      </c>
      <c r="J36">
        <v>8</v>
      </c>
      <c r="K36">
        <v>51</v>
      </c>
      <c r="M36">
        <f t="shared" si="0"/>
        <v>86.869533812681652</v>
      </c>
      <c r="N36">
        <f t="shared" si="1"/>
        <v>44.730466187318342</v>
      </c>
      <c r="O36">
        <f t="shared" si="2"/>
        <v>2000.8146053348296</v>
      </c>
      <c r="Y36" t="s">
        <v>35</v>
      </c>
      <c r="Z36">
        <f t="shared" si="3"/>
        <v>22</v>
      </c>
      <c r="AA36">
        <f t="shared" si="4"/>
        <v>60</v>
      </c>
      <c r="AB36">
        <f t="shared" si="5"/>
        <v>-38</v>
      </c>
      <c r="AC36">
        <f t="shared" si="6"/>
        <v>1444</v>
      </c>
    </row>
    <row r="37" spans="1:29" x14ac:dyDescent="0.2">
      <c r="A37" t="s">
        <v>36</v>
      </c>
      <c r="B37" s="3">
        <v>109</v>
      </c>
      <c r="C37" t="s">
        <v>110</v>
      </c>
      <c r="D37">
        <v>2</v>
      </c>
      <c r="E37" t="s">
        <v>107</v>
      </c>
      <c r="F37">
        <v>15</v>
      </c>
      <c r="G37">
        <v>49</v>
      </c>
      <c r="H37">
        <v>544</v>
      </c>
      <c r="I37">
        <v>11.1</v>
      </c>
      <c r="J37">
        <v>1</v>
      </c>
      <c r="K37">
        <v>49</v>
      </c>
      <c r="M37">
        <f t="shared" si="0"/>
        <v>78.646775426378923</v>
      </c>
      <c r="N37">
        <f t="shared" si="1"/>
        <v>30.353224573621077</v>
      </c>
      <c r="O37">
        <f t="shared" si="2"/>
        <v>921.31824201667439</v>
      </c>
      <c r="Y37" t="s">
        <v>36</v>
      </c>
      <c r="Z37">
        <f t="shared" si="3"/>
        <v>32</v>
      </c>
      <c r="AA37">
        <f t="shared" si="4"/>
        <v>79</v>
      </c>
      <c r="AB37">
        <f t="shared" si="5"/>
        <v>-47</v>
      </c>
      <c r="AC37">
        <f t="shared" si="6"/>
        <v>2209</v>
      </c>
    </row>
    <row r="38" spans="1:29" x14ac:dyDescent="0.2">
      <c r="A38" t="s">
        <v>37</v>
      </c>
      <c r="B38" s="3">
        <v>123.4</v>
      </c>
      <c r="C38" t="s">
        <v>108</v>
      </c>
      <c r="D38">
        <v>4</v>
      </c>
      <c r="E38" t="s">
        <v>109</v>
      </c>
      <c r="F38">
        <v>12</v>
      </c>
      <c r="G38">
        <v>75</v>
      </c>
      <c r="H38">
        <v>1318</v>
      </c>
      <c r="I38">
        <v>17.600000000000001</v>
      </c>
      <c r="J38">
        <v>10</v>
      </c>
      <c r="K38">
        <v>77</v>
      </c>
      <c r="M38">
        <f t="shared" si="0"/>
        <v>99.494212348489185</v>
      </c>
      <c r="N38">
        <f t="shared" si="1"/>
        <v>23.905787651510821</v>
      </c>
      <c r="O38">
        <f t="shared" si="2"/>
        <v>571.48668323912727</v>
      </c>
      <c r="Y38" t="s">
        <v>37</v>
      </c>
      <c r="Z38">
        <f t="shared" si="3"/>
        <v>25</v>
      </c>
      <c r="AA38">
        <f t="shared" si="4"/>
        <v>35</v>
      </c>
      <c r="AB38">
        <f t="shared" si="5"/>
        <v>-10</v>
      </c>
      <c r="AC38">
        <f t="shared" si="6"/>
        <v>100</v>
      </c>
    </row>
    <row r="39" spans="1:29" x14ac:dyDescent="0.2">
      <c r="A39" t="s">
        <v>38</v>
      </c>
      <c r="B39" s="3">
        <v>104.5</v>
      </c>
      <c r="C39" t="s">
        <v>128</v>
      </c>
      <c r="D39">
        <v>2</v>
      </c>
      <c r="E39" t="s">
        <v>95</v>
      </c>
      <c r="F39">
        <v>14</v>
      </c>
      <c r="G39">
        <v>35</v>
      </c>
      <c r="H39">
        <v>543</v>
      </c>
      <c r="I39">
        <v>15.5</v>
      </c>
      <c r="J39">
        <v>7</v>
      </c>
      <c r="K39">
        <v>40</v>
      </c>
      <c r="M39">
        <f t="shared" si="0"/>
        <v>123.97024783455758</v>
      </c>
      <c r="N39">
        <f t="shared" si="1"/>
        <v>-19.470247834557583</v>
      </c>
      <c r="O39">
        <f t="shared" si="2"/>
        <v>379.09055073909423</v>
      </c>
      <c r="Y39" t="s">
        <v>38</v>
      </c>
      <c r="Z39">
        <f t="shared" si="3"/>
        <v>33</v>
      </c>
      <c r="AA39">
        <f t="shared" si="4"/>
        <v>12</v>
      </c>
      <c r="AB39">
        <f t="shared" si="5"/>
        <v>21</v>
      </c>
      <c r="AC39">
        <f t="shared" si="6"/>
        <v>441</v>
      </c>
    </row>
    <row r="40" spans="1:29" x14ac:dyDescent="0.2">
      <c r="A40" t="s">
        <v>39</v>
      </c>
      <c r="B40" s="3">
        <v>76.8</v>
      </c>
      <c r="C40" t="s">
        <v>129</v>
      </c>
      <c r="D40">
        <v>2</v>
      </c>
      <c r="E40" t="s">
        <v>130</v>
      </c>
      <c r="F40">
        <v>12</v>
      </c>
      <c r="G40">
        <v>96</v>
      </c>
      <c r="H40">
        <v>1345</v>
      </c>
      <c r="I40">
        <v>14</v>
      </c>
      <c r="J40">
        <v>14</v>
      </c>
      <c r="K40">
        <v>100</v>
      </c>
      <c r="M40">
        <f t="shared" si="0"/>
        <v>84.066320726442086</v>
      </c>
      <c r="N40">
        <f t="shared" si="1"/>
        <v>-7.266320726442089</v>
      </c>
      <c r="O40">
        <f t="shared" si="2"/>
        <v>52.799416899521887</v>
      </c>
      <c r="Y40" t="s">
        <v>39</v>
      </c>
      <c r="Z40">
        <f t="shared" si="3"/>
        <v>51</v>
      </c>
      <c r="AA40">
        <f t="shared" si="4"/>
        <v>69</v>
      </c>
      <c r="AB40">
        <f t="shared" si="5"/>
        <v>-18</v>
      </c>
      <c r="AC40">
        <f t="shared" si="6"/>
        <v>324</v>
      </c>
    </row>
    <row r="41" spans="1:29" x14ac:dyDescent="0.2">
      <c r="A41" t="s">
        <v>40</v>
      </c>
      <c r="B41" s="3">
        <v>51.5</v>
      </c>
      <c r="C41" t="s">
        <v>131</v>
      </c>
      <c r="D41">
        <v>2</v>
      </c>
      <c r="E41" t="s">
        <v>107</v>
      </c>
      <c r="F41">
        <v>12</v>
      </c>
      <c r="G41">
        <v>81</v>
      </c>
      <c r="H41">
        <v>1186</v>
      </c>
      <c r="I41">
        <v>14.6</v>
      </c>
      <c r="J41">
        <v>7</v>
      </c>
      <c r="K41">
        <v>81</v>
      </c>
      <c r="M41">
        <f t="shared" si="0"/>
        <v>85.187605960937901</v>
      </c>
      <c r="N41">
        <f t="shared" si="1"/>
        <v>-33.687605960937901</v>
      </c>
      <c r="O41">
        <f t="shared" si="2"/>
        <v>1134.8547953794189</v>
      </c>
      <c r="Y41" t="s">
        <v>40</v>
      </c>
      <c r="Z41">
        <f t="shared" si="3"/>
        <v>67</v>
      </c>
      <c r="AA41">
        <f t="shared" si="4"/>
        <v>65</v>
      </c>
      <c r="AB41">
        <f t="shared" si="5"/>
        <v>2</v>
      </c>
      <c r="AC41">
        <f t="shared" si="6"/>
        <v>4</v>
      </c>
    </row>
    <row r="42" spans="1:29" x14ac:dyDescent="0.2">
      <c r="A42" t="s">
        <v>41</v>
      </c>
      <c r="B42" s="3">
        <v>48.9</v>
      </c>
      <c r="C42" t="s">
        <v>131</v>
      </c>
      <c r="D42">
        <v>2</v>
      </c>
      <c r="E42" t="s">
        <v>107</v>
      </c>
      <c r="F42">
        <v>12</v>
      </c>
      <c r="G42">
        <v>92</v>
      </c>
      <c r="H42">
        <v>1047</v>
      </c>
      <c r="I42">
        <v>11.4</v>
      </c>
      <c r="J42">
        <v>4</v>
      </c>
      <c r="K42">
        <v>95</v>
      </c>
      <c r="M42">
        <f t="shared" si="0"/>
        <v>79.207418043626831</v>
      </c>
      <c r="N42">
        <f t="shared" si="1"/>
        <v>-30.307418043626832</v>
      </c>
      <c r="O42">
        <f t="shared" si="2"/>
        <v>918.53958847115723</v>
      </c>
      <c r="Y42" t="s">
        <v>41</v>
      </c>
      <c r="Z42">
        <f t="shared" si="3"/>
        <v>71</v>
      </c>
      <c r="AA42">
        <f t="shared" si="4"/>
        <v>78</v>
      </c>
      <c r="AB42">
        <f t="shared" si="5"/>
        <v>-7</v>
      </c>
      <c r="AC42">
        <f t="shared" si="6"/>
        <v>49</v>
      </c>
    </row>
    <row r="43" spans="1:29" x14ac:dyDescent="0.2">
      <c r="A43" t="s">
        <v>42</v>
      </c>
      <c r="B43" s="3">
        <v>34.1</v>
      </c>
      <c r="C43" t="s">
        <v>132</v>
      </c>
      <c r="D43">
        <v>1</v>
      </c>
      <c r="E43" t="s">
        <v>127</v>
      </c>
      <c r="F43">
        <v>11</v>
      </c>
      <c r="G43">
        <v>71</v>
      </c>
      <c r="H43">
        <v>1148</v>
      </c>
      <c r="I43">
        <v>16.2</v>
      </c>
      <c r="J43">
        <v>9</v>
      </c>
      <c r="K43">
        <v>75</v>
      </c>
      <c r="M43">
        <f t="shared" si="0"/>
        <v>88.177699919593451</v>
      </c>
      <c r="N43">
        <f t="shared" si="1"/>
        <v>-54.077699919593449</v>
      </c>
      <c r="O43">
        <f t="shared" si="2"/>
        <v>2924.3976285935973</v>
      </c>
      <c r="Y43" t="s">
        <v>42</v>
      </c>
      <c r="Z43">
        <f t="shared" si="3"/>
        <v>80</v>
      </c>
      <c r="AA43">
        <f t="shared" si="4"/>
        <v>55</v>
      </c>
      <c r="AB43">
        <f t="shared" si="5"/>
        <v>25</v>
      </c>
      <c r="AC43">
        <f t="shared" si="6"/>
        <v>625</v>
      </c>
    </row>
    <row r="44" spans="1:29" x14ac:dyDescent="0.2">
      <c r="A44" t="s">
        <v>43</v>
      </c>
      <c r="B44" s="3">
        <v>44.3</v>
      </c>
      <c r="C44" t="s">
        <v>111</v>
      </c>
      <c r="D44">
        <v>4</v>
      </c>
      <c r="E44" t="s">
        <v>112</v>
      </c>
      <c r="F44">
        <v>13</v>
      </c>
      <c r="G44">
        <v>59</v>
      </c>
      <c r="H44">
        <v>872</v>
      </c>
      <c r="I44">
        <v>14.8</v>
      </c>
      <c r="J44">
        <v>8</v>
      </c>
      <c r="K44">
        <v>59</v>
      </c>
      <c r="M44">
        <f t="shared" si="0"/>
        <v>85.561367705769854</v>
      </c>
      <c r="N44">
        <f t="shared" si="1"/>
        <v>-41.261367705769857</v>
      </c>
      <c r="O44">
        <f t="shared" si="2"/>
        <v>1702.5004649507478</v>
      </c>
      <c r="Y44" t="s">
        <v>43</v>
      </c>
      <c r="Z44">
        <f t="shared" si="3"/>
        <v>75</v>
      </c>
      <c r="AA44">
        <f t="shared" si="4"/>
        <v>64</v>
      </c>
      <c r="AB44">
        <f t="shared" si="5"/>
        <v>11</v>
      </c>
      <c r="AC44">
        <f t="shared" si="6"/>
        <v>121</v>
      </c>
    </row>
    <row r="45" spans="1:29" x14ac:dyDescent="0.2">
      <c r="A45" t="s">
        <v>44</v>
      </c>
      <c r="B45" s="3">
        <v>176.79999999999998</v>
      </c>
      <c r="C45" t="s">
        <v>96</v>
      </c>
      <c r="D45">
        <v>6</v>
      </c>
      <c r="E45" t="s">
        <v>95</v>
      </c>
      <c r="F45">
        <v>14</v>
      </c>
      <c r="G45">
        <v>63</v>
      </c>
      <c r="H45">
        <v>967</v>
      </c>
      <c r="I45">
        <v>15.3</v>
      </c>
      <c r="J45">
        <v>5</v>
      </c>
      <c r="K45">
        <v>65</v>
      </c>
      <c r="M45">
        <f t="shared" si="0"/>
        <v>123.59648608972564</v>
      </c>
      <c r="N45">
        <f t="shared" si="1"/>
        <v>53.203513910274339</v>
      </c>
      <c r="O45">
        <f t="shared" si="2"/>
        <v>2830.613892400755</v>
      </c>
      <c r="Y45" t="s">
        <v>44</v>
      </c>
      <c r="Z45">
        <f t="shared" si="3"/>
        <v>8</v>
      </c>
      <c r="AA45">
        <f t="shared" si="4"/>
        <v>14</v>
      </c>
      <c r="AB45">
        <f t="shared" si="5"/>
        <v>-6</v>
      </c>
      <c r="AC45">
        <f t="shared" si="6"/>
        <v>36</v>
      </c>
    </row>
    <row r="46" spans="1:29" x14ac:dyDescent="0.2">
      <c r="A46" t="s">
        <v>45</v>
      </c>
      <c r="B46" s="3">
        <v>135.5</v>
      </c>
      <c r="C46" t="s">
        <v>133</v>
      </c>
      <c r="D46">
        <v>1</v>
      </c>
      <c r="E46" t="s">
        <v>101</v>
      </c>
      <c r="F46">
        <v>12</v>
      </c>
      <c r="G46">
        <v>80</v>
      </c>
      <c r="H46">
        <v>1033</v>
      </c>
      <c r="I46">
        <v>12.9</v>
      </c>
      <c r="J46">
        <v>8</v>
      </c>
      <c r="K46">
        <v>85</v>
      </c>
      <c r="M46">
        <f t="shared" si="0"/>
        <v>82.506136747843925</v>
      </c>
      <c r="N46">
        <f t="shared" si="1"/>
        <v>52.993863252156075</v>
      </c>
      <c r="O46">
        <f t="shared" si="2"/>
        <v>2808.3495423882182</v>
      </c>
      <c r="Y46" t="s">
        <v>45</v>
      </c>
      <c r="Z46">
        <f t="shared" si="3"/>
        <v>21</v>
      </c>
      <c r="AA46">
        <f t="shared" si="4"/>
        <v>75</v>
      </c>
      <c r="AB46">
        <f t="shared" si="5"/>
        <v>-54</v>
      </c>
      <c r="AC46">
        <f t="shared" si="6"/>
        <v>2916</v>
      </c>
    </row>
    <row r="47" spans="1:29" x14ac:dyDescent="0.2">
      <c r="A47" t="s">
        <v>46</v>
      </c>
      <c r="B47" s="3">
        <v>115.30000000000001</v>
      </c>
      <c r="C47" t="s">
        <v>134</v>
      </c>
      <c r="D47">
        <v>1</v>
      </c>
      <c r="E47" t="s">
        <v>115</v>
      </c>
      <c r="F47">
        <v>13</v>
      </c>
      <c r="G47">
        <v>68</v>
      </c>
      <c r="H47">
        <v>1085</v>
      </c>
      <c r="I47">
        <v>16</v>
      </c>
      <c r="J47">
        <v>12</v>
      </c>
      <c r="K47">
        <v>69</v>
      </c>
      <c r="M47">
        <f t="shared" si="0"/>
        <v>87.803938174761498</v>
      </c>
      <c r="N47">
        <f t="shared" si="1"/>
        <v>27.496061825238513</v>
      </c>
      <c r="O47">
        <f t="shared" si="2"/>
        <v>756.03341589733873</v>
      </c>
      <c r="Y47" t="s">
        <v>46</v>
      </c>
      <c r="Z47">
        <f t="shared" si="3"/>
        <v>29</v>
      </c>
      <c r="AA47">
        <f t="shared" si="4"/>
        <v>56</v>
      </c>
      <c r="AB47">
        <f t="shared" si="5"/>
        <v>-27</v>
      </c>
      <c r="AC47">
        <f t="shared" si="6"/>
        <v>729</v>
      </c>
    </row>
    <row r="48" spans="1:29" x14ac:dyDescent="0.2">
      <c r="A48" t="s">
        <v>47</v>
      </c>
      <c r="B48" s="3">
        <v>102</v>
      </c>
      <c r="C48" t="s">
        <v>135</v>
      </c>
      <c r="D48">
        <v>1</v>
      </c>
      <c r="E48" t="s">
        <v>95</v>
      </c>
      <c r="F48">
        <v>13</v>
      </c>
      <c r="G48">
        <v>71</v>
      </c>
      <c r="H48">
        <v>919</v>
      </c>
      <c r="I48">
        <v>12.9</v>
      </c>
      <c r="J48">
        <v>10</v>
      </c>
      <c r="K48">
        <v>75</v>
      </c>
      <c r="M48">
        <f t="shared" si="0"/>
        <v>119.11134515174234</v>
      </c>
      <c r="N48">
        <f t="shared" si="1"/>
        <v>-17.111345151742341</v>
      </c>
      <c r="O48">
        <f t="shared" si="2"/>
        <v>292.79813290205612</v>
      </c>
      <c r="Y48" t="s">
        <v>47</v>
      </c>
      <c r="Z48">
        <f t="shared" si="3"/>
        <v>35</v>
      </c>
      <c r="AA48">
        <f t="shared" si="4"/>
        <v>24</v>
      </c>
      <c r="AB48">
        <f t="shared" si="5"/>
        <v>11</v>
      </c>
      <c r="AC48">
        <f t="shared" si="6"/>
        <v>121</v>
      </c>
    </row>
    <row r="49" spans="1:29" x14ac:dyDescent="0.2">
      <c r="A49" t="s">
        <v>48</v>
      </c>
      <c r="B49" s="3">
        <v>110.8</v>
      </c>
      <c r="C49" t="s">
        <v>104</v>
      </c>
      <c r="D49">
        <v>2</v>
      </c>
      <c r="E49" t="s">
        <v>95</v>
      </c>
      <c r="F49">
        <v>12</v>
      </c>
      <c r="G49">
        <v>54</v>
      </c>
      <c r="H49">
        <v>721</v>
      </c>
      <c r="I49">
        <v>13.4</v>
      </c>
      <c r="J49">
        <v>3</v>
      </c>
      <c r="K49">
        <v>59</v>
      </c>
      <c r="M49">
        <f t="shared" si="0"/>
        <v>120.04574951382219</v>
      </c>
      <c r="N49">
        <f t="shared" si="1"/>
        <v>-9.2457495138221901</v>
      </c>
      <c r="O49">
        <f t="shared" si="2"/>
        <v>85.483884072343258</v>
      </c>
      <c r="Y49" t="s">
        <v>48</v>
      </c>
      <c r="Z49">
        <f t="shared" si="3"/>
        <v>31</v>
      </c>
      <c r="AA49">
        <f t="shared" si="4"/>
        <v>22</v>
      </c>
      <c r="AB49">
        <f t="shared" si="5"/>
        <v>9</v>
      </c>
      <c r="AC49">
        <f t="shared" si="6"/>
        <v>81</v>
      </c>
    </row>
    <row r="50" spans="1:29" x14ac:dyDescent="0.2">
      <c r="A50" t="s">
        <v>49</v>
      </c>
      <c r="B50" s="3">
        <v>92</v>
      </c>
      <c r="C50" t="s">
        <v>136</v>
      </c>
      <c r="D50">
        <v>1</v>
      </c>
      <c r="E50" t="s">
        <v>115</v>
      </c>
      <c r="F50">
        <v>12</v>
      </c>
      <c r="G50">
        <v>53</v>
      </c>
      <c r="H50">
        <v>879</v>
      </c>
      <c r="I50">
        <v>16.600000000000001</v>
      </c>
      <c r="J50">
        <v>6</v>
      </c>
      <c r="K50">
        <v>61</v>
      </c>
      <c r="M50">
        <f t="shared" si="0"/>
        <v>88.925223409257342</v>
      </c>
      <c r="N50">
        <f t="shared" si="1"/>
        <v>3.0747765907426583</v>
      </c>
      <c r="O50">
        <f t="shared" si="2"/>
        <v>9.4542510829790452</v>
      </c>
      <c r="Y50" t="s">
        <v>49</v>
      </c>
      <c r="Z50">
        <f t="shared" si="3"/>
        <v>39</v>
      </c>
      <c r="AA50">
        <f t="shared" si="4"/>
        <v>52</v>
      </c>
      <c r="AB50">
        <f t="shared" si="5"/>
        <v>-13</v>
      </c>
      <c r="AC50">
        <f t="shared" si="6"/>
        <v>169</v>
      </c>
    </row>
    <row r="51" spans="1:29" x14ac:dyDescent="0.2">
      <c r="A51" t="s">
        <v>50</v>
      </c>
      <c r="B51" s="3">
        <v>85.6</v>
      </c>
      <c r="C51" t="s">
        <v>96</v>
      </c>
      <c r="D51">
        <v>6</v>
      </c>
      <c r="E51" t="s">
        <v>95</v>
      </c>
      <c r="F51">
        <v>10</v>
      </c>
      <c r="G51">
        <v>14</v>
      </c>
      <c r="H51">
        <v>174</v>
      </c>
      <c r="I51">
        <v>12.4</v>
      </c>
      <c r="J51">
        <v>1</v>
      </c>
      <c r="K51">
        <v>15</v>
      </c>
      <c r="M51">
        <f t="shared" si="0"/>
        <v>118.17694078966248</v>
      </c>
      <c r="N51">
        <f t="shared" si="1"/>
        <v>-32.576940789662487</v>
      </c>
      <c r="O51">
        <f t="shared" si="2"/>
        <v>1061.2570712131755</v>
      </c>
      <c r="Y51" t="s">
        <v>50</v>
      </c>
      <c r="Z51">
        <f t="shared" si="3"/>
        <v>42</v>
      </c>
      <c r="AA51">
        <f t="shared" si="4"/>
        <v>26</v>
      </c>
      <c r="AB51">
        <f t="shared" si="5"/>
        <v>16</v>
      </c>
      <c r="AC51">
        <f t="shared" si="6"/>
        <v>256</v>
      </c>
    </row>
    <row r="52" spans="1:29" x14ac:dyDescent="0.2">
      <c r="A52" t="s">
        <v>51</v>
      </c>
      <c r="B52" s="3">
        <v>79.2</v>
      </c>
      <c r="C52" t="s">
        <v>129</v>
      </c>
      <c r="D52">
        <v>2</v>
      </c>
      <c r="E52" t="s">
        <v>130</v>
      </c>
      <c r="F52">
        <v>13</v>
      </c>
      <c r="G52">
        <v>100</v>
      </c>
      <c r="H52">
        <v>1418</v>
      </c>
      <c r="I52">
        <v>14.2</v>
      </c>
      <c r="J52">
        <v>7</v>
      </c>
      <c r="K52">
        <v>100</v>
      </c>
      <c r="M52">
        <f t="shared" si="0"/>
        <v>84.440082471274025</v>
      </c>
      <c r="N52">
        <f t="shared" si="1"/>
        <v>-5.2400824712740217</v>
      </c>
      <c r="O52">
        <f t="shared" si="2"/>
        <v>27.45846430575326</v>
      </c>
      <c r="Y52" t="s">
        <v>51</v>
      </c>
      <c r="Z52">
        <f t="shared" si="3"/>
        <v>49</v>
      </c>
      <c r="AA52">
        <f t="shared" si="4"/>
        <v>68</v>
      </c>
      <c r="AB52">
        <f t="shared" si="5"/>
        <v>-19</v>
      </c>
      <c r="AC52">
        <f t="shared" si="6"/>
        <v>361</v>
      </c>
    </row>
    <row r="53" spans="1:29" x14ac:dyDescent="0.2">
      <c r="A53" t="s">
        <v>52</v>
      </c>
      <c r="B53" s="3">
        <v>90</v>
      </c>
      <c r="C53" t="s">
        <v>137</v>
      </c>
      <c r="D53">
        <v>1</v>
      </c>
      <c r="E53" t="s">
        <v>98</v>
      </c>
      <c r="F53">
        <v>13</v>
      </c>
      <c r="G53">
        <v>63</v>
      </c>
      <c r="H53">
        <v>761</v>
      </c>
      <c r="I53">
        <v>12.1</v>
      </c>
      <c r="J53">
        <v>7</v>
      </c>
      <c r="K53">
        <v>66</v>
      </c>
      <c r="M53">
        <f t="shared" si="0"/>
        <v>117.11999124535072</v>
      </c>
      <c r="N53">
        <f t="shared" si="1"/>
        <v>-27.119991245350718</v>
      </c>
      <c r="O53">
        <f t="shared" si="2"/>
        <v>735.49392514789963</v>
      </c>
      <c r="Y53" t="s">
        <v>52</v>
      </c>
      <c r="Z53">
        <f t="shared" si="3"/>
        <v>40</v>
      </c>
      <c r="AA53">
        <f t="shared" si="4"/>
        <v>28</v>
      </c>
      <c r="AB53">
        <f t="shared" si="5"/>
        <v>12</v>
      </c>
      <c r="AC53">
        <f t="shared" si="6"/>
        <v>144</v>
      </c>
    </row>
    <row r="54" spans="1:29" x14ac:dyDescent="0.2">
      <c r="A54" t="s">
        <v>53</v>
      </c>
      <c r="B54" s="3">
        <v>86.7</v>
      </c>
      <c r="C54" t="s">
        <v>117</v>
      </c>
      <c r="D54">
        <v>3</v>
      </c>
      <c r="E54" t="s">
        <v>115</v>
      </c>
      <c r="F54">
        <v>13</v>
      </c>
      <c r="G54">
        <v>59</v>
      </c>
      <c r="H54">
        <v>1171</v>
      </c>
      <c r="I54">
        <v>19.8</v>
      </c>
      <c r="J54">
        <v>13</v>
      </c>
      <c r="K54">
        <v>64</v>
      </c>
      <c r="M54">
        <f t="shared" si="0"/>
        <v>94.905411326568412</v>
      </c>
      <c r="N54">
        <f t="shared" si="1"/>
        <v>-8.2054113265684094</v>
      </c>
      <c r="O54">
        <f t="shared" si="2"/>
        <v>67.328775038177142</v>
      </c>
      <c r="Y54" t="s">
        <v>53</v>
      </c>
      <c r="Z54">
        <f t="shared" si="3"/>
        <v>41</v>
      </c>
      <c r="AA54">
        <f t="shared" si="4"/>
        <v>43</v>
      </c>
      <c r="AB54">
        <f t="shared" si="5"/>
        <v>-2</v>
      </c>
      <c r="AC54">
        <f t="shared" si="6"/>
        <v>4</v>
      </c>
    </row>
    <row r="55" spans="1:29" x14ac:dyDescent="0.2">
      <c r="A55" t="s">
        <v>54</v>
      </c>
      <c r="B55" s="3">
        <v>103.39999999999999</v>
      </c>
      <c r="C55" t="s">
        <v>138</v>
      </c>
      <c r="D55">
        <v>1</v>
      </c>
      <c r="E55" t="s">
        <v>115</v>
      </c>
      <c r="F55">
        <v>13</v>
      </c>
      <c r="G55">
        <v>96</v>
      </c>
      <c r="H55">
        <v>1462</v>
      </c>
      <c r="I55">
        <v>15.2</v>
      </c>
      <c r="J55">
        <v>18</v>
      </c>
      <c r="K55">
        <v>106</v>
      </c>
      <c r="M55">
        <f t="shared" si="0"/>
        <v>86.308891195433731</v>
      </c>
      <c r="N55">
        <f t="shared" si="1"/>
        <v>17.091108804566261</v>
      </c>
      <c r="O55">
        <f t="shared" si="2"/>
        <v>292.10600016952236</v>
      </c>
      <c r="Y55" t="s">
        <v>54</v>
      </c>
      <c r="Z55">
        <f t="shared" si="3"/>
        <v>34</v>
      </c>
      <c r="AA55">
        <f t="shared" si="4"/>
        <v>62</v>
      </c>
      <c r="AB55">
        <f t="shared" si="5"/>
        <v>-28</v>
      </c>
      <c r="AC55">
        <f t="shared" si="6"/>
        <v>784</v>
      </c>
    </row>
    <row r="56" spans="1:29" x14ac:dyDescent="0.2">
      <c r="A56" t="s">
        <v>55</v>
      </c>
      <c r="B56" s="3">
        <v>43.8</v>
      </c>
      <c r="C56" t="s">
        <v>111</v>
      </c>
      <c r="D56">
        <v>4</v>
      </c>
      <c r="E56" t="s">
        <v>112</v>
      </c>
      <c r="F56">
        <v>12</v>
      </c>
      <c r="G56">
        <v>33</v>
      </c>
      <c r="H56">
        <v>515</v>
      </c>
      <c r="I56">
        <v>15.6</v>
      </c>
      <c r="J56">
        <v>4</v>
      </c>
      <c r="K56">
        <v>33</v>
      </c>
      <c r="M56">
        <f t="shared" si="0"/>
        <v>87.056414685097621</v>
      </c>
      <c r="N56">
        <f t="shared" si="1"/>
        <v>-43.256414685097624</v>
      </c>
      <c r="O56">
        <f t="shared" si="2"/>
        <v>1871.1174114091293</v>
      </c>
      <c r="Y56" t="s">
        <v>55</v>
      </c>
      <c r="Z56">
        <f t="shared" si="3"/>
        <v>76</v>
      </c>
      <c r="AA56">
        <f t="shared" si="4"/>
        <v>58</v>
      </c>
      <c r="AB56">
        <f t="shared" si="5"/>
        <v>18</v>
      </c>
      <c r="AC56">
        <f t="shared" si="6"/>
        <v>324</v>
      </c>
    </row>
    <row r="57" spans="1:29" x14ac:dyDescent="0.2">
      <c r="A57" t="s">
        <v>56</v>
      </c>
      <c r="B57" s="3">
        <v>50.7</v>
      </c>
      <c r="C57" t="s">
        <v>139</v>
      </c>
      <c r="D57">
        <v>1</v>
      </c>
      <c r="E57" t="s">
        <v>98</v>
      </c>
      <c r="F57">
        <v>10</v>
      </c>
      <c r="G57">
        <v>45</v>
      </c>
      <c r="H57">
        <v>711</v>
      </c>
      <c r="I57">
        <v>15.8</v>
      </c>
      <c r="J57">
        <v>5</v>
      </c>
      <c r="K57">
        <v>45</v>
      </c>
      <c r="M57">
        <f t="shared" si="0"/>
        <v>124.03458352474166</v>
      </c>
      <c r="N57">
        <f t="shared" si="1"/>
        <v>-73.33458352474166</v>
      </c>
      <c r="O57">
        <f t="shared" si="2"/>
        <v>5377.9611407473112</v>
      </c>
      <c r="Y57" t="s">
        <v>56</v>
      </c>
      <c r="Z57">
        <f t="shared" si="3"/>
        <v>69</v>
      </c>
      <c r="AA57">
        <f t="shared" si="4"/>
        <v>11</v>
      </c>
      <c r="AB57">
        <f t="shared" si="5"/>
        <v>58</v>
      </c>
      <c r="AC57">
        <f t="shared" si="6"/>
        <v>3364</v>
      </c>
    </row>
    <row r="58" spans="1:29" x14ac:dyDescent="0.2">
      <c r="A58" t="s">
        <v>57</v>
      </c>
      <c r="B58" s="3">
        <v>48.7</v>
      </c>
      <c r="C58" t="s">
        <v>140</v>
      </c>
      <c r="D58">
        <v>1</v>
      </c>
      <c r="E58" t="s">
        <v>109</v>
      </c>
      <c r="F58">
        <v>13</v>
      </c>
      <c r="G58">
        <v>93</v>
      </c>
      <c r="H58">
        <v>1429</v>
      </c>
      <c r="I58">
        <v>15.4</v>
      </c>
      <c r="J58">
        <v>10</v>
      </c>
      <c r="K58">
        <v>98</v>
      </c>
      <c r="M58">
        <f t="shared" si="0"/>
        <v>95.382833155337806</v>
      </c>
      <c r="N58">
        <f t="shared" si="1"/>
        <v>-46.682833155337804</v>
      </c>
      <c r="O58">
        <f t="shared" si="2"/>
        <v>2179.2869114091063</v>
      </c>
      <c r="Y58" t="s">
        <v>57</v>
      </c>
      <c r="Z58">
        <f t="shared" si="3"/>
        <v>72</v>
      </c>
      <c r="AA58">
        <f t="shared" si="4"/>
        <v>40</v>
      </c>
      <c r="AB58">
        <f t="shared" si="5"/>
        <v>32</v>
      </c>
      <c r="AC58">
        <f t="shared" si="6"/>
        <v>1024</v>
      </c>
    </row>
    <row r="59" spans="1:29" x14ac:dyDescent="0.2">
      <c r="A59" t="s">
        <v>58</v>
      </c>
      <c r="B59" s="3">
        <v>53.3</v>
      </c>
      <c r="C59" t="s">
        <v>141</v>
      </c>
      <c r="D59">
        <v>1</v>
      </c>
      <c r="E59" t="s">
        <v>142</v>
      </c>
      <c r="F59">
        <v>13</v>
      </c>
      <c r="G59">
        <v>65</v>
      </c>
      <c r="H59">
        <v>946</v>
      </c>
      <c r="I59">
        <v>14.6</v>
      </c>
      <c r="J59">
        <v>9</v>
      </c>
      <c r="K59">
        <v>88</v>
      </c>
      <c r="M59">
        <f t="shared" si="0"/>
        <v>85.187605960937901</v>
      </c>
      <c r="N59">
        <f t="shared" si="1"/>
        <v>-31.887605960937904</v>
      </c>
      <c r="O59">
        <f t="shared" si="2"/>
        <v>1016.8194139200425</v>
      </c>
      <c r="Y59" t="s">
        <v>58</v>
      </c>
      <c r="Z59">
        <f t="shared" si="3"/>
        <v>66</v>
      </c>
      <c r="AA59">
        <f t="shared" si="4"/>
        <v>65</v>
      </c>
      <c r="AB59">
        <f t="shared" si="5"/>
        <v>1</v>
      </c>
      <c r="AC59">
        <f t="shared" si="6"/>
        <v>1</v>
      </c>
    </row>
    <row r="60" spans="1:29" x14ac:dyDescent="0.2">
      <c r="A60" t="s">
        <v>59</v>
      </c>
      <c r="B60" s="3">
        <v>51.3</v>
      </c>
      <c r="C60" t="s">
        <v>119</v>
      </c>
      <c r="D60">
        <v>3</v>
      </c>
      <c r="E60" t="s">
        <v>101</v>
      </c>
      <c r="F60">
        <v>13</v>
      </c>
      <c r="G60">
        <v>53</v>
      </c>
      <c r="H60">
        <v>857</v>
      </c>
      <c r="I60">
        <v>16.2</v>
      </c>
      <c r="J60">
        <v>9</v>
      </c>
      <c r="K60">
        <v>54</v>
      </c>
      <c r="M60">
        <f t="shared" si="0"/>
        <v>88.673205537570979</v>
      </c>
      <c r="N60">
        <f t="shared" si="1"/>
        <v>-37.373205537570982</v>
      </c>
      <c r="O60">
        <f t="shared" si="2"/>
        <v>1396.7564921535263</v>
      </c>
      <c r="Y60" t="s">
        <v>59</v>
      </c>
      <c r="Z60">
        <f t="shared" si="3"/>
        <v>68</v>
      </c>
      <c r="AA60">
        <f t="shared" si="4"/>
        <v>53</v>
      </c>
      <c r="AB60">
        <f t="shared" si="5"/>
        <v>15</v>
      </c>
      <c r="AC60">
        <f t="shared" si="6"/>
        <v>225</v>
      </c>
    </row>
    <row r="61" spans="1:29" x14ac:dyDescent="0.2">
      <c r="A61" t="s">
        <v>60</v>
      </c>
      <c r="B61" s="3">
        <v>162.69999999999999</v>
      </c>
      <c r="C61" t="s">
        <v>97</v>
      </c>
      <c r="D61">
        <v>3</v>
      </c>
      <c r="E61" t="s">
        <v>98</v>
      </c>
      <c r="F61">
        <v>13</v>
      </c>
      <c r="G61">
        <v>70</v>
      </c>
      <c r="H61">
        <v>914</v>
      </c>
      <c r="I61">
        <v>13.1</v>
      </c>
      <c r="J61">
        <v>10</v>
      </c>
      <c r="K61">
        <v>75</v>
      </c>
      <c r="M61">
        <f t="shared" si="0"/>
        <v>118.98879996951044</v>
      </c>
      <c r="N61">
        <f t="shared" si="1"/>
        <v>43.71120003048955</v>
      </c>
      <c r="O61">
        <f t="shared" si="2"/>
        <v>1910.6690081054696</v>
      </c>
      <c r="Y61" t="s">
        <v>60</v>
      </c>
      <c r="Z61">
        <f t="shared" si="3"/>
        <v>13</v>
      </c>
      <c r="AA61">
        <f t="shared" si="4"/>
        <v>25</v>
      </c>
      <c r="AB61">
        <f t="shared" si="5"/>
        <v>-12</v>
      </c>
      <c r="AC61">
        <f t="shared" si="6"/>
        <v>144</v>
      </c>
    </row>
    <row r="62" spans="1:29" x14ac:dyDescent="0.2">
      <c r="A62" t="s">
        <v>61</v>
      </c>
      <c r="B62" s="3">
        <v>147.9</v>
      </c>
      <c r="C62" t="s">
        <v>143</v>
      </c>
      <c r="D62">
        <v>1</v>
      </c>
      <c r="E62" t="s">
        <v>144</v>
      </c>
      <c r="F62">
        <v>13</v>
      </c>
      <c r="G62">
        <v>117</v>
      </c>
      <c r="H62">
        <v>1700</v>
      </c>
      <c r="I62">
        <v>14.5</v>
      </c>
      <c r="J62">
        <v>17</v>
      </c>
      <c r="K62">
        <v>131</v>
      </c>
      <c r="M62">
        <f t="shared" si="0"/>
        <v>85.000725088521932</v>
      </c>
      <c r="N62">
        <f t="shared" si="1"/>
        <v>62.899274911478074</v>
      </c>
      <c r="O62">
        <f t="shared" si="2"/>
        <v>3956.3187843896949</v>
      </c>
      <c r="Y62" t="s">
        <v>61</v>
      </c>
      <c r="Z62">
        <f t="shared" si="3"/>
        <v>19</v>
      </c>
      <c r="AA62">
        <f t="shared" si="4"/>
        <v>67</v>
      </c>
      <c r="AB62">
        <f t="shared" si="5"/>
        <v>-48</v>
      </c>
      <c r="AC62">
        <f t="shared" si="6"/>
        <v>2304</v>
      </c>
    </row>
    <row r="63" spans="1:29" x14ac:dyDescent="0.2">
      <c r="A63" t="s">
        <v>62</v>
      </c>
      <c r="B63" s="3">
        <v>113.8</v>
      </c>
      <c r="C63" t="s">
        <v>145</v>
      </c>
      <c r="D63">
        <v>1</v>
      </c>
      <c r="E63" t="s">
        <v>146</v>
      </c>
      <c r="F63">
        <v>11</v>
      </c>
      <c r="G63">
        <v>57</v>
      </c>
      <c r="H63">
        <v>1401</v>
      </c>
      <c r="I63">
        <v>24.6</v>
      </c>
      <c r="J63">
        <v>15</v>
      </c>
      <c r="K63">
        <v>60</v>
      </c>
      <c r="M63">
        <f t="shared" si="0"/>
        <v>103.87569320253502</v>
      </c>
      <c r="N63">
        <f t="shared" si="1"/>
        <v>9.924306797464979</v>
      </c>
      <c r="O63">
        <f t="shared" si="2"/>
        <v>98.491865410209584</v>
      </c>
      <c r="Y63" t="s">
        <v>62</v>
      </c>
      <c r="Z63">
        <f t="shared" si="3"/>
        <v>30</v>
      </c>
      <c r="AA63">
        <f t="shared" si="4"/>
        <v>32</v>
      </c>
      <c r="AB63">
        <f t="shared" si="5"/>
        <v>-2</v>
      </c>
      <c r="AC63">
        <f t="shared" si="6"/>
        <v>4</v>
      </c>
    </row>
    <row r="64" spans="1:29" x14ac:dyDescent="0.2">
      <c r="A64" t="s">
        <v>63</v>
      </c>
      <c r="B64" s="3">
        <v>75.5</v>
      </c>
      <c r="C64" t="s">
        <v>119</v>
      </c>
      <c r="D64">
        <v>3</v>
      </c>
      <c r="E64" t="s">
        <v>101</v>
      </c>
      <c r="F64">
        <v>13</v>
      </c>
      <c r="G64">
        <v>59</v>
      </c>
      <c r="H64">
        <v>982</v>
      </c>
      <c r="I64">
        <v>16.600000000000001</v>
      </c>
      <c r="J64">
        <v>11</v>
      </c>
      <c r="K64">
        <v>60</v>
      </c>
      <c r="M64">
        <f t="shared" si="0"/>
        <v>89.42072902723487</v>
      </c>
      <c r="N64">
        <f t="shared" si="1"/>
        <v>-13.92072902723487</v>
      </c>
      <c r="O64">
        <f t="shared" si="2"/>
        <v>193.78669664969948</v>
      </c>
      <c r="Y64" t="s">
        <v>63</v>
      </c>
      <c r="Z64">
        <f t="shared" si="3"/>
        <v>55</v>
      </c>
      <c r="AA64">
        <f t="shared" si="4"/>
        <v>51</v>
      </c>
      <c r="AB64">
        <f t="shared" si="5"/>
        <v>4</v>
      </c>
      <c r="AC64">
        <f t="shared" si="6"/>
        <v>16</v>
      </c>
    </row>
    <row r="65" spans="1:29" x14ac:dyDescent="0.2">
      <c r="A65" t="s">
        <v>64</v>
      </c>
      <c r="B65" s="3">
        <v>80.600000000000009</v>
      </c>
      <c r="C65" t="s">
        <v>147</v>
      </c>
      <c r="D65">
        <v>1</v>
      </c>
      <c r="E65" t="s">
        <v>127</v>
      </c>
      <c r="F65">
        <v>12</v>
      </c>
      <c r="G65">
        <v>87</v>
      </c>
      <c r="H65">
        <v>1156</v>
      </c>
      <c r="I65">
        <v>13.3</v>
      </c>
      <c r="J65">
        <v>8</v>
      </c>
      <c r="K65">
        <v>107</v>
      </c>
      <c r="M65">
        <f t="shared" si="0"/>
        <v>82.758154619530288</v>
      </c>
      <c r="N65">
        <f t="shared" si="1"/>
        <v>-2.1581546195302792</v>
      </c>
      <c r="O65">
        <f t="shared" si="2"/>
        <v>4.6576313617998846</v>
      </c>
      <c r="Y65" t="s">
        <v>64</v>
      </c>
      <c r="Z65">
        <f t="shared" si="3"/>
        <v>46</v>
      </c>
      <c r="AA65">
        <f t="shared" si="4"/>
        <v>73</v>
      </c>
      <c r="AB65">
        <f t="shared" si="5"/>
        <v>-27</v>
      </c>
      <c r="AC65">
        <f t="shared" si="6"/>
        <v>729</v>
      </c>
    </row>
    <row r="66" spans="1:29" x14ac:dyDescent="0.2">
      <c r="A66" t="s">
        <v>65</v>
      </c>
      <c r="B66" s="3">
        <v>76.5</v>
      </c>
      <c r="C66" t="s">
        <v>148</v>
      </c>
      <c r="D66">
        <v>1</v>
      </c>
      <c r="E66" t="s">
        <v>142</v>
      </c>
      <c r="F66">
        <v>14</v>
      </c>
      <c r="G66">
        <v>136</v>
      </c>
      <c r="H66">
        <v>1803</v>
      </c>
      <c r="I66">
        <v>13.3</v>
      </c>
      <c r="J66">
        <v>12</v>
      </c>
      <c r="K66">
        <v>136</v>
      </c>
      <c r="M66">
        <f t="shared" si="0"/>
        <v>82.758154619530288</v>
      </c>
      <c r="N66">
        <f t="shared" si="1"/>
        <v>-6.2581546195302877</v>
      </c>
      <c r="O66">
        <f t="shared" si="2"/>
        <v>39.164499241948278</v>
      </c>
      <c r="Y66" t="s">
        <v>65</v>
      </c>
      <c r="Z66">
        <f t="shared" si="3"/>
        <v>53</v>
      </c>
      <c r="AA66">
        <f t="shared" si="4"/>
        <v>73</v>
      </c>
      <c r="AB66">
        <f t="shared" si="5"/>
        <v>-20</v>
      </c>
      <c r="AC66">
        <f t="shared" si="6"/>
        <v>400</v>
      </c>
    </row>
    <row r="67" spans="1:29" x14ac:dyDescent="0.2">
      <c r="A67" t="s">
        <v>66</v>
      </c>
      <c r="B67" s="3">
        <v>54.5</v>
      </c>
      <c r="C67" t="s">
        <v>149</v>
      </c>
      <c r="D67">
        <v>1</v>
      </c>
      <c r="E67" t="s">
        <v>127</v>
      </c>
      <c r="F67">
        <v>14</v>
      </c>
      <c r="G67">
        <v>97</v>
      </c>
      <c r="H67">
        <v>1500</v>
      </c>
      <c r="I67">
        <v>15.5</v>
      </c>
      <c r="J67">
        <v>19</v>
      </c>
      <c r="K67">
        <v>98</v>
      </c>
      <c r="M67">
        <f t="shared" ref="M67:M84" si="7">$V$6 + VLOOKUP(E67,$T$3:$U$14,2,FALSE) + (I67*$V$3)</f>
        <v>86.869533812681652</v>
      </c>
      <c r="N67">
        <f t="shared" ref="N67:N84" si="8">B67-M67</f>
        <v>-32.369533812681652</v>
      </c>
      <c r="O67">
        <f t="shared" ref="O67:O84" si="9">N67^2</f>
        <v>1047.7867192503409</v>
      </c>
      <c r="Y67" t="s">
        <v>66</v>
      </c>
      <c r="Z67">
        <f t="shared" ref="Z67:Z84" si="10">RANK(B67,$B$2:$B$84)</f>
        <v>64</v>
      </c>
      <c r="AA67">
        <f t="shared" ref="AA67:AA84" si="11">RANK(M67,$M$2:$M$84)</f>
        <v>60</v>
      </c>
      <c r="AB67">
        <f t="shared" ref="AB67:AB84" si="12">Z67-AA67</f>
        <v>4</v>
      </c>
      <c r="AC67">
        <f t="shared" ref="AC67:AC84" si="13">AB67^2</f>
        <v>16</v>
      </c>
    </row>
    <row r="68" spans="1:29" x14ac:dyDescent="0.2">
      <c r="A68" t="s">
        <v>67</v>
      </c>
      <c r="B68" s="3">
        <v>53.4</v>
      </c>
      <c r="C68" t="s">
        <v>108</v>
      </c>
      <c r="D68">
        <v>4</v>
      </c>
      <c r="E68" t="s">
        <v>109</v>
      </c>
      <c r="F68">
        <v>13</v>
      </c>
      <c r="G68">
        <v>80</v>
      </c>
      <c r="H68">
        <v>1524</v>
      </c>
      <c r="I68">
        <v>19.100000000000001</v>
      </c>
      <c r="J68">
        <v>17</v>
      </c>
      <c r="K68">
        <v>90</v>
      </c>
      <c r="M68">
        <f t="shared" si="7"/>
        <v>102.29742543472875</v>
      </c>
      <c r="N68">
        <f t="shared" si="8"/>
        <v>-48.897425434728753</v>
      </c>
      <c r="O68">
        <f t="shared" si="9"/>
        <v>2390.9582141448582</v>
      </c>
      <c r="Y68" t="s">
        <v>67</v>
      </c>
      <c r="Z68">
        <f t="shared" si="10"/>
        <v>65</v>
      </c>
      <c r="AA68">
        <f t="shared" si="11"/>
        <v>33</v>
      </c>
      <c r="AB68">
        <f t="shared" si="12"/>
        <v>32</v>
      </c>
      <c r="AC68">
        <f t="shared" si="13"/>
        <v>1024</v>
      </c>
    </row>
    <row r="69" spans="1:29" x14ac:dyDescent="0.2">
      <c r="A69" t="s">
        <v>68</v>
      </c>
      <c r="B69" s="3">
        <v>57.1</v>
      </c>
      <c r="C69" t="s">
        <v>150</v>
      </c>
      <c r="D69">
        <v>1</v>
      </c>
      <c r="E69" t="s">
        <v>115</v>
      </c>
      <c r="F69">
        <v>12</v>
      </c>
      <c r="G69">
        <v>158</v>
      </c>
      <c r="H69">
        <v>1746</v>
      </c>
      <c r="I69">
        <v>11.1</v>
      </c>
      <c r="J69">
        <v>8</v>
      </c>
      <c r="K69">
        <v>162</v>
      </c>
      <c r="M69">
        <f t="shared" si="7"/>
        <v>78.646775426378923</v>
      </c>
      <c r="N69">
        <f t="shared" si="8"/>
        <v>-21.546775426378922</v>
      </c>
      <c r="O69">
        <f t="shared" si="9"/>
        <v>464.26353127480655</v>
      </c>
      <c r="Y69" t="s">
        <v>68</v>
      </c>
      <c r="Z69">
        <f t="shared" si="10"/>
        <v>62</v>
      </c>
      <c r="AA69">
        <f t="shared" si="11"/>
        <v>79</v>
      </c>
      <c r="AB69">
        <f t="shared" si="12"/>
        <v>-17</v>
      </c>
      <c r="AC69">
        <f t="shared" si="13"/>
        <v>289</v>
      </c>
    </row>
    <row r="70" spans="1:29" x14ac:dyDescent="0.2">
      <c r="A70" t="s">
        <v>69</v>
      </c>
      <c r="B70" s="3">
        <v>41.4</v>
      </c>
      <c r="C70" t="s">
        <v>151</v>
      </c>
      <c r="D70">
        <v>1</v>
      </c>
      <c r="E70" t="s">
        <v>142</v>
      </c>
      <c r="F70">
        <v>14</v>
      </c>
      <c r="G70">
        <v>98</v>
      </c>
      <c r="H70">
        <v>1730</v>
      </c>
      <c r="I70">
        <v>17.7</v>
      </c>
      <c r="J70">
        <v>17</v>
      </c>
      <c r="K70">
        <v>104</v>
      </c>
      <c r="M70">
        <f t="shared" si="7"/>
        <v>90.980913005833003</v>
      </c>
      <c r="N70">
        <f t="shared" si="8"/>
        <v>-49.580913005833004</v>
      </c>
      <c r="O70">
        <f t="shared" si="9"/>
        <v>2458.2669344919805</v>
      </c>
      <c r="Y70" t="s">
        <v>69</v>
      </c>
      <c r="Z70">
        <f t="shared" si="10"/>
        <v>77</v>
      </c>
      <c r="AA70">
        <f t="shared" si="11"/>
        <v>49</v>
      </c>
      <c r="AB70">
        <f t="shared" si="12"/>
        <v>28</v>
      </c>
      <c r="AC70">
        <f t="shared" si="13"/>
        <v>784</v>
      </c>
    </row>
    <row r="71" spans="1:29" x14ac:dyDescent="0.2">
      <c r="A71" t="s">
        <v>70</v>
      </c>
      <c r="B71" s="3">
        <v>36.6</v>
      </c>
      <c r="C71" t="s">
        <v>106</v>
      </c>
      <c r="D71">
        <v>2</v>
      </c>
      <c r="E71" t="s">
        <v>107</v>
      </c>
      <c r="F71">
        <v>13</v>
      </c>
      <c r="G71">
        <v>30</v>
      </c>
      <c r="H71">
        <v>745</v>
      </c>
      <c r="I71">
        <v>24.8</v>
      </c>
      <c r="J71">
        <v>8</v>
      </c>
      <c r="K71">
        <v>30</v>
      </c>
      <c r="M71">
        <f t="shared" si="7"/>
        <v>104.24945494736696</v>
      </c>
      <c r="N71">
        <f t="shared" si="8"/>
        <v>-67.649454947366962</v>
      </c>
      <c r="O71">
        <f t="shared" si="9"/>
        <v>4576.4487546758328</v>
      </c>
      <c r="Y71" t="s">
        <v>70</v>
      </c>
      <c r="Z71">
        <f t="shared" si="10"/>
        <v>79</v>
      </c>
      <c r="AA71">
        <f t="shared" si="11"/>
        <v>31</v>
      </c>
      <c r="AB71">
        <f t="shared" si="12"/>
        <v>48</v>
      </c>
      <c r="AC71">
        <f t="shared" si="13"/>
        <v>2304</v>
      </c>
    </row>
    <row r="72" spans="1:29" x14ac:dyDescent="0.2">
      <c r="A72" t="s">
        <v>71</v>
      </c>
      <c r="B72" s="3">
        <v>213.7</v>
      </c>
      <c r="C72" t="s">
        <v>152</v>
      </c>
      <c r="D72">
        <v>1</v>
      </c>
      <c r="E72" t="s">
        <v>142</v>
      </c>
      <c r="F72">
        <v>13</v>
      </c>
      <c r="G72">
        <v>71</v>
      </c>
      <c r="H72">
        <v>1391</v>
      </c>
      <c r="I72">
        <v>19.600000000000001</v>
      </c>
      <c r="J72">
        <v>14</v>
      </c>
      <c r="K72">
        <v>71</v>
      </c>
      <c r="M72">
        <f t="shared" si="7"/>
        <v>94.531649581736474</v>
      </c>
      <c r="N72">
        <f t="shared" si="8"/>
        <v>119.16835041826351</v>
      </c>
      <c r="O72">
        <f t="shared" si="9"/>
        <v>14201.095741410047</v>
      </c>
      <c r="Y72" t="s">
        <v>71</v>
      </c>
      <c r="Z72">
        <f t="shared" si="10"/>
        <v>3</v>
      </c>
      <c r="AA72">
        <f t="shared" si="11"/>
        <v>46</v>
      </c>
      <c r="AB72">
        <f t="shared" si="12"/>
        <v>-43</v>
      </c>
      <c r="AC72">
        <f t="shared" si="13"/>
        <v>1849</v>
      </c>
    </row>
    <row r="73" spans="1:29" x14ac:dyDescent="0.2">
      <c r="A73" t="s">
        <v>72</v>
      </c>
      <c r="B73" s="3">
        <v>151.9</v>
      </c>
      <c r="C73" t="s">
        <v>108</v>
      </c>
      <c r="D73">
        <v>4</v>
      </c>
      <c r="E73" t="s">
        <v>109</v>
      </c>
      <c r="F73">
        <v>13</v>
      </c>
      <c r="G73">
        <v>86</v>
      </c>
      <c r="H73">
        <v>1288</v>
      </c>
      <c r="I73">
        <v>15</v>
      </c>
      <c r="J73">
        <v>11</v>
      </c>
      <c r="K73">
        <v>87</v>
      </c>
      <c r="M73">
        <f t="shared" si="7"/>
        <v>94.63530966567393</v>
      </c>
      <c r="N73">
        <f t="shared" si="8"/>
        <v>57.264690334326076</v>
      </c>
      <c r="O73">
        <f t="shared" si="9"/>
        <v>3279.2447590862585</v>
      </c>
      <c r="Y73" t="s">
        <v>72</v>
      </c>
      <c r="Z73">
        <f t="shared" si="10"/>
        <v>18</v>
      </c>
      <c r="AA73">
        <f t="shared" si="11"/>
        <v>45</v>
      </c>
      <c r="AB73">
        <f t="shared" si="12"/>
        <v>-27</v>
      </c>
      <c r="AC73">
        <f t="shared" si="13"/>
        <v>729</v>
      </c>
    </row>
    <row r="74" spans="1:29" x14ac:dyDescent="0.2">
      <c r="A74" t="s">
        <v>73</v>
      </c>
      <c r="B74" s="3">
        <v>98.7</v>
      </c>
      <c r="C74" t="s">
        <v>111</v>
      </c>
      <c r="D74">
        <v>4</v>
      </c>
      <c r="E74" t="s">
        <v>112</v>
      </c>
      <c r="F74">
        <v>13</v>
      </c>
      <c r="G74">
        <v>62</v>
      </c>
      <c r="H74">
        <v>1258</v>
      </c>
      <c r="I74">
        <v>20.3</v>
      </c>
      <c r="J74">
        <v>14</v>
      </c>
      <c r="K74">
        <v>62</v>
      </c>
      <c r="M74">
        <f t="shared" si="7"/>
        <v>95.839815688648258</v>
      </c>
      <c r="N74">
        <f t="shared" si="8"/>
        <v>2.8601843113517447</v>
      </c>
      <c r="O74">
        <f t="shared" si="9"/>
        <v>8.1806542949026539</v>
      </c>
      <c r="Y74" t="s">
        <v>73</v>
      </c>
      <c r="Z74">
        <f t="shared" si="10"/>
        <v>37</v>
      </c>
      <c r="AA74">
        <f t="shared" si="11"/>
        <v>37</v>
      </c>
      <c r="AB74">
        <f t="shared" si="12"/>
        <v>0</v>
      </c>
      <c r="AC74">
        <f t="shared" si="13"/>
        <v>0</v>
      </c>
    </row>
    <row r="75" spans="1:29" x14ac:dyDescent="0.2">
      <c r="A75" t="s">
        <v>74</v>
      </c>
      <c r="B75" s="3">
        <v>99.1</v>
      </c>
      <c r="C75" t="s">
        <v>153</v>
      </c>
      <c r="D75">
        <v>1</v>
      </c>
      <c r="E75" t="s">
        <v>107</v>
      </c>
      <c r="F75">
        <v>12</v>
      </c>
      <c r="G75">
        <v>91</v>
      </c>
      <c r="H75">
        <v>926</v>
      </c>
      <c r="I75">
        <v>10.199999999999999</v>
      </c>
      <c r="J75">
        <v>6</v>
      </c>
      <c r="K75">
        <v>131</v>
      </c>
      <c r="M75">
        <f t="shared" si="7"/>
        <v>76.964847574635172</v>
      </c>
      <c r="N75">
        <f t="shared" si="8"/>
        <v>22.135152425364822</v>
      </c>
      <c r="O75">
        <f t="shared" si="9"/>
        <v>489.96497289413418</v>
      </c>
      <c r="Y75" t="s">
        <v>74</v>
      </c>
      <c r="Z75">
        <f t="shared" si="10"/>
        <v>36</v>
      </c>
      <c r="AA75">
        <f t="shared" si="11"/>
        <v>81</v>
      </c>
      <c r="AB75">
        <f t="shared" si="12"/>
        <v>-45</v>
      </c>
      <c r="AC75">
        <f t="shared" si="13"/>
        <v>2025</v>
      </c>
    </row>
    <row r="76" spans="1:29" x14ac:dyDescent="0.2">
      <c r="A76" t="s">
        <v>75</v>
      </c>
      <c r="B76" s="3">
        <v>170.5</v>
      </c>
      <c r="C76" t="s">
        <v>154</v>
      </c>
      <c r="D76">
        <v>1</v>
      </c>
      <c r="E76" t="s">
        <v>109</v>
      </c>
      <c r="F76">
        <v>12</v>
      </c>
      <c r="G76">
        <v>102</v>
      </c>
      <c r="H76">
        <v>534</v>
      </c>
      <c r="I76">
        <v>5.2</v>
      </c>
      <c r="J76">
        <v>1</v>
      </c>
      <c r="K76">
        <v>133</v>
      </c>
      <c r="M76">
        <f t="shared" si="7"/>
        <v>76.320984168908751</v>
      </c>
      <c r="N76">
        <f t="shared" si="8"/>
        <v>94.179015831091249</v>
      </c>
      <c r="O76">
        <f t="shared" si="9"/>
        <v>8869.6870229129363</v>
      </c>
      <c r="Y76" t="s">
        <v>75</v>
      </c>
      <c r="Z76">
        <f t="shared" si="10"/>
        <v>10</v>
      </c>
      <c r="AA76">
        <f t="shared" si="11"/>
        <v>82</v>
      </c>
      <c r="AB76">
        <f t="shared" si="12"/>
        <v>-72</v>
      </c>
      <c r="AC76">
        <f t="shared" si="13"/>
        <v>5184</v>
      </c>
    </row>
    <row r="77" spans="1:29" x14ac:dyDescent="0.2">
      <c r="A77" t="s">
        <v>76</v>
      </c>
      <c r="B77" s="3">
        <v>95.9</v>
      </c>
      <c r="C77" t="s">
        <v>155</v>
      </c>
      <c r="D77">
        <v>1</v>
      </c>
      <c r="E77" t="s">
        <v>115</v>
      </c>
      <c r="F77">
        <v>14</v>
      </c>
      <c r="G77">
        <v>70</v>
      </c>
      <c r="H77">
        <v>939</v>
      </c>
      <c r="I77">
        <v>13.4</v>
      </c>
      <c r="J77">
        <v>7</v>
      </c>
      <c r="K77">
        <v>74</v>
      </c>
      <c r="M77">
        <f t="shared" si="7"/>
        <v>82.945035491946257</v>
      </c>
      <c r="N77">
        <f t="shared" si="8"/>
        <v>12.954964508053749</v>
      </c>
      <c r="O77">
        <f t="shared" si="9"/>
        <v>167.83110540493232</v>
      </c>
      <c r="Y77" t="s">
        <v>76</v>
      </c>
      <c r="Z77">
        <f t="shared" si="10"/>
        <v>38</v>
      </c>
      <c r="AA77">
        <f t="shared" si="11"/>
        <v>71</v>
      </c>
      <c r="AB77">
        <f t="shared" si="12"/>
        <v>-33</v>
      </c>
      <c r="AC77">
        <f t="shared" si="13"/>
        <v>1089</v>
      </c>
    </row>
    <row r="78" spans="1:29" x14ac:dyDescent="0.2">
      <c r="A78" t="s">
        <v>77</v>
      </c>
      <c r="B78" s="3">
        <v>84.8</v>
      </c>
      <c r="C78" t="s">
        <v>156</v>
      </c>
      <c r="D78">
        <v>1</v>
      </c>
      <c r="E78" t="s">
        <v>127</v>
      </c>
      <c r="F78">
        <v>12</v>
      </c>
      <c r="G78">
        <v>111</v>
      </c>
      <c r="H78">
        <v>1319</v>
      </c>
      <c r="I78">
        <v>11.9</v>
      </c>
      <c r="J78">
        <v>5</v>
      </c>
      <c r="K78">
        <v>112</v>
      </c>
      <c r="M78">
        <f t="shared" si="7"/>
        <v>80.141822405706691</v>
      </c>
      <c r="N78">
        <f t="shared" si="8"/>
        <v>4.6581775942933064</v>
      </c>
      <c r="O78">
        <f t="shared" si="9"/>
        <v>21.698618499976174</v>
      </c>
      <c r="Y78" t="s">
        <v>77</v>
      </c>
      <c r="Z78">
        <f t="shared" si="10"/>
        <v>43</v>
      </c>
      <c r="AA78">
        <f t="shared" si="11"/>
        <v>77</v>
      </c>
      <c r="AB78">
        <f t="shared" si="12"/>
        <v>-34</v>
      </c>
      <c r="AC78">
        <f t="shared" si="13"/>
        <v>1156</v>
      </c>
    </row>
    <row r="79" spans="1:29" x14ac:dyDescent="0.2">
      <c r="A79" t="s">
        <v>78</v>
      </c>
      <c r="B79" s="3">
        <v>84.600000000000009</v>
      </c>
      <c r="C79" t="s">
        <v>117</v>
      </c>
      <c r="D79">
        <v>3</v>
      </c>
      <c r="E79" t="s">
        <v>115</v>
      </c>
      <c r="F79">
        <v>13</v>
      </c>
      <c r="G79">
        <v>50</v>
      </c>
      <c r="H79">
        <v>1044</v>
      </c>
      <c r="I79">
        <v>20.9</v>
      </c>
      <c r="J79">
        <v>9</v>
      </c>
      <c r="K79">
        <v>51</v>
      </c>
      <c r="M79">
        <f t="shared" si="7"/>
        <v>96.961100923144087</v>
      </c>
      <c r="N79">
        <f t="shared" si="8"/>
        <v>-12.361100923144079</v>
      </c>
      <c r="O79">
        <f t="shared" si="9"/>
        <v>152.7968160321534</v>
      </c>
      <c r="Y79" t="s">
        <v>78</v>
      </c>
      <c r="Z79">
        <f t="shared" si="10"/>
        <v>44</v>
      </c>
      <c r="AA79">
        <f t="shared" si="11"/>
        <v>36</v>
      </c>
      <c r="AB79">
        <f t="shared" si="12"/>
        <v>8</v>
      </c>
      <c r="AC79">
        <f t="shared" si="13"/>
        <v>64</v>
      </c>
    </row>
    <row r="80" spans="1:29" x14ac:dyDescent="0.2">
      <c r="A80" t="s">
        <v>79</v>
      </c>
      <c r="B80" s="3">
        <v>76.8</v>
      </c>
      <c r="C80" t="s">
        <v>120</v>
      </c>
      <c r="D80">
        <v>2</v>
      </c>
      <c r="E80" t="s">
        <v>109</v>
      </c>
      <c r="F80">
        <v>12</v>
      </c>
      <c r="G80">
        <v>74</v>
      </c>
      <c r="H80">
        <v>1363</v>
      </c>
      <c r="I80">
        <v>18.399999999999999</v>
      </c>
      <c r="J80">
        <v>20</v>
      </c>
      <c r="K80">
        <v>96</v>
      </c>
      <c r="M80">
        <f t="shared" si="7"/>
        <v>100.98925932781694</v>
      </c>
      <c r="N80">
        <f t="shared" si="8"/>
        <v>-24.189259327816941</v>
      </c>
      <c r="O80">
        <f t="shared" si="9"/>
        <v>585.12026682837893</v>
      </c>
      <c r="Y80" t="s">
        <v>79</v>
      </c>
      <c r="Z80">
        <f t="shared" si="10"/>
        <v>51</v>
      </c>
      <c r="AA80">
        <f t="shared" si="11"/>
        <v>34</v>
      </c>
      <c r="AB80">
        <f t="shared" si="12"/>
        <v>17</v>
      </c>
      <c r="AC80">
        <f t="shared" si="13"/>
        <v>289</v>
      </c>
    </row>
    <row r="81" spans="1:29" x14ac:dyDescent="0.2">
      <c r="A81" t="s">
        <v>80</v>
      </c>
      <c r="B81" s="3">
        <v>80.099999999999994</v>
      </c>
      <c r="C81" t="s">
        <v>128</v>
      </c>
      <c r="D81">
        <v>2</v>
      </c>
      <c r="E81" t="s">
        <v>95</v>
      </c>
      <c r="F81">
        <v>13</v>
      </c>
      <c r="G81">
        <v>58</v>
      </c>
      <c r="H81">
        <v>865</v>
      </c>
      <c r="I81">
        <v>14.9</v>
      </c>
      <c r="J81">
        <v>5</v>
      </c>
      <c r="K81">
        <v>58</v>
      </c>
      <c r="M81">
        <f t="shared" si="7"/>
        <v>122.84896260006175</v>
      </c>
      <c r="N81">
        <f t="shared" si="8"/>
        <v>-42.748962600061759</v>
      </c>
      <c r="O81">
        <f t="shared" si="9"/>
        <v>1827.473803381479</v>
      </c>
      <c r="Y81" t="s">
        <v>80</v>
      </c>
      <c r="Z81">
        <f t="shared" si="10"/>
        <v>48</v>
      </c>
      <c r="AA81">
        <f t="shared" si="11"/>
        <v>16</v>
      </c>
      <c r="AB81">
        <f t="shared" si="12"/>
        <v>32</v>
      </c>
      <c r="AC81">
        <f t="shared" si="13"/>
        <v>1024</v>
      </c>
    </row>
    <row r="82" spans="1:29" x14ac:dyDescent="0.2">
      <c r="A82" t="s">
        <v>81</v>
      </c>
      <c r="B82" s="3">
        <v>29.5</v>
      </c>
      <c r="C82" t="s">
        <v>125</v>
      </c>
      <c r="D82">
        <v>2</v>
      </c>
      <c r="E82" t="s">
        <v>95</v>
      </c>
      <c r="F82">
        <v>13</v>
      </c>
      <c r="G82">
        <v>46</v>
      </c>
      <c r="H82">
        <v>716</v>
      </c>
      <c r="I82">
        <v>15.6</v>
      </c>
      <c r="J82">
        <v>3</v>
      </c>
      <c r="K82">
        <v>75</v>
      </c>
      <c r="M82">
        <f t="shared" si="7"/>
        <v>124.15712870697357</v>
      </c>
      <c r="N82">
        <f t="shared" si="8"/>
        <v>-94.657128706973566</v>
      </c>
      <c r="O82">
        <f t="shared" si="9"/>
        <v>8959.9720150485591</v>
      </c>
      <c r="Y82" t="s">
        <v>81</v>
      </c>
      <c r="Z82">
        <f t="shared" si="10"/>
        <v>81</v>
      </c>
      <c r="AA82">
        <f t="shared" si="11"/>
        <v>10</v>
      </c>
      <c r="AB82">
        <f t="shared" si="12"/>
        <v>71</v>
      </c>
      <c r="AC82">
        <f t="shared" si="13"/>
        <v>5041</v>
      </c>
    </row>
    <row r="83" spans="1:29" x14ac:dyDescent="0.2">
      <c r="A83" t="s">
        <v>82</v>
      </c>
      <c r="B83" s="3">
        <v>38.200000000000003</v>
      </c>
      <c r="C83" t="s">
        <v>157</v>
      </c>
      <c r="D83">
        <v>1</v>
      </c>
      <c r="E83" t="s">
        <v>101</v>
      </c>
      <c r="F83">
        <v>12</v>
      </c>
      <c r="G83">
        <v>65</v>
      </c>
      <c r="H83">
        <v>882</v>
      </c>
      <c r="I83">
        <v>13.6</v>
      </c>
      <c r="J83">
        <v>3</v>
      </c>
      <c r="K83">
        <v>65</v>
      </c>
      <c r="M83">
        <f t="shared" si="7"/>
        <v>83.814302854755724</v>
      </c>
      <c r="N83">
        <f t="shared" si="8"/>
        <v>-45.614302854755721</v>
      </c>
      <c r="O83">
        <f t="shared" si="9"/>
        <v>2080.6646249253758</v>
      </c>
      <c r="Y83" t="s">
        <v>82</v>
      </c>
      <c r="Z83">
        <f t="shared" si="10"/>
        <v>78</v>
      </c>
      <c r="AA83">
        <f t="shared" si="11"/>
        <v>70</v>
      </c>
      <c r="AB83">
        <f t="shared" si="12"/>
        <v>8</v>
      </c>
      <c r="AC83">
        <f t="shared" si="13"/>
        <v>64</v>
      </c>
    </row>
    <row r="84" spans="1:29" x14ac:dyDescent="0.2">
      <c r="A84" t="s">
        <v>83</v>
      </c>
      <c r="B84" s="3">
        <v>28.5</v>
      </c>
      <c r="C84" t="s">
        <v>99</v>
      </c>
      <c r="D84">
        <v>4</v>
      </c>
      <c r="E84" t="s">
        <v>95</v>
      </c>
      <c r="F84">
        <v>12</v>
      </c>
      <c r="G84">
        <v>37</v>
      </c>
      <c r="H84">
        <v>644</v>
      </c>
      <c r="I84">
        <v>17.399999999999999</v>
      </c>
      <c r="J84">
        <v>4</v>
      </c>
      <c r="K84">
        <v>38</v>
      </c>
      <c r="M84">
        <f t="shared" si="7"/>
        <v>127.52098441046104</v>
      </c>
      <c r="N84">
        <f t="shared" si="8"/>
        <v>-99.02098441046104</v>
      </c>
      <c r="O84">
        <f t="shared" si="9"/>
        <v>9805.1553536167685</v>
      </c>
      <c r="Y84" t="s">
        <v>83</v>
      </c>
      <c r="Z84">
        <f t="shared" si="10"/>
        <v>82</v>
      </c>
      <c r="AA84">
        <f t="shared" si="11"/>
        <v>7</v>
      </c>
      <c r="AB84">
        <f t="shared" si="12"/>
        <v>75</v>
      </c>
      <c r="AC84">
        <f t="shared" si="13"/>
        <v>5625</v>
      </c>
    </row>
    <row r="85" spans="1:29" ht="17" thickBot="1" x14ac:dyDescent="0.25"/>
    <row r="86" spans="1:29" ht="17" thickBot="1" x14ac:dyDescent="0.25">
      <c r="N86" s="6" t="s">
        <v>164</v>
      </c>
      <c r="O86" s="10">
        <f>SUM(O2:O84)</f>
        <v>196043.4874023282</v>
      </c>
      <c r="AB86" s="6" t="s">
        <v>164</v>
      </c>
      <c r="AC86" s="10">
        <f>SUM(AC2:AC84)</f>
        <v>71215</v>
      </c>
    </row>
  </sheetData>
  <mergeCells count="2">
    <mergeCell ref="T1:V1"/>
    <mergeCell ref="T2:U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44E4-E565-6041-8BAE-59BBECF122E5}">
  <dimension ref="A1:AI8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22.83203125" bestFit="1" customWidth="1"/>
    <col min="4" max="4" width="10.83203125" style="11"/>
    <col min="20" max="20" width="11.5" bestFit="1" customWidth="1"/>
    <col min="21" max="21" width="19" bestFit="1" customWidth="1"/>
    <col min="23" max="23" width="11.33203125" customWidth="1"/>
    <col min="25" max="25" width="22.83203125" bestFit="1" customWidth="1"/>
    <col min="31" max="31" width="22.83203125" bestFit="1" customWidth="1"/>
  </cols>
  <sheetData>
    <row r="1" spans="1:35" ht="48" x14ac:dyDescent="0.2">
      <c r="A1" s="1" t="s">
        <v>0</v>
      </c>
      <c r="B1" s="4" t="s">
        <v>84</v>
      </c>
      <c r="C1" s="4" t="s">
        <v>166</v>
      </c>
      <c r="D1" s="2" t="s">
        <v>167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O1" s="1" t="s">
        <v>172</v>
      </c>
      <c r="P1" s="1" t="s">
        <v>161</v>
      </c>
      <c r="Q1" s="1" t="s">
        <v>162</v>
      </c>
      <c r="R1" s="1" t="s">
        <v>163</v>
      </c>
      <c r="T1" s="15" t="s">
        <v>158</v>
      </c>
      <c r="U1" s="16"/>
      <c r="V1" s="16"/>
      <c r="W1" s="17"/>
      <c r="Y1" s="1" t="s">
        <v>173</v>
      </c>
      <c r="Z1" s="1" t="s">
        <v>174</v>
      </c>
      <c r="AA1" s="1" t="s">
        <v>175</v>
      </c>
      <c r="AB1" s="1" t="s">
        <v>162</v>
      </c>
      <c r="AC1" s="12" t="s">
        <v>176</v>
      </c>
      <c r="AE1" s="1"/>
      <c r="AF1" s="1"/>
      <c r="AG1" s="1"/>
      <c r="AH1" s="1"/>
      <c r="AI1" s="1"/>
    </row>
    <row r="2" spans="1:35" ht="16" customHeight="1" x14ac:dyDescent="0.2">
      <c r="A2" t="s">
        <v>1</v>
      </c>
      <c r="B2" s="5">
        <v>266.10000000000002</v>
      </c>
      <c r="C2" s="5">
        <v>1</v>
      </c>
      <c r="D2" s="3">
        <v>5</v>
      </c>
      <c r="E2" t="s">
        <v>94</v>
      </c>
      <c r="F2">
        <v>2</v>
      </c>
      <c r="G2" t="s">
        <v>95</v>
      </c>
      <c r="H2">
        <v>14</v>
      </c>
      <c r="I2">
        <v>84</v>
      </c>
      <c r="J2">
        <v>1780</v>
      </c>
      <c r="K2">
        <v>21.2</v>
      </c>
      <c r="L2">
        <v>20</v>
      </c>
      <c r="M2">
        <v>85</v>
      </c>
      <c r="O2">
        <f>IF(ROUND($T$3*L2 + $U$3*H2,0) &gt; 7,7,ROUND($T$3*L2 + $U$3*H2,0))</f>
        <v>7</v>
      </c>
      <c r="P2">
        <f>VLOOKUP(O2,$V$3:$W$9,2,FALSE)*O2</f>
        <v>122.26329616860366</v>
      </c>
      <c r="Q2">
        <f>B2-P2</f>
        <v>143.83670383139636</v>
      </c>
      <c r="R2">
        <f>Q2^2</f>
        <v>20688.997369080833</v>
      </c>
      <c r="T2" s="7" t="s">
        <v>169</v>
      </c>
      <c r="U2" s="7" t="s">
        <v>170</v>
      </c>
      <c r="V2" s="18" t="s">
        <v>171</v>
      </c>
      <c r="W2" s="19"/>
      <c r="Y2" t="s">
        <v>1</v>
      </c>
      <c r="Z2">
        <f>RANK(B2,$B$2:$B$84)</f>
        <v>1</v>
      </c>
      <c r="AA2">
        <f>RANK(P2,$P$2:$P$84)</f>
        <v>6</v>
      </c>
      <c r="AB2">
        <f>Z2-AA2</f>
        <v>-5</v>
      </c>
      <c r="AC2">
        <f>AB2^2</f>
        <v>25</v>
      </c>
    </row>
    <row r="3" spans="1:35" x14ac:dyDescent="0.2">
      <c r="A3" t="s">
        <v>2</v>
      </c>
      <c r="B3" s="5">
        <v>195.8</v>
      </c>
      <c r="C3" s="5">
        <v>1</v>
      </c>
      <c r="D3" s="3">
        <v>6</v>
      </c>
      <c r="E3" t="s">
        <v>96</v>
      </c>
      <c r="F3">
        <v>6</v>
      </c>
      <c r="G3" t="s">
        <v>95</v>
      </c>
      <c r="H3">
        <v>6</v>
      </c>
      <c r="I3">
        <v>28</v>
      </c>
      <c r="J3">
        <v>591</v>
      </c>
      <c r="K3">
        <v>21.1</v>
      </c>
      <c r="L3">
        <v>4</v>
      </c>
      <c r="M3">
        <v>31</v>
      </c>
      <c r="O3">
        <f t="shared" ref="O3:O66" si="0">IF(ROUND($T$3*L3 + $U$3*H3,0) &gt; 7,7,ROUND($T$3*L3 + $U$3*H3,0))</f>
        <v>3</v>
      </c>
      <c r="P3">
        <f t="shared" ref="P3:P66" si="1">VLOOKUP(O3,$V$3:$W$9,2,FALSE)*O3</f>
        <v>132.43991039409613</v>
      </c>
      <c r="Q3">
        <f t="shared" ref="Q3:Q66" si="2">B3-P3</f>
        <v>63.36008960590388</v>
      </c>
      <c r="R3">
        <f t="shared" ref="R3:R66" si="3">Q3^2</f>
        <v>4014.5009548681687</v>
      </c>
      <c r="T3" s="9">
        <v>0.34644999999999998</v>
      </c>
      <c r="U3" s="9">
        <v>0.24934000000000001</v>
      </c>
      <c r="V3" s="7">
        <v>1</v>
      </c>
      <c r="W3" s="9">
        <v>84.100039289764013</v>
      </c>
      <c r="Y3" t="s">
        <v>2</v>
      </c>
      <c r="Z3">
        <f t="shared" ref="Z3:Z66" si="4">RANK(B3,$B$2:$B$84)</f>
        <v>4</v>
      </c>
      <c r="AA3">
        <f t="shared" ref="AA3:AA66" si="5">RANK(P3,$P$2:$P$84)</f>
        <v>1</v>
      </c>
      <c r="AB3">
        <f t="shared" ref="AB3:AB66" si="6">Z3-AA3</f>
        <v>3</v>
      </c>
      <c r="AC3">
        <f t="shared" ref="AC3:AC66" si="7">AB3^2</f>
        <v>9</v>
      </c>
    </row>
    <row r="4" spans="1:35" x14ac:dyDescent="0.2">
      <c r="A4" t="s">
        <v>3</v>
      </c>
      <c r="B4" s="5">
        <v>153.6</v>
      </c>
      <c r="C4" s="5">
        <v>1</v>
      </c>
      <c r="D4" s="3">
        <v>10</v>
      </c>
      <c r="E4" t="s">
        <v>96</v>
      </c>
      <c r="F4">
        <v>6</v>
      </c>
      <c r="G4" t="s">
        <v>95</v>
      </c>
      <c r="H4">
        <v>13</v>
      </c>
      <c r="I4">
        <v>117</v>
      </c>
      <c r="J4">
        <v>1856</v>
      </c>
      <c r="K4">
        <v>15.9</v>
      </c>
      <c r="L4">
        <v>23</v>
      </c>
      <c r="M4">
        <v>121</v>
      </c>
      <c r="O4">
        <f t="shared" si="0"/>
        <v>7</v>
      </c>
      <c r="P4">
        <f t="shared" si="1"/>
        <v>122.26329616860366</v>
      </c>
      <c r="Q4">
        <f t="shared" si="2"/>
        <v>31.336703831396335</v>
      </c>
      <c r="R4">
        <f t="shared" si="3"/>
        <v>981.98900701664968</v>
      </c>
      <c r="T4" s="8"/>
      <c r="U4" s="8"/>
      <c r="V4" s="7">
        <v>2</v>
      </c>
      <c r="W4" s="9">
        <v>40.249952856015113</v>
      </c>
      <c r="Y4" t="s">
        <v>3</v>
      </c>
      <c r="Z4">
        <f t="shared" si="4"/>
        <v>17</v>
      </c>
      <c r="AA4">
        <f t="shared" si="5"/>
        <v>6</v>
      </c>
      <c r="AB4">
        <f t="shared" si="6"/>
        <v>11</v>
      </c>
      <c r="AC4">
        <f t="shared" si="7"/>
        <v>121</v>
      </c>
    </row>
    <row r="5" spans="1:35" x14ac:dyDescent="0.2">
      <c r="A5" t="s">
        <v>4</v>
      </c>
      <c r="B5" s="5">
        <v>178.29999999999998</v>
      </c>
      <c r="C5" s="5">
        <v>4</v>
      </c>
      <c r="D5" s="3">
        <v>112</v>
      </c>
      <c r="E5" t="s">
        <v>97</v>
      </c>
      <c r="F5">
        <v>3</v>
      </c>
      <c r="G5" t="s">
        <v>98</v>
      </c>
      <c r="H5">
        <v>6</v>
      </c>
      <c r="I5">
        <v>41</v>
      </c>
      <c r="J5">
        <v>478</v>
      </c>
      <c r="K5">
        <v>11.7</v>
      </c>
      <c r="L5">
        <v>7</v>
      </c>
      <c r="M5">
        <v>41</v>
      </c>
      <c r="O5">
        <f t="shared" si="0"/>
        <v>4</v>
      </c>
      <c r="P5">
        <f t="shared" si="1"/>
        <v>82.349962389495047</v>
      </c>
      <c r="Q5">
        <f t="shared" si="2"/>
        <v>95.950037610504936</v>
      </c>
      <c r="R5">
        <f t="shared" si="3"/>
        <v>9206.4097174573126</v>
      </c>
      <c r="T5" s="8"/>
      <c r="U5" s="8"/>
      <c r="V5" s="7">
        <v>3</v>
      </c>
      <c r="W5" s="9">
        <v>44.146636798032041</v>
      </c>
      <c r="Y5" t="s">
        <v>4</v>
      </c>
      <c r="Z5">
        <f t="shared" si="4"/>
        <v>7</v>
      </c>
      <c r="AA5">
        <f t="shared" si="5"/>
        <v>50</v>
      </c>
      <c r="AB5">
        <f t="shared" si="6"/>
        <v>-43</v>
      </c>
      <c r="AC5">
        <f t="shared" si="7"/>
        <v>1849</v>
      </c>
    </row>
    <row r="6" spans="1:35" x14ac:dyDescent="0.2">
      <c r="A6" t="s">
        <v>5</v>
      </c>
      <c r="B6" s="5">
        <v>116.7</v>
      </c>
      <c r="C6" s="5">
        <v>2</v>
      </c>
      <c r="D6" s="3">
        <v>34</v>
      </c>
      <c r="E6" t="s">
        <v>99</v>
      </c>
      <c r="F6">
        <v>4</v>
      </c>
      <c r="G6" t="s">
        <v>95</v>
      </c>
      <c r="H6">
        <v>8</v>
      </c>
      <c r="I6">
        <v>86</v>
      </c>
      <c r="J6">
        <v>1193</v>
      </c>
      <c r="K6">
        <v>13.9</v>
      </c>
      <c r="L6">
        <v>8</v>
      </c>
      <c r="M6">
        <v>100</v>
      </c>
      <c r="O6">
        <f t="shared" si="0"/>
        <v>5</v>
      </c>
      <c r="P6">
        <f t="shared" si="1"/>
        <v>97.461411734615595</v>
      </c>
      <c r="Q6">
        <f t="shared" si="2"/>
        <v>19.238588265384408</v>
      </c>
      <c r="R6">
        <f t="shared" si="3"/>
        <v>370.12327844498662</v>
      </c>
      <c r="T6" s="8"/>
      <c r="U6" s="8"/>
      <c r="V6" s="7">
        <v>4</v>
      </c>
      <c r="W6" s="9">
        <v>20.587490597373762</v>
      </c>
      <c r="Y6" t="s">
        <v>5</v>
      </c>
      <c r="Z6">
        <f t="shared" si="4"/>
        <v>28</v>
      </c>
      <c r="AA6">
        <f t="shared" si="5"/>
        <v>36</v>
      </c>
      <c r="AB6">
        <f t="shared" si="6"/>
        <v>-8</v>
      </c>
      <c r="AC6">
        <f t="shared" si="7"/>
        <v>64</v>
      </c>
    </row>
    <row r="7" spans="1:35" x14ac:dyDescent="0.2">
      <c r="A7" t="s">
        <v>6</v>
      </c>
      <c r="B7" s="5">
        <v>80.5</v>
      </c>
      <c r="C7" s="5">
        <v>1</v>
      </c>
      <c r="D7" s="3">
        <v>27</v>
      </c>
      <c r="E7" t="s">
        <v>100</v>
      </c>
      <c r="F7">
        <v>1</v>
      </c>
      <c r="G7" t="s">
        <v>101</v>
      </c>
      <c r="H7">
        <v>5</v>
      </c>
      <c r="I7">
        <v>36</v>
      </c>
      <c r="J7">
        <v>472</v>
      </c>
      <c r="K7">
        <v>13.1</v>
      </c>
      <c r="L7">
        <v>2</v>
      </c>
      <c r="M7">
        <v>36</v>
      </c>
      <c r="O7">
        <f t="shared" si="0"/>
        <v>2</v>
      </c>
      <c r="P7">
        <f t="shared" si="1"/>
        <v>80.499905712030227</v>
      </c>
      <c r="Q7">
        <f t="shared" si="2"/>
        <v>9.4287969773176883E-5</v>
      </c>
      <c r="R7">
        <f t="shared" si="3"/>
        <v>8.8902212439475169E-9</v>
      </c>
      <c r="T7" s="8"/>
      <c r="U7" s="8"/>
      <c r="V7" s="7">
        <v>5</v>
      </c>
      <c r="W7" s="9">
        <v>19.492282346923119</v>
      </c>
      <c r="Y7" t="s">
        <v>6</v>
      </c>
      <c r="Z7">
        <f t="shared" si="4"/>
        <v>47</v>
      </c>
      <c r="AA7">
        <f t="shared" si="5"/>
        <v>62</v>
      </c>
      <c r="AB7">
        <f t="shared" si="6"/>
        <v>-15</v>
      </c>
      <c r="AC7">
        <f t="shared" si="7"/>
        <v>225</v>
      </c>
    </row>
    <row r="8" spans="1:35" x14ac:dyDescent="0.2">
      <c r="A8" t="s">
        <v>7</v>
      </c>
      <c r="B8" s="5">
        <v>67.099999999999994</v>
      </c>
      <c r="C8" s="5">
        <v>3</v>
      </c>
      <c r="D8" s="3">
        <v>89</v>
      </c>
      <c r="E8" t="s">
        <v>102</v>
      </c>
      <c r="F8">
        <v>2</v>
      </c>
      <c r="G8" t="s">
        <v>101</v>
      </c>
      <c r="H8">
        <v>12</v>
      </c>
      <c r="I8">
        <v>37</v>
      </c>
      <c r="J8">
        <v>729</v>
      </c>
      <c r="K8">
        <v>19.7</v>
      </c>
      <c r="L8">
        <v>7</v>
      </c>
      <c r="M8">
        <v>37</v>
      </c>
      <c r="O8">
        <f t="shared" si="0"/>
        <v>5</v>
      </c>
      <c r="P8">
        <f t="shared" si="1"/>
        <v>97.461411734615595</v>
      </c>
      <c r="Q8">
        <f t="shared" si="2"/>
        <v>-30.361411734615601</v>
      </c>
      <c r="R8">
        <f t="shared" si="3"/>
        <v>921.81532251885392</v>
      </c>
      <c r="T8" s="8"/>
      <c r="U8" s="8"/>
      <c r="V8" s="7">
        <v>6</v>
      </c>
      <c r="W8" s="9">
        <v>13.038876708978373</v>
      </c>
      <c r="Y8" t="s">
        <v>7</v>
      </c>
      <c r="Z8">
        <f t="shared" si="4"/>
        <v>59</v>
      </c>
      <c r="AA8">
        <f t="shared" si="5"/>
        <v>36</v>
      </c>
      <c r="AB8">
        <f t="shared" si="6"/>
        <v>23</v>
      </c>
      <c r="AC8">
        <f t="shared" si="7"/>
        <v>529</v>
      </c>
    </row>
    <row r="9" spans="1:35" x14ac:dyDescent="0.2">
      <c r="A9" t="s">
        <v>8</v>
      </c>
      <c r="B9" s="5">
        <v>84.1</v>
      </c>
      <c r="C9" s="5">
        <v>2</v>
      </c>
      <c r="D9" s="3">
        <v>49</v>
      </c>
      <c r="E9" t="s">
        <v>103</v>
      </c>
      <c r="F9">
        <v>1</v>
      </c>
      <c r="G9" t="s">
        <v>101</v>
      </c>
      <c r="H9">
        <v>3</v>
      </c>
      <c r="I9">
        <v>35</v>
      </c>
      <c r="J9">
        <v>270</v>
      </c>
      <c r="K9">
        <v>7.7</v>
      </c>
      <c r="L9">
        <v>0</v>
      </c>
      <c r="M9">
        <v>41</v>
      </c>
      <c r="O9">
        <f t="shared" si="0"/>
        <v>1</v>
      </c>
      <c r="P9">
        <f t="shared" si="1"/>
        <v>84.100039289764013</v>
      </c>
      <c r="Q9">
        <f t="shared" si="2"/>
        <v>-3.9289764018235473E-5</v>
      </c>
      <c r="R9">
        <f t="shared" si="3"/>
        <v>1.543685556608631E-9</v>
      </c>
      <c r="T9" s="8"/>
      <c r="U9" s="8"/>
      <c r="V9" s="7">
        <v>7</v>
      </c>
      <c r="W9" s="9">
        <v>17.466185166943379</v>
      </c>
      <c r="Y9" t="s">
        <v>8</v>
      </c>
      <c r="Z9">
        <f t="shared" si="4"/>
        <v>45</v>
      </c>
      <c r="AA9">
        <f t="shared" si="5"/>
        <v>49</v>
      </c>
      <c r="AB9">
        <f t="shared" si="6"/>
        <v>-4</v>
      </c>
      <c r="AC9">
        <f t="shared" si="7"/>
        <v>16</v>
      </c>
    </row>
    <row r="10" spans="1:35" x14ac:dyDescent="0.2">
      <c r="A10" t="s">
        <v>9</v>
      </c>
      <c r="B10" s="5">
        <v>62.1</v>
      </c>
      <c r="C10" s="5">
        <v>1</v>
      </c>
      <c r="D10" s="3">
        <v>20</v>
      </c>
      <c r="E10" t="s">
        <v>104</v>
      </c>
      <c r="F10">
        <v>2</v>
      </c>
      <c r="G10" t="s">
        <v>95</v>
      </c>
      <c r="H10">
        <v>11</v>
      </c>
      <c r="I10">
        <v>70</v>
      </c>
      <c r="J10">
        <v>984</v>
      </c>
      <c r="K10">
        <v>14.1</v>
      </c>
      <c r="L10">
        <v>10</v>
      </c>
      <c r="M10">
        <v>89</v>
      </c>
      <c r="O10">
        <f t="shared" si="0"/>
        <v>6</v>
      </c>
      <c r="P10">
        <f t="shared" si="1"/>
        <v>78.233260253870242</v>
      </c>
      <c r="Q10">
        <f t="shared" si="2"/>
        <v>-16.13326025387024</v>
      </c>
      <c r="R10">
        <f t="shared" si="3"/>
        <v>260.28208641910925</v>
      </c>
      <c r="Y10" t="s">
        <v>9</v>
      </c>
      <c r="Z10">
        <f t="shared" si="4"/>
        <v>61</v>
      </c>
      <c r="AA10">
        <f t="shared" si="5"/>
        <v>63</v>
      </c>
      <c r="AB10">
        <f t="shared" si="6"/>
        <v>-2</v>
      </c>
      <c r="AC10">
        <f t="shared" si="7"/>
        <v>4</v>
      </c>
    </row>
    <row r="11" spans="1:35" x14ac:dyDescent="0.2">
      <c r="A11" t="s">
        <v>10</v>
      </c>
      <c r="B11" s="5">
        <v>76.399999999999991</v>
      </c>
      <c r="C11" s="5">
        <v>3</v>
      </c>
      <c r="D11" s="3">
        <v>77</v>
      </c>
      <c r="E11" t="s">
        <v>105</v>
      </c>
      <c r="F11">
        <v>2</v>
      </c>
      <c r="G11" t="s">
        <v>95</v>
      </c>
      <c r="H11">
        <v>10</v>
      </c>
      <c r="I11">
        <v>33</v>
      </c>
      <c r="J11">
        <v>475</v>
      </c>
      <c r="K11">
        <v>14.4</v>
      </c>
      <c r="L11">
        <v>4</v>
      </c>
      <c r="M11">
        <v>33</v>
      </c>
      <c r="O11">
        <f t="shared" si="0"/>
        <v>4</v>
      </c>
      <c r="P11">
        <f t="shared" si="1"/>
        <v>82.349962389495047</v>
      </c>
      <c r="Q11">
        <f t="shared" si="2"/>
        <v>-5.949962389495056</v>
      </c>
      <c r="R11">
        <f t="shared" si="3"/>
        <v>35.402052436405718</v>
      </c>
      <c r="Y11" t="s">
        <v>10</v>
      </c>
      <c r="Z11">
        <f t="shared" si="4"/>
        <v>54</v>
      </c>
      <c r="AA11">
        <f t="shared" si="5"/>
        <v>50</v>
      </c>
      <c r="AB11">
        <f t="shared" si="6"/>
        <v>4</v>
      </c>
      <c r="AC11">
        <f t="shared" si="7"/>
        <v>16</v>
      </c>
    </row>
    <row r="12" spans="1:35" x14ac:dyDescent="0.2">
      <c r="A12" t="s">
        <v>11</v>
      </c>
      <c r="B12" s="5">
        <v>70.2</v>
      </c>
      <c r="C12" s="5">
        <v>7</v>
      </c>
      <c r="D12" s="3">
        <v>217</v>
      </c>
      <c r="E12" t="s">
        <v>105</v>
      </c>
      <c r="F12">
        <v>2</v>
      </c>
      <c r="G12" t="s">
        <v>95</v>
      </c>
      <c r="H12">
        <v>13</v>
      </c>
      <c r="I12">
        <v>59</v>
      </c>
      <c r="J12">
        <v>969</v>
      </c>
      <c r="K12">
        <v>16.399999999999999</v>
      </c>
      <c r="L12">
        <v>8</v>
      </c>
      <c r="M12">
        <v>72</v>
      </c>
      <c r="O12">
        <f t="shared" si="0"/>
        <v>6</v>
      </c>
      <c r="P12">
        <f t="shared" si="1"/>
        <v>78.233260253870242</v>
      </c>
      <c r="Q12">
        <f t="shared" si="2"/>
        <v>-8.0332602538702389</v>
      </c>
      <c r="R12">
        <f t="shared" si="3"/>
        <v>64.533270306411339</v>
      </c>
      <c r="Y12" t="s">
        <v>11</v>
      </c>
      <c r="Z12">
        <f t="shared" si="4"/>
        <v>58</v>
      </c>
      <c r="AA12">
        <f t="shared" si="5"/>
        <v>63</v>
      </c>
      <c r="AB12">
        <f t="shared" si="6"/>
        <v>-5</v>
      </c>
      <c r="AC12">
        <f t="shared" si="7"/>
        <v>25</v>
      </c>
    </row>
    <row r="13" spans="1:35" x14ac:dyDescent="0.2">
      <c r="A13" t="s">
        <v>12</v>
      </c>
      <c r="B13" s="5">
        <v>22.1</v>
      </c>
      <c r="C13" s="5">
        <v>3</v>
      </c>
      <c r="D13" s="3">
        <v>82</v>
      </c>
      <c r="E13" t="s">
        <v>106</v>
      </c>
      <c r="F13">
        <v>2</v>
      </c>
      <c r="G13" t="s">
        <v>107</v>
      </c>
      <c r="H13">
        <v>11</v>
      </c>
      <c r="I13">
        <v>55</v>
      </c>
      <c r="J13">
        <v>1099</v>
      </c>
      <c r="K13">
        <v>20</v>
      </c>
      <c r="L13">
        <v>8</v>
      </c>
      <c r="M13">
        <v>55</v>
      </c>
      <c r="O13">
        <f t="shared" si="0"/>
        <v>6</v>
      </c>
      <c r="P13">
        <f t="shared" si="1"/>
        <v>78.233260253870242</v>
      </c>
      <c r="Q13">
        <f t="shared" si="2"/>
        <v>-56.13326025387024</v>
      </c>
      <c r="R13">
        <f t="shared" si="3"/>
        <v>3150.9429067287283</v>
      </c>
      <c r="Y13" t="s">
        <v>12</v>
      </c>
      <c r="Z13">
        <f t="shared" si="4"/>
        <v>83</v>
      </c>
      <c r="AA13">
        <f t="shared" si="5"/>
        <v>63</v>
      </c>
      <c r="AB13">
        <f t="shared" si="6"/>
        <v>20</v>
      </c>
      <c r="AC13">
        <f t="shared" si="7"/>
        <v>400</v>
      </c>
    </row>
    <row r="14" spans="1:35" x14ac:dyDescent="0.2">
      <c r="A14" t="s">
        <v>13</v>
      </c>
      <c r="B14" s="5">
        <v>226.2</v>
      </c>
      <c r="C14" s="5">
        <v>1</v>
      </c>
      <c r="D14" s="3">
        <v>22</v>
      </c>
      <c r="E14" t="s">
        <v>94</v>
      </c>
      <c r="F14">
        <v>2</v>
      </c>
      <c r="G14" t="s">
        <v>95</v>
      </c>
      <c r="H14">
        <v>15</v>
      </c>
      <c r="I14">
        <v>111</v>
      </c>
      <c r="J14">
        <v>1540</v>
      </c>
      <c r="K14">
        <v>13.9</v>
      </c>
      <c r="L14">
        <v>18</v>
      </c>
      <c r="M14">
        <v>111</v>
      </c>
      <c r="O14">
        <f t="shared" si="0"/>
        <v>7</v>
      </c>
      <c r="P14">
        <f t="shared" si="1"/>
        <v>122.26329616860366</v>
      </c>
      <c r="Q14">
        <f t="shared" si="2"/>
        <v>103.93670383139633</v>
      </c>
      <c r="R14">
        <f t="shared" si="3"/>
        <v>10802.838403335396</v>
      </c>
      <c r="Y14" t="s">
        <v>13</v>
      </c>
      <c r="Z14">
        <f t="shared" si="4"/>
        <v>2</v>
      </c>
      <c r="AA14">
        <f t="shared" si="5"/>
        <v>6</v>
      </c>
      <c r="AB14">
        <f t="shared" si="6"/>
        <v>-4</v>
      </c>
      <c r="AC14">
        <f t="shared" si="7"/>
        <v>16</v>
      </c>
    </row>
    <row r="15" spans="1:35" x14ac:dyDescent="0.2">
      <c r="A15" t="s">
        <v>14</v>
      </c>
      <c r="B15" s="5">
        <v>174.7</v>
      </c>
      <c r="C15" s="5">
        <v>1</v>
      </c>
      <c r="D15" s="3">
        <v>17</v>
      </c>
      <c r="E15" t="s">
        <v>108</v>
      </c>
      <c r="F15">
        <v>4</v>
      </c>
      <c r="G15" t="s">
        <v>109</v>
      </c>
      <c r="H15">
        <v>13</v>
      </c>
      <c r="I15">
        <v>62</v>
      </c>
      <c r="J15">
        <v>1327</v>
      </c>
      <c r="K15">
        <v>21.4</v>
      </c>
      <c r="L15">
        <v>14</v>
      </c>
      <c r="M15">
        <v>71</v>
      </c>
      <c r="O15">
        <f t="shared" si="0"/>
        <v>7</v>
      </c>
      <c r="P15">
        <f t="shared" si="1"/>
        <v>122.26329616860366</v>
      </c>
      <c r="Q15">
        <f t="shared" si="2"/>
        <v>52.436703831396329</v>
      </c>
      <c r="R15">
        <f t="shared" si="3"/>
        <v>2749.6079087015746</v>
      </c>
      <c r="Y15" t="s">
        <v>14</v>
      </c>
      <c r="Z15">
        <f t="shared" si="4"/>
        <v>9</v>
      </c>
      <c r="AA15">
        <f t="shared" si="5"/>
        <v>6</v>
      </c>
      <c r="AB15">
        <f t="shared" si="6"/>
        <v>3</v>
      </c>
      <c r="AC15">
        <f t="shared" si="7"/>
        <v>9</v>
      </c>
    </row>
    <row r="16" spans="1:35" x14ac:dyDescent="0.2">
      <c r="A16" t="s">
        <v>15</v>
      </c>
      <c r="B16" s="5">
        <v>163.10000000000002</v>
      </c>
      <c r="C16" s="5">
        <v>2</v>
      </c>
      <c r="D16" s="3">
        <v>33</v>
      </c>
      <c r="E16" t="s">
        <v>110</v>
      </c>
      <c r="F16">
        <v>2</v>
      </c>
      <c r="G16" t="s">
        <v>107</v>
      </c>
      <c r="H16">
        <v>15</v>
      </c>
      <c r="I16">
        <v>59</v>
      </c>
      <c r="J16">
        <v>1167</v>
      </c>
      <c r="K16">
        <v>19.8</v>
      </c>
      <c r="L16">
        <v>13</v>
      </c>
      <c r="M16">
        <v>60</v>
      </c>
      <c r="O16">
        <f t="shared" si="0"/>
        <v>7</v>
      </c>
      <c r="P16">
        <f t="shared" si="1"/>
        <v>122.26329616860366</v>
      </c>
      <c r="Q16">
        <f t="shared" si="2"/>
        <v>40.836703831396363</v>
      </c>
      <c r="R16">
        <f t="shared" si="3"/>
        <v>1667.6363798131824</v>
      </c>
      <c r="Y16" t="s">
        <v>15</v>
      </c>
      <c r="Z16">
        <f t="shared" si="4"/>
        <v>11</v>
      </c>
      <c r="AA16">
        <f t="shared" si="5"/>
        <v>6</v>
      </c>
      <c r="AB16">
        <f t="shared" si="6"/>
        <v>5</v>
      </c>
      <c r="AC16">
        <f t="shared" si="7"/>
        <v>25</v>
      </c>
    </row>
    <row r="17" spans="1:29" x14ac:dyDescent="0.2">
      <c r="A17" t="s">
        <v>16</v>
      </c>
      <c r="B17" s="5">
        <v>185.9</v>
      </c>
      <c r="C17" s="5">
        <v>2</v>
      </c>
      <c r="D17" s="3">
        <v>49</v>
      </c>
      <c r="E17" t="s">
        <v>111</v>
      </c>
      <c r="F17">
        <v>4</v>
      </c>
      <c r="G17" t="s">
        <v>112</v>
      </c>
      <c r="H17">
        <v>13</v>
      </c>
      <c r="I17">
        <v>66</v>
      </c>
      <c r="J17">
        <v>1037</v>
      </c>
      <c r="K17">
        <v>15.7</v>
      </c>
      <c r="L17">
        <v>13</v>
      </c>
      <c r="M17">
        <v>66</v>
      </c>
      <c r="O17">
        <f t="shared" si="0"/>
        <v>7</v>
      </c>
      <c r="P17">
        <f t="shared" si="1"/>
        <v>122.26329616860366</v>
      </c>
      <c r="Q17">
        <f t="shared" si="2"/>
        <v>63.636703831396346</v>
      </c>
      <c r="R17">
        <f t="shared" si="3"/>
        <v>4049.6300745248545</v>
      </c>
      <c r="Y17" t="s">
        <v>16</v>
      </c>
      <c r="Z17">
        <f t="shared" si="4"/>
        <v>6</v>
      </c>
      <c r="AA17">
        <f t="shared" si="5"/>
        <v>6</v>
      </c>
      <c r="AB17">
        <f t="shared" si="6"/>
        <v>0</v>
      </c>
      <c r="AC17">
        <f t="shared" si="7"/>
        <v>0</v>
      </c>
    </row>
    <row r="18" spans="1:29" x14ac:dyDescent="0.2">
      <c r="A18" t="s">
        <v>17</v>
      </c>
      <c r="B18" s="5">
        <v>129.6</v>
      </c>
      <c r="C18" s="5">
        <v>1</v>
      </c>
      <c r="D18" s="3">
        <v>15</v>
      </c>
      <c r="E18" t="s">
        <v>96</v>
      </c>
      <c r="F18">
        <v>6</v>
      </c>
      <c r="G18" t="s">
        <v>95</v>
      </c>
      <c r="H18">
        <v>13</v>
      </c>
      <c r="I18">
        <v>77</v>
      </c>
      <c r="J18">
        <v>1163</v>
      </c>
      <c r="K18">
        <v>15.1</v>
      </c>
      <c r="L18">
        <v>10</v>
      </c>
      <c r="M18">
        <v>78</v>
      </c>
      <c r="O18">
        <f t="shared" si="0"/>
        <v>7</v>
      </c>
      <c r="P18">
        <f t="shared" si="1"/>
        <v>122.26329616860366</v>
      </c>
      <c r="Q18">
        <f t="shared" si="2"/>
        <v>7.3367038313963349</v>
      </c>
      <c r="R18">
        <f t="shared" si="3"/>
        <v>53.827223109625656</v>
      </c>
      <c r="Y18" t="s">
        <v>17</v>
      </c>
      <c r="Z18">
        <f t="shared" si="4"/>
        <v>23</v>
      </c>
      <c r="AA18">
        <f t="shared" si="5"/>
        <v>6</v>
      </c>
      <c r="AB18">
        <f t="shared" si="6"/>
        <v>17</v>
      </c>
      <c r="AC18">
        <f t="shared" si="7"/>
        <v>289</v>
      </c>
    </row>
    <row r="19" spans="1:29" x14ac:dyDescent="0.2">
      <c r="A19" t="s">
        <v>18</v>
      </c>
      <c r="B19" s="5">
        <v>154.5</v>
      </c>
      <c r="C19" s="5">
        <v>1</v>
      </c>
      <c r="D19" s="3">
        <v>25</v>
      </c>
      <c r="E19" t="s">
        <v>113</v>
      </c>
      <c r="F19">
        <v>1</v>
      </c>
      <c r="G19" t="s">
        <v>98</v>
      </c>
      <c r="H19">
        <v>12</v>
      </c>
      <c r="I19">
        <v>65</v>
      </c>
      <c r="J19">
        <v>1192</v>
      </c>
      <c r="K19">
        <v>18.3</v>
      </c>
      <c r="L19">
        <v>8</v>
      </c>
      <c r="M19">
        <v>66</v>
      </c>
      <c r="O19">
        <f t="shared" si="0"/>
        <v>6</v>
      </c>
      <c r="P19">
        <f t="shared" si="1"/>
        <v>78.233260253870242</v>
      </c>
      <c r="Q19">
        <f t="shared" si="2"/>
        <v>76.266739746129758</v>
      </c>
      <c r="R19">
        <f t="shared" si="3"/>
        <v>5816.6155915038889</v>
      </c>
      <c r="Y19" t="s">
        <v>18</v>
      </c>
      <c r="Z19">
        <f t="shared" si="4"/>
        <v>16</v>
      </c>
      <c r="AA19">
        <f t="shared" si="5"/>
        <v>63</v>
      </c>
      <c r="AB19">
        <f t="shared" si="6"/>
        <v>-47</v>
      </c>
      <c r="AC19">
        <f t="shared" si="7"/>
        <v>2209</v>
      </c>
    </row>
    <row r="20" spans="1:29" x14ac:dyDescent="0.2">
      <c r="A20" t="s">
        <v>19</v>
      </c>
      <c r="B20" s="5">
        <v>119.6</v>
      </c>
      <c r="C20" s="5">
        <v>5</v>
      </c>
      <c r="D20" s="3">
        <v>173</v>
      </c>
      <c r="E20" t="s">
        <v>114</v>
      </c>
      <c r="F20">
        <v>1</v>
      </c>
      <c r="G20" t="s">
        <v>115</v>
      </c>
      <c r="H20">
        <v>13</v>
      </c>
      <c r="I20">
        <v>48</v>
      </c>
      <c r="J20">
        <v>713</v>
      </c>
      <c r="K20">
        <v>14.9</v>
      </c>
      <c r="L20">
        <v>5</v>
      </c>
      <c r="M20">
        <v>48</v>
      </c>
      <c r="O20">
        <f t="shared" si="0"/>
        <v>5</v>
      </c>
      <c r="P20">
        <f t="shared" si="1"/>
        <v>97.461411734615595</v>
      </c>
      <c r="Q20">
        <f t="shared" si="2"/>
        <v>22.138588265384399</v>
      </c>
      <c r="R20">
        <f t="shared" si="3"/>
        <v>490.11709038421583</v>
      </c>
      <c r="Y20" t="s">
        <v>19</v>
      </c>
      <c r="Z20">
        <f t="shared" si="4"/>
        <v>26</v>
      </c>
      <c r="AA20">
        <f t="shared" si="5"/>
        <v>36</v>
      </c>
      <c r="AB20">
        <f t="shared" si="6"/>
        <v>-10</v>
      </c>
      <c r="AC20">
        <f t="shared" si="7"/>
        <v>100</v>
      </c>
    </row>
    <row r="21" spans="1:29" x14ac:dyDescent="0.2">
      <c r="A21" t="s">
        <v>20</v>
      </c>
      <c r="B21" s="5">
        <v>128.1</v>
      </c>
      <c r="C21" s="5">
        <v>2</v>
      </c>
      <c r="D21" s="3">
        <v>42</v>
      </c>
      <c r="E21" t="s">
        <v>116</v>
      </c>
      <c r="F21">
        <v>1</v>
      </c>
      <c r="G21" t="s">
        <v>98</v>
      </c>
      <c r="H21">
        <v>11</v>
      </c>
      <c r="I21">
        <v>56</v>
      </c>
      <c r="J21">
        <v>764</v>
      </c>
      <c r="K21">
        <v>13.6</v>
      </c>
      <c r="L21">
        <v>4</v>
      </c>
      <c r="M21">
        <v>79</v>
      </c>
      <c r="O21">
        <f t="shared" si="0"/>
        <v>4</v>
      </c>
      <c r="P21">
        <f t="shared" si="1"/>
        <v>82.349962389495047</v>
      </c>
      <c r="Q21">
        <f t="shared" si="2"/>
        <v>45.750037610504947</v>
      </c>
      <c r="R21">
        <f t="shared" si="3"/>
        <v>2093.0659413626172</v>
      </c>
      <c r="Y21" t="s">
        <v>20</v>
      </c>
      <c r="Z21">
        <f t="shared" si="4"/>
        <v>24</v>
      </c>
      <c r="AA21">
        <f t="shared" si="5"/>
        <v>50</v>
      </c>
      <c r="AB21">
        <f t="shared" si="6"/>
        <v>-26</v>
      </c>
      <c r="AC21">
        <f t="shared" si="7"/>
        <v>676</v>
      </c>
    </row>
    <row r="22" spans="1:29" ht="16" customHeight="1" x14ac:dyDescent="0.2">
      <c r="A22" t="s">
        <v>21</v>
      </c>
      <c r="B22" s="5">
        <v>119.4</v>
      </c>
      <c r="C22" s="5">
        <v>4</v>
      </c>
      <c r="D22" s="3">
        <v>128</v>
      </c>
      <c r="E22" t="s">
        <v>117</v>
      </c>
      <c r="F22">
        <v>3</v>
      </c>
      <c r="G22" t="s">
        <v>115</v>
      </c>
      <c r="H22">
        <v>12</v>
      </c>
      <c r="I22">
        <v>72</v>
      </c>
      <c r="J22">
        <v>1241</v>
      </c>
      <c r="K22">
        <v>17.2</v>
      </c>
      <c r="L22">
        <v>12</v>
      </c>
      <c r="M22">
        <v>72</v>
      </c>
      <c r="O22">
        <f t="shared" si="0"/>
        <v>7</v>
      </c>
      <c r="P22">
        <f t="shared" si="1"/>
        <v>122.26329616860366</v>
      </c>
      <c r="Q22">
        <f t="shared" si="2"/>
        <v>-2.8632961686036538</v>
      </c>
      <c r="R22">
        <f t="shared" si="3"/>
        <v>8.1984649491403641</v>
      </c>
      <c r="Y22" t="s">
        <v>21</v>
      </c>
      <c r="Z22">
        <f t="shared" si="4"/>
        <v>27</v>
      </c>
      <c r="AA22">
        <f t="shared" si="5"/>
        <v>6</v>
      </c>
      <c r="AB22">
        <f t="shared" si="6"/>
        <v>21</v>
      </c>
      <c r="AC22">
        <f t="shared" si="7"/>
        <v>441</v>
      </c>
    </row>
    <row r="23" spans="1:29" x14ac:dyDescent="0.2">
      <c r="A23" t="s">
        <v>22</v>
      </c>
      <c r="B23" s="5">
        <v>78.899999999999991</v>
      </c>
      <c r="C23" s="5">
        <v>2</v>
      </c>
      <c r="D23" s="3">
        <v>34</v>
      </c>
      <c r="E23" t="s">
        <v>97</v>
      </c>
      <c r="F23">
        <v>3</v>
      </c>
      <c r="G23" t="s">
        <v>98</v>
      </c>
      <c r="H23">
        <v>13</v>
      </c>
      <c r="I23">
        <v>101</v>
      </c>
      <c r="J23">
        <v>1275</v>
      </c>
      <c r="K23">
        <v>12.6</v>
      </c>
      <c r="L23">
        <v>11</v>
      </c>
      <c r="M23">
        <v>101</v>
      </c>
      <c r="O23">
        <f t="shared" si="0"/>
        <v>7</v>
      </c>
      <c r="P23">
        <f t="shared" si="1"/>
        <v>122.26329616860366</v>
      </c>
      <c r="Q23">
        <f t="shared" si="2"/>
        <v>-43.363296168603668</v>
      </c>
      <c r="R23">
        <f t="shared" si="3"/>
        <v>1880.3754546060375</v>
      </c>
      <c r="Y23" t="s">
        <v>22</v>
      </c>
      <c r="Z23">
        <f t="shared" si="4"/>
        <v>50</v>
      </c>
      <c r="AA23">
        <f t="shared" si="5"/>
        <v>6</v>
      </c>
      <c r="AB23">
        <f t="shared" si="6"/>
        <v>44</v>
      </c>
      <c r="AC23">
        <f t="shared" si="7"/>
        <v>1936</v>
      </c>
    </row>
    <row r="24" spans="1:29" x14ac:dyDescent="0.2">
      <c r="A24" t="s">
        <v>23</v>
      </c>
      <c r="B24" s="5">
        <v>75.100000000000009</v>
      </c>
      <c r="C24" s="5">
        <v>1</v>
      </c>
      <c r="D24" s="3">
        <v>12</v>
      </c>
      <c r="E24" t="s">
        <v>96</v>
      </c>
      <c r="F24">
        <v>6</v>
      </c>
      <c r="G24" t="s">
        <v>95</v>
      </c>
      <c r="H24">
        <v>12</v>
      </c>
      <c r="I24">
        <v>40</v>
      </c>
      <c r="J24">
        <v>746</v>
      </c>
      <c r="K24">
        <v>18.7</v>
      </c>
      <c r="L24">
        <v>7</v>
      </c>
      <c r="M24">
        <v>42</v>
      </c>
      <c r="O24">
        <f t="shared" si="0"/>
        <v>5</v>
      </c>
      <c r="P24">
        <f t="shared" si="1"/>
        <v>97.461411734615595</v>
      </c>
      <c r="Q24">
        <f t="shared" si="2"/>
        <v>-22.361411734615587</v>
      </c>
      <c r="R24">
        <f t="shared" si="3"/>
        <v>500.03273476500368</v>
      </c>
      <c r="Y24" t="s">
        <v>23</v>
      </c>
      <c r="Z24">
        <f t="shared" si="4"/>
        <v>56</v>
      </c>
      <c r="AA24">
        <f t="shared" si="5"/>
        <v>36</v>
      </c>
      <c r="AB24">
        <f t="shared" si="6"/>
        <v>20</v>
      </c>
      <c r="AC24">
        <f t="shared" si="7"/>
        <v>400</v>
      </c>
    </row>
    <row r="25" spans="1:29" x14ac:dyDescent="0.2">
      <c r="A25" t="s">
        <v>24</v>
      </c>
      <c r="B25" s="5">
        <v>63.7</v>
      </c>
      <c r="C25" s="5">
        <v>1</v>
      </c>
      <c r="D25" s="3">
        <v>21</v>
      </c>
      <c r="E25" t="s">
        <v>118</v>
      </c>
      <c r="F25">
        <v>1</v>
      </c>
      <c r="G25" t="s">
        <v>109</v>
      </c>
      <c r="H25">
        <v>12</v>
      </c>
      <c r="I25">
        <v>43</v>
      </c>
      <c r="J25">
        <v>611</v>
      </c>
      <c r="K25">
        <v>14.2</v>
      </c>
      <c r="L25">
        <v>5</v>
      </c>
      <c r="M25">
        <v>57</v>
      </c>
      <c r="O25">
        <f t="shared" si="0"/>
        <v>5</v>
      </c>
      <c r="P25">
        <f t="shared" si="1"/>
        <v>97.461411734615595</v>
      </c>
      <c r="Q25">
        <f t="shared" si="2"/>
        <v>-33.761411734615592</v>
      </c>
      <c r="R25">
        <f t="shared" si="3"/>
        <v>1139.8329223142393</v>
      </c>
      <c r="Y25" t="s">
        <v>24</v>
      </c>
      <c r="Z25">
        <f t="shared" si="4"/>
        <v>60</v>
      </c>
      <c r="AA25">
        <f t="shared" si="5"/>
        <v>36</v>
      </c>
      <c r="AB25">
        <f t="shared" si="6"/>
        <v>24</v>
      </c>
      <c r="AC25">
        <f t="shared" si="7"/>
        <v>576</v>
      </c>
    </row>
    <row r="26" spans="1:29" x14ac:dyDescent="0.2">
      <c r="A26" t="s">
        <v>25</v>
      </c>
      <c r="B26" s="5">
        <v>75.099999999999994</v>
      </c>
      <c r="C26" s="5">
        <v>2</v>
      </c>
      <c r="D26" s="3">
        <v>46</v>
      </c>
      <c r="E26" t="s">
        <v>119</v>
      </c>
      <c r="F26">
        <v>3</v>
      </c>
      <c r="G26" t="s">
        <v>101</v>
      </c>
      <c r="H26">
        <v>13</v>
      </c>
      <c r="I26">
        <v>56</v>
      </c>
      <c r="J26">
        <v>904</v>
      </c>
      <c r="K26">
        <v>16.100000000000001</v>
      </c>
      <c r="L26">
        <v>8</v>
      </c>
      <c r="M26">
        <v>69</v>
      </c>
      <c r="O26">
        <f t="shared" si="0"/>
        <v>6</v>
      </c>
      <c r="P26">
        <f t="shared" si="1"/>
        <v>78.233260253870242</v>
      </c>
      <c r="Q26">
        <f t="shared" si="2"/>
        <v>-3.1332602538702474</v>
      </c>
      <c r="R26">
        <f t="shared" si="3"/>
        <v>9.8173198184830479</v>
      </c>
      <c r="Y26" t="s">
        <v>25</v>
      </c>
      <c r="Z26">
        <f t="shared" si="4"/>
        <v>57</v>
      </c>
      <c r="AA26">
        <f t="shared" si="5"/>
        <v>63</v>
      </c>
      <c r="AB26">
        <f t="shared" si="6"/>
        <v>-6</v>
      </c>
      <c r="AC26">
        <f t="shared" si="7"/>
        <v>36</v>
      </c>
    </row>
    <row r="27" spans="1:29" x14ac:dyDescent="0.2">
      <c r="A27" t="s">
        <v>26</v>
      </c>
      <c r="B27" s="5">
        <v>47.2</v>
      </c>
      <c r="C27" s="5">
        <v>2</v>
      </c>
      <c r="D27" s="3">
        <v>59</v>
      </c>
      <c r="E27" t="s">
        <v>120</v>
      </c>
      <c r="F27">
        <v>2</v>
      </c>
      <c r="G27" t="s">
        <v>109</v>
      </c>
      <c r="H27">
        <v>13</v>
      </c>
      <c r="I27">
        <v>66</v>
      </c>
      <c r="J27">
        <v>1020</v>
      </c>
      <c r="K27">
        <v>15.5</v>
      </c>
      <c r="L27">
        <v>12</v>
      </c>
      <c r="M27">
        <v>66</v>
      </c>
      <c r="O27">
        <f t="shared" si="0"/>
        <v>7</v>
      </c>
      <c r="P27">
        <f t="shared" si="1"/>
        <v>122.26329616860366</v>
      </c>
      <c r="Q27">
        <f t="shared" si="2"/>
        <v>-75.063296168603657</v>
      </c>
      <c r="R27">
        <f t="shared" si="3"/>
        <v>5634.4984316955088</v>
      </c>
      <c r="Y27" t="s">
        <v>26</v>
      </c>
      <c r="Z27">
        <f t="shared" si="4"/>
        <v>74</v>
      </c>
      <c r="AA27">
        <f t="shared" si="5"/>
        <v>6</v>
      </c>
      <c r="AB27">
        <f t="shared" si="6"/>
        <v>68</v>
      </c>
      <c r="AC27">
        <f t="shared" si="7"/>
        <v>4624</v>
      </c>
    </row>
    <row r="28" spans="1:29" x14ac:dyDescent="0.2">
      <c r="A28" t="s">
        <v>27</v>
      </c>
      <c r="B28" s="5">
        <v>56.9</v>
      </c>
      <c r="C28" s="5">
        <v>5</v>
      </c>
      <c r="D28" s="3">
        <v>166</v>
      </c>
      <c r="E28" t="s">
        <v>121</v>
      </c>
      <c r="F28">
        <v>1</v>
      </c>
      <c r="G28" t="s">
        <v>101</v>
      </c>
      <c r="H28">
        <v>14</v>
      </c>
      <c r="I28">
        <v>59</v>
      </c>
      <c r="J28">
        <v>901</v>
      </c>
      <c r="K28">
        <v>15.3</v>
      </c>
      <c r="L28">
        <v>7</v>
      </c>
      <c r="M28">
        <v>59</v>
      </c>
      <c r="O28">
        <f t="shared" si="0"/>
        <v>6</v>
      </c>
      <c r="P28">
        <f t="shared" si="1"/>
        <v>78.233260253870242</v>
      </c>
      <c r="Q28">
        <f t="shared" si="2"/>
        <v>-21.333260253870243</v>
      </c>
      <c r="R28">
        <f t="shared" si="3"/>
        <v>455.1079930593599</v>
      </c>
      <c r="Y28" t="s">
        <v>27</v>
      </c>
      <c r="Z28">
        <f t="shared" si="4"/>
        <v>63</v>
      </c>
      <c r="AA28">
        <f t="shared" si="5"/>
        <v>63</v>
      </c>
      <c r="AB28">
        <f t="shared" si="6"/>
        <v>0</v>
      </c>
      <c r="AC28">
        <f t="shared" si="7"/>
        <v>0</v>
      </c>
    </row>
    <row r="29" spans="1:29" x14ac:dyDescent="0.2">
      <c r="A29" t="s">
        <v>28</v>
      </c>
      <c r="B29" s="5">
        <v>49.4</v>
      </c>
      <c r="C29" s="5">
        <v>6</v>
      </c>
      <c r="D29" s="3">
        <v>187</v>
      </c>
      <c r="E29" t="s">
        <v>102</v>
      </c>
      <c r="F29">
        <v>2</v>
      </c>
      <c r="G29" t="s">
        <v>101</v>
      </c>
      <c r="H29">
        <v>11</v>
      </c>
      <c r="I29">
        <v>34</v>
      </c>
      <c r="J29">
        <v>438</v>
      </c>
      <c r="K29">
        <v>12.9</v>
      </c>
      <c r="L29">
        <v>6</v>
      </c>
      <c r="M29">
        <v>36</v>
      </c>
      <c r="O29">
        <f t="shared" si="0"/>
        <v>5</v>
      </c>
      <c r="P29">
        <f t="shared" si="1"/>
        <v>97.461411734615595</v>
      </c>
      <c r="Q29">
        <f t="shared" si="2"/>
        <v>-48.061411734615596</v>
      </c>
      <c r="R29">
        <f t="shared" si="3"/>
        <v>2309.8992979242457</v>
      </c>
      <c r="Y29" t="s">
        <v>28</v>
      </c>
      <c r="Z29">
        <f t="shared" si="4"/>
        <v>70</v>
      </c>
      <c r="AA29">
        <f t="shared" si="5"/>
        <v>36</v>
      </c>
      <c r="AB29">
        <f t="shared" si="6"/>
        <v>34</v>
      </c>
      <c r="AC29">
        <f t="shared" si="7"/>
        <v>1156</v>
      </c>
    </row>
    <row r="30" spans="1:29" x14ac:dyDescent="0.2">
      <c r="A30" t="s">
        <v>29</v>
      </c>
      <c r="B30" s="5">
        <v>48.2</v>
      </c>
      <c r="C30" s="5">
        <v>5</v>
      </c>
      <c r="D30" s="3">
        <v>165</v>
      </c>
      <c r="E30" t="s">
        <v>122</v>
      </c>
      <c r="F30">
        <v>1</v>
      </c>
      <c r="G30" t="s">
        <v>109</v>
      </c>
      <c r="H30">
        <v>7</v>
      </c>
      <c r="I30">
        <v>38</v>
      </c>
      <c r="J30">
        <v>559</v>
      </c>
      <c r="K30">
        <v>14.7</v>
      </c>
      <c r="L30">
        <v>3</v>
      </c>
      <c r="M30">
        <v>38</v>
      </c>
      <c r="O30">
        <f t="shared" si="0"/>
        <v>3</v>
      </c>
      <c r="P30">
        <f t="shared" si="1"/>
        <v>132.43991039409613</v>
      </c>
      <c r="Q30">
        <f t="shared" si="2"/>
        <v>-84.239910394096128</v>
      </c>
      <c r="R30">
        <f t="shared" si="3"/>
        <v>7096.3625032053451</v>
      </c>
      <c r="Y30" t="s">
        <v>29</v>
      </c>
      <c r="Z30">
        <f t="shared" si="4"/>
        <v>73</v>
      </c>
      <c r="AA30">
        <f t="shared" si="5"/>
        <v>1</v>
      </c>
      <c r="AB30">
        <f t="shared" si="6"/>
        <v>72</v>
      </c>
      <c r="AC30">
        <f t="shared" si="7"/>
        <v>5184</v>
      </c>
    </row>
    <row r="31" spans="1:29" x14ac:dyDescent="0.2">
      <c r="A31" t="s">
        <v>30</v>
      </c>
      <c r="B31" s="5">
        <v>191.1</v>
      </c>
      <c r="C31" s="5">
        <v>2</v>
      </c>
      <c r="D31" s="3">
        <v>51</v>
      </c>
      <c r="E31" t="s">
        <v>99</v>
      </c>
      <c r="F31">
        <v>4</v>
      </c>
      <c r="G31" t="s">
        <v>95</v>
      </c>
      <c r="H31">
        <v>12</v>
      </c>
      <c r="I31">
        <v>85</v>
      </c>
      <c r="J31">
        <v>1320</v>
      </c>
      <c r="K31">
        <v>15.5</v>
      </c>
      <c r="L31">
        <v>6</v>
      </c>
      <c r="M31">
        <v>85</v>
      </c>
      <c r="O31">
        <f t="shared" si="0"/>
        <v>5</v>
      </c>
      <c r="P31">
        <f t="shared" si="1"/>
        <v>97.461411734615595</v>
      </c>
      <c r="Q31">
        <f t="shared" si="2"/>
        <v>93.638588265384399</v>
      </c>
      <c r="R31">
        <f t="shared" si="3"/>
        <v>8768.1852123341851</v>
      </c>
      <c r="Y31" t="s">
        <v>30</v>
      </c>
      <c r="Z31">
        <f t="shared" si="4"/>
        <v>5</v>
      </c>
      <c r="AA31">
        <f t="shared" si="5"/>
        <v>36</v>
      </c>
      <c r="AB31">
        <f t="shared" si="6"/>
        <v>-31</v>
      </c>
      <c r="AC31">
        <f t="shared" si="7"/>
        <v>961</v>
      </c>
    </row>
    <row r="32" spans="1:29" x14ac:dyDescent="0.2">
      <c r="A32" t="s">
        <v>31</v>
      </c>
      <c r="B32" s="5">
        <v>162.9</v>
      </c>
      <c r="C32" s="5">
        <v>3</v>
      </c>
      <c r="D32" s="3">
        <v>76</v>
      </c>
      <c r="E32" t="s">
        <v>123</v>
      </c>
      <c r="F32">
        <v>1</v>
      </c>
      <c r="G32" t="s">
        <v>101</v>
      </c>
      <c r="H32">
        <v>12</v>
      </c>
      <c r="I32">
        <v>35</v>
      </c>
      <c r="J32">
        <v>701</v>
      </c>
      <c r="K32">
        <v>20</v>
      </c>
      <c r="L32">
        <v>11</v>
      </c>
      <c r="M32">
        <v>35</v>
      </c>
      <c r="O32">
        <f t="shared" si="0"/>
        <v>7</v>
      </c>
      <c r="P32">
        <f t="shared" si="1"/>
        <v>122.26329616860366</v>
      </c>
      <c r="Q32">
        <f t="shared" si="2"/>
        <v>40.636703831396346</v>
      </c>
      <c r="R32">
        <f t="shared" si="3"/>
        <v>1651.3416982806225</v>
      </c>
      <c r="Y32" t="s">
        <v>31</v>
      </c>
      <c r="Z32">
        <f t="shared" si="4"/>
        <v>12</v>
      </c>
      <c r="AA32">
        <f t="shared" si="5"/>
        <v>6</v>
      </c>
      <c r="AB32">
        <f t="shared" si="6"/>
        <v>6</v>
      </c>
      <c r="AC32">
        <f t="shared" si="7"/>
        <v>36</v>
      </c>
    </row>
    <row r="33" spans="1:29" x14ac:dyDescent="0.2">
      <c r="A33" t="s">
        <v>32</v>
      </c>
      <c r="B33" s="5">
        <v>162.1</v>
      </c>
      <c r="C33" s="5">
        <v>2</v>
      </c>
      <c r="D33" s="3">
        <v>64</v>
      </c>
      <c r="E33" t="s">
        <v>99</v>
      </c>
      <c r="F33">
        <v>4</v>
      </c>
      <c r="G33" t="s">
        <v>95</v>
      </c>
      <c r="H33">
        <v>7</v>
      </c>
      <c r="I33">
        <v>26</v>
      </c>
      <c r="J33">
        <v>569</v>
      </c>
      <c r="K33">
        <v>21.9</v>
      </c>
      <c r="L33">
        <v>5</v>
      </c>
      <c r="M33">
        <v>26</v>
      </c>
      <c r="O33">
        <f t="shared" si="0"/>
        <v>3</v>
      </c>
      <c r="P33">
        <f t="shared" si="1"/>
        <v>132.43991039409613</v>
      </c>
      <c r="Q33">
        <f t="shared" si="2"/>
        <v>29.660089605903863</v>
      </c>
      <c r="R33">
        <f t="shared" si="3"/>
        <v>879.72091543024635</v>
      </c>
      <c r="Y33" t="s">
        <v>32</v>
      </c>
      <c r="Z33">
        <f t="shared" si="4"/>
        <v>14</v>
      </c>
      <c r="AA33">
        <f t="shared" si="5"/>
        <v>1</v>
      </c>
      <c r="AB33">
        <f t="shared" si="6"/>
        <v>13</v>
      </c>
      <c r="AC33">
        <f t="shared" si="7"/>
        <v>169</v>
      </c>
    </row>
    <row r="34" spans="1:29" x14ac:dyDescent="0.2">
      <c r="A34" t="s">
        <v>33</v>
      </c>
      <c r="B34" s="5">
        <v>160.6</v>
      </c>
      <c r="C34" s="5">
        <v>2</v>
      </c>
      <c r="D34" s="3">
        <v>36</v>
      </c>
      <c r="E34" t="s">
        <v>124</v>
      </c>
      <c r="F34">
        <v>1</v>
      </c>
      <c r="G34" t="s">
        <v>95</v>
      </c>
      <c r="H34">
        <v>12</v>
      </c>
      <c r="I34">
        <v>62</v>
      </c>
      <c r="J34">
        <v>882</v>
      </c>
      <c r="K34">
        <v>14.2</v>
      </c>
      <c r="L34">
        <v>11</v>
      </c>
      <c r="M34">
        <v>70</v>
      </c>
      <c r="O34">
        <f t="shared" si="0"/>
        <v>7</v>
      </c>
      <c r="P34">
        <f t="shared" si="1"/>
        <v>122.26329616860366</v>
      </c>
      <c r="Q34">
        <f t="shared" si="2"/>
        <v>38.336703831396335</v>
      </c>
      <c r="R34">
        <f t="shared" si="3"/>
        <v>1469.7028606561985</v>
      </c>
      <c r="Y34" t="s">
        <v>33</v>
      </c>
      <c r="Z34">
        <f t="shared" si="4"/>
        <v>15</v>
      </c>
      <c r="AA34">
        <f t="shared" si="5"/>
        <v>6</v>
      </c>
      <c r="AB34">
        <f t="shared" si="6"/>
        <v>9</v>
      </c>
      <c r="AC34">
        <f t="shared" si="7"/>
        <v>81</v>
      </c>
    </row>
    <row r="35" spans="1:29" x14ac:dyDescent="0.2">
      <c r="A35" t="s">
        <v>34</v>
      </c>
      <c r="B35" s="5">
        <v>146</v>
      </c>
      <c r="C35" s="5">
        <v>5</v>
      </c>
      <c r="D35" s="3">
        <v>171</v>
      </c>
      <c r="E35" t="s">
        <v>125</v>
      </c>
      <c r="F35">
        <v>2</v>
      </c>
      <c r="G35" t="s">
        <v>95</v>
      </c>
      <c r="H35">
        <v>11</v>
      </c>
      <c r="I35">
        <v>35</v>
      </c>
      <c r="J35">
        <v>670</v>
      </c>
      <c r="K35">
        <v>19.100000000000001</v>
      </c>
      <c r="L35">
        <v>5</v>
      </c>
      <c r="M35">
        <v>35</v>
      </c>
      <c r="O35">
        <f t="shared" si="0"/>
        <v>4</v>
      </c>
      <c r="P35">
        <f t="shared" si="1"/>
        <v>82.349962389495047</v>
      </c>
      <c r="Q35">
        <f t="shared" si="2"/>
        <v>63.650037610504953</v>
      </c>
      <c r="R35">
        <f t="shared" si="3"/>
        <v>4051.3272878186949</v>
      </c>
      <c r="Y35" t="s">
        <v>34</v>
      </c>
      <c r="Z35">
        <f t="shared" si="4"/>
        <v>20</v>
      </c>
      <c r="AA35">
        <f t="shared" si="5"/>
        <v>50</v>
      </c>
      <c r="AB35">
        <f t="shared" si="6"/>
        <v>-30</v>
      </c>
      <c r="AC35">
        <f t="shared" si="7"/>
        <v>900</v>
      </c>
    </row>
    <row r="36" spans="1:29" x14ac:dyDescent="0.2">
      <c r="A36" t="s">
        <v>35</v>
      </c>
      <c r="B36" s="5">
        <v>131.6</v>
      </c>
      <c r="C36" s="5">
        <v>3</v>
      </c>
      <c r="D36" s="3">
        <v>66</v>
      </c>
      <c r="E36" t="s">
        <v>126</v>
      </c>
      <c r="F36">
        <v>1</v>
      </c>
      <c r="G36" t="s">
        <v>127</v>
      </c>
      <c r="H36">
        <v>13</v>
      </c>
      <c r="I36">
        <v>49</v>
      </c>
      <c r="J36">
        <v>761</v>
      </c>
      <c r="K36">
        <v>15.5</v>
      </c>
      <c r="L36">
        <v>8</v>
      </c>
      <c r="M36">
        <v>51</v>
      </c>
      <c r="O36">
        <f t="shared" si="0"/>
        <v>6</v>
      </c>
      <c r="P36">
        <f t="shared" si="1"/>
        <v>78.233260253870242</v>
      </c>
      <c r="Q36">
        <f t="shared" si="2"/>
        <v>53.366739746129753</v>
      </c>
      <c r="R36">
        <f t="shared" si="3"/>
        <v>2848.0089111311449</v>
      </c>
      <c r="Y36" t="s">
        <v>35</v>
      </c>
      <c r="Z36">
        <f t="shared" si="4"/>
        <v>22</v>
      </c>
      <c r="AA36">
        <f t="shared" si="5"/>
        <v>63</v>
      </c>
      <c r="AB36">
        <f t="shared" si="6"/>
        <v>-41</v>
      </c>
      <c r="AC36">
        <f t="shared" si="7"/>
        <v>1681</v>
      </c>
    </row>
    <row r="37" spans="1:29" x14ac:dyDescent="0.2">
      <c r="A37" t="s">
        <v>36</v>
      </c>
      <c r="B37" s="5">
        <v>109</v>
      </c>
      <c r="C37" s="5">
        <v>5</v>
      </c>
      <c r="D37" s="3">
        <v>149</v>
      </c>
      <c r="E37" t="s">
        <v>110</v>
      </c>
      <c r="F37">
        <v>2</v>
      </c>
      <c r="G37" t="s">
        <v>107</v>
      </c>
      <c r="H37">
        <v>15</v>
      </c>
      <c r="I37">
        <v>49</v>
      </c>
      <c r="J37">
        <v>544</v>
      </c>
      <c r="K37">
        <v>11.1</v>
      </c>
      <c r="L37">
        <v>1</v>
      </c>
      <c r="M37">
        <v>49</v>
      </c>
      <c r="O37">
        <f t="shared" si="0"/>
        <v>4</v>
      </c>
      <c r="P37">
        <f t="shared" si="1"/>
        <v>82.349962389495047</v>
      </c>
      <c r="Q37">
        <f t="shared" si="2"/>
        <v>26.650037610504953</v>
      </c>
      <c r="R37">
        <f t="shared" si="3"/>
        <v>710.22450464132851</v>
      </c>
      <c r="Y37" t="s">
        <v>36</v>
      </c>
      <c r="Z37">
        <f t="shared" si="4"/>
        <v>32</v>
      </c>
      <c r="AA37">
        <f t="shared" si="5"/>
        <v>50</v>
      </c>
      <c r="AB37">
        <f t="shared" si="6"/>
        <v>-18</v>
      </c>
      <c r="AC37">
        <f t="shared" si="7"/>
        <v>324</v>
      </c>
    </row>
    <row r="38" spans="1:29" x14ac:dyDescent="0.2">
      <c r="A38" t="s">
        <v>37</v>
      </c>
      <c r="B38" s="5">
        <v>123.4</v>
      </c>
      <c r="C38" s="5">
        <v>1</v>
      </c>
      <c r="D38" s="3">
        <v>25</v>
      </c>
      <c r="E38" t="s">
        <v>108</v>
      </c>
      <c r="F38">
        <v>4</v>
      </c>
      <c r="G38" t="s">
        <v>109</v>
      </c>
      <c r="H38">
        <v>12</v>
      </c>
      <c r="I38">
        <v>75</v>
      </c>
      <c r="J38">
        <v>1318</v>
      </c>
      <c r="K38">
        <v>17.600000000000001</v>
      </c>
      <c r="L38">
        <v>10</v>
      </c>
      <c r="M38">
        <v>77</v>
      </c>
      <c r="O38">
        <f t="shared" si="0"/>
        <v>6</v>
      </c>
      <c r="P38">
        <f t="shared" si="1"/>
        <v>78.233260253870242</v>
      </c>
      <c r="Q38">
        <f t="shared" si="2"/>
        <v>45.166739746129764</v>
      </c>
      <c r="R38">
        <f t="shared" si="3"/>
        <v>2040.0343792946182</v>
      </c>
      <c r="Y38" t="s">
        <v>37</v>
      </c>
      <c r="Z38">
        <f t="shared" si="4"/>
        <v>25</v>
      </c>
      <c r="AA38">
        <f t="shared" si="5"/>
        <v>63</v>
      </c>
      <c r="AB38">
        <f t="shared" si="6"/>
        <v>-38</v>
      </c>
      <c r="AC38">
        <f t="shared" si="7"/>
        <v>1444</v>
      </c>
    </row>
    <row r="39" spans="1:29" x14ac:dyDescent="0.2">
      <c r="A39" t="s">
        <v>38</v>
      </c>
      <c r="B39" s="5">
        <v>104.5</v>
      </c>
      <c r="C39" s="5">
        <v>2</v>
      </c>
      <c r="D39" s="3">
        <v>56</v>
      </c>
      <c r="E39" t="s">
        <v>128</v>
      </c>
      <c r="F39">
        <v>2</v>
      </c>
      <c r="G39" t="s">
        <v>95</v>
      </c>
      <c r="H39">
        <v>14</v>
      </c>
      <c r="I39">
        <v>35</v>
      </c>
      <c r="J39">
        <v>543</v>
      </c>
      <c r="K39">
        <v>15.5</v>
      </c>
      <c r="L39">
        <v>7</v>
      </c>
      <c r="M39">
        <v>40</v>
      </c>
      <c r="O39">
        <f t="shared" si="0"/>
        <v>6</v>
      </c>
      <c r="P39">
        <f t="shared" si="1"/>
        <v>78.233260253870242</v>
      </c>
      <c r="Q39">
        <f t="shared" si="2"/>
        <v>26.266739746129758</v>
      </c>
      <c r="R39">
        <f t="shared" si="3"/>
        <v>689.94161689091277</v>
      </c>
      <c r="Y39" t="s">
        <v>38</v>
      </c>
      <c r="Z39">
        <f t="shared" si="4"/>
        <v>33</v>
      </c>
      <c r="AA39">
        <f t="shared" si="5"/>
        <v>63</v>
      </c>
      <c r="AB39">
        <f t="shared" si="6"/>
        <v>-30</v>
      </c>
      <c r="AC39">
        <f t="shared" si="7"/>
        <v>900</v>
      </c>
    </row>
    <row r="40" spans="1:29" ht="17" x14ac:dyDescent="0.2">
      <c r="A40" t="s">
        <v>39</v>
      </c>
      <c r="B40" s="5">
        <v>76.8</v>
      </c>
      <c r="C40" s="5" t="s">
        <v>168</v>
      </c>
      <c r="D40" s="3" t="s">
        <v>168</v>
      </c>
      <c r="E40" t="s">
        <v>129</v>
      </c>
      <c r="F40">
        <v>2</v>
      </c>
      <c r="G40" t="s">
        <v>130</v>
      </c>
      <c r="H40">
        <v>12</v>
      </c>
      <c r="I40">
        <v>96</v>
      </c>
      <c r="J40">
        <v>1345</v>
      </c>
      <c r="K40">
        <v>14</v>
      </c>
      <c r="L40">
        <v>14</v>
      </c>
      <c r="M40">
        <v>100</v>
      </c>
      <c r="O40">
        <f t="shared" si="0"/>
        <v>7</v>
      </c>
      <c r="P40">
        <f t="shared" si="1"/>
        <v>122.26329616860366</v>
      </c>
      <c r="Q40">
        <f t="shared" si="2"/>
        <v>-45.463296168603662</v>
      </c>
      <c r="R40">
        <f t="shared" si="3"/>
        <v>2066.9112985141724</v>
      </c>
      <c r="Y40" t="s">
        <v>39</v>
      </c>
      <c r="Z40">
        <f t="shared" si="4"/>
        <v>51</v>
      </c>
      <c r="AA40">
        <f t="shared" si="5"/>
        <v>6</v>
      </c>
      <c r="AB40">
        <f t="shared" si="6"/>
        <v>45</v>
      </c>
      <c r="AC40">
        <f t="shared" si="7"/>
        <v>2025</v>
      </c>
    </row>
    <row r="41" spans="1:29" x14ac:dyDescent="0.2">
      <c r="A41" t="s">
        <v>40</v>
      </c>
      <c r="B41" s="5">
        <v>51.5</v>
      </c>
      <c r="C41" s="5">
        <v>6</v>
      </c>
      <c r="D41" s="3">
        <v>206</v>
      </c>
      <c r="E41" t="s">
        <v>131</v>
      </c>
      <c r="F41">
        <v>2</v>
      </c>
      <c r="G41" t="s">
        <v>107</v>
      </c>
      <c r="H41">
        <v>12</v>
      </c>
      <c r="I41">
        <v>81</v>
      </c>
      <c r="J41">
        <v>1186</v>
      </c>
      <c r="K41">
        <v>14.6</v>
      </c>
      <c r="L41">
        <v>7</v>
      </c>
      <c r="M41">
        <v>81</v>
      </c>
      <c r="O41">
        <f t="shared" si="0"/>
        <v>5</v>
      </c>
      <c r="P41">
        <f t="shared" si="1"/>
        <v>97.461411734615595</v>
      </c>
      <c r="Q41">
        <f t="shared" si="2"/>
        <v>-45.961411734615595</v>
      </c>
      <c r="R41">
        <f t="shared" si="3"/>
        <v>2112.45136863886</v>
      </c>
      <c r="Y41" t="s">
        <v>40</v>
      </c>
      <c r="Z41">
        <f t="shared" si="4"/>
        <v>67</v>
      </c>
      <c r="AA41">
        <f t="shared" si="5"/>
        <v>36</v>
      </c>
      <c r="AB41">
        <f t="shared" si="6"/>
        <v>31</v>
      </c>
      <c r="AC41">
        <f t="shared" si="7"/>
        <v>961</v>
      </c>
    </row>
    <row r="42" spans="1:29" ht="17" x14ac:dyDescent="0.2">
      <c r="A42" t="s">
        <v>41</v>
      </c>
      <c r="B42" s="5">
        <v>48.9</v>
      </c>
      <c r="C42" s="5" t="s">
        <v>168</v>
      </c>
      <c r="D42" s="3" t="s">
        <v>168</v>
      </c>
      <c r="E42" t="s">
        <v>131</v>
      </c>
      <c r="F42">
        <v>2</v>
      </c>
      <c r="G42" t="s">
        <v>107</v>
      </c>
      <c r="H42">
        <v>12</v>
      </c>
      <c r="I42">
        <v>92</v>
      </c>
      <c r="J42">
        <v>1047</v>
      </c>
      <c r="K42">
        <v>11.4</v>
      </c>
      <c r="L42">
        <v>4</v>
      </c>
      <c r="M42">
        <v>95</v>
      </c>
      <c r="O42">
        <f t="shared" si="0"/>
        <v>4</v>
      </c>
      <c r="P42">
        <f t="shared" si="1"/>
        <v>82.349962389495047</v>
      </c>
      <c r="Q42">
        <f t="shared" si="2"/>
        <v>-33.449962389495049</v>
      </c>
      <c r="R42">
        <f t="shared" si="3"/>
        <v>1118.8999838586333</v>
      </c>
      <c r="Y42" t="s">
        <v>41</v>
      </c>
      <c r="Z42">
        <f t="shared" si="4"/>
        <v>71</v>
      </c>
      <c r="AA42">
        <f t="shared" si="5"/>
        <v>50</v>
      </c>
      <c r="AB42">
        <f t="shared" si="6"/>
        <v>21</v>
      </c>
      <c r="AC42">
        <f t="shared" si="7"/>
        <v>441</v>
      </c>
    </row>
    <row r="43" spans="1:29" x14ac:dyDescent="0.2">
      <c r="A43" t="s">
        <v>42</v>
      </c>
      <c r="B43" s="5">
        <v>34.1</v>
      </c>
      <c r="C43" s="5">
        <v>6</v>
      </c>
      <c r="D43" s="3">
        <v>208</v>
      </c>
      <c r="E43" t="s">
        <v>132</v>
      </c>
      <c r="F43">
        <v>1</v>
      </c>
      <c r="G43" t="s">
        <v>127</v>
      </c>
      <c r="H43">
        <v>11</v>
      </c>
      <c r="I43">
        <v>71</v>
      </c>
      <c r="J43">
        <v>1148</v>
      </c>
      <c r="K43">
        <v>16.2</v>
      </c>
      <c r="L43">
        <v>9</v>
      </c>
      <c r="M43">
        <v>75</v>
      </c>
      <c r="O43">
        <f t="shared" si="0"/>
        <v>6</v>
      </c>
      <c r="P43">
        <f t="shared" si="1"/>
        <v>78.233260253870242</v>
      </c>
      <c r="Q43">
        <f t="shared" si="2"/>
        <v>-44.13326025387024</v>
      </c>
      <c r="R43">
        <f t="shared" si="3"/>
        <v>1947.7446606358428</v>
      </c>
      <c r="Y43" t="s">
        <v>42</v>
      </c>
      <c r="Z43">
        <f t="shared" si="4"/>
        <v>80</v>
      </c>
      <c r="AA43">
        <f t="shared" si="5"/>
        <v>63</v>
      </c>
      <c r="AB43">
        <f t="shared" si="6"/>
        <v>17</v>
      </c>
      <c r="AC43">
        <f t="shared" si="7"/>
        <v>289</v>
      </c>
    </row>
    <row r="44" spans="1:29" x14ac:dyDescent="0.2">
      <c r="A44" t="s">
        <v>43</v>
      </c>
      <c r="B44" s="5">
        <v>44.3</v>
      </c>
      <c r="C44" s="5">
        <v>3</v>
      </c>
      <c r="D44" s="3">
        <v>93</v>
      </c>
      <c r="E44" t="s">
        <v>111</v>
      </c>
      <c r="F44">
        <v>4</v>
      </c>
      <c r="G44" t="s">
        <v>112</v>
      </c>
      <c r="H44">
        <v>13</v>
      </c>
      <c r="I44">
        <v>59</v>
      </c>
      <c r="J44">
        <v>872</v>
      </c>
      <c r="K44">
        <v>14.8</v>
      </c>
      <c r="L44">
        <v>8</v>
      </c>
      <c r="M44">
        <v>59</v>
      </c>
      <c r="O44">
        <f t="shared" si="0"/>
        <v>6</v>
      </c>
      <c r="P44">
        <f t="shared" si="1"/>
        <v>78.233260253870242</v>
      </c>
      <c r="Q44">
        <f t="shared" si="2"/>
        <v>-33.933260253870245</v>
      </c>
      <c r="R44">
        <f t="shared" si="3"/>
        <v>1151.4661514568902</v>
      </c>
      <c r="Y44" t="s">
        <v>43</v>
      </c>
      <c r="Z44">
        <f t="shared" si="4"/>
        <v>75</v>
      </c>
      <c r="AA44">
        <f t="shared" si="5"/>
        <v>63</v>
      </c>
      <c r="AB44">
        <f t="shared" si="6"/>
        <v>12</v>
      </c>
      <c r="AC44">
        <f t="shared" si="7"/>
        <v>144</v>
      </c>
    </row>
    <row r="45" spans="1:29" x14ac:dyDescent="0.2">
      <c r="A45" t="s">
        <v>44</v>
      </c>
      <c r="B45" s="5">
        <v>176.79999999999998</v>
      </c>
      <c r="C45" s="5">
        <v>1</v>
      </c>
      <c r="D45" s="3">
        <v>26</v>
      </c>
      <c r="E45" t="s">
        <v>96</v>
      </c>
      <c r="F45">
        <v>6</v>
      </c>
      <c r="G45" t="s">
        <v>95</v>
      </c>
      <c r="H45">
        <v>14</v>
      </c>
      <c r="I45">
        <v>63</v>
      </c>
      <c r="J45">
        <v>967</v>
      </c>
      <c r="K45">
        <v>15.3</v>
      </c>
      <c r="L45">
        <v>5</v>
      </c>
      <c r="M45">
        <v>65</v>
      </c>
      <c r="O45">
        <f t="shared" si="0"/>
        <v>5</v>
      </c>
      <c r="P45">
        <f t="shared" si="1"/>
        <v>97.461411734615595</v>
      </c>
      <c r="Q45">
        <f t="shared" si="2"/>
        <v>79.338588265384388</v>
      </c>
      <c r="R45">
        <f t="shared" si="3"/>
        <v>6294.6115879441895</v>
      </c>
      <c r="Y45" t="s">
        <v>44</v>
      </c>
      <c r="Z45">
        <f t="shared" si="4"/>
        <v>8</v>
      </c>
      <c r="AA45">
        <f t="shared" si="5"/>
        <v>36</v>
      </c>
      <c r="AB45">
        <f t="shared" si="6"/>
        <v>-28</v>
      </c>
      <c r="AC45">
        <f t="shared" si="7"/>
        <v>784</v>
      </c>
    </row>
    <row r="46" spans="1:29" x14ac:dyDescent="0.2">
      <c r="A46" t="s">
        <v>45</v>
      </c>
      <c r="B46" s="5">
        <v>135.5</v>
      </c>
      <c r="C46" s="5">
        <v>1</v>
      </c>
      <c r="D46" s="3">
        <v>24</v>
      </c>
      <c r="E46" t="s">
        <v>133</v>
      </c>
      <c r="F46">
        <v>1</v>
      </c>
      <c r="G46" t="s">
        <v>101</v>
      </c>
      <c r="H46">
        <v>12</v>
      </c>
      <c r="I46">
        <v>80</v>
      </c>
      <c r="J46">
        <v>1033</v>
      </c>
      <c r="K46">
        <v>12.9</v>
      </c>
      <c r="L46">
        <v>8</v>
      </c>
      <c r="M46">
        <v>85</v>
      </c>
      <c r="O46">
        <f t="shared" si="0"/>
        <v>6</v>
      </c>
      <c r="P46">
        <f t="shared" si="1"/>
        <v>78.233260253870242</v>
      </c>
      <c r="Q46">
        <f t="shared" si="2"/>
        <v>57.266739746129758</v>
      </c>
      <c r="R46">
        <f t="shared" si="3"/>
        <v>3279.4794811509578</v>
      </c>
      <c r="Y46" t="s">
        <v>45</v>
      </c>
      <c r="Z46">
        <f t="shared" si="4"/>
        <v>21</v>
      </c>
      <c r="AA46">
        <f t="shared" si="5"/>
        <v>63</v>
      </c>
      <c r="AB46">
        <f t="shared" si="6"/>
        <v>-42</v>
      </c>
      <c r="AC46">
        <f t="shared" si="7"/>
        <v>1764</v>
      </c>
    </row>
    <row r="47" spans="1:29" x14ac:dyDescent="0.2">
      <c r="A47" t="s">
        <v>46</v>
      </c>
      <c r="B47" s="5">
        <v>115.30000000000001</v>
      </c>
      <c r="C47" s="5">
        <v>2</v>
      </c>
      <c r="D47" s="3">
        <v>40</v>
      </c>
      <c r="E47" t="s">
        <v>134</v>
      </c>
      <c r="F47">
        <v>1</v>
      </c>
      <c r="G47" t="s">
        <v>115</v>
      </c>
      <c r="H47">
        <v>13</v>
      </c>
      <c r="I47">
        <v>68</v>
      </c>
      <c r="J47">
        <v>1085</v>
      </c>
      <c r="K47">
        <v>16</v>
      </c>
      <c r="L47">
        <v>12</v>
      </c>
      <c r="M47">
        <v>69</v>
      </c>
      <c r="O47">
        <f t="shared" si="0"/>
        <v>7</v>
      </c>
      <c r="P47">
        <f t="shared" si="1"/>
        <v>122.26329616860366</v>
      </c>
      <c r="Q47">
        <f t="shared" si="2"/>
        <v>-6.9632961686036481</v>
      </c>
      <c r="R47">
        <f t="shared" si="3"/>
        <v>48.487493531690248</v>
      </c>
      <c r="Y47" t="s">
        <v>46</v>
      </c>
      <c r="Z47">
        <f t="shared" si="4"/>
        <v>29</v>
      </c>
      <c r="AA47">
        <f t="shared" si="5"/>
        <v>6</v>
      </c>
      <c r="AB47">
        <f t="shared" si="6"/>
        <v>23</v>
      </c>
      <c r="AC47">
        <f t="shared" si="7"/>
        <v>529</v>
      </c>
    </row>
    <row r="48" spans="1:29" x14ac:dyDescent="0.2">
      <c r="A48" t="s">
        <v>47</v>
      </c>
      <c r="B48" s="5">
        <v>102</v>
      </c>
      <c r="C48" s="5">
        <v>2</v>
      </c>
      <c r="D48" s="3">
        <v>47</v>
      </c>
      <c r="E48" t="s">
        <v>135</v>
      </c>
      <c r="F48">
        <v>1</v>
      </c>
      <c r="G48" t="s">
        <v>95</v>
      </c>
      <c r="H48">
        <v>13</v>
      </c>
      <c r="I48">
        <v>71</v>
      </c>
      <c r="J48">
        <v>919</v>
      </c>
      <c r="K48">
        <v>12.9</v>
      </c>
      <c r="L48">
        <v>10</v>
      </c>
      <c r="M48">
        <v>75</v>
      </c>
      <c r="O48">
        <f t="shared" si="0"/>
        <v>7</v>
      </c>
      <c r="P48">
        <f t="shared" si="1"/>
        <v>122.26329616860366</v>
      </c>
      <c r="Q48">
        <f t="shared" si="2"/>
        <v>-20.263296168603659</v>
      </c>
      <c r="R48">
        <f t="shared" si="3"/>
        <v>410.60117161654773</v>
      </c>
      <c r="Y48" t="s">
        <v>47</v>
      </c>
      <c r="Z48">
        <f t="shared" si="4"/>
        <v>35</v>
      </c>
      <c r="AA48">
        <f t="shared" si="5"/>
        <v>6</v>
      </c>
      <c r="AB48">
        <f t="shared" si="6"/>
        <v>29</v>
      </c>
      <c r="AC48">
        <f t="shared" si="7"/>
        <v>841</v>
      </c>
    </row>
    <row r="49" spans="1:29" x14ac:dyDescent="0.2">
      <c r="A49" t="s">
        <v>48</v>
      </c>
      <c r="B49" s="5">
        <v>110.8</v>
      </c>
      <c r="C49" s="5">
        <v>4</v>
      </c>
      <c r="D49" s="3">
        <v>105</v>
      </c>
      <c r="E49" t="s">
        <v>104</v>
      </c>
      <c r="F49">
        <v>2</v>
      </c>
      <c r="G49" t="s">
        <v>95</v>
      </c>
      <c r="H49">
        <v>12</v>
      </c>
      <c r="I49">
        <v>54</v>
      </c>
      <c r="J49">
        <v>721</v>
      </c>
      <c r="K49">
        <v>13.4</v>
      </c>
      <c r="L49">
        <v>3</v>
      </c>
      <c r="M49">
        <v>59</v>
      </c>
      <c r="O49">
        <f t="shared" si="0"/>
        <v>4</v>
      </c>
      <c r="P49">
        <f t="shared" si="1"/>
        <v>82.349962389495047</v>
      </c>
      <c r="Q49">
        <f t="shared" si="2"/>
        <v>28.45003761050495</v>
      </c>
      <c r="R49">
        <f t="shared" si="3"/>
        <v>809.40464003914622</v>
      </c>
      <c r="Y49" t="s">
        <v>48</v>
      </c>
      <c r="Z49">
        <f t="shared" si="4"/>
        <v>31</v>
      </c>
      <c r="AA49">
        <f t="shared" si="5"/>
        <v>50</v>
      </c>
      <c r="AB49">
        <f t="shared" si="6"/>
        <v>-19</v>
      </c>
      <c r="AC49">
        <f t="shared" si="7"/>
        <v>361</v>
      </c>
    </row>
    <row r="50" spans="1:29" x14ac:dyDescent="0.2">
      <c r="A50" t="s">
        <v>49</v>
      </c>
      <c r="B50" s="5">
        <v>92</v>
      </c>
      <c r="C50" s="5">
        <v>5</v>
      </c>
      <c r="D50" s="3">
        <v>174</v>
      </c>
      <c r="E50" t="s">
        <v>136</v>
      </c>
      <c r="F50">
        <v>1</v>
      </c>
      <c r="G50" t="s">
        <v>115</v>
      </c>
      <c r="H50">
        <v>12</v>
      </c>
      <c r="I50">
        <v>53</v>
      </c>
      <c r="J50">
        <v>879</v>
      </c>
      <c r="K50">
        <v>16.600000000000001</v>
      </c>
      <c r="L50">
        <v>6</v>
      </c>
      <c r="M50">
        <v>61</v>
      </c>
      <c r="O50">
        <f t="shared" si="0"/>
        <v>5</v>
      </c>
      <c r="P50">
        <f t="shared" si="1"/>
        <v>97.461411734615595</v>
      </c>
      <c r="Q50">
        <f t="shared" si="2"/>
        <v>-5.461411734615595</v>
      </c>
      <c r="R50">
        <f t="shared" si="3"/>
        <v>29.827018134996923</v>
      </c>
      <c r="Y50" t="s">
        <v>49</v>
      </c>
      <c r="Z50">
        <f t="shared" si="4"/>
        <v>39</v>
      </c>
      <c r="AA50">
        <f t="shared" si="5"/>
        <v>36</v>
      </c>
      <c r="AB50">
        <f t="shared" si="6"/>
        <v>3</v>
      </c>
      <c r="AC50">
        <f t="shared" si="7"/>
        <v>9</v>
      </c>
    </row>
    <row r="51" spans="1:29" ht="17" x14ac:dyDescent="0.2">
      <c r="A51" t="s">
        <v>50</v>
      </c>
      <c r="B51" s="5">
        <v>85.6</v>
      </c>
      <c r="C51" s="5" t="s">
        <v>168</v>
      </c>
      <c r="D51" s="3" t="s">
        <v>168</v>
      </c>
      <c r="E51" t="s">
        <v>96</v>
      </c>
      <c r="F51">
        <v>6</v>
      </c>
      <c r="G51" t="s">
        <v>95</v>
      </c>
      <c r="H51">
        <v>10</v>
      </c>
      <c r="I51">
        <v>14</v>
      </c>
      <c r="J51">
        <v>174</v>
      </c>
      <c r="K51">
        <v>12.4</v>
      </c>
      <c r="L51">
        <v>1</v>
      </c>
      <c r="M51">
        <v>15</v>
      </c>
      <c r="O51">
        <f t="shared" si="0"/>
        <v>3</v>
      </c>
      <c r="P51">
        <f t="shared" si="1"/>
        <v>132.43991039409613</v>
      </c>
      <c r="Q51">
        <f t="shared" si="2"/>
        <v>-46.839910394096137</v>
      </c>
      <c r="R51">
        <f t="shared" si="3"/>
        <v>2193.9772057269552</v>
      </c>
      <c r="Y51" t="s">
        <v>50</v>
      </c>
      <c r="Z51">
        <f t="shared" si="4"/>
        <v>42</v>
      </c>
      <c r="AA51">
        <f t="shared" si="5"/>
        <v>1</v>
      </c>
      <c r="AB51">
        <f t="shared" si="6"/>
        <v>41</v>
      </c>
      <c r="AC51">
        <f t="shared" si="7"/>
        <v>1681</v>
      </c>
    </row>
    <row r="52" spans="1:29" x14ac:dyDescent="0.2">
      <c r="A52" t="s">
        <v>51</v>
      </c>
      <c r="B52" s="5">
        <v>79.2</v>
      </c>
      <c r="C52" s="5">
        <v>3</v>
      </c>
      <c r="D52" s="3">
        <v>81</v>
      </c>
      <c r="E52" t="s">
        <v>129</v>
      </c>
      <c r="F52">
        <v>2</v>
      </c>
      <c r="G52" t="s">
        <v>130</v>
      </c>
      <c r="H52">
        <v>13</v>
      </c>
      <c r="I52">
        <v>100</v>
      </c>
      <c r="J52">
        <v>1418</v>
      </c>
      <c r="K52">
        <v>14.2</v>
      </c>
      <c r="L52">
        <v>7</v>
      </c>
      <c r="M52">
        <v>100</v>
      </c>
      <c r="O52">
        <f t="shared" si="0"/>
        <v>6</v>
      </c>
      <c r="P52">
        <f t="shared" si="1"/>
        <v>78.233260253870242</v>
      </c>
      <c r="Q52">
        <f t="shared" si="2"/>
        <v>0.9667397461297611</v>
      </c>
      <c r="R52">
        <f t="shared" si="3"/>
        <v>0.93458573674703493</v>
      </c>
      <c r="Y52" t="s">
        <v>51</v>
      </c>
      <c r="Z52">
        <f t="shared" si="4"/>
        <v>49</v>
      </c>
      <c r="AA52">
        <f t="shared" si="5"/>
        <v>63</v>
      </c>
      <c r="AB52">
        <f t="shared" si="6"/>
        <v>-14</v>
      </c>
      <c r="AC52">
        <f t="shared" si="7"/>
        <v>196</v>
      </c>
    </row>
    <row r="53" spans="1:29" x14ac:dyDescent="0.2">
      <c r="A53" t="s">
        <v>52</v>
      </c>
      <c r="B53" s="5">
        <v>90</v>
      </c>
      <c r="C53" s="5">
        <v>2</v>
      </c>
      <c r="D53" s="3">
        <v>44</v>
      </c>
      <c r="E53" t="s">
        <v>137</v>
      </c>
      <c r="F53">
        <v>1</v>
      </c>
      <c r="G53" t="s">
        <v>98</v>
      </c>
      <c r="H53">
        <v>13</v>
      </c>
      <c r="I53">
        <v>63</v>
      </c>
      <c r="J53">
        <v>761</v>
      </c>
      <c r="K53">
        <v>12.1</v>
      </c>
      <c r="L53">
        <v>7</v>
      </c>
      <c r="M53">
        <v>66</v>
      </c>
      <c r="O53">
        <f t="shared" si="0"/>
        <v>6</v>
      </c>
      <c r="P53">
        <f t="shared" si="1"/>
        <v>78.233260253870242</v>
      </c>
      <c r="Q53">
        <f t="shared" si="2"/>
        <v>11.766739746129758</v>
      </c>
      <c r="R53">
        <f t="shared" si="3"/>
        <v>138.45616425314981</v>
      </c>
      <c r="Y53" t="s">
        <v>52</v>
      </c>
      <c r="Z53">
        <f t="shared" si="4"/>
        <v>40</v>
      </c>
      <c r="AA53">
        <f t="shared" si="5"/>
        <v>63</v>
      </c>
      <c r="AB53">
        <f t="shared" si="6"/>
        <v>-23</v>
      </c>
      <c r="AC53">
        <f t="shared" si="7"/>
        <v>529</v>
      </c>
    </row>
    <row r="54" spans="1:29" x14ac:dyDescent="0.2">
      <c r="A54" t="s">
        <v>53</v>
      </c>
      <c r="B54" s="5">
        <v>86.7</v>
      </c>
      <c r="C54" s="5">
        <v>3</v>
      </c>
      <c r="D54" s="3">
        <v>91</v>
      </c>
      <c r="E54" t="s">
        <v>117</v>
      </c>
      <c r="F54">
        <v>3</v>
      </c>
      <c r="G54" t="s">
        <v>115</v>
      </c>
      <c r="H54">
        <v>13</v>
      </c>
      <c r="I54">
        <v>59</v>
      </c>
      <c r="J54">
        <v>1171</v>
      </c>
      <c r="K54">
        <v>19.8</v>
      </c>
      <c r="L54">
        <v>13</v>
      </c>
      <c r="M54">
        <v>64</v>
      </c>
      <c r="O54">
        <f t="shared" si="0"/>
        <v>7</v>
      </c>
      <c r="P54">
        <f t="shared" si="1"/>
        <v>122.26329616860366</v>
      </c>
      <c r="Q54">
        <f t="shared" si="2"/>
        <v>-35.563296168603657</v>
      </c>
      <c r="R54">
        <f t="shared" si="3"/>
        <v>1264.7480343758195</v>
      </c>
      <c r="Y54" t="s">
        <v>53</v>
      </c>
      <c r="Z54">
        <f t="shared" si="4"/>
        <v>41</v>
      </c>
      <c r="AA54">
        <f t="shared" si="5"/>
        <v>6</v>
      </c>
      <c r="AB54">
        <f t="shared" si="6"/>
        <v>35</v>
      </c>
      <c r="AC54">
        <f t="shared" si="7"/>
        <v>1225</v>
      </c>
    </row>
    <row r="55" spans="1:29" x14ac:dyDescent="0.2">
      <c r="A55" t="s">
        <v>54</v>
      </c>
      <c r="B55" s="5">
        <v>103.39999999999999</v>
      </c>
      <c r="C55" s="5">
        <v>2</v>
      </c>
      <c r="D55" s="3">
        <v>51</v>
      </c>
      <c r="E55" t="s">
        <v>138</v>
      </c>
      <c r="F55">
        <v>1</v>
      </c>
      <c r="G55" t="s">
        <v>115</v>
      </c>
      <c r="H55">
        <v>13</v>
      </c>
      <c r="I55">
        <v>96</v>
      </c>
      <c r="J55">
        <v>1462</v>
      </c>
      <c r="K55">
        <v>15.2</v>
      </c>
      <c r="L55">
        <v>18</v>
      </c>
      <c r="M55">
        <v>106</v>
      </c>
      <c r="O55">
        <f t="shared" si="0"/>
        <v>7</v>
      </c>
      <c r="P55">
        <f t="shared" si="1"/>
        <v>122.26329616860366</v>
      </c>
      <c r="Q55">
        <f t="shared" si="2"/>
        <v>-18.863296168603668</v>
      </c>
      <c r="R55">
        <f t="shared" si="3"/>
        <v>355.82394234445781</v>
      </c>
      <c r="Y55" t="s">
        <v>54</v>
      </c>
      <c r="Z55">
        <f t="shared" si="4"/>
        <v>34</v>
      </c>
      <c r="AA55">
        <f t="shared" si="5"/>
        <v>6</v>
      </c>
      <c r="AB55">
        <f t="shared" si="6"/>
        <v>28</v>
      </c>
      <c r="AC55">
        <f t="shared" si="7"/>
        <v>784</v>
      </c>
    </row>
    <row r="56" spans="1:29" x14ac:dyDescent="0.2">
      <c r="A56" t="s">
        <v>55</v>
      </c>
      <c r="B56" s="5">
        <v>43.8</v>
      </c>
      <c r="C56" s="5">
        <v>6</v>
      </c>
      <c r="D56" s="3">
        <v>207</v>
      </c>
      <c r="E56" t="s">
        <v>111</v>
      </c>
      <c r="F56">
        <v>4</v>
      </c>
      <c r="G56" t="s">
        <v>112</v>
      </c>
      <c r="H56">
        <v>12</v>
      </c>
      <c r="I56">
        <v>33</v>
      </c>
      <c r="J56">
        <v>515</v>
      </c>
      <c r="K56">
        <v>15.6</v>
      </c>
      <c r="L56">
        <v>4</v>
      </c>
      <c r="M56">
        <v>33</v>
      </c>
      <c r="O56">
        <f t="shared" si="0"/>
        <v>4</v>
      </c>
      <c r="P56">
        <f t="shared" si="1"/>
        <v>82.349962389495047</v>
      </c>
      <c r="Q56">
        <f t="shared" si="2"/>
        <v>-38.54996238949505</v>
      </c>
      <c r="R56">
        <f t="shared" si="3"/>
        <v>1486.099600231483</v>
      </c>
      <c r="Y56" t="s">
        <v>55</v>
      </c>
      <c r="Z56">
        <f t="shared" si="4"/>
        <v>76</v>
      </c>
      <c r="AA56">
        <f t="shared" si="5"/>
        <v>50</v>
      </c>
      <c r="AB56">
        <f t="shared" si="6"/>
        <v>26</v>
      </c>
      <c r="AC56">
        <f t="shared" si="7"/>
        <v>676</v>
      </c>
    </row>
    <row r="57" spans="1:29" ht="17" x14ac:dyDescent="0.2">
      <c r="A57" t="s">
        <v>56</v>
      </c>
      <c r="B57" s="5">
        <v>50.7</v>
      </c>
      <c r="C57" s="5" t="s">
        <v>168</v>
      </c>
      <c r="D57" s="3" t="s">
        <v>168</v>
      </c>
      <c r="E57" t="s">
        <v>139</v>
      </c>
      <c r="F57">
        <v>1</v>
      </c>
      <c r="G57" t="s">
        <v>98</v>
      </c>
      <c r="H57">
        <v>10</v>
      </c>
      <c r="I57">
        <v>45</v>
      </c>
      <c r="J57">
        <v>711</v>
      </c>
      <c r="K57">
        <v>15.8</v>
      </c>
      <c r="L57">
        <v>5</v>
      </c>
      <c r="M57">
        <v>45</v>
      </c>
      <c r="O57">
        <f t="shared" si="0"/>
        <v>4</v>
      </c>
      <c r="P57">
        <f t="shared" si="1"/>
        <v>82.349962389495047</v>
      </c>
      <c r="Q57">
        <f t="shared" si="2"/>
        <v>-31.649962389495045</v>
      </c>
      <c r="R57">
        <f t="shared" si="3"/>
        <v>1001.7201192564509</v>
      </c>
      <c r="Y57" t="s">
        <v>56</v>
      </c>
      <c r="Z57">
        <f t="shared" si="4"/>
        <v>69</v>
      </c>
      <c r="AA57">
        <f t="shared" si="5"/>
        <v>50</v>
      </c>
      <c r="AB57">
        <f t="shared" si="6"/>
        <v>19</v>
      </c>
      <c r="AC57">
        <f t="shared" si="7"/>
        <v>361</v>
      </c>
    </row>
    <row r="58" spans="1:29" x14ac:dyDescent="0.2">
      <c r="A58" t="s">
        <v>57</v>
      </c>
      <c r="B58" s="5">
        <v>48.7</v>
      </c>
      <c r="C58" s="5">
        <v>4</v>
      </c>
      <c r="D58" s="3">
        <v>103</v>
      </c>
      <c r="E58" t="s">
        <v>140</v>
      </c>
      <c r="F58">
        <v>1</v>
      </c>
      <c r="G58" t="s">
        <v>109</v>
      </c>
      <c r="H58">
        <v>13</v>
      </c>
      <c r="I58">
        <v>93</v>
      </c>
      <c r="J58">
        <v>1429</v>
      </c>
      <c r="K58">
        <v>15.4</v>
      </c>
      <c r="L58">
        <v>10</v>
      </c>
      <c r="M58">
        <v>98</v>
      </c>
      <c r="O58">
        <f t="shared" si="0"/>
        <v>7</v>
      </c>
      <c r="P58">
        <f t="shared" si="1"/>
        <v>122.26329616860366</v>
      </c>
      <c r="Q58">
        <f t="shared" si="2"/>
        <v>-73.563296168603657</v>
      </c>
      <c r="R58">
        <f t="shared" si="3"/>
        <v>5411.558543189697</v>
      </c>
      <c r="Y58" t="s">
        <v>57</v>
      </c>
      <c r="Z58">
        <f t="shared" si="4"/>
        <v>72</v>
      </c>
      <c r="AA58">
        <f t="shared" si="5"/>
        <v>6</v>
      </c>
      <c r="AB58">
        <f t="shared" si="6"/>
        <v>66</v>
      </c>
      <c r="AC58">
        <f t="shared" si="7"/>
        <v>4356</v>
      </c>
    </row>
    <row r="59" spans="1:29" ht="17" x14ac:dyDescent="0.2">
      <c r="A59" t="s">
        <v>58</v>
      </c>
      <c r="B59" s="5">
        <v>53.3</v>
      </c>
      <c r="C59" s="5" t="s">
        <v>168</v>
      </c>
      <c r="D59" s="3" t="s">
        <v>168</v>
      </c>
      <c r="E59" t="s">
        <v>141</v>
      </c>
      <c r="F59">
        <v>1</v>
      </c>
      <c r="G59" t="s">
        <v>142</v>
      </c>
      <c r="H59">
        <v>13</v>
      </c>
      <c r="I59">
        <v>65</v>
      </c>
      <c r="J59">
        <v>946</v>
      </c>
      <c r="K59">
        <v>14.6</v>
      </c>
      <c r="L59">
        <v>9</v>
      </c>
      <c r="M59">
        <v>88</v>
      </c>
      <c r="O59">
        <f t="shared" si="0"/>
        <v>6</v>
      </c>
      <c r="P59">
        <f t="shared" si="1"/>
        <v>78.233260253870242</v>
      </c>
      <c r="Q59">
        <f t="shared" si="2"/>
        <v>-24.933260253870245</v>
      </c>
      <c r="R59">
        <f t="shared" si="3"/>
        <v>621.66746688722571</v>
      </c>
      <c r="Y59" t="s">
        <v>58</v>
      </c>
      <c r="Z59">
        <f t="shared" si="4"/>
        <v>66</v>
      </c>
      <c r="AA59">
        <f t="shared" si="5"/>
        <v>63</v>
      </c>
      <c r="AB59">
        <f t="shared" si="6"/>
        <v>3</v>
      </c>
      <c r="AC59">
        <f t="shared" si="7"/>
        <v>9</v>
      </c>
    </row>
    <row r="60" spans="1:29" x14ac:dyDescent="0.2">
      <c r="A60" t="s">
        <v>59</v>
      </c>
      <c r="B60" s="5">
        <v>51.3</v>
      </c>
      <c r="C60" s="5">
        <v>4</v>
      </c>
      <c r="D60" s="3">
        <v>113</v>
      </c>
      <c r="E60" t="s">
        <v>119</v>
      </c>
      <c r="F60">
        <v>3</v>
      </c>
      <c r="G60" t="s">
        <v>101</v>
      </c>
      <c r="H60">
        <v>13</v>
      </c>
      <c r="I60">
        <v>53</v>
      </c>
      <c r="J60">
        <v>857</v>
      </c>
      <c r="K60">
        <v>16.2</v>
      </c>
      <c r="L60">
        <v>9</v>
      </c>
      <c r="M60">
        <v>54</v>
      </c>
      <c r="O60">
        <f t="shared" si="0"/>
        <v>6</v>
      </c>
      <c r="P60">
        <f t="shared" si="1"/>
        <v>78.233260253870242</v>
      </c>
      <c r="Q60">
        <f t="shared" si="2"/>
        <v>-26.933260253870245</v>
      </c>
      <c r="R60">
        <f t="shared" si="3"/>
        <v>725.40050790270664</v>
      </c>
      <c r="Y60" t="s">
        <v>59</v>
      </c>
      <c r="Z60">
        <f t="shared" si="4"/>
        <v>68</v>
      </c>
      <c r="AA60">
        <f t="shared" si="5"/>
        <v>63</v>
      </c>
      <c r="AB60">
        <f t="shared" si="6"/>
        <v>5</v>
      </c>
      <c r="AC60">
        <f t="shared" si="7"/>
        <v>25</v>
      </c>
    </row>
    <row r="61" spans="1:29" x14ac:dyDescent="0.2">
      <c r="A61" t="s">
        <v>60</v>
      </c>
      <c r="B61" s="5">
        <v>162.69999999999999</v>
      </c>
      <c r="C61" s="5">
        <v>2</v>
      </c>
      <c r="D61" s="3">
        <v>62</v>
      </c>
      <c r="E61" t="s">
        <v>97</v>
      </c>
      <c r="F61">
        <v>3</v>
      </c>
      <c r="G61" t="s">
        <v>98</v>
      </c>
      <c r="H61">
        <v>13</v>
      </c>
      <c r="I61">
        <v>70</v>
      </c>
      <c r="J61">
        <v>914</v>
      </c>
      <c r="K61">
        <v>13.1</v>
      </c>
      <c r="L61">
        <v>10</v>
      </c>
      <c r="M61">
        <v>75</v>
      </c>
      <c r="O61">
        <f t="shared" si="0"/>
        <v>7</v>
      </c>
      <c r="P61">
        <f t="shared" si="1"/>
        <v>122.26329616860366</v>
      </c>
      <c r="Q61">
        <f t="shared" si="2"/>
        <v>40.436703831396329</v>
      </c>
      <c r="R61">
        <f t="shared" si="3"/>
        <v>1635.1270167480625</v>
      </c>
      <c r="Y61" t="s">
        <v>60</v>
      </c>
      <c r="Z61">
        <f t="shared" si="4"/>
        <v>13</v>
      </c>
      <c r="AA61">
        <f t="shared" si="5"/>
        <v>6</v>
      </c>
      <c r="AB61">
        <f t="shared" si="6"/>
        <v>7</v>
      </c>
      <c r="AC61">
        <f t="shared" si="7"/>
        <v>49</v>
      </c>
    </row>
    <row r="62" spans="1:29" x14ac:dyDescent="0.2">
      <c r="A62" t="s">
        <v>61</v>
      </c>
      <c r="B62" s="5">
        <v>147.9</v>
      </c>
      <c r="C62" s="5">
        <v>3</v>
      </c>
      <c r="D62" s="3">
        <v>69</v>
      </c>
      <c r="E62" t="s">
        <v>143</v>
      </c>
      <c r="F62">
        <v>1</v>
      </c>
      <c r="G62" t="s">
        <v>144</v>
      </c>
      <c r="H62">
        <v>13</v>
      </c>
      <c r="I62">
        <v>117</v>
      </c>
      <c r="J62">
        <v>1700</v>
      </c>
      <c r="K62">
        <v>14.5</v>
      </c>
      <c r="L62">
        <v>17</v>
      </c>
      <c r="M62">
        <v>131</v>
      </c>
      <c r="O62">
        <f t="shared" si="0"/>
        <v>7</v>
      </c>
      <c r="P62">
        <f t="shared" si="1"/>
        <v>122.26329616860366</v>
      </c>
      <c r="Q62">
        <f t="shared" si="2"/>
        <v>25.636703831396346</v>
      </c>
      <c r="R62">
        <f t="shared" si="3"/>
        <v>657.24058333873211</v>
      </c>
      <c r="Y62" t="s">
        <v>61</v>
      </c>
      <c r="Z62">
        <f t="shared" si="4"/>
        <v>19</v>
      </c>
      <c r="AA62">
        <f t="shared" si="5"/>
        <v>6</v>
      </c>
      <c r="AB62">
        <f t="shared" si="6"/>
        <v>13</v>
      </c>
      <c r="AC62">
        <f t="shared" si="7"/>
        <v>169</v>
      </c>
    </row>
    <row r="63" spans="1:29" ht="17" x14ac:dyDescent="0.2">
      <c r="A63" t="s">
        <v>62</v>
      </c>
      <c r="B63" s="5">
        <v>113.8</v>
      </c>
      <c r="C63" s="5" t="s">
        <v>168</v>
      </c>
      <c r="D63" s="3" t="s">
        <v>168</v>
      </c>
      <c r="E63" t="s">
        <v>145</v>
      </c>
      <c r="F63">
        <v>1</v>
      </c>
      <c r="G63" t="s">
        <v>146</v>
      </c>
      <c r="H63">
        <v>11</v>
      </c>
      <c r="I63">
        <v>57</v>
      </c>
      <c r="J63">
        <v>1401</v>
      </c>
      <c r="K63">
        <v>24.6</v>
      </c>
      <c r="L63">
        <v>15</v>
      </c>
      <c r="M63">
        <v>60</v>
      </c>
      <c r="O63">
        <f t="shared" si="0"/>
        <v>7</v>
      </c>
      <c r="P63">
        <f t="shared" si="1"/>
        <v>122.26329616860366</v>
      </c>
      <c r="Q63">
        <f t="shared" si="2"/>
        <v>-8.4632961686036623</v>
      </c>
      <c r="R63">
        <f t="shared" si="3"/>
        <v>71.627382037501434</v>
      </c>
      <c r="Y63" t="s">
        <v>62</v>
      </c>
      <c r="Z63">
        <f t="shared" si="4"/>
        <v>30</v>
      </c>
      <c r="AA63">
        <f t="shared" si="5"/>
        <v>6</v>
      </c>
      <c r="AB63">
        <f t="shared" si="6"/>
        <v>24</v>
      </c>
      <c r="AC63">
        <f t="shared" si="7"/>
        <v>576</v>
      </c>
    </row>
    <row r="64" spans="1:29" x14ac:dyDescent="0.2">
      <c r="A64" t="s">
        <v>63</v>
      </c>
      <c r="B64" s="5">
        <v>75.5</v>
      </c>
      <c r="C64" s="5">
        <v>3</v>
      </c>
      <c r="D64" s="3">
        <v>84</v>
      </c>
      <c r="E64" t="s">
        <v>119</v>
      </c>
      <c r="F64">
        <v>3</v>
      </c>
      <c r="G64" t="s">
        <v>101</v>
      </c>
      <c r="H64">
        <v>13</v>
      </c>
      <c r="I64">
        <v>59</v>
      </c>
      <c r="J64">
        <v>982</v>
      </c>
      <c r="K64">
        <v>16.600000000000001</v>
      </c>
      <c r="L64">
        <v>11</v>
      </c>
      <c r="M64">
        <v>60</v>
      </c>
      <c r="O64">
        <f t="shared" si="0"/>
        <v>7</v>
      </c>
      <c r="P64">
        <f t="shared" si="1"/>
        <v>122.26329616860366</v>
      </c>
      <c r="Q64">
        <f t="shared" si="2"/>
        <v>-46.763296168603659</v>
      </c>
      <c r="R64">
        <f t="shared" si="3"/>
        <v>2186.8058685525416</v>
      </c>
      <c r="Y64" t="s">
        <v>63</v>
      </c>
      <c r="Z64">
        <f t="shared" si="4"/>
        <v>55</v>
      </c>
      <c r="AA64">
        <f t="shared" si="5"/>
        <v>6</v>
      </c>
      <c r="AB64">
        <f t="shared" si="6"/>
        <v>49</v>
      </c>
      <c r="AC64">
        <f t="shared" si="7"/>
        <v>2401</v>
      </c>
    </row>
    <row r="65" spans="1:29" x14ac:dyDescent="0.2">
      <c r="A65" t="s">
        <v>64</v>
      </c>
      <c r="B65" s="5">
        <v>80.600000000000009</v>
      </c>
      <c r="C65" s="5">
        <v>3</v>
      </c>
      <c r="D65" s="3">
        <v>96</v>
      </c>
      <c r="E65" t="s">
        <v>147</v>
      </c>
      <c r="F65">
        <v>1</v>
      </c>
      <c r="G65" t="s">
        <v>127</v>
      </c>
      <c r="H65">
        <v>12</v>
      </c>
      <c r="I65">
        <v>87</v>
      </c>
      <c r="J65">
        <v>1156</v>
      </c>
      <c r="K65">
        <v>13.3</v>
      </c>
      <c r="L65">
        <v>8</v>
      </c>
      <c r="M65">
        <v>107</v>
      </c>
      <c r="O65">
        <f t="shared" si="0"/>
        <v>6</v>
      </c>
      <c r="P65">
        <f t="shared" si="1"/>
        <v>78.233260253870242</v>
      </c>
      <c r="Q65">
        <f t="shared" si="2"/>
        <v>2.3667397461297668</v>
      </c>
      <c r="R65">
        <f t="shared" si="3"/>
        <v>5.6014570259103929</v>
      </c>
      <c r="Y65" t="s">
        <v>64</v>
      </c>
      <c r="Z65">
        <f t="shared" si="4"/>
        <v>46</v>
      </c>
      <c r="AA65">
        <f t="shared" si="5"/>
        <v>63</v>
      </c>
      <c r="AB65">
        <f t="shared" si="6"/>
        <v>-17</v>
      </c>
      <c r="AC65">
        <f t="shared" si="7"/>
        <v>289</v>
      </c>
    </row>
    <row r="66" spans="1:29" x14ac:dyDescent="0.2">
      <c r="A66" t="s">
        <v>65</v>
      </c>
      <c r="B66" s="5">
        <v>76.5</v>
      </c>
      <c r="C66" s="5">
        <v>5</v>
      </c>
      <c r="D66" s="3">
        <v>177</v>
      </c>
      <c r="E66" t="s">
        <v>148</v>
      </c>
      <c r="F66">
        <v>1</v>
      </c>
      <c r="G66" t="s">
        <v>142</v>
      </c>
      <c r="H66">
        <v>14</v>
      </c>
      <c r="I66">
        <v>136</v>
      </c>
      <c r="J66">
        <v>1803</v>
      </c>
      <c r="K66">
        <v>13.3</v>
      </c>
      <c r="L66">
        <v>12</v>
      </c>
      <c r="M66">
        <v>136</v>
      </c>
      <c r="O66">
        <f t="shared" si="0"/>
        <v>7</v>
      </c>
      <c r="P66">
        <f t="shared" si="1"/>
        <v>122.26329616860366</v>
      </c>
      <c r="Q66">
        <f t="shared" si="2"/>
        <v>-45.763296168603659</v>
      </c>
      <c r="R66">
        <f t="shared" si="3"/>
        <v>2094.2792762153344</v>
      </c>
      <c r="Y66" t="s">
        <v>65</v>
      </c>
      <c r="Z66">
        <f t="shared" si="4"/>
        <v>53</v>
      </c>
      <c r="AA66">
        <f t="shared" si="5"/>
        <v>6</v>
      </c>
      <c r="AB66">
        <f t="shared" si="6"/>
        <v>47</v>
      </c>
      <c r="AC66">
        <f t="shared" si="7"/>
        <v>2209</v>
      </c>
    </row>
    <row r="67" spans="1:29" x14ac:dyDescent="0.2">
      <c r="A67" t="s">
        <v>66</v>
      </c>
      <c r="B67" s="5">
        <v>54.5</v>
      </c>
      <c r="C67" s="5">
        <v>1</v>
      </c>
      <c r="D67" s="3">
        <v>5</v>
      </c>
      <c r="E67" t="s">
        <v>149</v>
      </c>
      <c r="F67">
        <v>1</v>
      </c>
      <c r="G67" t="s">
        <v>127</v>
      </c>
      <c r="H67">
        <v>14</v>
      </c>
      <c r="I67">
        <v>97</v>
      </c>
      <c r="J67">
        <v>1500</v>
      </c>
      <c r="K67">
        <v>15.5</v>
      </c>
      <c r="L67">
        <v>19</v>
      </c>
      <c r="M67">
        <v>98</v>
      </c>
      <c r="O67">
        <f t="shared" ref="O67:O84" si="8">IF(ROUND($T$3*L67 + $U$3*H67,0) &gt; 7,7,ROUND($T$3*L67 + $U$3*H67,0))</f>
        <v>7</v>
      </c>
      <c r="P67">
        <f t="shared" ref="P67:P84" si="9">VLOOKUP(O67,$V$3:$W$9,2,FALSE)*O67</f>
        <v>122.26329616860366</v>
      </c>
      <c r="Q67">
        <f t="shared" ref="Q67:Q84" si="10">B67-P67</f>
        <v>-67.763296168603659</v>
      </c>
      <c r="R67">
        <f t="shared" ref="R67:R84" si="11">Q67^2</f>
        <v>4591.8643076338958</v>
      </c>
      <c r="Y67" t="s">
        <v>66</v>
      </c>
      <c r="Z67">
        <f t="shared" ref="Z67:Z84" si="12">RANK(B67,$B$2:$B$84)</f>
        <v>64</v>
      </c>
      <c r="AA67">
        <f t="shared" ref="AA67:AA84" si="13">RANK(P67,$P$2:$P$84)</f>
        <v>6</v>
      </c>
      <c r="AB67">
        <f t="shared" ref="AB67:AB84" si="14">Z67-AA67</f>
        <v>58</v>
      </c>
      <c r="AC67">
        <f t="shared" ref="AC67:AC84" si="15">AB67^2</f>
        <v>3364</v>
      </c>
    </row>
    <row r="68" spans="1:29" x14ac:dyDescent="0.2">
      <c r="A68" t="s">
        <v>67</v>
      </c>
      <c r="B68" s="5">
        <v>53.4</v>
      </c>
      <c r="C68" s="5">
        <v>4</v>
      </c>
      <c r="D68" s="3">
        <v>110</v>
      </c>
      <c r="E68" t="s">
        <v>108</v>
      </c>
      <c r="F68">
        <v>4</v>
      </c>
      <c r="G68" t="s">
        <v>109</v>
      </c>
      <c r="H68">
        <v>13</v>
      </c>
      <c r="I68">
        <v>80</v>
      </c>
      <c r="J68">
        <v>1524</v>
      </c>
      <c r="K68">
        <v>19.100000000000001</v>
      </c>
      <c r="L68">
        <v>17</v>
      </c>
      <c r="M68">
        <v>90</v>
      </c>
      <c r="O68">
        <f t="shared" si="8"/>
        <v>7</v>
      </c>
      <c r="P68">
        <f t="shared" si="9"/>
        <v>122.26329616860366</v>
      </c>
      <c r="Q68">
        <f t="shared" si="10"/>
        <v>-68.863296168603654</v>
      </c>
      <c r="R68">
        <f t="shared" si="11"/>
        <v>4742.1535592048231</v>
      </c>
      <c r="Y68" t="s">
        <v>67</v>
      </c>
      <c r="Z68">
        <f t="shared" si="12"/>
        <v>65</v>
      </c>
      <c r="AA68">
        <f t="shared" si="13"/>
        <v>6</v>
      </c>
      <c r="AB68">
        <f t="shared" si="14"/>
        <v>59</v>
      </c>
      <c r="AC68">
        <f t="shared" si="15"/>
        <v>3481</v>
      </c>
    </row>
    <row r="69" spans="1:29" x14ac:dyDescent="0.2">
      <c r="A69" t="s">
        <v>68</v>
      </c>
      <c r="B69" s="5">
        <v>57.1</v>
      </c>
      <c r="C69" s="5">
        <v>2</v>
      </c>
      <c r="D69" s="3">
        <v>37</v>
      </c>
      <c r="E69" t="s">
        <v>150</v>
      </c>
      <c r="F69">
        <v>1</v>
      </c>
      <c r="G69" t="s">
        <v>115</v>
      </c>
      <c r="H69">
        <v>12</v>
      </c>
      <c r="I69">
        <v>158</v>
      </c>
      <c r="J69">
        <v>1746</v>
      </c>
      <c r="K69">
        <v>11.1</v>
      </c>
      <c r="L69">
        <v>8</v>
      </c>
      <c r="M69">
        <v>162</v>
      </c>
      <c r="O69">
        <f t="shared" si="8"/>
        <v>6</v>
      </c>
      <c r="P69">
        <f t="shared" si="9"/>
        <v>78.233260253870242</v>
      </c>
      <c r="Q69">
        <f t="shared" si="10"/>
        <v>-21.13326025387024</v>
      </c>
      <c r="R69">
        <f t="shared" si="11"/>
        <v>446.61468895781167</v>
      </c>
      <c r="Y69" t="s">
        <v>68</v>
      </c>
      <c r="Z69">
        <f t="shared" si="12"/>
        <v>62</v>
      </c>
      <c r="AA69">
        <f t="shared" si="13"/>
        <v>63</v>
      </c>
      <c r="AB69">
        <f t="shared" si="14"/>
        <v>-1</v>
      </c>
      <c r="AC69">
        <f t="shared" si="15"/>
        <v>1</v>
      </c>
    </row>
    <row r="70" spans="1:29" x14ac:dyDescent="0.2">
      <c r="A70" t="s">
        <v>69</v>
      </c>
      <c r="B70" s="5">
        <v>41.4</v>
      </c>
      <c r="C70" s="5">
        <v>3</v>
      </c>
      <c r="D70" s="3">
        <v>72</v>
      </c>
      <c r="E70" t="s">
        <v>151</v>
      </c>
      <c r="F70">
        <v>1</v>
      </c>
      <c r="G70" t="s">
        <v>142</v>
      </c>
      <c r="H70">
        <v>14</v>
      </c>
      <c r="I70">
        <v>98</v>
      </c>
      <c r="J70">
        <v>1730</v>
      </c>
      <c r="K70">
        <v>17.7</v>
      </c>
      <c r="L70">
        <v>17</v>
      </c>
      <c r="M70">
        <v>104</v>
      </c>
      <c r="O70">
        <f t="shared" si="8"/>
        <v>7</v>
      </c>
      <c r="P70">
        <f t="shared" si="9"/>
        <v>122.26329616860366</v>
      </c>
      <c r="Q70">
        <f t="shared" si="10"/>
        <v>-80.863296168603654</v>
      </c>
      <c r="R70">
        <f t="shared" si="11"/>
        <v>6538.8726672513103</v>
      </c>
      <c r="Y70" t="s">
        <v>69</v>
      </c>
      <c r="Z70">
        <f t="shared" si="12"/>
        <v>77</v>
      </c>
      <c r="AA70">
        <f t="shared" si="13"/>
        <v>6</v>
      </c>
      <c r="AB70">
        <f t="shared" si="14"/>
        <v>71</v>
      </c>
      <c r="AC70">
        <f t="shared" si="15"/>
        <v>5041</v>
      </c>
    </row>
    <row r="71" spans="1:29" x14ac:dyDescent="0.2">
      <c r="A71" t="s">
        <v>70</v>
      </c>
      <c r="B71" s="5">
        <v>36.6</v>
      </c>
      <c r="C71" s="5">
        <v>4</v>
      </c>
      <c r="D71" s="3">
        <v>118</v>
      </c>
      <c r="E71" t="s">
        <v>106</v>
      </c>
      <c r="F71">
        <v>2</v>
      </c>
      <c r="G71" t="s">
        <v>107</v>
      </c>
      <c r="H71">
        <v>13</v>
      </c>
      <c r="I71">
        <v>30</v>
      </c>
      <c r="J71">
        <v>745</v>
      </c>
      <c r="K71">
        <v>24.8</v>
      </c>
      <c r="L71">
        <v>8</v>
      </c>
      <c r="M71">
        <v>30</v>
      </c>
      <c r="O71">
        <f t="shared" si="8"/>
        <v>6</v>
      </c>
      <c r="P71">
        <f t="shared" si="9"/>
        <v>78.233260253870242</v>
      </c>
      <c r="Q71">
        <f t="shared" si="10"/>
        <v>-41.63326025387024</v>
      </c>
      <c r="R71">
        <f t="shared" si="11"/>
        <v>1733.3283593664914</v>
      </c>
      <c r="Y71" t="s">
        <v>70</v>
      </c>
      <c r="Z71">
        <f t="shared" si="12"/>
        <v>79</v>
      </c>
      <c r="AA71">
        <f t="shared" si="13"/>
        <v>63</v>
      </c>
      <c r="AB71">
        <f t="shared" si="14"/>
        <v>16</v>
      </c>
      <c r="AC71">
        <f t="shared" si="15"/>
        <v>256</v>
      </c>
    </row>
    <row r="72" spans="1:29" x14ac:dyDescent="0.2">
      <c r="A72" t="s">
        <v>71</v>
      </c>
      <c r="B72" s="5">
        <v>213.7</v>
      </c>
      <c r="C72" s="5">
        <v>2</v>
      </c>
      <c r="D72" s="3">
        <v>47</v>
      </c>
      <c r="E72" t="s">
        <v>152</v>
      </c>
      <c r="F72">
        <v>1</v>
      </c>
      <c r="G72" t="s">
        <v>142</v>
      </c>
      <c r="H72">
        <v>13</v>
      </c>
      <c r="I72">
        <v>71</v>
      </c>
      <c r="J72">
        <v>1391</v>
      </c>
      <c r="K72">
        <v>19.600000000000001</v>
      </c>
      <c r="L72">
        <v>14</v>
      </c>
      <c r="M72">
        <v>71</v>
      </c>
      <c r="O72">
        <f t="shared" si="8"/>
        <v>7</v>
      </c>
      <c r="P72">
        <f t="shared" si="9"/>
        <v>122.26329616860366</v>
      </c>
      <c r="Q72">
        <f t="shared" si="10"/>
        <v>91.436703831396329</v>
      </c>
      <c r="R72">
        <f t="shared" si="11"/>
        <v>8360.6708075504885</v>
      </c>
      <c r="Y72" t="s">
        <v>71</v>
      </c>
      <c r="Z72">
        <f t="shared" si="12"/>
        <v>3</v>
      </c>
      <c r="AA72">
        <f t="shared" si="13"/>
        <v>6</v>
      </c>
      <c r="AB72">
        <f t="shared" si="14"/>
        <v>-3</v>
      </c>
      <c r="AC72">
        <f t="shared" si="15"/>
        <v>9</v>
      </c>
    </row>
    <row r="73" spans="1:29" x14ac:dyDescent="0.2">
      <c r="A73" t="s">
        <v>72</v>
      </c>
      <c r="B73" s="5">
        <v>151.9</v>
      </c>
      <c r="C73" s="5">
        <v>2</v>
      </c>
      <c r="D73" s="3">
        <v>40</v>
      </c>
      <c r="E73" t="s">
        <v>108</v>
      </c>
      <c r="F73">
        <v>4</v>
      </c>
      <c r="G73" t="s">
        <v>109</v>
      </c>
      <c r="H73">
        <v>13</v>
      </c>
      <c r="I73">
        <v>86</v>
      </c>
      <c r="J73">
        <v>1288</v>
      </c>
      <c r="K73">
        <v>15</v>
      </c>
      <c r="L73">
        <v>11</v>
      </c>
      <c r="M73">
        <v>87</v>
      </c>
      <c r="O73">
        <f t="shared" si="8"/>
        <v>7</v>
      </c>
      <c r="P73">
        <f t="shared" si="9"/>
        <v>122.26329616860366</v>
      </c>
      <c r="Q73">
        <f t="shared" si="10"/>
        <v>29.636703831396346</v>
      </c>
      <c r="R73">
        <f t="shared" si="11"/>
        <v>878.33421398990288</v>
      </c>
      <c r="Y73" t="s">
        <v>72</v>
      </c>
      <c r="Z73">
        <f t="shared" si="12"/>
        <v>18</v>
      </c>
      <c r="AA73">
        <f t="shared" si="13"/>
        <v>6</v>
      </c>
      <c r="AB73">
        <f t="shared" si="14"/>
        <v>12</v>
      </c>
      <c r="AC73">
        <f t="shared" si="15"/>
        <v>144</v>
      </c>
    </row>
    <row r="74" spans="1:29" x14ac:dyDescent="0.2">
      <c r="A74" t="s">
        <v>73</v>
      </c>
      <c r="B74" s="5">
        <v>98.7</v>
      </c>
      <c r="C74" s="5">
        <v>1</v>
      </c>
      <c r="D74" s="3">
        <v>21</v>
      </c>
      <c r="E74" t="s">
        <v>111</v>
      </c>
      <c r="F74">
        <v>4</v>
      </c>
      <c r="G74" t="s">
        <v>112</v>
      </c>
      <c r="H74">
        <v>13</v>
      </c>
      <c r="I74">
        <v>62</v>
      </c>
      <c r="J74">
        <v>1258</v>
      </c>
      <c r="K74">
        <v>20.3</v>
      </c>
      <c r="L74">
        <v>14</v>
      </c>
      <c r="M74">
        <v>62</v>
      </c>
      <c r="O74">
        <f t="shared" si="8"/>
        <v>7</v>
      </c>
      <c r="P74">
        <f t="shared" si="9"/>
        <v>122.26329616860366</v>
      </c>
      <c r="Q74">
        <f t="shared" si="10"/>
        <v>-23.563296168603657</v>
      </c>
      <c r="R74">
        <f t="shared" si="11"/>
        <v>555.22892632933178</v>
      </c>
      <c r="Y74" t="s">
        <v>73</v>
      </c>
      <c r="Z74">
        <f t="shared" si="12"/>
        <v>37</v>
      </c>
      <c r="AA74">
        <f t="shared" si="13"/>
        <v>6</v>
      </c>
      <c r="AB74">
        <f t="shared" si="14"/>
        <v>31</v>
      </c>
      <c r="AC74">
        <f t="shared" si="15"/>
        <v>961</v>
      </c>
    </row>
    <row r="75" spans="1:29" x14ac:dyDescent="0.2">
      <c r="A75" t="s">
        <v>74</v>
      </c>
      <c r="B75" s="5">
        <v>99.1</v>
      </c>
      <c r="C75" s="5">
        <v>2</v>
      </c>
      <c r="D75" s="3">
        <v>55</v>
      </c>
      <c r="E75" t="s">
        <v>153</v>
      </c>
      <c r="F75">
        <v>1</v>
      </c>
      <c r="G75" t="s">
        <v>107</v>
      </c>
      <c r="H75">
        <v>12</v>
      </c>
      <c r="I75">
        <v>91</v>
      </c>
      <c r="J75">
        <v>926</v>
      </c>
      <c r="K75">
        <v>10.199999999999999</v>
      </c>
      <c r="L75">
        <v>6</v>
      </c>
      <c r="M75">
        <v>131</v>
      </c>
      <c r="O75">
        <f t="shared" si="8"/>
        <v>5</v>
      </c>
      <c r="P75">
        <f t="shared" si="9"/>
        <v>97.461411734615595</v>
      </c>
      <c r="Q75">
        <f t="shared" si="10"/>
        <v>1.6385882653843993</v>
      </c>
      <c r="R75">
        <f t="shared" si="11"/>
        <v>2.6849715034554547</v>
      </c>
      <c r="Y75" t="s">
        <v>74</v>
      </c>
      <c r="Z75">
        <f t="shared" si="12"/>
        <v>36</v>
      </c>
      <c r="AA75">
        <f t="shared" si="13"/>
        <v>36</v>
      </c>
      <c r="AB75">
        <f t="shared" si="14"/>
        <v>0</v>
      </c>
      <c r="AC75">
        <f t="shared" si="15"/>
        <v>0</v>
      </c>
    </row>
    <row r="76" spans="1:29" x14ac:dyDescent="0.2">
      <c r="A76" t="s">
        <v>75</v>
      </c>
      <c r="B76" s="5">
        <v>170.5</v>
      </c>
      <c r="C76" s="5">
        <v>5</v>
      </c>
      <c r="D76" s="3">
        <v>165</v>
      </c>
      <c r="E76" t="s">
        <v>154</v>
      </c>
      <c r="F76">
        <v>1</v>
      </c>
      <c r="G76" t="s">
        <v>109</v>
      </c>
      <c r="H76">
        <v>12</v>
      </c>
      <c r="I76">
        <v>102</v>
      </c>
      <c r="J76">
        <v>534</v>
      </c>
      <c r="K76">
        <v>5.2</v>
      </c>
      <c r="L76">
        <v>1</v>
      </c>
      <c r="M76">
        <v>133</v>
      </c>
      <c r="O76">
        <f t="shared" si="8"/>
        <v>3</v>
      </c>
      <c r="P76">
        <f t="shared" si="9"/>
        <v>132.43991039409613</v>
      </c>
      <c r="Q76">
        <f t="shared" si="10"/>
        <v>38.060089605903869</v>
      </c>
      <c r="R76">
        <f t="shared" si="11"/>
        <v>1448.5704208094317</v>
      </c>
      <c r="Y76" t="s">
        <v>75</v>
      </c>
      <c r="Z76">
        <f t="shared" si="12"/>
        <v>10</v>
      </c>
      <c r="AA76">
        <f t="shared" si="13"/>
        <v>1</v>
      </c>
      <c r="AB76">
        <f t="shared" si="14"/>
        <v>9</v>
      </c>
      <c r="AC76">
        <f t="shared" si="15"/>
        <v>81</v>
      </c>
    </row>
    <row r="77" spans="1:29" ht="17" x14ac:dyDescent="0.2">
      <c r="A77" t="s">
        <v>76</v>
      </c>
      <c r="B77" s="5">
        <v>95.9</v>
      </c>
      <c r="C77" s="5" t="s">
        <v>168</v>
      </c>
      <c r="D77" s="3" t="s">
        <v>168</v>
      </c>
      <c r="E77" t="s">
        <v>155</v>
      </c>
      <c r="F77">
        <v>1</v>
      </c>
      <c r="G77" t="s">
        <v>115</v>
      </c>
      <c r="H77">
        <v>14</v>
      </c>
      <c r="I77">
        <v>70</v>
      </c>
      <c r="J77">
        <v>939</v>
      </c>
      <c r="K77">
        <v>13.4</v>
      </c>
      <c r="L77">
        <v>7</v>
      </c>
      <c r="M77">
        <v>74</v>
      </c>
      <c r="O77">
        <f t="shared" si="8"/>
        <v>6</v>
      </c>
      <c r="P77">
        <f t="shared" si="9"/>
        <v>78.233260253870242</v>
      </c>
      <c r="Q77">
        <f t="shared" si="10"/>
        <v>17.666739746129764</v>
      </c>
      <c r="R77">
        <f t="shared" si="11"/>
        <v>312.11369325748115</v>
      </c>
      <c r="Y77" t="s">
        <v>76</v>
      </c>
      <c r="Z77">
        <f t="shared" si="12"/>
        <v>38</v>
      </c>
      <c r="AA77">
        <f t="shared" si="13"/>
        <v>63</v>
      </c>
      <c r="AB77">
        <f t="shared" si="14"/>
        <v>-25</v>
      </c>
      <c r="AC77">
        <f t="shared" si="15"/>
        <v>625</v>
      </c>
    </row>
    <row r="78" spans="1:29" x14ac:dyDescent="0.2">
      <c r="A78" t="s">
        <v>77</v>
      </c>
      <c r="B78" s="5">
        <v>84.8</v>
      </c>
      <c r="C78" s="5">
        <v>5</v>
      </c>
      <c r="D78" s="3">
        <v>140</v>
      </c>
      <c r="E78" t="s">
        <v>156</v>
      </c>
      <c r="F78">
        <v>1</v>
      </c>
      <c r="G78" t="s">
        <v>127</v>
      </c>
      <c r="H78">
        <v>12</v>
      </c>
      <c r="I78">
        <v>111</v>
      </c>
      <c r="J78">
        <v>1319</v>
      </c>
      <c r="K78">
        <v>11.9</v>
      </c>
      <c r="L78">
        <v>5</v>
      </c>
      <c r="M78">
        <v>112</v>
      </c>
      <c r="O78">
        <f t="shared" si="8"/>
        <v>5</v>
      </c>
      <c r="P78">
        <f t="shared" si="9"/>
        <v>97.461411734615595</v>
      </c>
      <c r="Q78">
        <f t="shared" si="10"/>
        <v>-12.661411734615598</v>
      </c>
      <c r="R78">
        <f t="shared" si="11"/>
        <v>160.31134711346155</v>
      </c>
      <c r="Y78" t="s">
        <v>77</v>
      </c>
      <c r="Z78">
        <f t="shared" si="12"/>
        <v>43</v>
      </c>
      <c r="AA78">
        <f t="shared" si="13"/>
        <v>36</v>
      </c>
      <c r="AB78">
        <f t="shared" si="14"/>
        <v>7</v>
      </c>
      <c r="AC78">
        <f t="shared" si="15"/>
        <v>49</v>
      </c>
    </row>
    <row r="79" spans="1:29" x14ac:dyDescent="0.2">
      <c r="A79" t="s">
        <v>78</v>
      </c>
      <c r="B79" s="5">
        <v>84.600000000000009</v>
      </c>
      <c r="C79" s="5">
        <v>1</v>
      </c>
      <c r="D79" s="3">
        <v>26</v>
      </c>
      <c r="E79" t="s">
        <v>117</v>
      </c>
      <c r="F79">
        <v>3</v>
      </c>
      <c r="G79" t="s">
        <v>115</v>
      </c>
      <c r="H79">
        <v>13</v>
      </c>
      <c r="I79">
        <v>50</v>
      </c>
      <c r="J79">
        <v>1044</v>
      </c>
      <c r="K79">
        <v>20.9</v>
      </c>
      <c r="L79">
        <v>9</v>
      </c>
      <c r="M79">
        <v>51</v>
      </c>
      <c r="O79">
        <f t="shared" si="8"/>
        <v>6</v>
      </c>
      <c r="P79">
        <f t="shared" si="9"/>
        <v>78.233260253870242</v>
      </c>
      <c r="Q79">
        <f t="shared" si="10"/>
        <v>6.3667397461297668</v>
      </c>
      <c r="R79">
        <f t="shared" si="11"/>
        <v>40.535374994948526</v>
      </c>
      <c r="Y79" t="s">
        <v>78</v>
      </c>
      <c r="Z79">
        <f t="shared" si="12"/>
        <v>44</v>
      </c>
      <c r="AA79">
        <f t="shared" si="13"/>
        <v>63</v>
      </c>
      <c r="AB79">
        <f t="shared" si="14"/>
        <v>-19</v>
      </c>
      <c r="AC79">
        <f t="shared" si="15"/>
        <v>361</v>
      </c>
    </row>
    <row r="80" spans="1:29" x14ac:dyDescent="0.2">
      <c r="A80" t="s">
        <v>79</v>
      </c>
      <c r="B80" s="5">
        <v>76.8</v>
      </c>
      <c r="C80" s="5">
        <v>1</v>
      </c>
      <c r="D80" s="3">
        <v>15</v>
      </c>
      <c r="E80" t="s">
        <v>120</v>
      </c>
      <c r="F80">
        <v>2</v>
      </c>
      <c r="G80" t="s">
        <v>109</v>
      </c>
      <c r="H80">
        <v>12</v>
      </c>
      <c r="I80">
        <v>74</v>
      </c>
      <c r="J80">
        <v>1363</v>
      </c>
      <c r="K80">
        <v>18.399999999999999</v>
      </c>
      <c r="L80">
        <v>20</v>
      </c>
      <c r="M80">
        <v>96</v>
      </c>
      <c r="O80">
        <f t="shared" si="8"/>
        <v>7</v>
      </c>
      <c r="P80">
        <f t="shared" si="9"/>
        <v>122.26329616860366</v>
      </c>
      <c r="Q80">
        <f t="shared" si="10"/>
        <v>-45.463296168603662</v>
      </c>
      <c r="R80">
        <f t="shared" si="11"/>
        <v>2066.9112985141724</v>
      </c>
      <c r="Y80" t="s">
        <v>79</v>
      </c>
      <c r="Z80">
        <f t="shared" si="12"/>
        <v>51</v>
      </c>
      <c r="AA80">
        <f t="shared" si="13"/>
        <v>6</v>
      </c>
      <c r="AB80">
        <f t="shared" si="14"/>
        <v>45</v>
      </c>
      <c r="AC80">
        <f t="shared" si="15"/>
        <v>2025</v>
      </c>
    </row>
    <row r="81" spans="1:29" x14ac:dyDescent="0.2">
      <c r="A81" t="s">
        <v>80</v>
      </c>
      <c r="B81" s="5">
        <v>80.099999999999994</v>
      </c>
      <c r="C81" s="5">
        <v>4</v>
      </c>
      <c r="D81" s="3">
        <v>112</v>
      </c>
      <c r="E81" t="s">
        <v>128</v>
      </c>
      <c r="F81">
        <v>2</v>
      </c>
      <c r="G81" t="s">
        <v>95</v>
      </c>
      <c r="H81">
        <v>13</v>
      </c>
      <c r="I81">
        <v>58</v>
      </c>
      <c r="J81">
        <v>865</v>
      </c>
      <c r="K81">
        <v>14.9</v>
      </c>
      <c r="L81">
        <v>5</v>
      </c>
      <c r="M81">
        <v>58</v>
      </c>
      <c r="O81">
        <f t="shared" si="8"/>
        <v>5</v>
      </c>
      <c r="P81">
        <f t="shared" si="9"/>
        <v>97.461411734615595</v>
      </c>
      <c r="Q81">
        <f t="shared" si="10"/>
        <v>-17.361411734615601</v>
      </c>
      <c r="R81">
        <f t="shared" si="11"/>
        <v>301.41861741884827</v>
      </c>
      <c r="Y81" t="s">
        <v>80</v>
      </c>
      <c r="Z81">
        <f t="shared" si="12"/>
        <v>48</v>
      </c>
      <c r="AA81">
        <f t="shared" si="13"/>
        <v>36</v>
      </c>
      <c r="AB81">
        <f t="shared" si="14"/>
        <v>12</v>
      </c>
      <c r="AC81">
        <f t="shared" si="15"/>
        <v>144</v>
      </c>
    </row>
    <row r="82" spans="1:29" x14ac:dyDescent="0.2">
      <c r="A82" t="s">
        <v>81</v>
      </c>
      <c r="B82" s="5">
        <v>29.5</v>
      </c>
      <c r="C82" s="5">
        <v>4</v>
      </c>
      <c r="D82" s="3">
        <v>114</v>
      </c>
      <c r="E82" t="s">
        <v>125</v>
      </c>
      <c r="F82">
        <v>2</v>
      </c>
      <c r="G82" t="s">
        <v>95</v>
      </c>
      <c r="H82">
        <v>13</v>
      </c>
      <c r="I82">
        <v>46</v>
      </c>
      <c r="J82">
        <v>716</v>
      </c>
      <c r="K82">
        <v>15.6</v>
      </c>
      <c r="L82">
        <v>3</v>
      </c>
      <c r="M82">
        <v>75</v>
      </c>
      <c r="O82">
        <f t="shared" si="8"/>
        <v>4</v>
      </c>
      <c r="P82">
        <f t="shared" si="9"/>
        <v>82.349962389495047</v>
      </c>
      <c r="Q82">
        <f t="shared" si="10"/>
        <v>-52.849962389495047</v>
      </c>
      <c r="R82">
        <f t="shared" si="11"/>
        <v>2793.1185245710412</v>
      </c>
      <c r="Y82" t="s">
        <v>81</v>
      </c>
      <c r="Z82">
        <f t="shared" si="12"/>
        <v>81</v>
      </c>
      <c r="AA82">
        <f t="shared" si="13"/>
        <v>50</v>
      </c>
      <c r="AB82">
        <f t="shared" si="14"/>
        <v>31</v>
      </c>
      <c r="AC82">
        <f t="shared" si="15"/>
        <v>961</v>
      </c>
    </row>
    <row r="83" spans="1:29" ht="17" x14ac:dyDescent="0.2">
      <c r="A83" t="s">
        <v>82</v>
      </c>
      <c r="B83" s="5">
        <v>38.200000000000003</v>
      </c>
      <c r="C83" s="5" t="s">
        <v>168</v>
      </c>
      <c r="D83" s="3" t="s">
        <v>168</v>
      </c>
      <c r="E83" t="s">
        <v>157</v>
      </c>
      <c r="F83">
        <v>1</v>
      </c>
      <c r="G83" t="s">
        <v>101</v>
      </c>
      <c r="H83">
        <v>12</v>
      </c>
      <c r="I83">
        <v>65</v>
      </c>
      <c r="J83">
        <v>882</v>
      </c>
      <c r="K83">
        <v>13.6</v>
      </c>
      <c r="L83">
        <v>3</v>
      </c>
      <c r="M83">
        <v>65</v>
      </c>
      <c r="O83">
        <f t="shared" si="8"/>
        <v>4</v>
      </c>
      <c r="P83">
        <f t="shared" si="9"/>
        <v>82.349962389495047</v>
      </c>
      <c r="Q83">
        <f t="shared" si="10"/>
        <v>-44.149962389495045</v>
      </c>
      <c r="R83">
        <f t="shared" si="11"/>
        <v>1949.219178993827</v>
      </c>
      <c r="Y83" t="s">
        <v>82</v>
      </c>
      <c r="Z83">
        <f t="shared" si="12"/>
        <v>78</v>
      </c>
      <c r="AA83">
        <f t="shared" si="13"/>
        <v>50</v>
      </c>
      <c r="AB83">
        <f t="shared" si="14"/>
        <v>28</v>
      </c>
      <c r="AC83">
        <f t="shared" si="15"/>
        <v>784</v>
      </c>
    </row>
    <row r="84" spans="1:29" x14ac:dyDescent="0.2">
      <c r="A84" t="s">
        <v>83</v>
      </c>
      <c r="B84" s="5">
        <v>28.5</v>
      </c>
      <c r="C84" s="5">
        <v>6</v>
      </c>
      <c r="D84" s="3">
        <v>199</v>
      </c>
      <c r="E84" t="s">
        <v>99</v>
      </c>
      <c r="F84">
        <v>4</v>
      </c>
      <c r="G84" t="s">
        <v>95</v>
      </c>
      <c r="H84">
        <v>12</v>
      </c>
      <c r="I84">
        <v>37</v>
      </c>
      <c r="J84">
        <v>644</v>
      </c>
      <c r="K84">
        <v>17.399999999999999</v>
      </c>
      <c r="L84">
        <v>4</v>
      </c>
      <c r="M84">
        <v>38</v>
      </c>
      <c r="O84">
        <f t="shared" si="8"/>
        <v>4</v>
      </c>
      <c r="P84">
        <f t="shared" si="9"/>
        <v>82.349962389495047</v>
      </c>
      <c r="Q84">
        <f t="shared" si="10"/>
        <v>-53.849962389495047</v>
      </c>
      <c r="R84">
        <f t="shared" si="11"/>
        <v>2899.8184493500312</v>
      </c>
      <c r="Y84" t="s">
        <v>83</v>
      </c>
      <c r="Z84">
        <f t="shared" si="12"/>
        <v>82</v>
      </c>
      <c r="AA84">
        <f t="shared" si="13"/>
        <v>50</v>
      </c>
      <c r="AB84">
        <f t="shared" si="14"/>
        <v>32</v>
      </c>
      <c r="AC84">
        <f t="shared" si="15"/>
        <v>1024</v>
      </c>
    </row>
    <row r="85" spans="1:29" ht="17" thickBot="1" x14ac:dyDescent="0.25"/>
    <row r="86" spans="1:29" ht="17" thickBot="1" x14ac:dyDescent="0.25">
      <c r="Q86" s="6" t="s">
        <v>164</v>
      </c>
      <c r="R86" s="10">
        <f>SUM(R2:R84)</f>
        <v>188503.66910299391</v>
      </c>
      <c r="AB86" s="6" t="s">
        <v>164</v>
      </c>
      <c r="AC86" s="10">
        <f>SUM(AC2:AC84)</f>
        <v>70450</v>
      </c>
    </row>
  </sheetData>
  <mergeCells count="2">
    <mergeCell ref="T1:W1"/>
    <mergeCell ref="V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1 - direct forecasting</vt:lpstr>
      <vt:lpstr>model 2 - through draft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Seifert, Joseph</dc:creator>
  <cp:lastModifiedBy>Seifert, Joseph</cp:lastModifiedBy>
  <dcterms:created xsi:type="dcterms:W3CDTF">2022-04-22T21:11:12Z</dcterms:created>
  <dcterms:modified xsi:type="dcterms:W3CDTF">2022-08-17T20:33:38Z</dcterms:modified>
</cp:coreProperties>
</file>