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20" activeTab="3"/>
  </bookViews>
  <sheets>
    <sheet name="2024-01" sheetId="1" r:id="rId1"/>
    <sheet name="2024-02" sheetId="2" r:id="rId2"/>
    <sheet name="2024-03" sheetId="3" r:id="rId3"/>
    <sheet name="2024-04" sheetId="4" r:id="rId4"/>
    <sheet name="2024-05" sheetId="5" r:id="rId5"/>
    <sheet name="2024-06" sheetId="6" r:id="rId6"/>
    <sheet name="2024-07" sheetId="7" r:id="rId7"/>
    <sheet name="2024-08" sheetId="8" r:id="rId8"/>
    <sheet name="2024-09" sheetId="9" r:id="rId9"/>
    <sheet name="2024-10" sheetId="10" r:id="rId10"/>
    <sheet name="2024-11" sheetId="11" r:id="rId11"/>
    <sheet name="2024-12" sheetId="12" r:id="rId12"/>
    <sheet name="年度汇总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<sst xmlns="http://schemas.openxmlformats.org/spreadsheetml/2006/main" count="244" uniqueCount="34">
  <si>
    <t>编号</t>
  </si>
  <si>
    <t>提交日期</t>
  </si>
  <si>
    <t>问题类型</t>
  </si>
  <si>
    <t>优先级</t>
  </si>
  <si>
    <t>问题描述</t>
  </si>
  <si>
    <t>责任人</t>
  </si>
  <si>
    <t>解决方案</t>
  </si>
  <si>
    <t>解决状态</t>
  </si>
  <si>
    <t>解决日期</t>
  </si>
  <si>
    <t>验证状态</t>
  </si>
  <si>
    <t>验证日期</t>
  </si>
  <si>
    <t>工时估算</t>
  </si>
  <si>
    <t>实际工时</t>
  </si>
  <si>
    <t>备注</t>
  </si>
  <si>
    <t>BUG类总工时</t>
  </si>
  <si>
    <t>新增需求总工时</t>
  </si>
  <si>
    <t>平均解决周期(天)</t>
  </si>
  <si>
    <t>验证通过率</t>
  </si>
  <si>
    <t>总工时</t>
  </si>
  <si>
    <t>月份</t>
  </si>
  <si>
    <t>问题总数</t>
  </si>
  <si>
    <t>BUG数量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</si>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</sst>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6"/>
  <sheetViews>
    <sheetView workbookViewId="0">
      <selection activeCell="A2" sqref="$A2:$XFD2"/>
    </sheetView>
  </sheetViews>
  <sheetFormatPr defaultColWidth="9" defaultRowHeight="16.8"/>
  <cols>
    <col min="1" max="1" width="8" customWidth="1"/>
    <col min="2" max="3" width="12" customWidth="1"/>
    <col min="4" max="4" width="8" customWidth="1"/>
    <col min="5" max="5" width="40" customWidth="1"/>
    <col min="6" max="6" width="10" customWidth="1"/>
    <col min="7" max="7" width="30" customWidth="1"/>
    <col min="8" max="8" width="10" customWidth="1"/>
    <col min="9" max="9" width="12" customWidth="1"/>
    <col min="10" max="10" width="10" customWidth="1"/>
    <col min="11" max="11" width="12" customWidth="1"/>
    <col min="12" max="13" width="10" customWidth="1"/>
    <col min="14" max="14" width="2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102" spans="1:2">
      <c r="A102" t="s">
        <v>14</v>
      </c>
      <c r="B102">
        <f>SUMIFS(L2:L99,C2:C99,"系统BUG")</f>
        <v>0</v>
      </c>
    </row>
    <row r="103" spans="1:2">
      <c r="A103" t="s">
        <v>15</v>
      </c>
      <c r="B103">
        <f>SUMIFS(L2:L99,C2:C99,"新增需求")*1.2</f>
        <v>0</v>
      </c>
    </row>
    <row r="104" spans="1:2">
      <c r="A104" t="s">
        <v>16</v>
      </c>
      <c r="B104">
        <f ca="1">AVERAGE(IF(ISNUMBER(I2:I99),I2:I99-TODAY()))</f>
        <v>0</v>
      </c>
    </row>
    <row r="105" spans="1:2">
      <c r="A105" t="s">
        <v>17</v>
      </c>
      <c r="B105" t="e">
        <f>COUNTIF(J2:J99,"已验证")/COUNTA(J2:J99)</f>
        <v>#DIV/0!</v>
      </c>
    </row>
    <row r="106" spans="1:2">
      <c r="A106" t="s">
        <v>18</v>
      </c>
      <c r="B106">
        <f>SUM(L2:L99)</f>
        <v>0</v>
      </c>
    </row>
  </sheetData>
  <dataValidations count="4">
    <dataValidation type="list" allowBlank="1" sqref="C2:C98">
      <formula1>"系统BUG,功能优化,新增需求,数据维护"</formula1>
    </dataValidation>
    <dataValidation type="list" allowBlank="1" sqref="D2:D98">
      <formula1>"高,中,低"</formula1>
    </dataValidation>
    <dataValidation type="list" allowBlank="1" sqref="H2:H98">
      <formula1>"未解决,已解决,延期处理"</formula1>
    </dataValidation>
    <dataValidation type="list" allowBlank="1" sqref="J2:J98">
      <formula1>"未验证,已验证,验证失败"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workbookViewId="0">
      <selection activeCell="A1" sqref="A1"/>
    </sheetView>
  </sheetViews>
  <sheetFormatPr defaultColWidth="9" defaultRowHeight="16.8"/>
  <cols>
    <col min="1" max="1" width="8" customWidth="1"/>
    <col min="2" max="3" width="12" customWidth="1"/>
    <col min="4" max="4" width="8" customWidth="1"/>
    <col min="5" max="5" width="40" customWidth="1"/>
    <col min="6" max="6" width="10" customWidth="1"/>
    <col min="7" max="7" width="30" customWidth="1"/>
    <col min="8" max="8" width="10" customWidth="1"/>
    <col min="9" max="9" width="12" customWidth="1"/>
    <col min="10" max="10" width="10" customWidth="1"/>
    <col min="11" max="11" width="12" customWidth="1"/>
    <col min="12" max="13" width="10" customWidth="1"/>
    <col min="14" max="14" width="2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103" spans="1:2">
      <c r="A103" t="s">
        <v>14</v>
      </c>
      <c r="B103">
        <f>SUMIFS(L2:L100,C2:C100,"系统BUG")</f>
        <v>0</v>
      </c>
    </row>
    <row r="104" spans="1:2">
      <c r="A104" t="s">
        <v>15</v>
      </c>
      <c r="B104">
        <f>SUMIFS(L2:L100,C2:C100,"新增需求")*1.2</f>
        <v>0</v>
      </c>
    </row>
    <row r="105" spans="1:2">
      <c r="A105" t="s">
        <v>16</v>
      </c>
      <c r="B105">
        <f ca="1">AVERAGE(IF(ISNUMBER(I2:I100),I2:I100-TODAY()))</f>
        <v>0</v>
      </c>
    </row>
    <row r="106" spans="1:2">
      <c r="A106" t="s">
        <v>17</v>
      </c>
      <c r="B106" t="e">
        <f>COUNTIF(J2:J100,"已验证")/COUNTA(J2:J100)</f>
        <v>#DIV/0!</v>
      </c>
    </row>
    <row r="107" spans="1:2">
      <c r="A107" t="s">
        <v>18</v>
      </c>
      <c r="B107">
        <f>SUM(L2:L100)</f>
        <v>0</v>
      </c>
    </row>
  </sheetData>
  <dataValidations count="4">
    <dataValidation type="list" allowBlank="1" sqref="C2:C99">
      <formula1>"系统BUG,功能优化,新增需求,数据维护"</formula1>
    </dataValidation>
    <dataValidation type="list" allowBlank="1" sqref="D2:D99">
      <formula1>"高,中,低"</formula1>
    </dataValidation>
    <dataValidation type="list" allowBlank="1" sqref="H2:H99">
      <formula1>"未解决,已解决,延期处理"</formula1>
    </dataValidation>
    <dataValidation type="list" allowBlank="1" sqref="J2:J99">
      <formula1>"未验证,已验证,验证失败"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workbookViewId="0">
      <selection activeCell="A1" sqref="A1"/>
    </sheetView>
  </sheetViews>
  <sheetFormatPr defaultColWidth="9" defaultRowHeight="16.8"/>
  <cols>
    <col min="1" max="1" width="8" customWidth="1"/>
    <col min="2" max="3" width="12" customWidth="1"/>
    <col min="4" max="4" width="8" customWidth="1"/>
    <col min="5" max="5" width="40" customWidth="1"/>
    <col min="6" max="6" width="10" customWidth="1"/>
    <col min="7" max="7" width="30" customWidth="1"/>
    <col min="8" max="8" width="10" customWidth="1"/>
    <col min="9" max="9" width="12" customWidth="1"/>
    <col min="10" max="10" width="10" customWidth="1"/>
    <col min="11" max="11" width="12" customWidth="1"/>
    <col min="12" max="13" width="10" customWidth="1"/>
    <col min="14" max="14" width="2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103" spans="1:2">
      <c r="A103" t="s">
        <v>14</v>
      </c>
      <c r="B103">
        <f>SUMIFS(L2:L100,C2:C100,"系统BUG")</f>
        <v>0</v>
      </c>
    </row>
    <row r="104" spans="1:2">
      <c r="A104" t="s">
        <v>15</v>
      </c>
      <c r="B104">
        <f>SUMIFS(L2:L100,C2:C100,"新增需求")*1.2</f>
        <v>0</v>
      </c>
    </row>
    <row r="105" spans="1:2">
      <c r="A105" t="s">
        <v>16</v>
      </c>
      <c r="B105">
        <f ca="1">AVERAGE(IF(ISNUMBER(I2:I100),I2:I100-TODAY()))</f>
        <v>0</v>
      </c>
    </row>
    <row r="106" spans="1:2">
      <c r="A106" t="s">
        <v>17</v>
      </c>
      <c r="B106" t="e">
        <f>COUNTIF(J2:J100,"已验证")/COUNTA(J2:J100)</f>
        <v>#DIV/0!</v>
      </c>
    </row>
    <row r="107" spans="1:2">
      <c r="A107" t="s">
        <v>18</v>
      </c>
      <c r="B107">
        <f>SUM(L2:L100)</f>
        <v>0</v>
      </c>
    </row>
  </sheetData>
  <dataValidations count="4">
    <dataValidation type="list" allowBlank="1" sqref="C2:C99">
      <formula1>"系统BUG,功能优化,新增需求,数据维护"</formula1>
    </dataValidation>
    <dataValidation type="list" allowBlank="1" sqref="D2:D99">
      <formula1>"高,中,低"</formula1>
    </dataValidation>
    <dataValidation type="list" allowBlank="1" sqref="H2:H99">
      <formula1>"未解决,已解决,延期处理"</formula1>
    </dataValidation>
    <dataValidation type="list" allowBlank="1" sqref="J2:J99">
      <formula1>"未验证,已验证,验证失败"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6"/>
  <sheetViews>
    <sheetView tabSelected="1" workbookViewId="0">
      <selection activeCell="C6" sqref="C6"/>
    </sheetView>
  </sheetViews>
  <sheetFormatPr defaultColWidth="9" defaultRowHeight="16.8"/>
  <cols>
    <col min="1" max="1" width="8" customWidth="1"/>
    <col min="2" max="3" width="12" customWidth="1"/>
    <col min="4" max="4" width="8" customWidth="1"/>
    <col min="5" max="5" width="40" customWidth="1"/>
    <col min="6" max="6" width="10" customWidth="1"/>
    <col min="7" max="7" width="30" customWidth="1"/>
    <col min="8" max="8" width="10" customWidth="1"/>
    <col min="9" max="9" width="12" customWidth="1"/>
    <col min="10" max="10" width="10" customWidth="1"/>
    <col min="11" max="11" width="12" customWidth="1"/>
    <col min="12" max="13" width="10" customWidth="1"/>
    <col min="14" max="14" width="2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102" spans="1:2">
      <c r="A102" t="s">
        <v>14</v>
      </c>
      <c r="B102">
        <f>SUMIFS(L2:L99,C2:C99,"系统BUG")</f>
        <v>0</v>
      </c>
    </row>
    <row r="103" spans="1:2">
      <c r="A103" t="s">
        <v>15</v>
      </c>
      <c r="B103">
        <f>SUMIFS(L2:L99,C2:C99,"新增需求")*1.2</f>
        <v>0</v>
      </c>
    </row>
    <row r="104" spans="1:2">
      <c r="A104" t="s">
        <v>16</v>
      </c>
      <c r="B104">
        <f ca="1">AVERAGE(IF(ISNUMBER(I2:I99),I2:I99-TODAY()))</f>
        <v>0</v>
      </c>
    </row>
    <row r="105" spans="1:2">
      <c r="A105" t="s">
        <v>17</v>
      </c>
      <c r="B105" t="e">
        <f>COUNTIF(J2:J99,"已验证")/COUNTA(J2:J99)</f>
        <v>#DIV/0!</v>
      </c>
    </row>
    <row r="106" spans="1:2">
      <c r="A106" t="s">
        <v>18</v>
      </c>
      <c r="B106">
        <f>SUM(L2:L99)</f>
        <v>0</v>
      </c>
    </row>
  </sheetData>
  <dataValidations count="4">
    <dataValidation type="list" allowBlank="1" sqref="C2:C98">
      <formula1>"系统BUG,功能优化,新增需求,数据维护"</formula1>
    </dataValidation>
    <dataValidation type="list" allowBlank="1" sqref="D2:D98">
      <formula1>"高,中,低"</formula1>
    </dataValidation>
    <dataValidation type="list" allowBlank="1" sqref="H2:H98">
      <formula1>"未解决,已解决,延期处理"</formula1>
    </dataValidation>
    <dataValidation type="list" allowBlank="1" sqref="J2:J98">
      <formula1>"未验证,已验证,验证失败"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workbookViewId="0">
      <selection activeCell="A1" sqref="A1"/>
    </sheetView>
  </sheetViews>
  <sheetFormatPr defaultColWidth="9" defaultRowHeight="16.8"/>
  <cols>
    <col min="1" max="1" width="8" customWidth="1"/>
    <col min="2" max="3" width="12" customWidth="1"/>
    <col min="4" max="4" width="8" customWidth="1"/>
    <col min="5" max="5" width="40" customWidth="1"/>
    <col min="6" max="6" width="10" customWidth="1"/>
    <col min="7" max="7" width="30" customWidth="1"/>
    <col min="8" max="8" width="10" customWidth="1"/>
    <col min="9" max="9" width="12" customWidth="1"/>
    <col min="10" max="10" width="10" customWidth="1"/>
    <col min="11" max="11" width="12" customWidth="1"/>
    <col min="12" max="13" width="10" customWidth="1"/>
    <col min="14" max="14" width="2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103" spans="1:2">
      <c r="A103" t="s">
        <v>14</v>
      </c>
      <c r="B103">
        <f>SUMIFS(L2:L100,C2:C100,"系统BUG")</f>
        <v>0</v>
      </c>
    </row>
    <row r="104" spans="1:2">
      <c r="A104" t="s">
        <v>15</v>
      </c>
      <c r="B104">
        <f>SUMIFS(L2:L100,C2:C100,"新增需求")*1.2</f>
        <v>0</v>
      </c>
    </row>
    <row r="105" spans="1:2">
      <c r="A105" t="s">
        <v>16</v>
      </c>
      <c r="B105">
        <f ca="1">AVERAGE(IF(ISNUMBER(I2:I100),I2:I100-TODAY()))</f>
        <v>0</v>
      </c>
    </row>
    <row r="106" spans="1:2">
      <c r="A106" t="s">
        <v>17</v>
      </c>
      <c r="B106" t="e">
        <f>COUNTIF(J2:J100,"已验证")/COUNTA(J2:J100)</f>
        <v>#DIV/0!</v>
      </c>
    </row>
    <row r="107" spans="1:2">
      <c r="A107" t="s">
        <v>18</v>
      </c>
      <c r="B107">
        <f>SUM(L2:L100)</f>
        <v>0</v>
      </c>
    </row>
  </sheetData>
  <dataValidations count="4">
    <dataValidation type="list" allowBlank="1" sqref="C2:C99">
      <formula1>"系统BUG,功能优化,新增需求,数据维护"</formula1>
    </dataValidation>
    <dataValidation type="list" allowBlank="1" sqref="D2:D99">
      <formula1>"高,中,低"</formula1>
    </dataValidation>
    <dataValidation type="list" allowBlank="1" sqref="H2:H99">
      <formula1>"未解决,已解决,延期处理"</formula1>
    </dataValidation>
    <dataValidation type="list" allowBlank="1" sqref="J2:J99">
      <formula1>"未验证,已验证,验证失败"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workbookViewId="0">
      <selection activeCell="A1" sqref="A1"/>
    </sheetView>
  </sheetViews>
  <sheetFormatPr defaultColWidth="9" defaultRowHeight="16.8"/>
  <cols>
    <col min="1" max="1" width="8" customWidth="1"/>
    <col min="2" max="3" width="12" customWidth="1"/>
    <col min="4" max="4" width="8" customWidth="1"/>
    <col min="5" max="5" width="40" customWidth="1"/>
    <col min="6" max="6" width="10" customWidth="1"/>
    <col min="7" max="7" width="30" customWidth="1"/>
    <col min="8" max="8" width="10" customWidth="1"/>
    <col min="9" max="9" width="12" customWidth="1"/>
    <col min="10" max="10" width="10" customWidth="1"/>
    <col min="11" max="11" width="12" customWidth="1"/>
    <col min="12" max="13" width="10" customWidth="1"/>
    <col min="14" max="14" width="2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103" spans="1:2">
      <c r="A103" t="s">
        <v>14</v>
      </c>
      <c r="B103">
        <f>SUMIFS(L2:L100,C2:C100,"系统BUG")</f>
        <v>0</v>
      </c>
    </row>
    <row r="104" spans="1:2">
      <c r="A104" t="s">
        <v>15</v>
      </c>
      <c r="B104">
        <f>SUMIFS(L2:L100,C2:C100,"新增需求")*1.2</f>
        <v>0</v>
      </c>
    </row>
    <row r="105" spans="1:2">
      <c r="A105" t="s">
        <v>16</v>
      </c>
      <c r="B105">
        <f ca="1">AVERAGE(IF(ISNUMBER(I2:I100),I2:I100-TODAY()))</f>
        <v>0</v>
      </c>
    </row>
    <row r="106" spans="1:2">
      <c r="A106" t="s">
        <v>17</v>
      </c>
      <c r="B106" t="e">
        <f>COUNTIF(J2:J100,"已验证")/COUNTA(J2:J100)</f>
        <v>#DIV/0!</v>
      </c>
    </row>
    <row r="107" spans="1:2">
      <c r="A107" t="s">
        <v>18</v>
      </c>
      <c r="B107">
        <f>SUM(L2:L100)</f>
        <v>0</v>
      </c>
    </row>
  </sheetData>
  <dataValidations count="4">
    <dataValidation type="list" allowBlank="1" sqref="C2:C99">
      <formula1>"系统BUG,功能优化,新增需求,数据维护"</formula1>
    </dataValidation>
    <dataValidation type="list" allowBlank="1" sqref="D2:D99">
      <formula1>"高,中,低"</formula1>
    </dataValidation>
    <dataValidation type="list" allowBlank="1" sqref="H2:H99">
      <formula1>"未解决,已解决,延期处理"</formula1>
    </dataValidation>
    <dataValidation type="list" allowBlank="1" sqref="J2:J99">
      <formula1>"未验证,已验证,验证失败"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workbookViewId="0">
      <selection activeCell="A1" sqref="A1"/>
    </sheetView>
  </sheetViews>
  <sheetFormatPr defaultColWidth="9" defaultRowHeight="16.8"/>
  <cols>
    <col min="1" max="1" width="8" customWidth="1"/>
    <col min="2" max="3" width="12" customWidth="1"/>
    <col min="4" max="4" width="8" customWidth="1"/>
    <col min="5" max="5" width="40" customWidth="1"/>
    <col min="6" max="6" width="10" customWidth="1"/>
    <col min="7" max="7" width="30" customWidth="1"/>
    <col min="8" max="8" width="10" customWidth="1"/>
    <col min="9" max="9" width="12" customWidth="1"/>
    <col min="10" max="10" width="10" customWidth="1"/>
    <col min="11" max="11" width="12" customWidth="1"/>
    <col min="12" max="13" width="10" customWidth="1"/>
    <col min="14" max="14" width="2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103" spans="1:2">
      <c r="A103" t="s">
        <v>14</v>
      </c>
      <c r="B103">
        <f>SUMIFS(L2:L100,C2:C100,"系统BUG")</f>
        <v>0</v>
      </c>
    </row>
    <row r="104" spans="1:2">
      <c r="A104" t="s">
        <v>15</v>
      </c>
      <c r="B104">
        <f>SUMIFS(L2:L100,C2:C100,"新增需求")*1.2</f>
        <v>0</v>
      </c>
    </row>
    <row r="105" spans="1:2">
      <c r="A105" t="s">
        <v>16</v>
      </c>
      <c r="B105">
        <f ca="1">AVERAGE(IF(ISNUMBER(I2:I100),I2:I100-TODAY()))</f>
        <v>0</v>
      </c>
    </row>
    <row r="106" spans="1:2">
      <c r="A106" t="s">
        <v>17</v>
      </c>
      <c r="B106" t="e">
        <f>COUNTIF(J2:J100,"已验证")/COUNTA(J2:J100)</f>
        <v>#DIV/0!</v>
      </c>
    </row>
    <row r="107" spans="1:2">
      <c r="A107" t="s">
        <v>18</v>
      </c>
      <c r="B107">
        <f>SUM(L2:L100)</f>
        <v>0</v>
      </c>
    </row>
  </sheetData>
  <dataValidations count="4">
    <dataValidation type="list" allowBlank="1" sqref="C2:C99">
      <formula1>"系统BUG,功能优化,新增需求,数据维护"</formula1>
    </dataValidation>
    <dataValidation type="list" allowBlank="1" sqref="D2:D99">
      <formula1>"高,中,低"</formula1>
    </dataValidation>
    <dataValidation type="list" allowBlank="1" sqref="H2:H99">
      <formula1>"未解决,已解决,延期处理"</formula1>
    </dataValidation>
    <dataValidation type="list" allowBlank="1" sqref="J2:J99">
      <formula1>"未验证,已验证,验证失败"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workbookViewId="0">
      <selection activeCell="A1" sqref="A1"/>
    </sheetView>
  </sheetViews>
  <sheetFormatPr defaultColWidth="9" defaultRowHeight="16.8"/>
  <cols>
    <col min="1" max="1" width="8" customWidth="1"/>
    <col min="2" max="3" width="12" customWidth="1"/>
    <col min="4" max="4" width="8" customWidth="1"/>
    <col min="5" max="5" width="40" customWidth="1"/>
    <col min="6" max="6" width="10" customWidth="1"/>
    <col min="7" max="7" width="30" customWidth="1"/>
    <col min="8" max="8" width="10" customWidth="1"/>
    <col min="9" max="9" width="12" customWidth="1"/>
    <col min="10" max="10" width="10" customWidth="1"/>
    <col min="11" max="11" width="12" customWidth="1"/>
    <col min="12" max="13" width="10" customWidth="1"/>
    <col min="14" max="14" width="2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103" spans="1:2">
      <c r="A103" t="s">
        <v>14</v>
      </c>
      <c r="B103">
        <f>SUMIFS(L2:L100,C2:C100,"系统BUG")</f>
        <v>0</v>
      </c>
    </row>
    <row r="104" spans="1:2">
      <c r="A104" t="s">
        <v>15</v>
      </c>
      <c r="B104">
        <f>SUMIFS(L2:L100,C2:C100,"新增需求")*1.2</f>
        <v>0</v>
      </c>
    </row>
    <row r="105" spans="1:2">
      <c r="A105" t="s">
        <v>16</v>
      </c>
      <c r="B105">
        <f ca="1">AVERAGE(IF(ISNUMBER(I2:I100),I2:I100-TODAY()))</f>
        <v>0</v>
      </c>
    </row>
    <row r="106" spans="1:2">
      <c r="A106" t="s">
        <v>17</v>
      </c>
      <c r="B106" t="e">
        <f>COUNTIF(J2:J100,"已验证")/COUNTA(J2:J100)</f>
        <v>#DIV/0!</v>
      </c>
    </row>
    <row r="107" spans="1:2">
      <c r="A107" t="s">
        <v>18</v>
      </c>
      <c r="B107">
        <f>SUM(L2:L100)</f>
        <v>0</v>
      </c>
    </row>
  </sheetData>
  <dataValidations count="4">
    <dataValidation type="list" allowBlank="1" sqref="C2:C99">
      <formula1>"系统BUG,功能优化,新增需求,数据维护"</formula1>
    </dataValidation>
    <dataValidation type="list" allowBlank="1" sqref="D2:D99">
      <formula1>"高,中,低"</formula1>
    </dataValidation>
    <dataValidation type="list" allowBlank="1" sqref="H2:H99">
      <formula1>"未解决,已解决,延期处理"</formula1>
    </dataValidation>
    <dataValidation type="list" allowBlank="1" sqref="J2:J99">
      <formula1>"未验证,已验证,验证失败"</formula1>
    </dataValidation>
  </dataValidation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workbookViewId="0">
      <selection activeCell="A1" sqref="A1"/>
    </sheetView>
  </sheetViews>
  <sheetFormatPr defaultColWidth="9" defaultRowHeight="16.8"/>
  <cols>
    <col min="1" max="1" width="8" customWidth="1"/>
    <col min="2" max="3" width="12" customWidth="1"/>
    <col min="4" max="4" width="8" customWidth="1"/>
    <col min="5" max="5" width="40" customWidth="1"/>
    <col min="6" max="6" width="10" customWidth="1"/>
    <col min="7" max="7" width="30" customWidth="1"/>
    <col min="8" max="8" width="10" customWidth="1"/>
    <col min="9" max="9" width="12" customWidth="1"/>
    <col min="10" max="10" width="10" customWidth="1"/>
    <col min="11" max="11" width="12" customWidth="1"/>
    <col min="12" max="13" width="10" customWidth="1"/>
    <col min="14" max="14" width="2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103" spans="1:2">
      <c r="A103" t="s">
        <v>14</v>
      </c>
      <c r="B103">
        <f>SUMIFS(L2:L100,C2:C100,"系统BUG")</f>
        <v>0</v>
      </c>
    </row>
    <row r="104" spans="1:2">
      <c r="A104" t="s">
        <v>15</v>
      </c>
      <c r="B104">
        <f>SUMIFS(L2:L100,C2:C100,"新增需求")*1.2</f>
        <v>0</v>
      </c>
    </row>
    <row r="105" spans="1:2">
      <c r="A105" t="s">
        <v>16</v>
      </c>
      <c r="B105">
        <f ca="1">AVERAGE(IF(ISNUMBER(I2:I100),I2:I100-TODAY()))</f>
        <v>0</v>
      </c>
    </row>
    <row r="106" spans="1:2">
      <c r="A106" t="s">
        <v>17</v>
      </c>
      <c r="B106" t="e">
        <f>COUNTIF(J2:J100,"已验证")/COUNTA(J2:J100)</f>
        <v>#DIV/0!</v>
      </c>
    </row>
    <row r="107" spans="1:2">
      <c r="A107" t="s">
        <v>18</v>
      </c>
      <c r="B107">
        <f>SUM(L2:L100)</f>
        <v>0</v>
      </c>
    </row>
  </sheetData>
  <dataValidations count="4">
    <dataValidation type="list" allowBlank="1" sqref="C2:C99">
      <formula1>"系统BUG,功能优化,新增需求,数据维护"</formula1>
    </dataValidation>
    <dataValidation type="list" allowBlank="1" sqref="D2:D99">
      <formula1>"高,中,低"</formula1>
    </dataValidation>
    <dataValidation type="list" allowBlank="1" sqref="H2:H99">
      <formula1>"未解决,已解决,延期处理"</formula1>
    </dataValidation>
    <dataValidation type="list" allowBlank="1" sqref="J2:J99">
      <formula1>"未验证,已验证,验证失败"</formula1>
    </dataValidation>
  </dataValidation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workbookViewId="0">
      <selection activeCell="A1" sqref="A1"/>
    </sheetView>
  </sheetViews>
  <sheetFormatPr defaultColWidth="9" defaultRowHeight="16.8"/>
  <cols>
    <col min="1" max="1" width="8" customWidth="1"/>
    <col min="2" max="3" width="12" customWidth="1"/>
    <col min="4" max="4" width="8" customWidth="1"/>
    <col min="5" max="5" width="40" customWidth="1"/>
    <col min="6" max="6" width="10" customWidth="1"/>
    <col min="7" max="7" width="30" customWidth="1"/>
    <col min="8" max="8" width="10" customWidth="1"/>
    <col min="9" max="9" width="12" customWidth="1"/>
    <col min="10" max="10" width="10" customWidth="1"/>
    <col min="11" max="11" width="12" customWidth="1"/>
    <col min="12" max="13" width="10" customWidth="1"/>
    <col min="14" max="14" width="2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103" spans="1:2">
      <c r="A103" t="s">
        <v>14</v>
      </c>
      <c r="B103">
        <f>SUMIFS(L2:L100,C2:C100,"系统BUG")</f>
        <v>0</v>
      </c>
    </row>
    <row r="104" spans="1:2">
      <c r="A104" t="s">
        <v>15</v>
      </c>
      <c r="B104">
        <f>SUMIFS(L2:L100,C2:C100,"新增需求")*1.2</f>
        <v>0</v>
      </c>
    </row>
    <row r="105" spans="1:2">
      <c r="A105" t="s">
        <v>16</v>
      </c>
      <c r="B105">
        <f ca="1">AVERAGE(IF(ISNUMBER(I2:I100),I2:I100-TODAY()))</f>
        <v>0</v>
      </c>
    </row>
    <row r="106" spans="1:2">
      <c r="A106" t="s">
        <v>17</v>
      </c>
      <c r="B106" t="e">
        <f>COUNTIF(J2:J100,"已验证")/COUNTA(J2:J100)</f>
        <v>#DIV/0!</v>
      </c>
    </row>
    <row r="107" spans="1:2">
      <c r="A107" t="s">
        <v>18</v>
      </c>
      <c r="B107">
        <f>SUM(L2:L100)</f>
        <v>0</v>
      </c>
    </row>
  </sheetData>
  <dataValidations count="4">
    <dataValidation type="list" allowBlank="1" sqref="C2:C99">
      <formula1>"系统BUG,功能优化,新增需求,数据维护"</formula1>
    </dataValidation>
    <dataValidation type="list" allowBlank="1" sqref="D2:D99">
      <formula1>"高,中,低"</formula1>
    </dataValidation>
    <dataValidation type="list" allowBlank="1" sqref="H2:H99">
      <formula1>"未解决,已解决,延期处理"</formula1>
    </dataValidation>
    <dataValidation type="list" allowBlank="1" sqref="J2:J99">
      <formula1>"未验证,已验证,验证失败"</formula1>
    </dataValidation>
  </dataValidation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workbookViewId="0">
      <selection activeCell="A1" sqref="A1"/>
    </sheetView>
  </sheetViews>
  <sheetFormatPr defaultColWidth="9" defaultRowHeight="16.8"/>
  <cols>
    <col min="1" max="1" width="8" customWidth="1"/>
    <col min="2" max="3" width="12" customWidth="1"/>
    <col min="4" max="4" width="8" customWidth="1"/>
    <col min="5" max="5" width="40" customWidth="1"/>
    <col min="6" max="6" width="10" customWidth="1"/>
    <col min="7" max="7" width="30" customWidth="1"/>
    <col min="8" max="8" width="10" customWidth="1"/>
    <col min="9" max="9" width="12" customWidth="1"/>
    <col min="10" max="10" width="10" customWidth="1"/>
    <col min="11" max="11" width="12" customWidth="1"/>
    <col min="12" max="13" width="10" customWidth="1"/>
    <col min="14" max="14" width="2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103" spans="1:2">
      <c r="A103" t="s">
        <v>14</v>
      </c>
      <c r="B103">
        <f>SUMIFS(L2:L100,C2:C100,"系统BUG")</f>
        <v>0</v>
      </c>
    </row>
    <row r="104" spans="1:2">
      <c r="A104" t="s">
        <v>15</v>
      </c>
      <c r="B104">
        <f>SUMIFS(L2:L100,C2:C100,"新增需求")*1.2</f>
        <v>0</v>
      </c>
    </row>
    <row r="105" spans="1:2">
      <c r="A105" t="s">
        <v>16</v>
      </c>
      <c r="B105">
        <f ca="1">AVERAGE(IF(ISNUMBER(I2:I100),I2:I100-TODAY()))</f>
        <v>0</v>
      </c>
    </row>
    <row r="106" spans="1:2">
      <c r="A106" t="s">
        <v>17</v>
      </c>
      <c r="B106" t="e">
        <f>COUNTIF(J2:J100,"已验证")/COUNTA(J2:J100)</f>
        <v>#DIV/0!</v>
      </c>
    </row>
    <row r="107" spans="1:2">
      <c r="A107" t="s">
        <v>18</v>
      </c>
      <c r="B107">
        <f>SUM(L2:L100)</f>
        <v>0</v>
      </c>
    </row>
  </sheetData>
  <dataValidations count="4">
    <dataValidation type="list" allowBlank="1" sqref="C2:C99">
      <formula1>"系统BUG,功能优化,新增需求,数据维护"</formula1>
    </dataValidation>
    <dataValidation type="list" allowBlank="1" sqref="D2:D99">
      <formula1>"高,中,低"</formula1>
    </dataValidation>
    <dataValidation type="list" allowBlank="1" sqref="H2:H99">
      <formula1>"未解决,已解决,延期处理"</formula1>
    </dataValidation>
    <dataValidation type="list" allowBlank="1" sqref="J2:J99">
      <formula1>"未验证,已验证,验证失败"</formula1>
    </dataValidation>
  </dataValidation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workbookViewId="0">
      <selection activeCell="A1" sqref="A1"/>
    </sheetView>
  </sheetViews>
  <sheetFormatPr defaultColWidth="9" defaultRowHeight="16.8"/>
  <cols>
    <col min="1" max="1" width="8" customWidth="1"/>
    <col min="2" max="3" width="12" customWidth="1"/>
    <col min="4" max="4" width="8" customWidth="1"/>
    <col min="5" max="5" width="40" customWidth="1"/>
    <col min="6" max="6" width="10" customWidth="1"/>
    <col min="7" max="7" width="30" customWidth="1"/>
    <col min="8" max="8" width="10" customWidth="1"/>
    <col min="9" max="9" width="12" customWidth="1"/>
    <col min="10" max="10" width="10" customWidth="1"/>
    <col min="11" max="11" width="12" customWidth="1"/>
    <col min="12" max="13" width="10" customWidth="1"/>
    <col min="14" max="14" width="2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103" spans="1:2">
      <c r="A103" t="s">
        <v>14</v>
      </c>
      <c r="B103">
        <f>SUMIFS(L2:L100,C2:C100,"系统BUG")</f>
        <v>0</v>
      </c>
    </row>
    <row r="104" spans="1:2">
      <c r="A104" t="s">
        <v>15</v>
      </c>
      <c r="B104">
        <f>SUMIFS(L2:L100,C2:C100,"新增需求")*1.2</f>
        <v>0</v>
      </c>
    </row>
    <row r="105" spans="1:2">
      <c r="A105" t="s">
        <v>16</v>
      </c>
      <c r="B105">
        <f ca="1">AVERAGE(IF(ISNUMBER(I2:I100),I2:I100-TODAY()))</f>
        <v>0</v>
      </c>
    </row>
    <row r="106" spans="1:2">
      <c r="A106" t="s">
        <v>17</v>
      </c>
      <c r="B106" t="e">
        <f>COUNTIF(J2:J100,"已验证")/COUNTA(J2:J100)</f>
        <v>#DIV/0!</v>
      </c>
    </row>
    <row r="107" spans="1:2">
      <c r="A107" t="s">
        <v>18</v>
      </c>
      <c r="B107">
        <f>SUM(L2:L100)</f>
        <v>0</v>
      </c>
    </row>
  </sheetData>
  <dataValidations count="4">
    <dataValidation type="list" allowBlank="1" sqref="C2:C99">
      <formula1>"系统BUG,功能优化,新增需求,数据维护"</formula1>
    </dataValidation>
    <dataValidation type="list" allowBlank="1" sqref="D2:D99">
      <formula1>"高,中,低"</formula1>
    </dataValidation>
    <dataValidation type="list" allowBlank="1" sqref="H2:H99">
      <formula1>"未解决,已解决,延期处理"</formula1>
    </dataValidation>
    <dataValidation type="list" allowBlank="1" sqref="J2:J99">
      <formula1>"未验证,已验证,验证失败"</formula1>
    </dataValidation>
  </dataValidation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3" sqref="D3"/>
    </sheetView>
  </sheetViews>
  <sheetFormatPr defaultColWidth="9" defaultRowHeight="16.8" outlineLevelCol="3"/>
  <cols>
    <col min="1" max="1" width="32.3653846153846" customWidth="1"/>
    <col min="2" max="2" width="60.25" customWidth="1"/>
    <col min="3" max="3" width="22.5961538461538" customWidth="1"/>
    <col min="4" max="4" width="33.3269230769231" customWidth="1"/>
  </cols>
  <sheetData>
    <row r="1" spans="1:4">
      <c r="A1" t="s">
        <v>19</v>
      </c>
      <c r="B1" t="s">
        <v>20</v>
      </c>
      <c r="C1" t="s">
        <v>21</v>
      </c>
      <c r="D1" t="s">
        <v>18</v>
      </c>
    </row>
    <row r="2" spans="1:4">
      <c r="A2" t="s">
        <v>22</v>
      </c>
      <c r="B2" t="e">
        <f ca="1">COUNTIF(INDIRECT("2024-01!A:A"),"&lt;&gt;")-1</f>
        <v>#REF!</v>
      </c>
      <c r="C2" t="e">
        <f ca="1">COUNTIF(INDIRECT("2024-01!C:C"),"系统BUG")</f>
        <v>#REF!</v>
      </c>
      <c r="D2" t="e">
        <f ca="1">INDIRECT("2024-01!B107")</f>
        <v>#REF!</v>
      </c>
    </row>
    <row r="3" spans="1:4">
      <c r="A3" t="s">
        <v>23</v>
      </c>
      <c r="B3" t="e">
        <f ca="1">COUNTIF(INDIRECT("2024-02!A:A"),"&lt;&gt;")-1</f>
        <v>#REF!</v>
      </c>
      <c r="C3" t="e">
        <f ca="1">COUNTIF(INDIRECT("2024-02!C:C"),"系统BUG")</f>
        <v>#REF!</v>
      </c>
      <c r="D3" t="e">
        <f ca="1">INDIRECT("2024-02!B107")</f>
        <v>#REF!</v>
      </c>
    </row>
    <row r="4" spans="1:4">
      <c r="A4" t="s">
        <v>24</v>
      </c>
      <c r="B4" t="e">
        <f ca="1">COUNTIF(INDIRECT("2024-03!A:A"),"&lt;&gt;")-1</f>
        <v>#REF!</v>
      </c>
      <c r="C4" t="e">
        <f ca="1">COUNTIF(INDIRECT("2024-03!C:C"),"系统BUG")</f>
        <v>#REF!</v>
      </c>
      <c r="D4" t="e">
        <f ca="1">INDIRECT("2024-03!B107")</f>
        <v>#REF!</v>
      </c>
    </row>
    <row r="5" spans="1:4">
      <c r="A5" t="s">
        <v>25</v>
      </c>
      <c r="B5" t="e">
        <f ca="1">COUNTIF(INDIRECT("2024-04!A:A"),"&lt;&gt;")-1</f>
        <v>#REF!</v>
      </c>
      <c r="C5" t="e">
        <f ca="1">COUNTIF(INDIRECT("2024-04!C:C"),"系统BUG")</f>
        <v>#REF!</v>
      </c>
      <c r="D5" t="e">
        <f ca="1">INDIRECT("2024-04!B107")</f>
        <v>#REF!</v>
      </c>
    </row>
    <row r="6" spans="1:4">
      <c r="A6" t="s">
        <v>26</v>
      </c>
      <c r="B6" t="e">
        <f ca="1">COUNTIF(INDIRECT("2024-05!A:A"),"&lt;&gt;")-1</f>
        <v>#REF!</v>
      </c>
      <c r="C6" t="e">
        <f ca="1">COUNTIF(INDIRECT("2024-05!C:C"),"系统BUG")</f>
        <v>#REF!</v>
      </c>
      <c r="D6" t="e">
        <f ca="1">INDIRECT("2024-05!B107")</f>
        <v>#REF!</v>
      </c>
    </row>
    <row r="7" spans="1:4">
      <c r="A7" t="s">
        <v>27</v>
      </c>
      <c r="B7" t="e">
        <f ca="1">COUNTIF(INDIRECT("2024-06!A:A"),"&lt;&gt;")-1</f>
        <v>#REF!</v>
      </c>
      <c r="C7" t="e">
        <f ca="1">COUNTIF(INDIRECT("2024-06!C:C"),"系统BUG")</f>
        <v>#REF!</v>
      </c>
      <c r="D7" t="e">
        <f ca="1">INDIRECT("2024-06!B107")</f>
        <v>#REF!</v>
      </c>
    </row>
    <row r="8" spans="1:4">
      <c r="A8" t="s">
        <v>28</v>
      </c>
      <c r="B8" t="e">
        <f ca="1">COUNTIF(INDIRECT("2024-07!A:A"),"&lt;&gt;")-1</f>
        <v>#REF!</v>
      </c>
      <c r="C8" t="e">
        <f ca="1">COUNTIF(INDIRECT("2024-07!C:C"),"系统BUG")</f>
        <v>#REF!</v>
      </c>
      <c r="D8" t="e">
        <f ca="1">INDIRECT("2024-07!B107")</f>
        <v>#REF!</v>
      </c>
    </row>
    <row r="9" spans="1:4">
      <c r="A9" t="s">
        <v>29</v>
      </c>
      <c r="B9" t="e">
        <f ca="1">COUNTIF(INDIRECT("2024-08!A:A"),"&lt;&gt;")-1</f>
        <v>#REF!</v>
      </c>
      <c r="C9" t="e">
        <f ca="1">COUNTIF(INDIRECT("2024-08!C:C"),"系统BUG")</f>
        <v>#REF!</v>
      </c>
      <c r="D9" t="e">
        <f ca="1">INDIRECT("2024-08!B107")</f>
        <v>#REF!</v>
      </c>
    </row>
    <row r="10" spans="1:4">
      <c r="A10" t="s">
        <v>30</v>
      </c>
      <c r="B10" t="e">
        <f ca="1">COUNTIF(INDIRECT("2024-09!A:A"),"&lt;&gt;")-1</f>
        <v>#REF!</v>
      </c>
      <c r="C10" t="e">
        <f ca="1">COUNTIF(INDIRECT("2024-09!C:C"),"系统BUG")</f>
        <v>#REF!</v>
      </c>
      <c r="D10" t="e">
        <f ca="1">INDIRECT("2024-09!B107")</f>
        <v>#REF!</v>
      </c>
    </row>
    <row r="11" spans="1:4">
      <c r="A11" t="s">
        <v>31</v>
      </c>
      <c r="B11" t="e">
        <f ca="1">COUNTIF(INDIRECT("2024-10!A:A"),"&lt;&gt;")-1</f>
        <v>#REF!</v>
      </c>
      <c r="C11" t="e">
        <f ca="1">COUNTIF(INDIRECT("2024-10!C:C"),"系统BUG")</f>
        <v>#REF!</v>
      </c>
      <c r="D11" t="e">
        <f ca="1">INDIRECT("2024-10!B107")</f>
        <v>#REF!</v>
      </c>
    </row>
    <row r="12" spans="1:4">
      <c r="A12" t="s">
        <v>32</v>
      </c>
      <c r="B12" t="e">
        <f ca="1">COUNTIF(INDIRECT("2024-11!A:A"),"&lt;&gt;")-1</f>
        <v>#REF!</v>
      </c>
      <c r="C12" t="e">
        <f ca="1">COUNTIF(INDIRECT("2024-11!C:C"),"系统BUG")</f>
        <v>#REF!</v>
      </c>
      <c r="D12" t="e">
        <f ca="1">INDIRECT("2024-11!B107")</f>
        <v>#REF!</v>
      </c>
    </row>
    <row r="13" spans="1:4">
      <c r="A13" t="s">
        <v>33</v>
      </c>
      <c r="B13" t="e">
        <f ca="1">COUNTIF(INDIRECT("2024-12!A:A"),"&lt;&gt;")-1</f>
        <v>#REF!</v>
      </c>
      <c r="C13" t="e">
        <f ca="1">COUNTIF(INDIRECT("2024-12!C:C"),"系统BUG")</f>
        <v>#REF!</v>
      </c>
      <c r="D13" t="e">
        <f ca="1">INDIRECT("2024-12!B107")</f>
        <v>#REF!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  <vt:lpstr>2024-09</vt:lpstr>
      <vt:lpstr>2024-10</vt:lpstr>
      <vt:lpstr>2024-11</vt:lpstr>
      <vt:lpstr>2024-12</vt:lpstr>
      <vt:lpstr>年度汇总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夜，不一样的味道</cp:lastModifiedBy>
  <dcterms:created xsi:type="dcterms:W3CDTF">2025-04-02T11:21:00Z</dcterms:created>
  <dcterms:modified xsi:type="dcterms:W3CDTF">2025-04-02T13:06:08Z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EA80A23E10306F747DC5EC67E7AA6DCE_42</vt:lpwstr>
  </property>
  <property fmtid="{D5CDD505-2E9C-101B-9397-08002B2CF9AE}" pid="3" name="KSOProductBuildVer">
    <vt:lpwstr>2052-7.2.2.8955</vt:lpwstr>
  </property>
</Properties>
</file>